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icc.unicc.org\userdata\NYCRedirected\tosun\Desktop\Data Science Bootcamp\2106 08 - Homework\"/>
    </mc:Choice>
  </mc:AlternateContent>
  <xr:revisionPtr revIDLastSave="0" documentId="8_{C6BCA9FF-5C11-4E11-859B-A627229483EE}" xr6:coauthVersionLast="46" xr6:coauthVersionMax="46" xr10:uidLastSave="{00000000-0000-0000-0000-000000000000}"/>
  <bookViews>
    <workbookView xWindow="-28920" yWindow="-105" windowWidth="29040" windowHeight="15990" firstSheet="2" activeTab="6" xr2:uid="{00000000-000D-0000-FFFF-FFFF00000000}"/>
  </bookViews>
  <sheets>
    <sheet name="Kickstarter" sheetId="1" r:id="rId1"/>
    <sheet name=" Pivot - campaigns per category" sheetId="2" r:id="rId2"/>
    <sheet name=" Pivot-campaigns pr subcategory" sheetId="5" r:id="rId3"/>
    <sheet name="Pivot-Parent Ctg.Yrs" sheetId="10" r:id="rId4"/>
    <sheet name="Spreadsheet with dates" sheetId="8" r:id="rId5"/>
    <sheet name="Outccomes based on Goal" sheetId="36" r:id="rId6"/>
    <sheet name="Bonus Statistical Analysis" sheetId="33" r:id="rId7"/>
  </sheets>
  <definedNames>
    <definedName name="_xlnm._FilterDatabase" localSheetId="6" hidden="1">'Bonus Statistical Analysis'!$L$4:$M$4</definedName>
    <definedName name="_xlnm._FilterDatabase" localSheetId="0" hidden="1">Kickstarter!$A$1:$T$1</definedName>
    <definedName name="_xlchart.v1.0" hidden="1">'Bonus Statistical Analysis'!$F$4:$F$2190</definedName>
    <definedName name="_xlchart.v1.1" hidden="1">'Bonus Statistical Analysis'!$G$3</definedName>
    <definedName name="_xlchart.v1.10" hidden="1">'Bonus Statistical Analysis'!$L$3</definedName>
    <definedName name="_xlchart.v1.11" hidden="1">'Bonus Statistical Analysis'!$L$4:$L$2190</definedName>
    <definedName name="_xlchart.v1.12" hidden="1">'Bonus Statistical Analysis'!$M$3</definedName>
    <definedName name="_xlchart.v1.13" hidden="1">'Bonus Statistical Analysis'!$M$4:$M$2190</definedName>
    <definedName name="_xlchart.v1.2" hidden="1">'Bonus Statistical Analysis'!$G$4:$G$2190</definedName>
    <definedName name="_xlchart.v1.3" hidden="1">'Bonus Statistical Analysis'!$L$3</definedName>
    <definedName name="_xlchart.v1.4" hidden="1">'Bonus Statistical Analysis'!$L$4:$L$2190</definedName>
    <definedName name="_xlchart.v1.5" hidden="1">'Bonus Statistical Analysis'!$M$3</definedName>
    <definedName name="_xlchart.v1.6" hidden="1">'Bonus Statistical Analysis'!$M$4:$M$2190</definedName>
    <definedName name="_xlchart.v1.7" hidden="1">'Bonus Statistical Analysis'!$F$4:$F$2190</definedName>
    <definedName name="_xlchart.v1.8" hidden="1">'Bonus Statistical Analysis'!$G$3</definedName>
    <definedName name="_xlchart.v1.9" hidden="1">'Bonus Statistical Analysis'!$G$4:$G$2190</definedName>
    <definedName name="_xlcn.WorksheetConnection_Sheet1AR1" hidden="1">Kickstarter!$A:$R</definedName>
  </definedNames>
  <calcPr calcId="191029"/>
  <pivotCaches>
    <pivotCache cacheId="1" r:id="rId8"/>
    <pivotCache cacheId="2" r:id="rId9"/>
    <pivotCache cacheId="5" r:id="rId10"/>
    <pivotCache cacheId="28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:$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36" l="1"/>
  <c r="H4" i="36"/>
  <c r="H5" i="36"/>
  <c r="H6" i="36"/>
  <c r="H7" i="36"/>
  <c r="H8" i="36"/>
  <c r="H9" i="36"/>
  <c r="H10" i="36"/>
  <c r="H11" i="36"/>
  <c r="H12" i="36"/>
  <c r="H13" i="36"/>
  <c r="H2" i="36"/>
  <c r="G3" i="36"/>
  <c r="G4" i="36"/>
  <c r="G5" i="36"/>
  <c r="G6" i="36"/>
  <c r="G7" i="36"/>
  <c r="G8" i="36"/>
  <c r="G9" i="36"/>
  <c r="G10" i="36"/>
  <c r="G11" i="36"/>
  <c r="G12" i="36"/>
  <c r="G13" i="36"/>
  <c r="G2" i="36"/>
  <c r="F11" i="36"/>
  <c r="F3" i="36"/>
  <c r="F4" i="36"/>
  <c r="F5" i="36"/>
  <c r="F6" i="36"/>
  <c r="F7" i="36"/>
  <c r="F8" i="36"/>
  <c r="F9" i="36"/>
  <c r="F10" i="36"/>
  <c r="F12" i="36"/>
  <c r="F13" i="36"/>
  <c r="F2" i="36"/>
  <c r="E3" i="36"/>
  <c r="E4" i="36"/>
  <c r="E5" i="36"/>
  <c r="E6" i="36"/>
  <c r="E7" i="36"/>
  <c r="E8" i="36"/>
  <c r="E9" i="36"/>
  <c r="E10" i="36"/>
  <c r="E11" i="36"/>
  <c r="E12" i="36"/>
  <c r="E13" i="36"/>
  <c r="E2" i="36"/>
  <c r="D13" i="36"/>
  <c r="D12" i="36"/>
  <c r="D11" i="36"/>
  <c r="D10" i="36"/>
  <c r="D9" i="36"/>
  <c r="D8" i="36"/>
  <c r="D7" i="36"/>
  <c r="D6" i="36"/>
  <c r="D5" i="36"/>
  <c r="D4" i="36"/>
  <c r="D3" i="36"/>
  <c r="C3" i="36"/>
  <c r="D2" i="36"/>
  <c r="C2" i="36"/>
  <c r="C13" i="36"/>
  <c r="C12" i="36"/>
  <c r="C11" i="36"/>
  <c r="C10" i="36"/>
  <c r="C9" i="36"/>
  <c r="C8" i="36"/>
  <c r="C7" i="36"/>
  <c r="C6" i="36"/>
  <c r="C5" i="36"/>
  <c r="B6" i="36"/>
  <c r="B5" i="36"/>
  <c r="C4" i="36"/>
  <c r="B4" i="36"/>
  <c r="B3" i="36"/>
  <c r="B13" i="36"/>
  <c r="B12" i="36"/>
  <c r="B11" i="36"/>
  <c r="B10" i="36"/>
  <c r="B9" i="36"/>
  <c r="B8" i="36"/>
  <c r="B7" i="36"/>
  <c r="B2" i="36"/>
  <c r="Q14" i="33" l="1"/>
  <c r="Q13" i="33"/>
  <c r="Q12" i="33"/>
  <c r="Q11" i="33"/>
  <c r="Q8" i="33"/>
  <c r="Q7" i="33"/>
  <c r="Q6" i="33"/>
  <c r="Q5" i="33"/>
  <c r="Q4" i="33"/>
  <c r="J14" i="33"/>
  <c r="J13" i="33"/>
  <c r="J12" i="33"/>
  <c r="J11" i="33"/>
  <c r="J8" i="33"/>
  <c r="J7" i="33"/>
  <c r="J5" i="33"/>
  <c r="J4" i="33"/>
  <c r="J6" i="3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N2" i="1"/>
  <c r="R4115" i="8"/>
  <c r="P4115" i="8"/>
  <c r="O4115" i="8"/>
  <c r="N4115" i="8"/>
  <c r="R4114" i="8"/>
  <c r="P4114" i="8"/>
  <c r="O4114" i="8"/>
  <c r="N4114" i="8"/>
  <c r="R4113" i="8"/>
  <c r="P4113" i="8"/>
  <c r="O4113" i="8"/>
  <c r="N4113" i="8"/>
  <c r="R4112" i="8"/>
  <c r="P4112" i="8"/>
  <c r="O4112" i="8"/>
  <c r="N4112" i="8"/>
  <c r="R4111" i="8"/>
  <c r="P4111" i="8"/>
  <c r="O4111" i="8"/>
  <c r="N4111" i="8"/>
  <c r="R4110" i="8"/>
  <c r="P4110" i="8"/>
  <c r="O4110" i="8"/>
  <c r="N4110" i="8"/>
  <c r="R4109" i="8"/>
  <c r="P4109" i="8"/>
  <c r="O4109" i="8"/>
  <c r="N4109" i="8"/>
  <c r="R4108" i="8"/>
  <c r="P4108" i="8"/>
  <c r="O4108" i="8"/>
  <c r="N4108" i="8"/>
  <c r="R4107" i="8"/>
  <c r="P4107" i="8"/>
  <c r="O4107" i="8"/>
  <c r="N4107" i="8"/>
  <c r="R4106" i="8"/>
  <c r="P4106" i="8"/>
  <c r="O4106" i="8"/>
  <c r="N4106" i="8"/>
  <c r="R4105" i="8"/>
  <c r="P4105" i="8"/>
  <c r="O4105" i="8"/>
  <c r="N4105" i="8"/>
  <c r="R4104" i="8"/>
  <c r="P4104" i="8"/>
  <c r="O4104" i="8"/>
  <c r="N4104" i="8"/>
  <c r="R4103" i="8"/>
  <c r="P4103" i="8"/>
  <c r="O4103" i="8"/>
  <c r="N4103" i="8"/>
  <c r="R4102" i="8"/>
  <c r="P4102" i="8"/>
  <c r="O4102" i="8"/>
  <c r="N4102" i="8"/>
  <c r="R4101" i="8"/>
  <c r="P4101" i="8"/>
  <c r="O4101" i="8"/>
  <c r="N4101" i="8"/>
  <c r="R4100" i="8"/>
  <c r="P4100" i="8"/>
  <c r="O4100" i="8"/>
  <c r="N4100" i="8"/>
  <c r="R4099" i="8"/>
  <c r="P4099" i="8"/>
  <c r="O4099" i="8"/>
  <c r="N4099" i="8"/>
  <c r="R4098" i="8"/>
  <c r="P4098" i="8"/>
  <c r="O4098" i="8"/>
  <c r="N4098" i="8"/>
  <c r="R4097" i="8"/>
  <c r="P4097" i="8"/>
  <c r="O4097" i="8"/>
  <c r="N4097" i="8"/>
  <c r="R4096" i="8"/>
  <c r="P4096" i="8"/>
  <c r="O4096" i="8"/>
  <c r="N4096" i="8"/>
  <c r="R4095" i="8"/>
  <c r="P4095" i="8"/>
  <c r="O4095" i="8"/>
  <c r="N4095" i="8"/>
  <c r="R4094" i="8"/>
  <c r="P4094" i="8"/>
  <c r="O4094" i="8"/>
  <c r="N4094" i="8"/>
  <c r="R4093" i="8"/>
  <c r="P4093" i="8"/>
  <c r="O4093" i="8"/>
  <c r="N4093" i="8"/>
  <c r="R4092" i="8"/>
  <c r="P4092" i="8"/>
  <c r="O4092" i="8"/>
  <c r="N4092" i="8"/>
  <c r="R4091" i="8"/>
  <c r="P4091" i="8"/>
  <c r="O4091" i="8"/>
  <c r="N4091" i="8"/>
  <c r="R4090" i="8"/>
  <c r="P4090" i="8"/>
  <c r="O4090" i="8"/>
  <c r="N4090" i="8"/>
  <c r="R4089" i="8"/>
  <c r="P4089" i="8"/>
  <c r="O4089" i="8"/>
  <c r="N4089" i="8"/>
  <c r="R4088" i="8"/>
  <c r="P4088" i="8"/>
  <c r="O4088" i="8"/>
  <c r="N4088" i="8"/>
  <c r="R4087" i="8"/>
  <c r="P4087" i="8"/>
  <c r="O4087" i="8"/>
  <c r="N4087" i="8"/>
  <c r="R4086" i="8"/>
  <c r="P4086" i="8"/>
  <c r="O4086" i="8"/>
  <c r="N4086" i="8"/>
  <c r="R4085" i="8"/>
  <c r="P4085" i="8"/>
  <c r="O4085" i="8"/>
  <c r="N4085" i="8"/>
  <c r="R4084" i="8"/>
  <c r="P4084" i="8"/>
  <c r="O4084" i="8"/>
  <c r="N4084" i="8"/>
  <c r="R4083" i="8"/>
  <c r="P4083" i="8"/>
  <c r="O4083" i="8"/>
  <c r="N4083" i="8"/>
  <c r="R4082" i="8"/>
  <c r="P4082" i="8"/>
  <c r="O4082" i="8"/>
  <c r="N4082" i="8"/>
  <c r="R4081" i="8"/>
  <c r="P4081" i="8"/>
  <c r="O4081" i="8"/>
  <c r="N4081" i="8"/>
  <c r="R4080" i="8"/>
  <c r="P4080" i="8"/>
  <c r="O4080" i="8"/>
  <c r="N4080" i="8"/>
  <c r="R4079" i="8"/>
  <c r="P4079" i="8"/>
  <c r="O4079" i="8"/>
  <c r="N4079" i="8"/>
  <c r="R4078" i="8"/>
  <c r="P4078" i="8"/>
  <c r="O4078" i="8"/>
  <c r="N4078" i="8"/>
  <c r="R4077" i="8"/>
  <c r="P4077" i="8"/>
  <c r="O4077" i="8"/>
  <c r="N4077" i="8"/>
  <c r="R4076" i="8"/>
  <c r="P4076" i="8"/>
  <c r="O4076" i="8"/>
  <c r="N4076" i="8"/>
  <c r="R4075" i="8"/>
  <c r="P4075" i="8"/>
  <c r="O4075" i="8"/>
  <c r="N4075" i="8"/>
  <c r="R4074" i="8"/>
  <c r="P4074" i="8"/>
  <c r="O4074" i="8"/>
  <c r="N4074" i="8"/>
  <c r="R4073" i="8"/>
  <c r="P4073" i="8"/>
  <c r="O4073" i="8"/>
  <c r="N4073" i="8"/>
  <c r="R4072" i="8"/>
  <c r="P4072" i="8"/>
  <c r="O4072" i="8"/>
  <c r="N4072" i="8"/>
  <c r="R4071" i="8"/>
  <c r="P4071" i="8"/>
  <c r="O4071" i="8"/>
  <c r="N4071" i="8"/>
  <c r="R4070" i="8"/>
  <c r="P4070" i="8"/>
  <c r="O4070" i="8"/>
  <c r="N4070" i="8"/>
  <c r="R4069" i="8"/>
  <c r="P4069" i="8"/>
  <c r="O4069" i="8"/>
  <c r="N4069" i="8"/>
  <c r="R4068" i="8"/>
  <c r="P4068" i="8"/>
  <c r="O4068" i="8"/>
  <c r="N4068" i="8"/>
  <c r="R4067" i="8"/>
  <c r="P4067" i="8"/>
  <c r="O4067" i="8"/>
  <c r="N4067" i="8"/>
  <c r="R4066" i="8"/>
  <c r="P4066" i="8"/>
  <c r="O4066" i="8"/>
  <c r="N4066" i="8"/>
  <c r="R4065" i="8"/>
  <c r="P4065" i="8"/>
  <c r="O4065" i="8"/>
  <c r="N4065" i="8"/>
  <c r="R4064" i="8"/>
  <c r="P4064" i="8"/>
  <c r="O4064" i="8"/>
  <c r="N4064" i="8"/>
  <c r="R4063" i="8"/>
  <c r="P4063" i="8"/>
  <c r="O4063" i="8"/>
  <c r="N4063" i="8"/>
  <c r="R4062" i="8"/>
  <c r="P4062" i="8"/>
  <c r="O4062" i="8"/>
  <c r="N4062" i="8"/>
  <c r="R4061" i="8"/>
  <c r="P4061" i="8"/>
  <c r="O4061" i="8"/>
  <c r="N4061" i="8"/>
  <c r="R4060" i="8"/>
  <c r="P4060" i="8"/>
  <c r="O4060" i="8"/>
  <c r="N4060" i="8"/>
  <c r="R4059" i="8"/>
  <c r="P4059" i="8"/>
  <c r="O4059" i="8"/>
  <c r="N4059" i="8"/>
  <c r="R4058" i="8"/>
  <c r="P4058" i="8"/>
  <c r="O4058" i="8"/>
  <c r="N4058" i="8"/>
  <c r="R4057" i="8"/>
  <c r="P4057" i="8"/>
  <c r="O4057" i="8"/>
  <c r="N4057" i="8"/>
  <c r="R4056" i="8"/>
  <c r="P4056" i="8"/>
  <c r="O4056" i="8"/>
  <c r="N4056" i="8"/>
  <c r="R4055" i="8"/>
  <c r="P4055" i="8"/>
  <c r="O4055" i="8"/>
  <c r="N4055" i="8"/>
  <c r="R4054" i="8"/>
  <c r="P4054" i="8"/>
  <c r="O4054" i="8"/>
  <c r="N4054" i="8"/>
  <c r="R4053" i="8"/>
  <c r="P4053" i="8"/>
  <c r="O4053" i="8"/>
  <c r="N4053" i="8"/>
  <c r="R4052" i="8"/>
  <c r="P4052" i="8"/>
  <c r="O4052" i="8"/>
  <c r="N4052" i="8"/>
  <c r="R4051" i="8"/>
  <c r="P4051" i="8"/>
  <c r="O4051" i="8"/>
  <c r="N4051" i="8"/>
  <c r="R4050" i="8"/>
  <c r="P4050" i="8"/>
  <c r="O4050" i="8"/>
  <c r="N4050" i="8"/>
  <c r="R4049" i="8"/>
  <c r="P4049" i="8"/>
  <c r="O4049" i="8"/>
  <c r="N4049" i="8"/>
  <c r="R4048" i="8"/>
  <c r="P4048" i="8"/>
  <c r="O4048" i="8"/>
  <c r="N4048" i="8"/>
  <c r="R4047" i="8"/>
  <c r="P4047" i="8"/>
  <c r="O4047" i="8"/>
  <c r="N4047" i="8"/>
  <c r="R4046" i="8"/>
  <c r="P4046" i="8"/>
  <c r="O4046" i="8"/>
  <c r="N4046" i="8"/>
  <c r="R4045" i="8"/>
  <c r="P4045" i="8"/>
  <c r="O4045" i="8"/>
  <c r="N4045" i="8"/>
  <c r="R4044" i="8"/>
  <c r="P4044" i="8"/>
  <c r="O4044" i="8"/>
  <c r="N4044" i="8"/>
  <c r="R4043" i="8"/>
  <c r="P4043" i="8"/>
  <c r="O4043" i="8"/>
  <c r="N4043" i="8"/>
  <c r="R4042" i="8"/>
  <c r="P4042" i="8"/>
  <c r="O4042" i="8"/>
  <c r="N4042" i="8"/>
  <c r="R4041" i="8"/>
  <c r="P4041" i="8"/>
  <c r="O4041" i="8"/>
  <c r="N4041" i="8"/>
  <c r="R4040" i="8"/>
  <c r="P4040" i="8"/>
  <c r="O4040" i="8"/>
  <c r="N4040" i="8"/>
  <c r="R4039" i="8"/>
  <c r="P4039" i="8"/>
  <c r="O4039" i="8"/>
  <c r="N4039" i="8"/>
  <c r="R4038" i="8"/>
  <c r="P4038" i="8"/>
  <c r="O4038" i="8"/>
  <c r="N4038" i="8"/>
  <c r="R4037" i="8"/>
  <c r="P4037" i="8"/>
  <c r="O4037" i="8"/>
  <c r="N4037" i="8"/>
  <c r="R4036" i="8"/>
  <c r="P4036" i="8"/>
  <c r="O4036" i="8"/>
  <c r="N4036" i="8"/>
  <c r="R4035" i="8"/>
  <c r="P4035" i="8"/>
  <c r="O4035" i="8"/>
  <c r="N4035" i="8"/>
  <c r="R4034" i="8"/>
  <c r="P4034" i="8"/>
  <c r="O4034" i="8"/>
  <c r="N4034" i="8"/>
  <c r="R4033" i="8"/>
  <c r="P4033" i="8"/>
  <c r="O4033" i="8"/>
  <c r="N4033" i="8"/>
  <c r="R4032" i="8"/>
  <c r="P4032" i="8"/>
  <c r="O4032" i="8"/>
  <c r="N4032" i="8"/>
  <c r="R4031" i="8"/>
  <c r="P4031" i="8"/>
  <c r="O4031" i="8"/>
  <c r="N4031" i="8"/>
  <c r="R4030" i="8"/>
  <c r="P4030" i="8"/>
  <c r="O4030" i="8"/>
  <c r="N4030" i="8"/>
  <c r="R4029" i="8"/>
  <c r="P4029" i="8"/>
  <c r="O4029" i="8"/>
  <c r="N4029" i="8"/>
  <c r="R4028" i="8"/>
  <c r="P4028" i="8"/>
  <c r="O4028" i="8"/>
  <c r="N4028" i="8"/>
  <c r="R4027" i="8"/>
  <c r="P4027" i="8"/>
  <c r="O4027" i="8"/>
  <c r="N4027" i="8"/>
  <c r="R4026" i="8"/>
  <c r="P4026" i="8"/>
  <c r="O4026" i="8"/>
  <c r="N4026" i="8"/>
  <c r="R4025" i="8"/>
  <c r="P4025" i="8"/>
  <c r="O4025" i="8"/>
  <c r="N4025" i="8"/>
  <c r="R4024" i="8"/>
  <c r="P4024" i="8"/>
  <c r="O4024" i="8"/>
  <c r="N4024" i="8"/>
  <c r="R4023" i="8"/>
  <c r="P4023" i="8"/>
  <c r="O4023" i="8"/>
  <c r="N4023" i="8"/>
  <c r="R4022" i="8"/>
  <c r="P4022" i="8"/>
  <c r="O4022" i="8"/>
  <c r="N4022" i="8"/>
  <c r="R4021" i="8"/>
  <c r="P4021" i="8"/>
  <c r="O4021" i="8"/>
  <c r="N4021" i="8"/>
  <c r="R4020" i="8"/>
  <c r="P4020" i="8"/>
  <c r="O4020" i="8"/>
  <c r="N4020" i="8"/>
  <c r="R4019" i="8"/>
  <c r="P4019" i="8"/>
  <c r="O4019" i="8"/>
  <c r="N4019" i="8"/>
  <c r="R4018" i="8"/>
  <c r="P4018" i="8"/>
  <c r="O4018" i="8"/>
  <c r="N4018" i="8"/>
  <c r="R4017" i="8"/>
  <c r="P4017" i="8"/>
  <c r="O4017" i="8"/>
  <c r="N4017" i="8"/>
  <c r="R4016" i="8"/>
  <c r="P4016" i="8"/>
  <c r="O4016" i="8"/>
  <c r="N4016" i="8"/>
  <c r="R4015" i="8"/>
  <c r="P4015" i="8"/>
  <c r="O4015" i="8"/>
  <c r="N4015" i="8"/>
  <c r="R4014" i="8"/>
  <c r="P4014" i="8"/>
  <c r="O4014" i="8"/>
  <c r="N4014" i="8"/>
  <c r="R4013" i="8"/>
  <c r="P4013" i="8"/>
  <c r="O4013" i="8"/>
  <c r="N4013" i="8"/>
  <c r="R4012" i="8"/>
  <c r="P4012" i="8"/>
  <c r="O4012" i="8"/>
  <c r="N4012" i="8"/>
  <c r="R4011" i="8"/>
  <c r="P4011" i="8"/>
  <c r="O4011" i="8"/>
  <c r="N4011" i="8"/>
  <c r="R4010" i="8"/>
  <c r="P4010" i="8"/>
  <c r="O4010" i="8"/>
  <c r="N4010" i="8"/>
  <c r="R4009" i="8"/>
  <c r="P4009" i="8"/>
  <c r="O4009" i="8"/>
  <c r="N4009" i="8"/>
  <c r="R4008" i="8"/>
  <c r="P4008" i="8"/>
  <c r="O4008" i="8"/>
  <c r="N4008" i="8"/>
  <c r="R4007" i="8"/>
  <c r="P4007" i="8"/>
  <c r="O4007" i="8"/>
  <c r="N4007" i="8"/>
  <c r="R4006" i="8"/>
  <c r="P4006" i="8"/>
  <c r="O4006" i="8"/>
  <c r="N4006" i="8"/>
  <c r="R4005" i="8"/>
  <c r="P4005" i="8"/>
  <c r="O4005" i="8"/>
  <c r="N4005" i="8"/>
  <c r="R4004" i="8"/>
  <c r="P4004" i="8"/>
  <c r="O4004" i="8"/>
  <c r="N4004" i="8"/>
  <c r="R4003" i="8"/>
  <c r="P4003" i="8"/>
  <c r="O4003" i="8"/>
  <c r="N4003" i="8"/>
  <c r="R4002" i="8"/>
  <c r="P4002" i="8"/>
  <c r="O4002" i="8"/>
  <c r="N4002" i="8"/>
  <c r="R4001" i="8"/>
  <c r="P4001" i="8"/>
  <c r="O4001" i="8"/>
  <c r="N4001" i="8"/>
  <c r="R4000" i="8"/>
  <c r="P4000" i="8"/>
  <c r="O4000" i="8"/>
  <c r="N4000" i="8"/>
  <c r="R3999" i="8"/>
  <c r="P3999" i="8"/>
  <c r="O3999" i="8"/>
  <c r="N3999" i="8"/>
  <c r="R3998" i="8"/>
  <c r="P3998" i="8"/>
  <c r="O3998" i="8"/>
  <c r="N3998" i="8"/>
  <c r="R3997" i="8"/>
  <c r="P3997" i="8"/>
  <c r="O3997" i="8"/>
  <c r="N3997" i="8"/>
  <c r="R3996" i="8"/>
  <c r="P3996" i="8"/>
  <c r="O3996" i="8"/>
  <c r="N3996" i="8"/>
  <c r="R3995" i="8"/>
  <c r="P3995" i="8"/>
  <c r="O3995" i="8"/>
  <c r="N3995" i="8"/>
  <c r="R3994" i="8"/>
  <c r="P3994" i="8"/>
  <c r="O3994" i="8"/>
  <c r="N3994" i="8"/>
  <c r="R3993" i="8"/>
  <c r="P3993" i="8"/>
  <c r="O3993" i="8"/>
  <c r="N3993" i="8"/>
  <c r="R3992" i="8"/>
  <c r="P3992" i="8"/>
  <c r="O3992" i="8"/>
  <c r="N3992" i="8"/>
  <c r="R3991" i="8"/>
  <c r="P3991" i="8"/>
  <c r="O3991" i="8"/>
  <c r="N3991" i="8"/>
  <c r="R3990" i="8"/>
  <c r="P3990" i="8"/>
  <c r="O3990" i="8"/>
  <c r="N3990" i="8"/>
  <c r="R3989" i="8"/>
  <c r="P3989" i="8"/>
  <c r="O3989" i="8"/>
  <c r="N3989" i="8"/>
  <c r="R3988" i="8"/>
  <c r="P3988" i="8"/>
  <c r="O3988" i="8"/>
  <c r="N3988" i="8"/>
  <c r="R3987" i="8"/>
  <c r="P3987" i="8"/>
  <c r="O3987" i="8"/>
  <c r="N3987" i="8"/>
  <c r="R3986" i="8"/>
  <c r="P3986" i="8"/>
  <c r="O3986" i="8"/>
  <c r="N3986" i="8"/>
  <c r="R3985" i="8"/>
  <c r="P3985" i="8"/>
  <c r="O3985" i="8"/>
  <c r="N3985" i="8"/>
  <c r="R3984" i="8"/>
  <c r="P3984" i="8"/>
  <c r="O3984" i="8"/>
  <c r="N3984" i="8"/>
  <c r="R3983" i="8"/>
  <c r="P3983" i="8"/>
  <c r="O3983" i="8"/>
  <c r="N3983" i="8"/>
  <c r="R3982" i="8"/>
  <c r="P3982" i="8"/>
  <c r="O3982" i="8"/>
  <c r="N3982" i="8"/>
  <c r="R3981" i="8"/>
  <c r="P3981" i="8"/>
  <c r="O3981" i="8"/>
  <c r="N3981" i="8"/>
  <c r="R3980" i="8"/>
  <c r="P3980" i="8"/>
  <c r="O3980" i="8"/>
  <c r="N3980" i="8"/>
  <c r="R3979" i="8"/>
  <c r="P3979" i="8"/>
  <c r="O3979" i="8"/>
  <c r="N3979" i="8"/>
  <c r="R3978" i="8"/>
  <c r="P3978" i="8"/>
  <c r="O3978" i="8"/>
  <c r="N3978" i="8"/>
  <c r="R3977" i="8"/>
  <c r="P3977" i="8"/>
  <c r="O3977" i="8"/>
  <c r="N3977" i="8"/>
  <c r="R3976" i="8"/>
  <c r="P3976" i="8"/>
  <c r="O3976" i="8"/>
  <c r="N3976" i="8"/>
  <c r="R3975" i="8"/>
  <c r="P3975" i="8"/>
  <c r="O3975" i="8"/>
  <c r="N3975" i="8"/>
  <c r="R3974" i="8"/>
  <c r="P3974" i="8"/>
  <c r="O3974" i="8"/>
  <c r="N3974" i="8"/>
  <c r="R3973" i="8"/>
  <c r="P3973" i="8"/>
  <c r="O3973" i="8"/>
  <c r="N3973" i="8"/>
  <c r="R3972" i="8"/>
  <c r="P3972" i="8"/>
  <c r="O3972" i="8"/>
  <c r="N3972" i="8"/>
  <c r="R3971" i="8"/>
  <c r="P3971" i="8"/>
  <c r="O3971" i="8"/>
  <c r="N3971" i="8"/>
  <c r="R3970" i="8"/>
  <c r="P3970" i="8"/>
  <c r="O3970" i="8"/>
  <c r="N3970" i="8"/>
  <c r="R3969" i="8"/>
  <c r="P3969" i="8"/>
  <c r="O3969" i="8"/>
  <c r="N3969" i="8"/>
  <c r="R3968" i="8"/>
  <c r="P3968" i="8"/>
  <c r="O3968" i="8"/>
  <c r="N3968" i="8"/>
  <c r="R3967" i="8"/>
  <c r="P3967" i="8"/>
  <c r="O3967" i="8"/>
  <c r="N3967" i="8"/>
  <c r="R3966" i="8"/>
  <c r="P3966" i="8"/>
  <c r="O3966" i="8"/>
  <c r="N3966" i="8"/>
  <c r="R3965" i="8"/>
  <c r="P3965" i="8"/>
  <c r="O3965" i="8"/>
  <c r="N3965" i="8"/>
  <c r="R3964" i="8"/>
  <c r="P3964" i="8"/>
  <c r="O3964" i="8"/>
  <c r="N3964" i="8"/>
  <c r="R3963" i="8"/>
  <c r="P3963" i="8"/>
  <c r="O3963" i="8"/>
  <c r="N3963" i="8"/>
  <c r="R3962" i="8"/>
  <c r="P3962" i="8"/>
  <c r="O3962" i="8"/>
  <c r="N3962" i="8"/>
  <c r="R3961" i="8"/>
  <c r="P3961" i="8"/>
  <c r="O3961" i="8"/>
  <c r="N3961" i="8"/>
  <c r="R3960" i="8"/>
  <c r="P3960" i="8"/>
  <c r="O3960" i="8"/>
  <c r="N3960" i="8"/>
  <c r="R3959" i="8"/>
  <c r="P3959" i="8"/>
  <c r="O3959" i="8"/>
  <c r="N3959" i="8"/>
  <c r="R3958" i="8"/>
  <c r="P3958" i="8"/>
  <c r="O3958" i="8"/>
  <c r="N3958" i="8"/>
  <c r="R3957" i="8"/>
  <c r="P3957" i="8"/>
  <c r="O3957" i="8"/>
  <c r="N3957" i="8"/>
  <c r="R3956" i="8"/>
  <c r="P3956" i="8"/>
  <c r="O3956" i="8"/>
  <c r="N3956" i="8"/>
  <c r="R3955" i="8"/>
  <c r="P3955" i="8"/>
  <c r="O3955" i="8"/>
  <c r="N3955" i="8"/>
  <c r="R3954" i="8"/>
  <c r="P3954" i="8"/>
  <c r="O3954" i="8"/>
  <c r="N3954" i="8"/>
  <c r="R3953" i="8"/>
  <c r="P3953" i="8"/>
  <c r="O3953" i="8"/>
  <c r="N3953" i="8"/>
  <c r="R3952" i="8"/>
  <c r="P3952" i="8"/>
  <c r="O3952" i="8"/>
  <c r="N3952" i="8"/>
  <c r="R3951" i="8"/>
  <c r="P3951" i="8"/>
  <c r="O3951" i="8"/>
  <c r="N3951" i="8"/>
  <c r="R3950" i="8"/>
  <c r="P3950" i="8"/>
  <c r="O3950" i="8"/>
  <c r="N3950" i="8"/>
  <c r="R3949" i="8"/>
  <c r="P3949" i="8"/>
  <c r="O3949" i="8"/>
  <c r="N3949" i="8"/>
  <c r="R3948" i="8"/>
  <c r="P3948" i="8"/>
  <c r="O3948" i="8"/>
  <c r="N3948" i="8"/>
  <c r="R3947" i="8"/>
  <c r="P3947" i="8"/>
  <c r="O3947" i="8"/>
  <c r="N3947" i="8"/>
  <c r="R3946" i="8"/>
  <c r="P3946" i="8"/>
  <c r="O3946" i="8"/>
  <c r="N3946" i="8"/>
  <c r="R3945" i="8"/>
  <c r="P3945" i="8"/>
  <c r="O3945" i="8"/>
  <c r="N3945" i="8"/>
  <c r="R3944" i="8"/>
  <c r="P3944" i="8"/>
  <c r="O3944" i="8"/>
  <c r="N3944" i="8"/>
  <c r="R3943" i="8"/>
  <c r="P3943" i="8"/>
  <c r="O3943" i="8"/>
  <c r="N3943" i="8"/>
  <c r="R3942" i="8"/>
  <c r="P3942" i="8"/>
  <c r="O3942" i="8"/>
  <c r="N3942" i="8"/>
  <c r="R3941" i="8"/>
  <c r="P3941" i="8"/>
  <c r="O3941" i="8"/>
  <c r="N3941" i="8"/>
  <c r="R3940" i="8"/>
  <c r="P3940" i="8"/>
  <c r="O3940" i="8"/>
  <c r="N3940" i="8"/>
  <c r="R3939" i="8"/>
  <c r="P3939" i="8"/>
  <c r="O3939" i="8"/>
  <c r="N3939" i="8"/>
  <c r="R3938" i="8"/>
  <c r="P3938" i="8"/>
  <c r="O3938" i="8"/>
  <c r="N3938" i="8"/>
  <c r="R3937" i="8"/>
  <c r="P3937" i="8"/>
  <c r="O3937" i="8"/>
  <c r="N3937" i="8"/>
  <c r="R3936" i="8"/>
  <c r="P3936" i="8"/>
  <c r="O3936" i="8"/>
  <c r="N3936" i="8"/>
  <c r="R3935" i="8"/>
  <c r="P3935" i="8"/>
  <c r="O3935" i="8"/>
  <c r="N3935" i="8"/>
  <c r="R3934" i="8"/>
  <c r="P3934" i="8"/>
  <c r="O3934" i="8"/>
  <c r="N3934" i="8"/>
  <c r="R3933" i="8"/>
  <c r="P3933" i="8"/>
  <c r="O3933" i="8"/>
  <c r="N3933" i="8"/>
  <c r="R3932" i="8"/>
  <c r="P3932" i="8"/>
  <c r="O3932" i="8"/>
  <c r="N3932" i="8"/>
  <c r="R3931" i="8"/>
  <c r="P3931" i="8"/>
  <c r="O3931" i="8"/>
  <c r="N3931" i="8"/>
  <c r="R3930" i="8"/>
  <c r="P3930" i="8"/>
  <c r="O3930" i="8"/>
  <c r="N3930" i="8"/>
  <c r="R3929" i="8"/>
  <c r="P3929" i="8"/>
  <c r="O3929" i="8"/>
  <c r="N3929" i="8"/>
  <c r="R3928" i="8"/>
  <c r="P3928" i="8"/>
  <c r="O3928" i="8"/>
  <c r="N3928" i="8"/>
  <c r="R3927" i="8"/>
  <c r="P3927" i="8"/>
  <c r="O3927" i="8"/>
  <c r="N3927" i="8"/>
  <c r="R3926" i="8"/>
  <c r="P3926" i="8"/>
  <c r="O3926" i="8"/>
  <c r="N3926" i="8"/>
  <c r="R3925" i="8"/>
  <c r="P3925" i="8"/>
  <c r="O3925" i="8"/>
  <c r="N3925" i="8"/>
  <c r="R3924" i="8"/>
  <c r="P3924" i="8"/>
  <c r="O3924" i="8"/>
  <c r="N3924" i="8"/>
  <c r="R3923" i="8"/>
  <c r="P3923" i="8"/>
  <c r="O3923" i="8"/>
  <c r="N3923" i="8"/>
  <c r="R3922" i="8"/>
  <c r="P3922" i="8"/>
  <c r="O3922" i="8"/>
  <c r="N3922" i="8"/>
  <c r="R3921" i="8"/>
  <c r="P3921" i="8"/>
  <c r="O3921" i="8"/>
  <c r="N3921" i="8"/>
  <c r="R3920" i="8"/>
  <c r="P3920" i="8"/>
  <c r="O3920" i="8"/>
  <c r="N3920" i="8"/>
  <c r="R3919" i="8"/>
  <c r="P3919" i="8"/>
  <c r="O3919" i="8"/>
  <c r="N3919" i="8"/>
  <c r="R3918" i="8"/>
  <c r="P3918" i="8"/>
  <c r="O3918" i="8"/>
  <c r="N3918" i="8"/>
  <c r="R3917" i="8"/>
  <c r="P3917" i="8"/>
  <c r="O3917" i="8"/>
  <c r="N3917" i="8"/>
  <c r="R3916" i="8"/>
  <c r="P3916" i="8"/>
  <c r="O3916" i="8"/>
  <c r="N3916" i="8"/>
  <c r="R3915" i="8"/>
  <c r="P3915" i="8"/>
  <c r="O3915" i="8"/>
  <c r="N3915" i="8"/>
  <c r="R3914" i="8"/>
  <c r="P3914" i="8"/>
  <c r="O3914" i="8"/>
  <c r="N3914" i="8"/>
  <c r="R3913" i="8"/>
  <c r="P3913" i="8"/>
  <c r="O3913" i="8"/>
  <c r="N3913" i="8"/>
  <c r="R3912" i="8"/>
  <c r="P3912" i="8"/>
  <c r="O3912" i="8"/>
  <c r="N3912" i="8"/>
  <c r="R3911" i="8"/>
  <c r="P3911" i="8"/>
  <c r="O3911" i="8"/>
  <c r="N3911" i="8"/>
  <c r="R3910" i="8"/>
  <c r="P3910" i="8"/>
  <c r="O3910" i="8"/>
  <c r="N3910" i="8"/>
  <c r="R3909" i="8"/>
  <c r="P3909" i="8"/>
  <c r="O3909" i="8"/>
  <c r="N3909" i="8"/>
  <c r="R3908" i="8"/>
  <c r="P3908" i="8"/>
  <c r="O3908" i="8"/>
  <c r="N3908" i="8"/>
  <c r="R3907" i="8"/>
  <c r="P3907" i="8"/>
  <c r="O3907" i="8"/>
  <c r="N3907" i="8"/>
  <c r="R3906" i="8"/>
  <c r="P3906" i="8"/>
  <c r="O3906" i="8"/>
  <c r="N3906" i="8"/>
  <c r="R3905" i="8"/>
  <c r="P3905" i="8"/>
  <c r="O3905" i="8"/>
  <c r="N3905" i="8"/>
  <c r="R3904" i="8"/>
  <c r="P3904" i="8"/>
  <c r="O3904" i="8"/>
  <c r="N3904" i="8"/>
  <c r="R3903" i="8"/>
  <c r="P3903" i="8"/>
  <c r="O3903" i="8"/>
  <c r="N3903" i="8"/>
  <c r="R3902" i="8"/>
  <c r="P3902" i="8"/>
  <c r="O3902" i="8"/>
  <c r="N3902" i="8"/>
  <c r="R3901" i="8"/>
  <c r="P3901" i="8"/>
  <c r="O3901" i="8"/>
  <c r="N3901" i="8"/>
  <c r="R3900" i="8"/>
  <c r="P3900" i="8"/>
  <c r="O3900" i="8"/>
  <c r="N3900" i="8"/>
  <c r="R3899" i="8"/>
  <c r="P3899" i="8"/>
  <c r="O3899" i="8"/>
  <c r="N3899" i="8"/>
  <c r="R3898" i="8"/>
  <c r="P3898" i="8"/>
  <c r="O3898" i="8"/>
  <c r="N3898" i="8"/>
  <c r="R3897" i="8"/>
  <c r="P3897" i="8"/>
  <c r="O3897" i="8"/>
  <c r="N3897" i="8"/>
  <c r="R3896" i="8"/>
  <c r="P3896" i="8"/>
  <c r="O3896" i="8"/>
  <c r="N3896" i="8"/>
  <c r="R3895" i="8"/>
  <c r="P3895" i="8"/>
  <c r="O3895" i="8"/>
  <c r="N3895" i="8"/>
  <c r="R3894" i="8"/>
  <c r="P3894" i="8"/>
  <c r="O3894" i="8"/>
  <c r="N3894" i="8"/>
  <c r="R3893" i="8"/>
  <c r="P3893" i="8"/>
  <c r="O3893" i="8"/>
  <c r="N3893" i="8"/>
  <c r="R3892" i="8"/>
  <c r="P3892" i="8"/>
  <c r="O3892" i="8"/>
  <c r="N3892" i="8"/>
  <c r="R3891" i="8"/>
  <c r="P3891" i="8"/>
  <c r="O3891" i="8"/>
  <c r="N3891" i="8"/>
  <c r="R3890" i="8"/>
  <c r="P3890" i="8"/>
  <c r="O3890" i="8"/>
  <c r="N3890" i="8"/>
  <c r="R3889" i="8"/>
  <c r="P3889" i="8"/>
  <c r="O3889" i="8"/>
  <c r="N3889" i="8"/>
  <c r="R3888" i="8"/>
  <c r="P3888" i="8"/>
  <c r="O3888" i="8"/>
  <c r="N3888" i="8"/>
  <c r="R3887" i="8"/>
  <c r="P3887" i="8"/>
  <c r="O3887" i="8"/>
  <c r="N3887" i="8"/>
  <c r="R3886" i="8"/>
  <c r="P3886" i="8"/>
  <c r="O3886" i="8"/>
  <c r="N3886" i="8"/>
  <c r="R3885" i="8"/>
  <c r="P3885" i="8"/>
  <c r="O3885" i="8"/>
  <c r="N3885" i="8"/>
  <c r="R3884" i="8"/>
  <c r="P3884" i="8"/>
  <c r="O3884" i="8"/>
  <c r="N3884" i="8"/>
  <c r="R3883" i="8"/>
  <c r="P3883" i="8"/>
  <c r="O3883" i="8"/>
  <c r="N3883" i="8"/>
  <c r="R3882" i="8"/>
  <c r="P3882" i="8"/>
  <c r="O3882" i="8"/>
  <c r="N3882" i="8"/>
  <c r="R3881" i="8"/>
  <c r="P3881" i="8"/>
  <c r="O3881" i="8"/>
  <c r="N3881" i="8"/>
  <c r="R3880" i="8"/>
  <c r="P3880" i="8"/>
  <c r="O3880" i="8"/>
  <c r="N3880" i="8"/>
  <c r="R3879" i="8"/>
  <c r="P3879" i="8"/>
  <c r="O3879" i="8"/>
  <c r="N3879" i="8"/>
  <c r="R3878" i="8"/>
  <c r="P3878" i="8"/>
  <c r="O3878" i="8"/>
  <c r="N3878" i="8"/>
  <c r="R3877" i="8"/>
  <c r="P3877" i="8"/>
  <c r="O3877" i="8"/>
  <c r="N3877" i="8"/>
  <c r="R3876" i="8"/>
  <c r="P3876" i="8"/>
  <c r="O3876" i="8"/>
  <c r="N3876" i="8"/>
  <c r="R3875" i="8"/>
  <c r="P3875" i="8"/>
  <c r="O3875" i="8"/>
  <c r="N3875" i="8"/>
  <c r="R3874" i="8"/>
  <c r="P3874" i="8"/>
  <c r="O3874" i="8"/>
  <c r="N3874" i="8"/>
  <c r="R3873" i="8"/>
  <c r="P3873" i="8"/>
  <c r="O3873" i="8"/>
  <c r="N3873" i="8"/>
  <c r="R3872" i="8"/>
  <c r="P3872" i="8"/>
  <c r="O3872" i="8"/>
  <c r="N3872" i="8"/>
  <c r="R3871" i="8"/>
  <c r="P3871" i="8"/>
  <c r="O3871" i="8"/>
  <c r="N3871" i="8"/>
  <c r="R3870" i="8"/>
  <c r="P3870" i="8"/>
  <c r="O3870" i="8"/>
  <c r="N3870" i="8"/>
  <c r="R3869" i="8"/>
  <c r="P3869" i="8"/>
  <c r="O3869" i="8"/>
  <c r="N3869" i="8"/>
  <c r="R3868" i="8"/>
  <c r="P3868" i="8"/>
  <c r="O3868" i="8"/>
  <c r="N3868" i="8"/>
  <c r="R3867" i="8"/>
  <c r="P3867" i="8"/>
  <c r="O3867" i="8"/>
  <c r="N3867" i="8"/>
  <c r="R3866" i="8"/>
  <c r="P3866" i="8"/>
  <c r="O3866" i="8"/>
  <c r="N3866" i="8"/>
  <c r="R3865" i="8"/>
  <c r="P3865" i="8"/>
  <c r="O3865" i="8"/>
  <c r="N3865" i="8"/>
  <c r="R3864" i="8"/>
  <c r="P3864" i="8"/>
  <c r="O3864" i="8"/>
  <c r="N3864" i="8"/>
  <c r="R3863" i="8"/>
  <c r="P3863" i="8"/>
  <c r="O3863" i="8"/>
  <c r="N3863" i="8"/>
  <c r="R3862" i="8"/>
  <c r="P3862" i="8"/>
  <c r="O3862" i="8"/>
  <c r="N3862" i="8"/>
  <c r="R3861" i="8"/>
  <c r="P3861" i="8"/>
  <c r="O3861" i="8"/>
  <c r="N3861" i="8"/>
  <c r="R3860" i="8"/>
  <c r="P3860" i="8"/>
  <c r="O3860" i="8"/>
  <c r="N3860" i="8"/>
  <c r="R3859" i="8"/>
  <c r="P3859" i="8"/>
  <c r="O3859" i="8"/>
  <c r="N3859" i="8"/>
  <c r="R3858" i="8"/>
  <c r="P3858" i="8"/>
  <c r="O3858" i="8"/>
  <c r="N3858" i="8"/>
  <c r="R3857" i="8"/>
  <c r="P3857" i="8"/>
  <c r="O3857" i="8"/>
  <c r="N3857" i="8"/>
  <c r="R3856" i="8"/>
  <c r="P3856" i="8"/>
  <c r="O3856" i="8"/>
  <c r="N3856" i="8"/>
  <c r="R3855" i="8"/>
  <c r="P3855" i="8"/>
  <c r="O3855" i="8"/>
  <c r="N3855" i="8"/>
  <c r="R3854" i="8"/>
  <c r="P3854" i="8"/>
  <c r="O3854" i="8"/>
  <c r="N3854" i="8"/>
  <c r="R3853" i="8"/>
  <c r="P3853" i="8"/>
  <c r="O3853" i="8"/>
  <c r="N3853" i="8"/>
  <c r="R3852" i="8"/>
  <c r="P3852" i="8"/>
  <c r="O3852" i="8"/>
  <c r="N3852" i="8"/>
  <c r="R3851" i="8"/>
  <c r="P3851" i="8"/>
  <c r="O3851" i="8"/>
  <c r="N3851" i="8"/>
  <c r="R3850" i="8"/>
  <c r="P3850" i="8"/>
  <c r="O3850" i="8"/>
  <c r="N3850" i="8"/>
  <c r="R3849" i="8"/>
  <c r="P3849" i="8"/>
  <c r="O3849" i="8"/>
  <c r="N3849" i="8"/>
  <c r="R3848" i="8"/>
  <c r="P3848" i="8"/>
  <c r="O3848" i="8"/>
  <c r="N3848" i="8"/>
  <c r="R3847" i="8"/>
  <c r="P3847" i="8"/>
  <c r="O3847" i="8"/>
  <c r="N3847" i="8"/>
  <c r="R3846" i="8"/>
  <c r="P3846" i="8"/>
  <c r="O3846" i="8"/>
  <c r="N3846" i="8"/>
  <c r="R3845" i="8"/>
  <c r="P3845" i="8"/>
  <c r="O3845" i="8"/>
  <c r="N3845" i="8"/>
  <c r="R3844" i="8"/>
  <c r="P3844" i="8"/>
  <c r="O3844" i="8"/>
  <c r="N3844" i="8"/>
  <c r="R3843" i="8"/>
  <c r="P3843" i="8"/>
  <c r="O3843" i="8"/>
  <c r="N3843" i="8"/>
  <c r="R3842" i="8"/>
  <c r="P3842" i="8"/>
  <c r="O3842" i="8"/>
  <c r="N3842" i="8"/>
  <c r="R3841" i="8"/>
  <c r="P3841" i="8"/>
  <c r="O3841" i="8"/>
  <c r="N3841" i="8"/>
  <c r="R3840" i="8"/>
  <c r="P3840" i="8"/>
  <c r="O3840" i="8"/>
  <c r="N3840" i="8"/>
  <c r="R3839" i="8"/>
  <c r="P3839" i="8"/>
  <c r="O3839" i="8"/>
  <c r="N3839" i="8"/>
  <c r="R3838" i="8"/>
  <c r="P3838" i="8"/>
  <c r="O3838" i="8"/>
  <c r="N3838" i="8"/>
  <c r="R3837" i="8"/>
  <c r="P3837" i="8"/>
  <c r="O3837" i="8"/>
  <c r="N3837" i="8"/>
  <c r="R3836" i="8"/>
  <c r="P3836" i="8"/>
  <c r="O3836" i="8"/>
  <c r="N3836" i="8"/>
  <c r="R3835" i="8"/>
  <c r="P3835" i="8"/>
  <c r="O3835" i="8"/>
  <c r="N3835" i="8"/>
  <c r="R3834" i="8"/>
  <c r="P3834" i="8"/>
  <c r="O3834" i="8"/>
  <c r="N3834" i="8"/>
  <c r="R3833" i="8"/>
  <c r="P3833" i="8"/>
  <c r="O3833" i="8"/>
  <c r="N3833" i="8"/>
  <c r="R3832" i="8"/>
  <c r="P3832" i="8"/>
  <c r="O3832" i="8"/>
  <c r="N3832" i="8"/>
  <c r="R3831" i="8"/>
  <c r="P3831" i="8"/>
  <c r="O3831" i="8"/>
  <c r="N3831" i="8"/>
  <c r="R3830" i="8"/>
  <c r="P3830" i="8"/>
  <c r="O3830" i="8"/>
  <c r="N3830" i="8"/>
  <c r="R3829" i="8"/>
  <c r="P3829" i="8"/>
  <c r="O3829" i="8"/>
  <c r="N3829" i="8"/>
  <c r="R3828" i="8"/>
  <c r="P3828" i="8"/>
  <c r="O3828" i="8"/>
  <c r="N3828" i="8"/>
  <c r="R3827" i="8"/>
  <c r="P3827" i="8"/>
  <c r="O3827" i="8"/>
  <c r="N3827" i="8"/>
  <c r="R3826" i="8"/>
  <c r="P3826" i="8"/>
  <c r="O3826" i="8"/>
  <c r="N3826" i="8"/>
  <c r="R3825" i="8"/>
  <c r="P3825" i="8"/>
  <c r="O3825" i="8"/>
  <c r="N3825" i="8"/>
  <c r="R3824" i="8"/>
  <c r="P3824" i="8"/>
  <c r="O3824" i="8"/>
  <c r="N3824" i="8"/>
  <c r="R3823" i="8"/>
  <c r="P3823" i="8"/>
  <c r="O3823" i="8"/>
  <c r="N3823" i="8"/>
  <c r="R3822" i="8"/>
  <c r="P3822" i="8"/>
  <c r="O3822" i="8"/>
  <c r="N3822" i="8"/>
  <c r="R3821" i="8"/>
  <c r="P3821" i="8"/>
  <c r="O3821" i="8"/>
  <c r="N3821" i="8"/>
  <c r="R3820" i="8"/>
  <c r="P3820" i="8"/>
  <c r="O3820" i="8"/>
  <c r="N3820" i="8"/>
  <c r="R3819" i="8"/>
  <c r="P3819" i="8"/>
  <c r="O3819" i="8"/>
  <c r="N3819" i="8"/>
  <c r="R3818" i="8"/>
  <c r="P3818" i="8"/>
  <c r="O3818" i="8"/>
  <c r="N3818" i="8"/>
  <c r="R3817" i="8"/>
  <c r="P3817" i="8"/>
  <c r="O3817" i="8"/>
  <c r="N3817" i="8"/>
  <c r="R3816" i="8"/>
  <c r="P3816" i="8"/>
  <c r="O3816" i="8"/>
  <c r="N3816" i="8"/>
  <c r="R3815" i="8"/>
  <c r="P3815" i="8"/>
  <c r="O3815" i="8"/>
  <c r="N3815" i="8"/>
  <c r="R3814" i="8"/>
  <c r="P3814" i="8"/>
  <c r="O3814" i="8"/>
  <c r="N3814" i="8"/>
  <c r="R3813" i="8"/>
  <c r="P3813" i="8"/>
  <c r="O3813" i="8"/>
  <c r="N3813" i="8"/>
  <c r="R3812" i="8"/>
  <c r="P3812" i="8"/>
  <c r="O3812" i="8"/>
  <c r="N3812" i="8"/>
  <c r="R3811" i="8"/>
  <c r="P3811" i="8"/>
  <c r="O3811" i="8"/>
  <c r="N3811" i="8"/>
  <c r="R3810" i="8"/>
  <c r="P3810" i="8"/>
  <c r="O3810" i="8"/>
  <c r="N3810" i="8"/>
  <c r="R3809" i="8"/>
  <c r="P3809" i="8"/>
  <c r="O3809" i="8"/>
  <c r="N3809" i="8"/>
  <c r="R3808" i="8"/>
  <c r="P3808" i="8"/>
  <c r="O3808" i="8"/>
  <c r="N3808" i="8"/>
  <c r="R3807" i="8"/>
  <c r="P3807" i="8"/>
  <c r="O3807" i="8"/>
  <c r="N3807" i="8"/>
  <c r="R3806" i="8"/>
  <c r="P3806" i="8"/>
  <c r="O3806" i="8"/>
  <c r="N3806" i="8"/>
  <c r="R3805" i="8"/>
  <c r="P3805" i="8"/>
  <c r="O3805" i="8"/>
  <c r="N3805" i="8"/>
  <c r="R3804" i="8"/>
  <c r="P3804" i="8"/>
  <c r="O3804" i="8"/>
  <c r="N3804" i="8"/>
  <c r="R3803" i="8"/>
  <c r="P3803" i="8"/>
  <c r="O3803" i="8"/>
  <c r="N3803" i="8"/>
  <c r="R3802" i="8"/>
  <c r="P3802" i="8"/>
  <c r="O3802" i="8"/>
  <c r="N3802" i="8"/>
  <c r="R3801" i="8"/>
  <c r="P3801" i="8"/>
  <c r="O3801" i="8"/>
  <c r="N3801" i="8"/>
  <c r="R3800" i="8"/>
  <c r="P3800" i="8"/>
  <c r="O3800" i="8"/>
  <c r="N3800" i="8"/>
  <c r="R3799" i="8"/>
  <c r="P3799" i="8"/>
  <c r="O3799" i="8"/>
  <c r="N3799" i="8"/>
  <c r="R3798" i="8"/>
  <c r="P3798" i="8"/>
  <c r="O3798" i="8"/>
  <c r="N3798" i="8"/>
  <c r="R3797" i="8"/>
  <c r="P3797" i="8"/>
  <c r="O3797" i="8"/>
  <c r="N3797" i="8"/>
  <c r="R3796" i="8"/>
  <c r="P3796" i="8"/>
  <c r="O3796" i="8"/>
  <c r="N3796" i="8"/>
  <c r="R3795" i="8"/>
  <c r="P3795" i="8"/>
  <c r="O3795" i="8"/>
  <c r="N3795" i="8"/>
  <c r="R3794" i="8"/>
  <c r="P3794" i="8"/>
  <c r="O3794" i="8"/>
  <c r="N3794" i="8"/>
  <c r="R3793" i="8"/>
  <c r="P3793" i="8"/>
  <c r="O3793" i="8"/>
  <c r="N3793" i="8"/>
  <c r="R3792" i="8"/>
  <c r="P3792" i="8"/>
  <c r="O3792" i="8"/>
  <c r="N3792" i="8"/>
  <c r="R3791" i="8"/>
  <c r="P3791" i="8"/>
  <c r="O3791" i="8"/>
  <c r="N3791" i="8"/>
  <c r="R3790" i="8"/>
  <c r="P3790" i="8"/>
  <c r="O3790" i="8"/>
  <c r="N3790" i="8"/>
  <c r="R3789" i="8"/>
  <c r="P3789" i="8"/>
  <c r="O3789" i="8"/>
  <c r="N3789" i="8"/>
  <c r="R3788" i="8"/>
  <c r="P3788" i="8"/>
  <c r="O3788" i="8"/>
  <c r="N3788" i="8"/>
  <c r="R3787" i="8"/>
  <c r="P3787" i="8"/>
  <c r="O3787" i="8"/>
  <c r="N3787" i="8"/>
  <c r="R3786" i="8"/>
  <c r="P3786" i="8"/>
  <c r="O3786" i="8"/>
  <c r="N3786" i="8"/>
  <c r="R3785" i="8"/>
  <c r="P3785" i="8"/>
  <c r="O3785" i="8"/>
  <c r="N3785" i="8"/>
  <c r="R3784" i="8"/>
  <c r="P3784" i="8"/>
  <c r="O3784" i="8"/>
  <c r="N3784" i="8"/>
  <c r="R3783" i="8"/>
  <c r="P3783" i="8"/>
  <c r="O3783" i="8"/>
  <c r="N3783" i="8"/>
  <c r="R3782" i="8"/>
  <c r="P3782" i="8"/>
  <c r="O3782" i="8"/>
  <c r="N3782" i="8"/>
  <c r="R3781" i="8"/>
  <c r="P3781" i="8"/>
  <c r="O3781" i="8"/>
  <c r="N3781" i="8"/>
  <c r="R3780" i="8"/>
  <c r="P3780" i="8"/>
  <c r="O3780" i="8"/>
  <c r="N3780" i="8"/>
  <c r="R3779" i="8"/>
  <c r="P3779" i="8"/>
  <c r="O3779" i="8"/>
  <c r="N3779" i="8"/>
  <c r="R3778" i="8"/>
  <c r="P3778" i="8"/>
  <c r="O3778" i="8"/>
  <c r="N3778" i="8"/>
  <c r="R3777" i="8"/>
  <c r="P3777" i="8"/>
  <c r="O3777" i="8"/>
  <c r="N3777" i="8"/>
  <c r="R3776" i="8"/>
  <c r="P3776" i="8"/>
  <c r="O3776" i="8"/>
  <c r="N3776" i="8"/>
  <c r="R3775" i="8"/>
  <c r="P3775" i="8"/>
  <c r="O3775" i="8"/>
  <c r="N3775" i="8"/>
  <c r="R3774" i="8"/>
  <c r="P3774" i="8"/>
  <c r="O3774" i="8"/>
  <c r="N3774" i="8"/>
  <c r="R3773" i="8"/>
  <c r="P3773" i="8"/>
  <c r="O3773" i="8"/>
  <c r="N3773" i="8"/>
  <c r="R3772" i="8"/>
  <c r="P3772" i="8"/>
  <c r="O3772" i="8"/>
  <c r="N3772" i="8"/>
  <c r="R3771" i="8"/>
  <c r="P3771" i="8"/>
  <c r="O3771" i="8"/>
  <c r="N3771" i="8"/>
  <c r="R3770" i="8"/>
  <c r="P3770" i="8"/>
  <c r="O3770" i="8"/>
  <c r="N3770" i="8"/>
  <c r="R3769" i="8"/>
  <c r="P3769" i="8"/>
  <c r="O3769" i="8"/>
  <c r="N3769" i="8"/>
  <c r="R3768" i="8"/>
  <c r="P3768" i="8"/>
  <c r="O3768" i="8"/>
  <c r="N3768" i="8"/>
  <c r="R3767" i="8"/>
  <c r="P3767" i="8"/>
  <c r="O3767" i="8"/>
  <c r="N3767" i="8"/>
  <c r="R3766" i="8"/>
  <c r="P3766" i="8"/>
  <c r="O3766" i="8"/>
  <c r="N3766" i="8"/>
  <c r="R3765" i="8"/>
  <c r="P3765" i="8"/>
  <c r="O3765" i="8"/>
  <c r="N3765" i="8"/>
  <c r="R3764" i="8"/>
  <c r="P3764" i="8"/>
  <c r="O3764" i="8"/>
  <c r="N3764" i="8"/>
  <c r="R3763" i="8"/>
  <c r="P3763" i="8"/>
  <c r="O3763" i="8"/>
  <c r="N3763" i="8"/>
  <c r="R3762" i="8"/>
  <c r="P3762" i="8"/>
  <c r="O3762" i="8"/>
  <c r="N3762" i="8"/>
  <c r="R3761" i="8"/>
  <c r="P3761" i="8"/>
  <c r="O3761" i="8"/>
  <c r="N3761" i="8"/>
  <c r="R3760" i="8"/>
  <c r="P3760" i="8"/>
  <c r="O3760" i="8"/>
  <c r="N3760" i="8"/>
  <c r="R3759" i="8"/>
  <c r="P3759" i="8"/>
  <c r="O3759" i="8"/>
  <c r="N3759" i="8"/>
  <c r="R3758" i="8"/>
  <c r="P3758" i="8"/>
  <c r="O3758" i="8"/>
  <c r="N3758" i="8"/>
  <c r="R3757" i="8"/>
  <c r="P3757" i="8"/>
  <c r="O3757" i="8"/>
  <c r="N3757" i="8"/>
  <c r="R3756" i="8"/>
  <c r="P3756" i="8"/>
  <c r="O3756" i="8"/>
  <c r="N3756" i="8"/>
  <c r="R3755" i="8"/>
  <c r="P3755" i="8"/>
  <c r="O3755" i="8"/>
  <c r="N3755" i="8"/>
  <c r="R3754" i="8"/>
  <c r="P3754" i="8"/>
  <c r="O3754" i="8"/>
  <c r="N3754" i="8"/>
  <c r="R3753" i="8"/>
  <c r="P3753" i="8"/>
  <c r="O3753" i="8"/>
  <c r="N3753" i="8"/>
  <c r="R3752" i="8"/>
  <c r="P3752" i="8"/>
  <c r="O3752" i="8"/>
  <c r="N3752" i="8"/>
  <c r="R3751" i="8"/>
  <c r="P3751" i="8"/>
  <c r="O3751" i="8"/>
  <c r="N3751" i="8"/>
  <c r="R3750" i="8"/>
  <c r="P3750" i="8"/>
  <c r="O3750" i="8"/>
  <c r="N3750" i="8"/>
  <c r="R3749" i="8"/>
  <c r="P3749" i="8"/>
  <c r="O3749" i="8"/>
  <c r="N3749" i="8"/>
  <c r="R3748" i="8"/>
  <c r="P3748" i="8"/>
  <c r="O3748" i="8"/>
  <c r="N3748" i="8"/>
  <c r="R3747" i="8"/>
  <c r="P3747" i="8"/>
  <c r="O3747" i="8"/>
  <c r="N3747" i="8"/>
  <c r="R3746" i="8"/>
  <c r="P3746" i="8"/>
  <c r="O3746" i="8"/>
  <c r="N3746" i="8"/>
  <c r="R3745" i="8"/>
  <c r="P3745" i="8"/>
  <c r="O3745" i="8"/>
  <c r="N3745" i="8"/>
  <c r="R3744" i="8"/>
  <c r="P3744" i="8"/>
  <c r="O3744" i="8"/>
  <c r="N3744" i="8"/>
  <c r="R3743" i="8"/>
  <c r="P3743" i="8"/>
  <c r="O3743" i="8"/>
  <c r="N3743" i="8"/>
  <c r="R3742" i="8"/>
  <c r="P3742" i="8"/>
  <c r="O3742" i="8"/>
  <c r="N3742" i="8"/>
  <c r="R3741" i="8"/>
  <c r="P3741" i="8"/>
  <c r="O3741" i="8"/>
  <c r="N3741" i="8"/>
  <c r="R3740" i="8"/>
  <c r="P3740" i="8"/>
  <c r="O3740" i="8"/>
  <c r="N3740" i="8"/>
  <c r="R3739" i="8"/>
  <c r="P3739" i="8"/>
  <c r="O3739" i="8"/>
  <c r="N3739" i="8"/>
  <c r="R3738" i="8"/>
  <c r="P3738" i="8"/>
  <c r="O3738" i="8"/>
  <c r="N3738" i="8"/>
  <c r="R3737" i="8"/>
  <c r="P3737" i="8"/>
  <c r="O3737" i="8"/>
  <c r="N3737" i="8"/>
  <c r="R3736" i="8"/>
  <c r="P3736" i="8"/>
  <c r="O3736" i="8"/>
  <c r="N3736" i="8"/>
  <c r="R3735" i="8"/>
  <c r="P3735" i="8"/>
  <c r="O3735" i="8"/>
  <c r="N3735" i="8"/>
  <c r="R3734" i="8"/>
  <c r="P3734" i="8"/>
  <c r="O3734" i="8"/>
  <c r="N3734" i="8"/>
  <c r="R3733" i="8"/>
  <c r="P3733" i="8"/>
  <c r="O3733" i="8"/>
  <c r="N3733" i="8"/>
  <c r="R3732" i="8"/>
  <c r="P3732" i="8"/>
  <c r="O3732" i="8"/>
  <c r="N3732" i="8"/>
  <c r="R3731" i="8"/>
  <c r="P3731" i="8"/>
  <c r="O3731" i="8"/>
  <c r="N3731" i="8"/>
  <c r="R3730" i="8"/>
  <c r="P3730" i="8"/>
  <c r="O3730" i="8"/>
  <c r="N3730" i="8"/>
  <c r="R3729" i="8"/>
  <c r="P3729" i="8"/>
  <c r="O3729" i="8"/>
  <c r="N3729" i="8"/>
  <c r="R3728" i="8"/>
  <c r="P3728" i="8"/>
  <c r="O3728" i="8"/>
  <c r="N3728" i="8"/>
  <c r="R3727" i="8"/>
  <c r="P3727" i="8"/>
  <c r="O3727" i="8"/>
  <c r="N3727" i="8"/>
  <c r="R3726" i="8"/>
  <c r="P3726" i="8"/>
  <c r="O3726" i="8"/>
  <c r="N3726" i="8"/>
  <c r="R3725" i="8"/>
  <c r="P3725" i="8"/>
  <c r="O3725" i="8"/>
  <c r="N3725" i="8"/>
  <c r="R3724" i="8"/>
  <c r="P3724" i="8"/>
  <c r="O3724" i="8"/>
  <c r="N3724" i="8"/>
  <c r="R3723" i="8"/>
  <c r="P3723" i="8"/>
  <c r="O3723" i="8"/>
  <c r="N3723" i="8"/>
  <c r="R3722" i="8"/>
  <c r="P3722" i="8"/>
  <c r="O3722" i="8"/>
  <c r="N3722" i="8"/>
  <c r="R3721" i="8"/>
  <c r="P3721" i="8"/>
  <c r="O3721" i="8"/>
  <c r="N3721" i="8"/>
  <c r="R3720" i="8"/>
  <c r="P3720" i="8"/>
  <c r="O3720" i="8"/>
  <c r="N3720" i="8"/>
  <c r="R3719" i="8"/>
  <c r="P3719" i="8"/>
  <c r="O3719" i="8"/>
  <c r="N3719" i="8"/>
  <c r="R3718" i="8"/>
  <c r="P3718" i="8"/>
  <c r="O3718" i="8"/>
  <c r="N3718" i="8"/>
  <c r="R3717" i="8"/>
  <c r="P3717" i="8"/>
  <c r="O3717" i="8"/>
  <c r="N3717" i="8"/>
  <c r="R3716" i="8"/>
  <c r="P3716" i="8"/>
  <c r="O3716" i="8"/>
  <c r="N3716" i="8"/>
  <c r="R3715" i="8"/>
  <c r="P3715" i="8"/>
  <c r="O3715" i="8"/>
  <c r="N3715" i="8"/>
  <c r="R3714" i="8"/>
  <c r="P3714" i="8"/>
  <c r="O3714" i="8"/>
  <c r="N3714" i="8"/>
  <c r="R3713" i="8"/>
  <c r="P3713" i="8"/>
  <c r="O3713" i="8"/>
  <c r="N3713" i="8"/>
  <c r="R3712" i="8"/>
  <c r="P3712" i="8"/>
  <c r="O3712" i="8"/>
  <c r="N3712" i="8"/>
  <c r="R3711" i="8"/>
  <c r="P3711" i="8"/>
  <c r="O3711" i="8"/>
  <c r="N3711" i="8"/>
  <c r="R3710" i="8"/>
  <c r="P3710" i="8"/>
  <c r="O3710" i="8"/>
  <c r="N3710" i="8"/>
  <c r="R3709" i="8"/>
  <c r="P3709" i="8"/>
  <c r="O3709" i="8"/>
  <c r="N3709" i="8"/>
  <c r="R3708" i="8"/>
  <c r="P3708" i="8"/>
  <c r="O3708" i="8"/>
  <c r="N3708" i="8"/>
  <c r="R3707" i="8"/>
  <c r="P3707" i="8"/>
  <c r="O3707" i="8"/>
  <c r="N3707" i="8"/>
  <c r="R3706" i="8"/>
  <c r="P3706" i="8"/>
  <c r="O3706" i="8"/>
  <c r="N3706" i="8"/>
  <c r="R3705" i="8"/>
  <c r="P3705" i="8"/>
  <c r="O3705" i="8"/>
  <c r="N3705" i="8"/>
  <c r="R3704" i="8"/>
  <c r="P3704" i="8"/>
  <c r="O3704" i="8"/>
  <c r="N3704" i="8"/>
  <c r="R3703" i="8"/>
  <c r="P3703" i="8"/>
  <c r="O3703" i="8"/>
  <c r="N3703" i="8"/>
  <c r="R3702" i="8"/>
  <c r="P3702" i="8"/>
  <c r="O3702" i="8"/>
  <c r="N3702" i="8"/>
  <c r="R3701" i="8"/>
  <c r="P3701" i="8"/>
  <c r="O3701" i="8"/>
  <c r="N3701" i="8"/>
  <c r="R3700" i="8"/>
  <c r="P3700" i="8"/>
  <c r="O3700" i="8"/>
  <c r="N3700" i="8"/>
  <c r="R3699" i="8"/>
  <c r="P3699" i="8"/>
  <c r="O3699" i="8"/>
  <c r="N3699" i="8"/>
  <c r="R3698" i="8"/>
  <c r="P3698" i="8"/>
  <c r="O3698" i="8"/>
  <c r="N3698" i="8"/>
  <c r="R3697" i="8"/>
  <c r="P3697" i="8"/>
  <c r="O3697" i="8"/>
  <c r="N3697" i="8"/>
  <c r="R3696" i="8"/>
  <c r="P3696" i="8"/>
  <c r="O3696" i="8"/>
  <c r="N3696" i="8"/>
  <c r="R3695" i="8"/>
  <c r="P3695" i="8"/>
  <c r="O3695" i="8"/>
  <c r="N3695" i="8"/>
  <c r="R3694" i="8"/>
  <c r="P3694" i="8"/>
  <c r="O3694" i="8"/>
  <c r="N3694" i="8"/>
  <c r="R3693" i="8"/>
  <c r="P3693" i="8"/>
  <c r="O3693" i="8"/>
  <c r="N3693" i="8"/>
  <c r="R3692" i="8"/>
  <c r="P3692" i="8"/>
  <c r="O3692" i="8"/>
  <c r="N3692" i="8"/>
  <c r="R3691" i="8"/>
  <c r="P3691" i="8"/>
  <c r="O3691" i="8"/>
  <c r="N3691" i="8"/>
  <c r="R3690" i="8"/>
  <c r="P3690" i="8"/>
  <c r="O3690" i="8"/>
  <c r="N3690" i="8"/>
  <c r="R3689" i="8"/>
  <c r="P3689" i="8"/>
  <c r="O3689" i="8"/>
  <c r="N3689" i="8"/>
  <c r="R3688" i="8"/>
  <c r="P3688" i="8"/>
  <c r="O3688" i="8"/>
  <c r="N3688" i="8"/>
  <c r="R3687" i="8"/>
  <c r="P3687" i="8"/>
  <c r="O3687" i="8"/>
  <c r="N3687" i="8"/>
  <c r="R3686" i="8"/>
  <c r="P3686" i="8"/>
  <c r="O3686" i="8"/>
  <c r="N3686" i="8"/>
  <c r="R3685" i="8"/>
  <c r="P3685" i="8"/>
  <c r="O3685" i="8"/>
  <c r="N3685" i="8"/>
  <c r="R3684" i="8"/>
  <c r="P3684" i="8"/>
  <c r="O3684" i="8"/>
  <c r="N3684" i="8"/>
  <c r="R3683" i="8"/>
  <c r="P3683" i="8"/>
  <c r="O3683" i="8"/>
  <c r="N3683" i="8"/>
  <c r="R3682" i="8"/>
  <c r="P3682" i="8"/>
  <c r="O3682" i="8"/>
  <c r="N3682" i="8"/>
  <c r="R3681" i="8"/>
  <c r="P3681" i="8"/>
  <c r="O3681" i="8"/>
  <c r="N3681" i="8"/>
  <c r="R3680" i="8"/>
  <c r="P3680" i="8"/>
  <c r="O3680" i="8"/>
  <c r="N3680" i="8"/>
  <c r="R3679" i="8"/>
  <c r="P3679" i="8"/>
  <c r="O3679" i="8"/>
  <c r="N3679" i="8"/>
  <c r="R3678" i="8"/>
  <c r="P3678" i="8"/>
  <c r="O3678" i="8"/>
  <c r="N3678" i="8"/>
  <c r="R3677" i="8"/>
  <c r="P3677" i="8"/>
  <c r="O3677" i="8"/>
  <c r="N3677" i="8"/>
  <c r="R3676" i="8"/>
  <c r="P3676" i="8"/>
  <c r="O3676" i="8"/>
  <c r="N3676" i="8"/>
  <c r="R3675" i="8"/>
  <c r="P3675" i="8"/>
  <c r="O3675" i="8"/>
  <c r="N3675" i="8"/>
  <c r="R3674" i="8"/>
  <c r="P3674" i="8"/>
  <c r="O3674" i="8"/>
  <c r="N3674" i="8"/>
  <c r="R3673" i="8"/>
  <c r="P3673" i="8"/>
  <c r="O3673" i="8"/>
  <c r="N3673" i="8"/>
  <c r="R3672" i="8"/>
  <c r="P3672" i="8"/>
  <c r="O3672" i="8"/>
  <c r="N3672" i="8"/>
  <c r="R3671" i="8"/>
  <c r="P3671" i="8"/>
  <c r="O3671" i="8"/>
  <c r="N3671" i="8"/>
  <c r="R3670" i="8"/>
  <c r="P3670" i="8"/>
  <c r="O3670" i="8"/>
  <c r="N3670" i="8"/>
  <c r="R3669" i="8"/>
  <c r="P3669" i="8"/>
  <c r="O3669" i="8"/>
  <c r="N3669" i="8"/>
  <c r="R3668" i="8"/>
  <c r="P3668" i="8"/>
  <c r="O3668" i="8"/>
  <c r="N3668" i="8"/>
  <c r="R3667" i="8"/>
  <c r="P3667" i="8"/>
  <c r="O3667" i="8"/>
  <c r="N3667" i="8"/>
  <c r="R3666" i="8"/>
  <c r="P3666" i="8"/>
  <c r="O3666" i="8"/>
  <c r="N3666" i="8"/>
  <c r="R3665" i="8"/>
  <c r="P3665" i="8"/>
  <c r="O3665" i="8"/>
  <c r="N3665" i="8"/>
  <c r="R3664" i="8"/>
  <c r="P3664" i="8"/>
  <c r="O3664" i="8"/>
  <c r="N3664" i="8"/>
  <c r="R3663" i="8"/>
  <c r="P3663" i="8"/>
  <c r="O3663" i="8"/>
  <c r="N3663" i="8"/>
  <c r="R3662" i="8"/>
  <c r="P3662" i="8"/>
  <c r="O3662" i="8"/>
  <c r="N3662" i="8"/>
  <c r="R3661" i="8"/>
  <c r="P3661" i="8"/>
  <c r="O3661" i="8"/>
  <c r="N3661" i="8"/>
  <c r="R3660" i="8"/>
  <c r="P3660" i="8"/>
  <c r="O3660" i="8"/>
  <c r="N3660" i="8"/>
  <c r="R3659" i="8"/>
  <c r="P3659" i="8"/>
  <c r="O3659" i="8"/>
  <c r="N3659" i="8"/>
  <c r="R3658" i="8"/>
  <c r="P3658" i="8"/>
  <c r="O3658" i="8"/>
  <c r="N3658" i="8"/>
  <c r="R3657" i="8"/>
  <c r="P3657" i="8"/>
  <c r="O3657" i="8"/>
  <c r="N3657" i="8"/>
  <c r="R3656" i="8"/>
  <c r="P3656" i="8"/>
  <c r="O3656" i="8"/>
  <c r="N3656" i="8"/>
  <c r="R3655" i="8"/>
  <c r="P3655" i="8"/>
  <c r="O3655" i="8"/>
  <c r="N3655" i="8"/>
  <c r="R3654" i="8"/>
  <c r="P3654" i="8"/>
  <c r="O3654" i="8"/>
  <c r="N3654" i="8"/>
  <c r="R3653" i="8"/>
  <c r="P3653" i="8"/>
  <c r="O3653" i="8"/>
  <c r="N3653" i="8"/>
  <c r="R3652" i="8"/>
  <c r="P3652" i="8"/>
  <c r="O3652" i="8"/>
  <c r="N3652" i="8"/>
  <c r="R3651" i="8"/>
  <c r="P3651" i="8"/>
  <c r="O3651" i="8"/>
  <c r="N3651" i="8"/>
  <c r="R3650" i="8"/>
  <c r="P3650" i="8"/>
  <c r="O3650" i="8"/>
  <c r="N3650" i="8"/>
  <c r="R3649" i="8"/>
  <c r="P3649" i="8"/>
  <c r="O3649" i="8"/>
  <c r="N3649" i="8"/>
  <c r="R3648" i="8"/>
  <c r="P3648" i="8"/>
  <c r="O3648" i="8"/>
  <c r="N3648" i="8"/>
  <c r="R3647" i="8"/>
  <c r="P3647" i="8"/>
  <c r="O3647" i="8"/>
  <c r="N3647" i="8"/>
  <c r="R3646" i="8"/>
  <c r="P3646" i="8"/>
  <c r="O3646" i="8"/>
  <c r="N3646" i="8"/>
  <c r="R3645" i="8"/>
  <c r="P3645" i="8"/>
  <c r="O3645" i="8"/>
  <c r="N3645" i="8"/>
  <c r="R3644" i="8"/>
  <c r="P3644" i="8"/>
  <c r="O3644" i="8"/>
  <c r="N3644" i="8"/>
  <c r="R3643" i="8"/>
  <c r="P3643" i="8"/>
  <c r="O3643" i="8"/>
  <c r="N3643" i="8"/>
  <c r="R3642" i="8"/>
  <c r="P3642" i="8"/>
  <c r="O3642" i="8"/>
  <c r="N3642" i="8"/>
  <c r="R3641" i="8"/>
  <c r="P3641" i="8"/>
  <c r="O3641" i="8"/>
  <c r="N3641" i="8"/>
  <c r="R3640" i="8"/>
  <c r="P3640" i="8"/>
  <c r="O3640" i="8"/>
  <c r="N3640" i="8"/>
  <c r="R3639" i="8"/>
  <c r="P3639" i="8"/>
  <c r="O3639" i="8"/>
  <c r="N3639" i="8"/>
  <c r="R3638" i="8"/>
  <c r="P3638" i="8"/>
  <c r="O3638" i="8"/>
  <c r="N3638" i="8"/>
  <c r="R3637" i="8"/>
  <c r="P3637" i="8"/>
  <c r="O3637" i="8"/>
  <c r="N3637" i="8"/>
  <c r="R3636" i="8"/>
  <c r="P3636" i="8"/>
  <c r="O3636" i="8"/>
  <c r="N3636" i="8"/>
  <c r="R3635" i="8"/>
  <c r="P3635" i="8"/>
  <c r="O3635" i="8"/>
  <c r="N3635" i="8"/>
  <c r="R3634" i="8"/>
  <c r="P3634" i="8"/>
  <c r="O3634" i="8"/>
  <c r="N3634" i="8"/>
  <c r="R3633" i="8"/>
  <c r="P3633" i="8"/>
  <c r="O3633" i="8"/>
  <c r="N3633" i="8"/>
  <c r="R3632" i="8"/>
  <c r="P3632" i="8"/>
  <c r="O3632" i="8"/>
  <c r="N3632" i="8"/>
  <c r="R3631" i="8"/>
  <c r="P3631" i="8"/>
  <c r="O3631" i="8"/>
  <c r="N3631" i="8"/>
  <c r="R3630" i="8"/>
  <c r="P3630" i="8"/>
  <c r="O3630" i="8"/>
  <c r="N3630" i="8"/>
  <c r="R3629" i="8"/>
  <c r="P3629" i="8"/>
  <c r="O3629" i="8"/>
  <c r="N3629" i="8"/>
  <c r="R3628" i="8"/>
  <c r="P3628" i="8"/>
  <c r="O3628" i="8"/>
  <c r="N3628" i="8"/>
  <c r="R3627" i="8"/>
  <c r="P3627" i="8"/>
  <c r="O3627" i="8"/>
  <c r="N3627" i="8"/>
  <c r="R3626" i="8"/>
  <c r="P3626" i="8"/>
  <c r="O3626" i="8"/>
  <c r="N3626" i="8"/>
  <c r="R3625" i="8"/>
  <c r="P3625" i="8"/>
  <c r="O3625" i="8"/>
  <c r="N3625" i="8"/>
  <c r="R3624" i="8"/>
  <c r="P3624" i="8"/>
  <c r="O3624" i="8"/>
  <c r="N3624" i="8"/>
  <c r="R3623" i="8"/>
  <c r="P3623" i="8"/>
  <c r="O3623" i="8"/>
  <c r="N3623" i="8"/>
  <c r="R3622" i="8"/>
  <c r="P3622" i="8"/>
  <c r="O3622" i="8"/>
  <c r="N3622" i="8"/>
  <c r="R3621" i="8"/>
  <c r="P3621" i="8"/>
  <c r="O3621" i="8"/>
  <c r="N3621" i="8"/>
  <c r="R3620" i="8"/>
  <c r="P3620" i="8"/>
  <c r="O3620" i="8"/>
  <c r="N3620" i="8"/>
  <c r="R3619" i="8"/>
  <c r="P3619" i="8"/>
  <c r="O3619" i="8"/>
  <c r="N3619" i="8"/>
  <c r="R3618" i="8"/>
  <c r="P3618" i="8"/>
  <c r="O3618" i="8"/>
  <c r="N3618" i="8"/>
  <c r="R3617" i="8"/>
  <c r="P3617" i="8"/>
  <c r="O3617" i="8"/>
  <c r="N3617" i="8"/>
  <c r="R3616" i="8"/>
  <c r="P3616" i="8"/>
  <c r="O3616" i="8"/>
  <c r="N3616" i="8"/>
  <c r="R3615" i="8"/>
  <c r="P3615" i="8"/>
  <c r="O3615" i="8"/>
  <c r="N3615" i="8"/>
  <c r="R3614" i="8"/>
  <c r="P3614" i="8"/>
  <c r="O3614" i="8"/>
  <c r="N3614" i="8"/>
  <c r="R3613" i="8"/>
  <c r="P3613" i="8"/>
  <c r="O3613" i="8"/>
  <c r="N3613" i="8"/>
  <c r="R3612" i="8"/>
  <c r="P3612" i="8"/>
  <c r="O3612" i="8"/>
  <c r="N3612" i="8"/>
  <c r="R3611" i="8"/>
  <c r="P3611" i="8"/>
  <c r="O3611" i="8"/>
  <c r="N3611" i="8"/>
  <c r="R3610" i="8"/>
  <c r="P3610" i="8"/>
  <c r="O3610" i="8"/>
  <c r="N3610" i="8"/>
  <c r="R3609" i="8"/>
  <c r="P3609" i="8"/>
  <c r="O3609" i="8"/>
  <c r="N3609" i="8"/>
  <c r="R3608" i="8"/>
  <c r="P3608" i="8"/>
  <c r="O3608" i="8"/>
  <c r="N3608" i="8"/>
  <c r="R3607" i="8"/>
  <c r="P3607" i="8"/>
  <c r="O3607" i="8"/>
  <c r="N3607" i="8"/>
  <c r="R3606" i="8"/>
  <c r="P3606" i="8"/>
  <c r="O3606" i="8"/>
  <c r="N3606" i="8"/>
  <c r="R3605" i="8"/>
  <c r="P3605" i="8"/>
  <c r="O3605" i="8"/>
  <c r="N3605" i="8"/>
  <c r="R3604" i="8"/>
  <c r="P3604" i="8"/>
  <c r="O3604" i="8"/>
  <c r="N3604" i="8"/>
  <c r="R3603" i="8"/>
  <c r="P3603" i="8"/>
  <c r="O3603" i="8"/>
  <c r="N3603" i="8"/>
  <c r="R3602" i="8"/>
  <c r="P3602" i="8"/>
  <c r="O3602" i="8"/>
  <c r="N3602" i="8"/>
  <c r="R3601" i="8"/>
  <c r="P3601" i="8"/>
  <c r="O3601" i="8"/>
  <c r="N3601" i="8"/>
  <c r="R3600" i="8"/>
  <c r="P3600" i="8"/>
  <c r="O3600" i="8"/>
  <c r="N3600" i="8"/>
  <c r="R3599" i="8"/>
  <c r="P3599" i="8"/>
  <c r="O3599" i="8"/>
  <c r="N3599" i="8"/>
  <c r="R3598" i="8"/>
  <c r="P3598" i="8"/>
  <c r="O3598" i="8"/>
  <c r="N3598" i="8"/>
  <c r="R3597" i="8"/>
  <c r="P3597" i="8"/>
  <c r="O3597" i="8"/>
  <c r="N3597" i="8"/>
  <c r="R3596" i="8"/>
  <c r="P3596" i="8"/>
  <c r="O3596" i="8"/>
  <c r="N3596" i="8"/>
  <c r="R3595" i="8"/>
  <c r="P3595" i="8"/>
  <c r="O3595" i="8"/>
  <c r="N3595" i="8"/>
  <c r="R3594" i="8"/>
  <c r="P3594" i="8"/>
  <c r="O3594" i="8"/>
  <c r="N3594" i="8"/>
  <c r="R3593" i="8"/>
  <c r="P3593" i="8"/>
  <c r="O3593" i="8"/>
  <c r="N3593" i="8"/>
  <c r="R3592" i="8"/>
  <c r="P3592" i="8"/>
  <c r="O3592" i="8"/>
  <c r="N3592" i="8"/>
  <c r="R3591" i="8"/>
  <c r="P3591" i="8"/>
  <c r="O3591" i="8"/>
  <c r="N3591" i="8"/>
  <c r="R3590" i="8"/>
  <c r="P3590" i="8"/>
  <c r="O3590" i="8"/>
  <c r="N3590" i="8"/>
  <c r="R3589" i="8"/>
  <c r="P3589" i="8"/>
  <c r="O3589" i="8"/>
  <c r="N3589" i="8"/>
  <c r="R3588" i="8"/>
  <c r="P3588" i="8"/>
  <c r="O3588" i="8"/>
  <c r="N3588" i="8"/>
  <c r="R3587" i="8"/>
  <c r="P3587" i="8"/>
  <c r="O3587" i="8"/>
  <c r="N3587" i="8"/>
  <c r="R3586" i="8"/>
  <c r="P3586" i="8"/>
  <c r="O3586" i="8"/>
  <c r="N3586" i="8"/>
  <c r="R3585" i="8"/>
  <c r="P3585" i="8"/>
  <c r="O3585" i="8"/>
  <c r="N3585" i="8"/>
  <c r="R3584" i="8"/>
  <c r="P3584" i="8"/>
  <c r="O3584" i="8"/>
  <c r="N3584" i="8"/>
  <c r="R3583" i="8"/>
  <c r="P3583" i="8"/>
  <c r="O3583" i="8"/>
  <c r="N3583" i="8"/>
  <c r="R3582" i="8"/>
  <c r="P3582" i="8"/>
  <c r="O3582" i="8"/>
  <c r="N3582" i="8"/>
  <c r="R3581" i="8"/>
  <c r="P3581" i="8"/>
  <c r="O3581" i="8"/>
  <c r="N3581" i="8"/>
  <c r="R3580" i="8"/>
  <c r="P3580" i="8"/>
  <c r="O3580" i="8"/>
  <c r="N3580" i="8"/>
  <c r="R3579" i="8"/>
  <c r="P3579" i="8"/>
  <c r="O3579" i="8"/>
  <c r="N3579" i="8"/>
  <c r="R3578" i="8"/>
  <c r="P3578" i="8"/>
  <c r="O3578" i="8"/>
  <c r="N3578" i="8"/>
  <c r="R3577" i="8"/>
  <c r="P3577" i="8"/>
  <c r="O3577" i="8"/>
  <c r="N3577" i="8"/>
  <c r="R3576" i="8"/>
  <c r="P3576" i="8"/>
  <c r="O3576" i="8"/>
  <c r="N3576" i="8"/>
  <c r="R3575" i="8"/>
  <c r="P3575" i="8"/>
  <c r="O3575" i="8"/>
  <c r="N3575" i="8"/>
  <c r="R3574" i="8"/>
  <c r="P3574" i="8"/>
  <c r="O3574" i="8"/>
  <c r="N3574" i="8"/>
  <c r="R3573" i="8"/>
  <c r="P3573" i="8"/>
  <c r="O3573" i="8"/>
  <c r="N3573" i="8"/>
  <c r="R3572" i="8"/>
  <c r="P3572" i="8"/>
  <c r="O3572" i="8"/>
  <c r="N3572" i="8"/>
  <c r="R3571" i="8"/>
  <c r="P3571" i="8"/>
  <c r="O3571" i="8"/>
  <c r="N3571" i="8"/>
  <c r="R3570" i="8"/>
  <c r="P3570" i="8"/>
  <c r="O3570" i="8"/>
  <c r="N3570" i="8"/>
  <c r="R3569" i="8"/>
  <c r="P3569" i="8"/>
  <c r="O3569" i="8"/>
  <c r="N3569" i="8"/>
  <c r="R3568" i="8"/>
  <c r="P3568" i="8"/>
  <c r="O3568" i="8"/>
  <c r="N3568" i="8"/>
  <c r="R3567" i="8"/>
  <c r="P3567" i="8"/>
  <c r="O3567" i="8"/>
  <c r="N3567" i="8"/>
  <c r="R3566" i="8"/>
  <c r="P3566" i="8"/>
  <c r="O3566" i="8"/>
  <c r="N3566" i="8"/>
  <c r="R3565" i="8"/>
  <c r="P3565" i="8"/>
  <c r="O3565" i="8"/>
  <c r="N3565" i="8"/>
  <c r="R3564" i="8"/>
  <c r="P3564" i="8"/>
  <c r="O3564" i="8"/>
  <c r="N3564" i="8"/>
  <c r="R3563" i="8"/>
  <c r="P3563" i="8"/>
  <c r="O3563" i="8"/>
  <c r="N3563" i="8"/>
  <c r="R3562" i="8"/>
  <c r="P3562" i="8"/>
  <c r="O3562" i="8"/>
  <c r="N3562" i="8"/>
  <c r="R3561" i="8"/>
  <c r="P3561" i="8"/>
  <c r="O3561" i="8"/>
  <c r="N3561" i="8"/>
  <c r="R3560" i="8"/>
  <c r="P3560" i="8"/>
  <c r="O3560" i="8"/>
  <c r="N3560" i="8"/>
  <c r="R3559" i="8"/>
  <c r="P3559" i="8"/>
  <c r="O3559" i="8"/>
  <c r="N3559" i="8"/>
  <c r="R3558" i="8"/>
  <c r="P3558" i="8"/>
  <c r="O3558" i="8"/>
  <c r="N3558" i="8"/>
  <c r="R3557" i="8"/>
  <c r="P3557" i="8"/>
  <c r="O3557" i="8"/>
  <c r="N3557" i="8"/>
  <c r="R3556" i="8"/>
  <c r="P3556" i="8"/>
  <c r="O3556" i="8"/>
  <c r="N3556" i="8"/>
  <c r="R3555" i="8"/>
  <c r="P3555" i="8"/>
  <c r="O3555" i="8"/>
  <c r="N3555" i="8"/>
  <c r="R3554" i="8"/>
  <c r="P3554" i="8"/>
  <c r="O3554" i="8"/>
  <c r="N3554" i="8"/>
  <c r="R3553" i="8"/>
  <c r="P3553" i="8"/>
  <c r="O3553" i="8"/>
  <c r="N3553" i="8"/>
  <c r="R3552" i="8"/>
  <c r="P3552" i="8"/>
  <c r="O3552" i="8"/>
  <c r="N3552" i="8"/>
  <c r="R3551" i="8"/>
  <c r="P3551" i="8"/>
  <c r="O3551" i="8"/>
  <c r="N3551" i="8"/>
  <c r="R3550" i="8"/>
  <c r="P3550" i="8"/>
  <c r="O3550" i="8"/>
  <c r="N3550" i="8"/>
  <c r="R3549" i="8"/>
  <c r="P3549" i="8"/>
  <c r="O3549" i="8"/>
  <c r="N3549" i="8"/>
  <c r="R3548" i="8"/>
  <c r="P3548" i="8"/>
  <c r="O3548" i="8"/>
  <c r="N3548" i="8"/>
  <c r="R3547" i="8"/>
  <c r="P3547" i="8"/>
  <c r="O3547" i="8"/>
  <c r="N3547" i="8"/>
  <c r="R3546" i="8"/>
  <c r="P3546" i="8"/>
  <c r="O3546" i="8"/>
  <c r="N3546" i="8"/>
  <c r="R3545" i="8"/>
  <c r="P3545" i="8"/>
  <c r="O3545" i="8"/>
  <c r="N3545" i="8"/>
  <c r="R3544" i="8"/>
  <c r="P3544" i="8"/>
  <c r="O3544" i="8"/>
  <c r="N3544" i="8"/>
  <c r="R3543" i="8"/>
  <c r="P3543" i="8"/>
  <c r="O3543" i="8"/>
  <c r="N3543" i="8"/>
  <c r="R3542" i="8"/>
  <c r="P3542" i="8"/>
  <c r="O3542" i="8"/>
  <c r="N3542" i="8"/>
  <c r="R3541" i="8"/>
  <c r="P3541" i="8"/>
  <c r="O3541" i="8"/>
  <c r="N3541" i="8"/>
  <c r="R3540" i="8"/>
  <c r="P3540" i="8"/>
  <c r="O3540" i="8"/>
  <c r="N3540" i="8"/>
  <c r="R3539" i="8"/>
  <c r="P3539" i="8"/>
  <c r="O3539" i="8"/>
  <c r="N3539" i="8"/>
  <c r="R3538" i="8"/>
  <c r="P3538" i="8"/>
  <c r="O3538" i="8"/>
  <c r="N3538" i="8"/>
  <c r="R3537" i="8"/>
  <c r="P3537" i="8"/>
  <c r="O3537" i="8"/>
  <c r="N3537" i="8"/>
  <c r="R3536" i="8"/>
  <c r="P3536" i="8"/>
  <c r="O3536" i="8"/>
  <c r="N3536" i="8"/>
  <c r="R3535" i="8"/>
  <c r="P3535" i="8"/>
  <c r="O3535" i="8"/>
  <c r="N3535" i="8"/>
  <c r="R3534" i="8"/>
  <c r="P3534" i="8"/>
  <c r="O3534" i="8"/>
  <c r="N3534" i="8"/>
  <c r="R3533" i="8"/>
  <c r="P3533" i="8"/>
  <c r="O3533" i="8"/>
  <c r="N3533" i="8"/>
  <c r="R3532" i="8"/>
  <c r="P3532" i="8"/>
  <c r="O3532" i="8"/>
  <c r="N3532" i="8"/>
  <c r="R3531" i="8"/>
  <c r="P3531" i="8"/>
  <c r="O3531" i="8"/>
  <c r="N3531" i="8"/>
  <c r="R3530" i="8"/>
  <c r="P3530" i="8"/>
  <c r="O3530" i="8"/>
  <c r="N3530" i="8"/>
  <c r="R3529" i="8"/>
  <c r="P3529" i="8"/>
  <c r="O3529" i="8"/>
  <c r="N3529" i="8"/>
  <c r="R3528" i="8"/>
  <c r="P3528" i="8"/>
  <c r="O3528" i="8"/>
  <c r="N3528" i="8"/>
  <c r="R3527" i="8"/>
  <c r="P3527" i="8"/>
  <c r="O3527" i="8"/>
  <c r="N3527" i="8"/>
  <c r="R3526" i="8"/>
  <c r="P3526" i="8"/>
  <c r="O3526" i="8"/>
  <c r="N3526" i="8"/>
  <c r="R3525" i="8"/>
  <c r="P3525" i="8"/>
  <c r="O3525" i="8"/>
  <c r="N3525" i="8"/>
  <c r="R3524" i="8"/>
  <c r="P3524" i="8"/>
  <c r="O3524" i="8"/>
  <c r="N3524" i="8"/>
  <c r="R3523" i="8"/>
  <c r="P3523" i="8"/>
  <c r="O3523" i="8"/>
  <c r="N3523" i="8"/>
  <c r="R3522" i="8"/>
  <c r="P3522" i="8"/>
  <c r="O3522" i="8"/>
  <c r="N3522" i="8"/>
  <c r="R3521" i="8"/>
  <c r="P3521" i="8"/>
  <c r="O3521" i="8"/>
  <c r="N3521" i="8"/>
  <c r="R3520" i="8"/>
  <c r="P3520" i="8"/>
  <c r="O3520" i="8"/>
  <c r="N3520" i="8"/>
  <c r="R3519" i="8"/>
  <c r="P3519" i="8"/>
  <c r="O3519" i="8"/>
  <c r="N3519" i="8"/>
  <c r="R3518" i="8"/>
  <c r="P3518" i="8"/>
  <c r="O3518" i="8"/>
  <c r="N3518" i="8"/>
  <c r="R3517" i="8"/>
  <c r="P3517" i="8"/>
  <c r="O3517" i="8"/>
  <c r="N3517" i="8"/>
  <c r="R3516" i="8"/>
  <c r="P3516" i="8"/>
  <c r="O3516" i="8"/>
  <c r="N3516" i="8"/>
  <c r="R3515" i="8"/>
  <c r="P3515" i="8"/>
  <c r="O3515" i="8"/>
  <c r="N3515" i="8"/>
  <c r="R3514" i="8"/>
  <c r="P3514" i="8"/>
  <c r="O3514" i="8"/>
  <c r="N3514" i="8"/>
  <c r="R3513" i="8"/>
  <c r="P3513" i="8"/>
  <c r="O3513" i="8"/>
  <c r="N3513" i="8"/>
  <c r="R3512" i="8"/>
  <c r="P3512" i="8"/>
  <c r="O3512" i="8"/>
  <c r="N3512" i="8"/>
  <c r="R3511" i="8"/>
  <c r="P3511" i="8"/>
  <c r="O3511" i="8"/>
  <c r="N3511" i="8"/>
  <c r="R3510" i="8"/>
  <c r="P3510" i="8"/>
  <c r="O3510" i="8"/>
  <c r="N3510" i="8"/>
  <c r="R3509" i="8"/>
  <c r="P3509" i="8"/>
  <c r="O3509" i="8"/>
  <c r="N3509" i="8"/>
  <c r="R3508" i="8"/>
  <c r="P3508" i="8"/>
  <c r="O3508" i="8"/>
  <c r="N3508" i="8"/>
  <c r="R3507" i="8"/>
  <c r="P3507" i="8"/>
  <c r="O3507" i="8"/>
  <c r="N3507" i="8"/>
  <c r="R3506" i="8"/>
  <c r="P3506" i="8"/>
  <c r="O3506" i="8"/>
  <c r="N3506" i="8"/>
  <c r="R3505" i="8"/>
  <c r="P3505" i="8"/>
  <c r="O3505" i="8"/>
  <c r="N3505" i="8"/>
  <c r="R3504" i="8"/>
  <c r="P3504" i="8"/>
  <c r="O3504" i="8"/>
  <c r="N3504" i="8"/>
  <c r="R3503" i="8"/>
  <c r="P3503" i="8"/>
  <c r="O3503" i="8"/>
  <c r="N3503" i="8"/>
  <c r="R3502" i="8"/>
  <c r="P3502" i="8"/>
  <c r="O3502" i="8"/>
  <c r="N3502" i="8"/>
  <c r="R3501" i="8"/>
  <c r="P3501" i="8"/>
  <c r="O3501" i="8"/>
  <c r="N3501" i="8"/>
  <c r="R3500" i="8"/>
  <c r="P3500" i="8"/>
  <c r="O3500" i="8"/>
  <c r="N3500" i="8"/>
  <c r="R3499" i="8"/>
  <c r="P3499" i="8"/>
  <c r="O3499" i="8"/>
  <c r="N3499" i="8"/>
  <c r="R3498" i="8"/>
  <c r="P3498" i="8"/>
  <c r="O3498" i="8"/>
  <c r="N3498" i="8"/>
  <c r="R3497" i="8"/>
  <c r="P3497" i="8"/>
  <c r="O3497" i="8"/>
  <c r="N3497" i="8"/>
  <c r="R3496" i="8"/>
  <c r="P3496" i="8"/>
  <c r="O3496" i="8"/>
  <c r="N3496" i="8"/>
  <c r="R3495" i="8"/>
  <c r="P3495" i="8"/>
  <c r="O3495" i="8"/>
  <c r="N3495" i="8"/>
  <c r="R3494" i="8"/>
  <c r="P3494" i="8"/>
  <c r="O3494" i="8"/>
  <c r="N3494" i="8"/>
  <c r="R3493" i="8"/>
  <c r="P3493" i="8"/>
  <c r="O3493" i="8"/>
  <c r="N3493" i="8"/>
  <c r="R3492" i="8"/>
  <c r="P3492" i="8"/>
  <c r="O3492" i="8"/>
  <c r="N3492" i="8"/>
  <c r="R3491" i="8"/>
  <c r="P3491" i="8"/>
  <c r="O3491" i="8"/>
  <c r="N3491" i="8"/>
  <c r="R3490" i="8"/>
  <c r="P3490" i="8"/>
  <c r="O3490" i="8"/>
  <c r="N3490" i="8"/>
  <c r="R3489" i="8"/>
  <c r="P3489" i="8"/>
  <c r="O3489" i="8"/>
  <c r="N3489" i="8"/>
  <c r="R3488" i="8"/>
  <c r="P3488" i="8"/>
  <c r="O3488" i="8"/>
  <c r="N3488" i="8"/>
  <c r="R3487" i="8"/>
  <c r="P3487" i="8"/>
  <c r="O3487" i="8"/>
  <c r="N3487" i="8"/>
  <c r="R3486" i="8"/>
  <c r="P3486" i="8"/>
  <c r="O3486" i="8"/>
  <c r="N3486" i="8"/>
  <c r="R3485" i="8"/>
  <c r="P3485" i="8"/>
  <c r="O3485" i="8"/>
  <c r="N3485" i="8"/>
  <c r="R3484" i="8"/>
  <c r="P3484" i="8"/>
  <c r="O3484" i="8"/>
  <c r="N3484" i="8"/>
  <c r="R3483" i="8"/>
  <c r="P3483" i="8"/>
  <c r="O3483" i="8"/>
  <c r="N3483" i="8"/>
  <c r="R3482" i="8"/>
  <c r="P3482" i="8"/>
  <c r="O3482" i="8"/>
  <c r="N3482" i="8"/>
  <c r="R3481" i="8"/>
  <c r="P3481" i="8"/>
  <c r="O3481" i="8"/>
  <c r="N3481" i="8"/>
  <c r="R3480" i="8"/>
  <c r="P3480" i="8"/>
  <c r="O3480" i="8"/>
  <c r="N3480" i="8"/>
  <c r="R3479" i="8"/>
  <c r="P3479" i="8"/>
  <c r="O3479" i="8"/>
  <c r="N3479" i="8"/>
  <c r="R3478" i="8"/>
  <c r="P3478" i="8"/>
  <c r="O3478" i="8"/>
  <c r="N3478" i="8"/>
  <c r="R3477" i="8"/>
  <c r="P3477" i="8"/>
  <c r="O3477" i="8"/>
  <c r="N3477" i="8"/>
  <c r="R3476" i="8"/>
  <c r="P3476" i="8"/>
  <c r="O3476" i="8"/>
  <c r="N3476" i="8"/>
  <c r="R3475" i="8"/>
  <c r="P3475" i="8"/>
  <c r="O3475" i="8"/>
  <c r="N3475" i="8"/>
  <c r="R3474" i="8"/>
  <c r="P3474" i="8"/>
  <c r="O3474" i="8"/>
  <c r="N3474" i="8"/>
  <c r="R3473" i="8"/>
  <c r="P3473" i="8"/>
  <c r="O3473" i="8"/>
  <c r="N3473" i="8"/>
  <c r="R3472" i="8"/>
  <c r="P3472" i="8"/>
  <c r="O3472" i="8"/>
  <c r="N3472" i="8"/>
  <c r="R3471" i="8"/>
  <c r="P3471" i="8"/>
  <c r="O3471" i="8"/>
  <c r="N3471" i="8"/>
  <c r="R3470" i="8"/>
  <c r="P3470" i="8"/>
  <c r="O3470" i="8"/>
  <c r="N3470" i="8"/>
  <c r="R3469" i="8"/>
  <c r="P3469" i="8"/>
  <c r="O3469" i="8"/>
  <c r="N3469" i="8"/>
  <c r="R3468" i="8"/>
  <c r="P3468" i="8"/>
  <c r="O3468" i="8"/>
  <c r="N3468" i="8"/>
  <c r="R3467" i="8"/>
  <c r="P3467" i="8"/>
  <c r="O3467" i="8"/>
  <c r="N3467" i="8"/>
  <c r="R3466" i="8"/>
  <c r="P3466" i="8"/>
  <c r="O3466" i="8"/>
  <c r="N3466" i="8"/>
  <c r="R3465" i="8"/>
  <c r="P3465" i="8"/>
  <c r="O3465" i="8"/>
  <c r="N3465" i="8"/>
  <c r="R3464" i="8"/>
  <c r="P3464" i="8"/>
  <c r="O3464" i="8"/>
  <c r="N3464" i="8"/>
  <c r="R3463" i="8"/>
  <c r="P3463" i="8"/>
  <c r="O3463" i="8"/>
  <c r="N3463" i="8"/>
  <c r="R3462" i="8"/>
  <c r="P3462" i="8"/>
  <c r="O3462" i="8"/>
  <c r="N3462" i="8"/>
  <c r="R3461" i="8"/>
  <c r="P3461" i="8"/>
  <c r="O3461" i="8"/>
  <c r="N3461" i="8"/>
  <c r="R3460" i="8"/>
  <c r="P3460" i="8"/>
  <c r="O3460" i="8"/>
  <c r="N3460" i="8"/>
  <c r="R3459" i="8"/>
  <c r="P3459" i="8"/>
  <c r="O3459" i="8"/>
  <c r="N3459" i="8"/>
  <c r="R3458" i="8"/>
  <c r="P3458" i="8"/>
  <c r="O3458" i="8"/>
  <c r="N3458" i="8"/>
  <c r="R3457" i="8"/>
  <c r="P3457" i="8"/>
  <c r="O3457" i="8"/>
  <c r="N3457" i="8"/>
  <c r="R3456" i="8"/>
  <c r="P3456" i="8"/>
  <c r="O3456" i="8"/>
  <c r="N3456" i="8"/>
  <c r="R3455" i="8"/>
  <c r="P3455" i="8"/>
  <c r="O3455" i="8"/>
  <c r="N3455" i="8"/>
  <c r="R3454" i="8"/>
  <c r="P3454" i="8"/>
  <c r="O3454" i="8"/>
  <c r="N3454" i="8"/>
  <c r="R3453" i="8"/>
  <c r="P3453" i="8"/>
  <c r="O3453" i="8"/>
  <c r="N3453" i="8"/>
  <c r="R3452" i="8"/>
  <c r="P3452" i="8"/>
  <c r="O3452" i="8"/>
  <c r="N3452" i="8"/>
  <c r="R3451" i="8"/>
  <c r="P3451" i="8"/>
  <c r="O3451" i="8"/>
  <c r="N3451" i="8"/>
  <c r="R3450" i="8"/>
  <c r="P3450" i="8"/>
  <c r="O3450" i="8"/>
  <c r="N3450" i="8"/>
  <c r="R3449" i="8"/>
  <c r="P3449" i="8"/>
  <c r="O3449" i="8"/>
  <c r="N3449" i="8"/>
  <c r="R3448" i="8"/>
  <c r="P3448" i="8"/>
  <c r="O3448" i="8"/>
  <c r="N3448" i="8"/>
  <c r="R3447" i="8"/>
  <c r="P3447" i="8"/>
  <c r="O3447" i="8"/>
  <c r="N3447" i="8"/>
  <c r="R3446" i="8"/>
  <c r="P3446" i="8"/>
  <c r="O3446" i="8"/>
  <c r="N3446" i="8"/>
  <c r="R3445" i="8"/>
  <c r="P3445" i="8"/>
  <c r="O3445" i="8"/>
  <c r="N3445" i="8"/>
  <c r="R3444" i="8"/>
  <c r="P3444" i="8"/>
  <c r="O3444" i="8"/>
  <c r="N3444" i="8"/>
  <c r="R3443" i="8"/>
  <c r="P3443" i="8"/>
  <c r="O3443" i="8"/>
  <c r="N3443" i="8"/>
  <c r="R3442" i="8"/>
  <c r="P3442" i="8"/>
  <c r="O3442" i="8"/>
  <c r="N3442" i="8"/>
  <c r="R3441" i="8"/>
  <c r="P3441" i="8"/>
  <c r="O3441" i="8"/>
  <c r="N3441" i="8"/>
  <c r="R3440" i="8"/>
  <c r="P3440" i="8"/>
  <c r="O3440" i="8"/>
  <c r="N3440" i="8"/>
  <c r="R3439" i="8"/>
  <c r="P3439" i="8"/>
  <c r="O3439" i="8"/>
  <c r="N3439" i="8"/>
  <c r="R3438" i="8"/>
  <c r="P3438" i="8"/>
  <c r="O3438" i="8"/>
  <c r="N3438" i="8"/>
  <c r="R3437" i="8"/>
  <c r="P3437" i="8"/>
  <c r="O3437" i="8"/>
  <c r="N3437" i="8"/>
  <c r="R3436" i="8"/>
  <c r="P3436" i="8"/>
  <c r="O3436" i="8"/>
  <c r="N3436" i="8"/>
  <c r="R3435" i="8"/>
  <c r="P3435" i="8"/>
  <c r="O3435" i="8"/>
  <c r="N3435" i="8"/>
  <c r="R3434" i="8"/>
  <c r="P3434" i="8"/>
  <c r="O3434" i="8"/>
  <c r="N3434" i="8"/>
  <c r="R3433" i="8"/>
  <c r="P3433" i="8"/>
  <c r="O3433" i="8"/>
  <c r="N3433" i="8"/>
  <c r="R3432" i="8"/>
  <c r="P3432" i="8"/>
  <c r="O3432" i="8"/>
  <c r="N3432" i="8"/>
  <c r="R3431" i="8"/>
  <c r="P3431" i="8"/>
  <c r="O3431" i="8"/>
  <c r="N3431" i="8"/>
  <c r="R3430" i="8"/>
  <c r="P3430" i="8"/>
  <c r="O3430" i="8"/>
  <c r="N3430" i="8"/>
  <c r="R3429" i="8"/>
  <c r="P3429" i="8"/>
  <c r="O3429" i="8"/>
  <c r="N3429" i="8"/>
  <c r="R3428" i="8"/>
  <c r="P3428" i="8"/>
  <c r="O3428" i="8"/>
  <c r="N3428" i="8"/>
  <c r="R3427" i="8"/>
  <c r="P3427" i="8"/>
  <c r="O3427" i="8"/>
  <c r="N3427" i="8"/>
  <c r="R3426" i="8"/>
  <c r="P3426" i="8"/>
  <c r="O3426" i="8"/>
  <c r="N3426" i="8"/>
  <c r="R3425" i="8"/>
  <c r="P3425" i="8"/>
  <c r="O3425" i="8"/>
  <c r="N3425" i="8"/>
  <c r="R3424" i="8"/>
  <c r="P3424" i="8"/>
  <c r="O3424" i="8"/>
  <c r="N3424" i="8"/>
  <c r="R3423" i="8"/>
  <c r="P3423" i="8"/>
  <c r="O3423" i="8"/>
  <c r="N3423" i="8"/>
  <c r="R3422" i="8"/>
  <c r="P3422" i="8"/>
  <c r="O3422" i="8"/>
  <c r="N3422" i="8"/>
  <c r="R3421" i="8"/>
  <c r="P3421" i="8"/>
  <c r="O3421" i="8"/>
  <c r="N3421" i="8"/>
  <c r="R3420" i="8"/>
  <c r="P3420" i="8"/>
  <c r="O3420" i="8"/>
  <c r="N3420" i="8"/>
  <c r="R3419" i="8"/>
  <c r="P3419" i="8"/>
  <c r="O3419" i="8"/>
  <c r="N3419" i="8"/>
  <c r="R3418" i="8"/>
  <c r="P3418" i="8"/>
  <c r="O3418" i="8"/>
  <c r="N3418" i="8"/>
  <c r="R3417" i="8"/>
  <c r="P3417" i="8"/>
  <c r="O3417" i="8"/>
  <c r="N3417" i="8"/>
  <c r="R3416" i="8"/>
  <c r="P3416" i="8"/>
  <c r="O3416" i="8"/>
  <c r="N3416" i="8"/>
  <c r="R3415" i="8"/>
  <c r="P3415" i="8"/>
  <c r="O3415" i="8"/>
  <c r="N3415" i="8"/>
  <c r="R3414" i="8"/>
  <c r="P3414" i="8"/>
  <c r="O3414" i="8"/>
  <c r="N3414" i="8"/>
  <c r="R3413" i="8"/>
  <c r="P3413" i="8"/>
  <c r="O3413" i="8"/>
  <c r="N3413" i="8"/>
  <c r="R3412" i="8"/>
  <c r="P3412" i="8"/>
  <c r="O3412" i="8"/>
  <c r="N3412" i="8"/>
  <c r="R3411" i="8"/>
  <c r="P3411" i="8"/>
  <c r="O3411" i="8"/>
  <c r="N3411" i="8"/>
  <c r="R3410" i="8"/>
  <c r="P3410" i="8"/>
  <c r="O3410" i="8"/>
  <c r="N3410" i="8"/>
  <c r="R3409" i="8"/>
  <c r="P3409" i="8"/>
  <c r="O3409" i="8"/>
  <c r="N3409" i="8"/>
  <c r="R3408" i="8"/>
  <c r="P3408" i="8"/>
  <c r="O3408" i="8"/>
  <c r="N3408" i="8"/>
  <c r="R3407" i="8"/>
  <c r="P3407" i="8"/>
  <c r="O3407" i="8"/>
  <c r="N3407" i="8"/>
  <c r="R3406" i="8"/>
  <c r="P3406" i="8"/>
  <c r="O3406" i="8"/>
  <c r="N3406" i="8"/>
  <c r="R3405" i="8"/>
  <c r="P3405" i="8"/>
  <c r="O3405" i="8"/>
  <c r="N3405" i="8"/>
  <c r="R3404" i="8"/>
  <c r="P3404" i="8"/>
  <c r="O3404" i="8"/>
  <c r="N3404" i="8"/>
  <c r="R3403" i="8"/>
  <c r="P3403" i="8"/>
  <c r="O3403" i="8"/>
  <c r="N3403" i="8"/>
  <c r="R3402" i="8"/>
  <c r="P3402" i="8"/>
  <c r="O3402" i="8"/>
  <c r="N3402" i="8"/>
  <c r="R3401" i="8"/>
  <c r="P3401" i="8"/>
  <c r="O3401" i="8"/>
  <c r="N3401" i="8"/>
  <c r="R3400" i="8"/>
  <c r="P3400" i="8"/>
  <c r="O3400" i="8"/>
  <c r="N3400" i="8"/>
  <c r="R3399" i="8"/>
  <c r="P3399" i="8"/>
  <c r="O3399" i="8"/>
  <c r="N3399" i="8"/>
  <c r="R3398" i="8"/>
  <c r="P3398" i="8"/>
  <c r="O3398" i="8"/>
  <c r="N3398" i="8"/>
  <c r="R3397" i="8"/>
  <c r="P3397" i="8"/>
  <c r="O3397" i="8"/>
  <c r="N3397" i="8"/>
  <c r="R3396" i="8"/>
  <c r="P3396" i="8"/>
  <c r="O3396" i="8"/>
  <c r="N3396" i="8"/>
  <c r="R3395" i="8"/>
  <c r="P3395" i="8"/>
  <c r="O3395" i="8"/>
  <c r="N3395" i="8"/>
  <c r="R3394" i="8"/>
  <c r="P3394" i="8"/>
  <c r="O3394" i="8"/>
  <c r="N3394" i="8"/>
  <c r="R3393" i="8"/>
  <c r="P3393" i="8"/>
  <c r="O3393" i="8"/>
  <c r="N3393" i="8"/>
  <c r="R3392" i="8"/>
  <c r="P3392" i="8"/>
  <c r="O3392" i="8"/>
  <c r="N3392" i="8"/>
  <c r="R3391" i="8"/>
  <c r="P3391" i="8"/>
  <c r="O3391" i="8"/>
  <c r="N3391" i="8"/>
  <c r="R3390" i="8"/>
  <c r="P3390" i="8"/>
  <c r="O3390" i="8"/>
  <c r="N3390" i="8"/>
  <c r="R3389" i="8"/>
  <c r="P3389" i="8"/>
  <c r="O3389" i="8"/>
  <c r="N3389" i="8"/>
  <c r="R3388" i="8"/>
  <c r="P3388" i="8"/>
  <c r="O3388" i="8"/>
  <c r="N3388" i="8"/>
  <c r="R3387" i="8"/>
  <c r="P3387" i="8"/>
  <c r="O3387" i="8"/>
  <c r="N3387" i="8"/>
  <c r="R3386" i="8"/>
  <c r="P3386" i="8"/>
  <c r="O3386" i="8"/>
  <c r="N3386" i="8"/>
  <c r="R3385" i="8"/>
  <c r="P3385" i="8"/>
  <c r="O3385" i="8"/>
  <c r="N3385" i="8"/>
  <c r="R3384" i="8"/>
  <c r="P3384" i="8"/>
  <c r="O3384" i="8"/>
  <c r="N3384" i="8"/>
  <c r="R3383" i="8"/>
  <c r="P3383" i="8"/>
  <c r="O3383" i="8"/>
  <c r="N3383" i="8"/>
  <c r="R3382" i="8"/>
  <c r="P3382" i="8"/>
  <c r="O3382" i="8"/>
  <c r="N3382" i="8"/>
  <c r="R3381" i="8"/>
  <c r="P3381" i="8"/>
  <c r="O3381" i="8"/>
  <c r="N3381" i="8"/>
  <c r="R3380" i="8"/>
  <c r="P3380" i="8"/>
  <c r="O3380" i="8"/>
  <c r="N3380" i="8"/>
  <c r="R3379" i="8"/>
  <c r="P3379" i="8"/>
  <c r="O3379" i="8"/>
  <c r="N3379" i="8"/>
  <c r="R3378" i="8"/>
  <c r="P3378" i="8"/>
  <c r="O3378" i="8"/>
  <c r="N3378" i="8"/>
  <c r="R3377" i="8"/>
  <c r="P3377" i="8"/>
  <c r="O3377" i="8"/>
  <c r="N3377" i="8"/>
  <c r="R3376" i="8"/>
  <c r="P3376" i="8"/>
  <c r="O3376" i="8"/>
  <c r="N3376" i="8"/>
  <c r="R3375" i="8"/>
  <c r="P3375" i="8"/>
  <c r="O3375" i="8"/>
  <c r="N3375" i="8"/>
  <c r="R3374" i="8"/>
  <c r="P3374" i="8"/>
  <c r="O3374" i="8"/>
  <c r="N3374" i="8"/>
  <c r="R3373" i="8"/>
  <c r="P3373" i="8"/>
  <c r="O3373" i="8"/>
  <c r="N3373" i="8"/>
  <c r="R3372" i="8"/>
  <c r="P3372" i="8"/>
  <c r="O3372" i="8"/>
  <c r="N3372" i="8"/>
  <c r="R3371" i="8"/>
  <c r="P3371" i="8"/>
  <c r="O3371" i="8"/>
  <c r="N3371" i="8"/>
  <c r="R3370" i="8"/>
  <c r="P3370" i="8"/>
  <c r="O3370" i="8"/>
  <c r="N3370" i="8"/>
  <c r="R3369" i="8"/>
  <c r="P3369" i="8"/>
  <c r="O3369" i="8"/>
  <c r="N3369" i="8"/>
  <c r="R3368" i="8"/>
  <c r="P3368" i="8"/>
  <c r="O3368" i="8"/>
  <c r="N3368" i="8"/>
  <c r="R3367" i="8"/>
  <c r="P3367" i="8"/>
  <c r="O3367" i="8"/>
  <c r="N3367" i="8"/>
  <c r="R3366" i="8"/>
  <c r="P3366" i="8"/>
  <c r="O3366" i="8"/>
  <c r="N3366" i="8"/>
  <c r="R3365" i="8"/>
  <c r="P3365" i="8"/>
  <c r="O3365" i="8"/>
  <c r="N3365" i="8"/>
  <c r="R3364" i="8"/>
  <c r="P3364" i="8"/>
  <c r="O3364" i="8"/>
  <c r="N3364" i="8"/>
  <c r="R3363" i="8"/>
  <c r="P3363" i="8"/>
  <c r="O3363" i="8"/>
  <c r="N3363" i="8"/>
  <c r="R3362" i="8"/>
  <c r="P3362" i="8"/>
  <c r="O3362" i="8"/>
  <c r="N3362" i="8"/>
  <c r="R3361" i="8"/>
  <c r="P3361" i="8"/>
  <c r="O3361" i="8"/>
  <c r="N3361" i="8"/>
  <c r="R3360" i="8"/>
  <c r="P3360" i="8"/>
  <c r="O3360" i="8"/>
  <c r="N3360" i="8"/>
  <c r="R3359" i="8"/>
  <c r="P3359" i="8"/>
  <c r="O3359" i="8"/>
  <c r="N3359" i="8"/>
  <c r="R3358" i="8"/>
  <c r="P3358" i="8"/>
  <c r="O3358" i="8"/>
  <c r="N3358" i="8"/>
  <c r="R3357" i="8"/>
  <c r="P3357" i="8"/>
  <c r="O3357" i="8"/>
  <c r="N3357" i="8"/>
  <c r="R3356" i="8"/>
  <c r="P3356" i="8"/>
  <c r="O3356" i="8"/>
  <c r="N3356" i="8"/>
  <c r="R3355" i="8"/>
  <c r="P3355" i="8"/>
  <c r="O3355" i="8"/>
  <c r="N3355" i="8"/>
  <c r="R3354" i="8"/>
  <c r="P3354" i="8"/>
  <c r="O3354" i="8"/>
  <c r="N3354" i="8"/>
  <c r="R3353" i="8"/>
  <c r="P3353" i="8"/>
  <c r="O3353" i="8"/>
  <c r="N3353" i="8"/>
  <c r="R3352" i="8"/>
  <c r="P3352" i="8"/>
  <c r="O3352" i="8"/>
  <c r="N3352" i="8"/>
  <c r="R3351" i="8"/>
  <c r="P3351" i="8"/>
  <c r="O3351" i="8"/>
  <c r="N3351" i="8"/>
  <c r="R3350" i="8"/>
  <c r="P3350" i="8"/>
  <c r="O3350" i="8"/>
  <c r="N3350" i="8"/>
  <c r="R3349" i="8"/>
  <c r="P3349" i="8"/>
  <c r="O3349" i="8"/>
  <c r="N3349" i="8"/>
  <c r="R3348" i="8"/>
  <c r="P3348" i="8"/>
  <c r="O3348" i="8"/>
  <c r="N3348" i="8"/>
  <c r="R3347" i="8"/>
  <c r="P3347" i="8"/>
  <c r="O3347" i="8"/>
  <c r="N3347" i="8"/>
  <c r="R3346" i="8"/>
  <c r="P3346" i="8"/>
  <c r="O3346" i="8"/>
  <c r="N3346" i="8"/>
  <c r="R3345" i="8"/>
  <c r="P3345" i="8"/>
  <c r="O3345" i="8"/>
  <c r="N3345" i="8"/>
  <c r="R3344" i="8"/>
  <c r="P3344" i="8"/>
  <c r="O3344" i="8"/>
  <c r="N3344" i="8"/>
  <c r="R3343" i="8"/>
  <c r="P3343" i="8"/>
  <c r="O3343" i="8"/>
  <c r="N3343" i="8"/>
  <c r="R3342" i="8"/>
  <c r="P3342" i="8"/>
  <c r="O3342" i="8"/>
  <c r="N3342" i="8"/>
  <c r="R3341" i="8"/>
  <c r="P3341" i="8"/>
  <c r="O3341" i="8"/>
  <c r="N3341" i="8"/>
  <c r="R3340" i="8"/>
  <c r="P3340" i="8"/>
  <c r="O3340" i="8"/>
  <c r="N3340" i="8"/>
  <c r="R3339" i="8"/>
  <c r="P3339" i="8"/>
  <c r="O3339" i="8"/>
  <c r="N3339" i="8"/>
  <c r="R3338" i="8"/>
  <c r="P3338" i="8"/>
  <c r="O3338" i="8"/>
  <c r="N3338" i="8"/>
  <c r="R3337" i="8"/>
  <c r="P3337" i="8"/>
  <c r="O3337" i="8"/>
  <c r="N3337" i="8"/>
  <c r="R3336" i="8"/>
  <c r="P3336" i="8"/>
  <c r="O3336" i="8"/>
  <c r="N3336" i="8"/>
  <c r="R3335" i="8"/>
  <c r="P3335" i="8"/>
  <c r="O3335" i="8"/>
  <c r="N3335" i="8"/>
  <c r="R3334" i="8"/>
  <c r="P3334" i="8"/>
  <c r="O3334" i="8"/>
  <c r="N3334" i="8"/>
  <c r="R3333" i="8"/>
  <c r="P3333" i="8"/>
  <c r="O3333" i="8"/>
  <c r="N3333" i="8"/>
  <c r="R3332" i="8"/>
  <c r="P3332" i="8"/>
  <c r="O3332" i="8"/>
  <c r="N3332" i="8"/>
  <c r="R3331" i="8"/>
  <c r="P3331" i="8"/>
  <c r="O3331" i="8"/>
  <c r="N3331" i="8"/>
  <c r="R3330" i="8"/>
  <c r="P3330" i="8"/>
  <c r="O3330" i="8"/>
  <c r="N3330" i="8"/>
  <c r="R3329" i="8"/>
  <c r="P3329" i="8"/>
  <c r="O3329" i="8"/>
  <c r="N3329" i="8"/>
  <c r="R3328" i="8"/>
  <c r="P3328" i="8"/>
  <c r="O3328" i="8"/>
  <c r="N3328" i="8"/>
  <c r="R3327" i="8"/>
  <c r="P3327" i="8"/>
  <c r="O3327" i="8"/>
  <c r="N3327" i="8"/>
  <c r="R3326" i="8"/>
  <c r="P3326" i="8"/>
  <c r="O3326" i="8"/>
  <c r="N3326" i="8"/>
  <c r="R3325" i="8"/>
  <c r="P3325" i="8"/>
  <c r="O3325" i="8"/>
  <c r="N3325" i="8"/>
  <c r="R3324" i="8"/>
  <c r="P3324" i="8"/>
  <c r="O3324" i="8"/>
  <c r="N3324" i="8"/>
  <c r="R3323" i="8"/>
  <c r="P3323" i="8"/>
  <c r="O3323" i="8"/>
  <c r="N3323" i="8"/>
  <c r="R3322" i="8"/>
  <c r="P3322" i="8"/>
  <c r="O3322" i="8"/>
  <c r="N3322" i="8"/>
  <c r="R3321" i="8"/>
  <c r="P3321" i="8"/>
  <c r="O3321" i="8"/>
  <c r="N3321" i="8"/>
  <c r="R3320" i="8"/>
  <c r="P3320" i="8"/>
  <c r="O3320" i="8"/>
  <c r="N3320" i="8"/>
  <c r="R3319" i="8"/>
  <c r="P3319" i="8"/>
  <c r="O3319" i="8"/>
  <c r="N3319" i="8"/>
  <c r="R3318" i="8"/>
  <c r="P3318" i="8"/>
  <c r="O3318" i="8"/>
  <c r="N3318" i="8"/>
  <c r="R3317" i="8"/>
  <c r="P3317" i="8"/>
  <c r="O3317" i="8"/>
  <c r="N3317" i="8"/>
  <c r="R3316" i="8"/>
  <c r="P3316" i="8"/>
  <c r="O3316" i="8"/>
  <c r="N3316" i="8"/>
  <c r="R3315" i="8"/>
  <c r="P3315" i="8"/>
  <c r="O3315" i="8"/>
  <c r="N3315" i="8"/>
  <c r="R3314" i="8"/>
  <c r="P3314" i="8"/>
  <c r="O3314" i="8"/>
  <c r="N3314" i="8"/>
  <c r="R3313" i="8"/>
  <c r="P3313" i="8"/>
  <c r="O3313" i="8"/>
  <c r="N3313" i="8"/>
  <c r="R3312" i="8"/>
  <c r="P3312" i="8"/>
  <c r="O3312" i="8"/>
  <c r="N3312" i="8"/>
  <c r="R3311" i="8"/>
  <c r="P3311" i="8"/>
  <c r="O3311" i="8"/>
  <c r="N3311" i="8"/>
  <c r="R3310" i="8"/>
  <c r="P3310" i="8"/>
  <c r="O3310" i="8"/>
  <c r="N3310" i="8"/>
  <c r="R3309" i="8"/>
  <c r="P3309" i="8"/>
  <c r="O3309" i="8"/>
  <c r="N3309" i="8"/>
  <c r="R3308" i="8"/>
  <c r="P3308" i="8"/>
  <c r="O3308" i="8"/>
  <c r="N3308" i="8"/>
  <c r="R3307" i="8"/>
  <c r="P3307" i="8"/>
  <c r="O3307" i="8"/>
  <c r="N3307" i="8"/>
  <c r="R3306" i="8"/>
  <c r="P3306" i="8"/>
  <c r="O3306" i="8"/>
  <c r="N3306" i="8"/>
  <c r="R3305" i="8"/>
  <c r="P3305" i="8"/>
  <c r="O3305" i="8"/>
  <c r="N3305" i="8"/>
  <c r="R3304" i="8"/>
  <c r="P3304" i="8"/>
  <c r="O3304" i="8"/>
  <c r="N3304" i="8"/>
  <c r="R3303" i="8"/>
  <c r="P3303" i="8"/>
  <c r="O3303" i="8"/>
  <c r="N3303" i="8"/>
  <c r="R3302" i="8"/>
  <c r="P3302" i="8"/>
  <c r="O3302" i="8"/>
  <c r="N3302" i="8"/>
  <c r="R3301" i="8"/>
  <c r="P3301" i="8"/>
  <c r="O3301" i="8"/>
  <c r="N3301" i="8"/>
  <c r="R3300" i="8"/>
  <c r="P3300" i="8"/>
  <c r="O3300" i="8"/>
  <c r="N3300" i="8"/>
  <c r="R3299" i="8"/>
  <c r="P3299" i="8"/>
  <c r="O3299" i="8"/>
  <c r="N3299" i="8"/>
  <c r="R3298" i="8"/>
  <c r="P3298" i="8"/>
  <c r="O3298" i="8"/>
  <c r="N3298" i="8"/>
  <c r="R3297" i="8"/>
  <c r="P3297" i="8"/>
  <c r="O3297" i="8"/>
  <c r="N3297" i="8"/>
  <c r="R3296" i="8"/>
  <c r="P3296" i="8"/>
  <c r="O3296" i="8"/>
  <c r="N3296" i="8"/>
  <c r="R3295" i="8"/>
  <c r="P3295" i="8"/>
  <c r="O3295" i="8"/>
  <c r="N3295" i="8"/>
  <c r="R3294" i="8"/>
  <c r="P3294" i="8"/>
  <c r="O3294" i="8"/>
  <c r="N3294" i="8"/>
  <c r="R3293" i="8"/>
  <c r="P3293" i="8"/>
  <c r="O3293" i="8"/>
  <c r="N3293" i="8"/>
  <c r="R3292" i="8"/>
  <c r="P3292" i="8"/>
  <c r="O3292" i="8"/>
  <c r="N3292" i="8"/>
  <c r="R3291" i="8"/>
  <c r="P3291" i="8"/>
  <c r="O3291" i="8"/>
  <c r="N3291" i="8"/>
  <c r="R3290" i="8"/>
  <c r="P3290" i="8"/>
  <c r="O3290" i="8"/>
  <c r="N3290" i="8"/>
  <c r="R3289" i="8"/>
  <c r="P3289" i="8"/>
  <c r="O3289" i="8"/>
  <c r="N3289" i="8"/>
  <c r="R3288" i="8"/>
  <c r="P3288" i="8"/>
  <c r="O3288" i="8"/>
  <c r="N3288" i="8"/>
  <c r="R3287" i="8"/>
  <c r="P3287" i="8"/>
  <c r="O3287" i="8"/>
  <c r="N3287" i="8"/>
  <c r="R3286" i="8"/>
  <c r="P3286" i="8"/>
  <c r="O3286" i="8"/>
  <c r="N3286" i="8"/>
  <c r="R3285" i="8"/>
  <c r="P3285" i="8"/>
  <c r="O3285" i="8"/>
  <c r="N3285" i="8"/>
  <c r="R3284" i="8"/>
  <c r="P3284" i="8"/>
  <c r="O3284" i="8"/>
  <c r="N3284" i="8"/>
  <c r="R3283" i="8"/>
  <c r="P3283" i="8"/>
  <c r="O3283" i="8"/>
  <c r="N3283" i="8"/>
  <c r="R3282" i="8"/>
  <c r="P3282" i="8"/>
  <c r="O3282" i="8"/>
  <c r="N3282" i="8"/>
  <c r="R3281" i="8"/>
  <c r="P3281" i="8"/>
  <c r="O3281" i="8"/>
  <c r="N3281" i="8"/>
  <c r="R3280" i="8"/>
  <c r="P3280" i="8"/>
  <c r="O3280" i="8"/>
  <c r="N3280" i="8"/>
  <c r="R3279" i="8"/>
  <c r="P3279" i="8"/>
  <c r="O3279" i="8"/>
  <c r="N3279" i="8"/>
  <c r="R3278" i="8"/>
  <c r="P3278" i="8"/>
  <c r="O3278" i="8"/>
  <c r="N3278" i="8"/>
  <c r="R3277" i="8"/>
  <c r="P3277" i="8"/>
  <c r="O3277" i="8"/>
  <c r="N3277" i="8"/>
  <c r="R3276" i="8"/>
  <c r="P3276" i="8"/>
  <c r="O3276" i="8"/>
  <c r="N3276" i="8"/>
  <c r="R3275" i="8"/>
  <c r="P3275" i="8"/>
  <c r="O3275" i="8"/>
  <c r="N3275" i="8"/>
  <c r="R3274" i="8"/>
  <c r="P3274" i="8"/>
  <c r="O3274" i="8"/>
  <c r="N3274" i="8"/>
  <c r="R3273" i="8"/>
  <c r="P3273" i="8"/>
  <c r="O3273" i="8"/>
  <c r="N3273" i="8"/>
  <c r="R3272" i="8"/>
  <c r="P3272" i="8"/>
  <c r="O3272" i="8"/>
  <c r="N3272" i="8"/>
  <c r="R3271" i="8"/>
  <c r="P3271" i="8"/>
  <c r="O3271" i="8"/>
  <c r="N3271" i="8"/>
  <c r="R3270" i="8"/>
  <c r="P3270" i="8"/>
  <c r="O3270" i="8"/>
  <c r="N3270" i="8"/>
  <c r="R3269" i="8"/>
  <c r="P3269" i="8"/>
  <c r="O3269" i="8"/>
  <c r="N3269" i="8"/>
  <c r="R3268" i="8"/>
  <c r="P3268" i="8"/>
  <c r="O3268" i="8"/>
  <c r="N3268" i="8"/>
  <c r="R3267" i="8"/>
  <c r="P3267" i="8"/>
  <c r="O3267" i="8"/>
  <c r="N3267" i="8"/>
  <c r="R3266" i="8"/>
  <c r="P3266" i="8"/>
  <c r="O3266" i="8"/>
  <c r="N3266" i="8"/>
  <c r="R3265" i="8"/>
  <c r="P3265" i="8"/>
  <c r="O3265" i="8"/>
  <c r="N3265" i="8"/>
  <c r="R3264" i="8"/>
  <c r="P3264" i="8"/>
  <c r="O3264" i="8"/>
  <c r="N3264" i="8"/>
  <c r="R3263" i="8"/>
  <c r="P3263" i="8"/>
  <c r="O3263" i="8"/>
  <c r="N3263" i="8"/>
  <c r="R3262" i="8"/>
  <c r="P3262" i="8"/>
  <c r="O3262" i="8"/>
  <c r="N3262" i="8"/>
  <c r="R3261" i="8"/>
  <c r="P3261" i="8"/>
  <c r="O3261" i="8"/>
  <c r="N3261" i="8"/>
  <c r="R3260" i="8"/>
  <c r="P3260" i="8"/>
  <c r="O3260" i="8"/>
  <c r="N3260" i="8"/>
  <c r="R3259" i="8"/>
  <c r="P3259" i="8"/>
  <c r="O3259" i="8"/>
  <c r="N3259" i="8"/>
  <c r="R3258" i="8"/>
  <c r="P3258" i="8"/>
  <c r="O3258" i="8"/>
  <c r="N3258" i="8"/>
  <c r="R3257" i="8"/>
  <c r="P3257" i="8"/>
  <c r="O3257" i="8"/>
  <c r="N3257" i="8"/>
  <c r="R3256" i="8"/>
  <c r="P3256" i="8"/>
  <c r="O3256" i="8"/>
  <c r="N3256" i="8"/>
  <c r="R3255" i="8"/>
  <c r="P3255" i="8"/>
  <c r="O3255" i="8"/>
  <c r="N3255" i="8"/>
  <c r="R3254" i="8"/>
  <c r="P3254" i="8"/>
  <c r="O3254" i="8"/>
  <c r="N3254" i="8"/>
  <c r="R3253" i="8"/>
  <c r="P3253" i="8"/>
  <c r="O3253" i="8"/>
  <c r="N3253" i="8"/>
  <c r="R3252" i="8"/>
  <c r="P3252" i="8"/>
  <c r="O3252" i="8"/>
  <c r="N3252" i="8"/>
  <c r="R3251" i="8"/>
  <c r="P3251" i="8"/>
  <c r="O3251" i="8"/>
  <c r="N3251" i="8"/>
  <c r="R3250" i="8"/>
  <c r="P3250" i="8"/>
  <c r="O3250" i="8"/>
  <c r="N3250" i="8"/>
  <c r="R3249" i="8"/>
  <c r="P3249" i="8"/>
  <c r="O3249" i="8"/>
  <c r="N3249" i="8"/>
  <c r="R3248" i="8"/>
  <c r="P3248" i="8"/>
  <c r="O3248" i="8"/>
  <c r="N3248" i="8"/>
  <c r="R3247" i="8"/>
  <c r="P3247" i="8"/>
  <c r="O3247" i="8"/>
  <c r="N3247" i="8"/>
  <c r="R3246" i="8"/>
  <c r="P3246" i="8"/>
  <c r="O3246" i="8"/>
  <c r="N3246" i="8"/>
  <c r="R3245" i="8"/>
  <c r="P3245" i="8"/>
  <c r="O3245" i="8"/>
  <c r="N3245" i="8"/>
  <c r="R3244" i="8"/>
  <c r="P3244" i="8"/>
  <c r="O3244" i="8"/>
  <c r="N3244" i="8"/>
  <c r="R3243" i="8"/>
  <c r="P3243" i="8"/>
  <c r="O3243" i="8"/>
  <c r="N3243" i="8"/>
  <c r="R3242" i="8"/>
  <c r="P3242" i="8"/>
  <c r="O3242" i="8"/>
  <c r="N3242" i="8"/>
  <c r="R3241" i="8"/>
  <c r="P3241" i="8"/>
  <c r="O3241" i="8"/>
  <c r="N3241" i="8"/>
  <c r="R3240" i="8"/>
  <c r="P3240" i="8"/>
  <c r="O3240" i="8"/>
  <c r="N3240" i="8"/>
  <c r="R3239" i="8"/>
  <c r="P3239" i="8"/>
  <c r="O3239" i="8"/>
  <c r="N3239" i="8"/>
  <c r="R3238" i="8"/>
  <c r="P3238" i="8"/>
  <c r="O3238" i="8"/>
  <c r="N3238" i="8"/>
  <c r="R3237" i="8"/>
  <c r="P3237" i="8"/>
  <c r="O3237" i="8"/>
  <c r="N3237" i="8"/>
  <c r="R3236" i="8"/>
  <c r="P3236" i="8"/>
  <c r="O3236" i="8"/>
  <c r="N3236" i="8"/>
  <c r="R3235" i="8"/>
  <c r="P3235" i="8"/>
  <c r="O3235" i="8"/>
  <c r="N3235" i="8"/>
  <c r="R3234" i="8"/>
  <c r="P3234" i="8"/>
  <c r="O3234" i="8"/>
  <c r="N3234" i="8"/>
  <c r="R3233" i="8"/>
  <c r="P3233" i="8"/>
  <c r="O3233" i="8"/>
  <c r="N3233" i="8"/>
  <c r="R3232" i="8"/>
  <c r="P3232" i="8"/>
  <c r="O3232" i="8"/>
  <c r="N3232" i="8"/>
  <c r="R3231" i="8"/>
  <c r="P3231" i="8"/>
  <c r="O3231" i="8"/>
  <c r="N3231" i="8"/>
  <c r="R3230" i="8"/>
  <c r="P3230" i="8"/>
  <c r="O3230" i="8"/>
  <c r="N3230" i="8"/>
  <c r="R3229" i="8"/>
  <c r="P3229" i="8"/>
  <c r="O3229" i="8"/>
  <c r="N3229" i="8"/>
  <c r="R3228" i="8"/>
  <c r="P3228" i="8"/>
  <c r="O3228" i="8"/>
  <c r="N3228" i="8"/>
  <c r="R3227" i="8"/>
  <c r="P3227" i="8"/>
  <c r="O3227" i="8"/>
  <c r="N3227" i="8"/>
  <c r="R3226" i="8"/>
  <c r="P3226" i="8"/>
  <c r="O3226" i="8"/>
  <c r="N3226" i="8"/>
  <c r="R3225" i="8"/>
  <c r="P3225" i="8"/>
  <c r="O3225" i="8"/>
  <c r="N3225" i="8"/>
  <c r="R3224" i="8"/>
  <c r="P3224" i="8"/>
  <c r="O3224" i="8"/>
  <c r="N3224" i="8"/>
  <c r="R3223" i="8"/>
  <c r="P3223" i="8"/>
  <c r="O3223" i="8"/>
  <c r="N3223" i="8"/>
  <c r="R3222" i="8"/>
  <c r="P3222" i="8"/>
  <c r="O3222" i="8"/>
  <c r="N3222" i="8"/>
  <c r="R3221" i="8"/>
  <c r="P3221" i="8"/>
  <c r="O3221" i="8"/>
  <c r="N3221" i="8"/>
  <c r="R3220" i="8"/>
  <c r="P3220" i="8"/>
  <c r="O3220" i="8"/>
  <c r="N3220" i="8"/>
  <c r="R3219" i="8"/>
  <c r="P3219" i="8"/>
  <c r="O3219" i="8"/>
  <c r="N3219" i="8"/>
  <c r="R3218" i="8"/>
  <c r="P3218" i="8"/>
  <c r="O3218" i="8"/>
  <c r="N3218" i="8"/>
  <c r="R3217" i="8"/>
  <c r="P3217" i="8"/>
  <c r="O3217" i="8"/>
  <c r="N3217" i="8"/>
  <c r="R3216" i="8"/>
  <c r="P3216" i="8"/>
  <c r="O3216" i="8"/>
  <c r="N3216" i="8"/>
  <c r="R3215" i="8"/>
  <c r="P3215" i="8"/>
  <c r="O3215" i="8"/>
  <c r="N3215" i="8"/>
  <c r="R3214" i="8"/>
  <c r="P3214" i="8"/>
  <c r="O3214" i="8"/>
  <c r="N3214" i="8"/>
  <c r="R3213" i="8"/>
  <c r="P3213" i="8"/>
  <c r="O3213" i="8"/>
  <c r="N3213" i="8"/>
  <c r="R3212" i="8"/>
  <c r="P3212" i="8"/>
  <c r="O3212" i="8"/>
  <c r="N3212" i="8"/>
  <c r="R3211" i="8"/>
  <c r="P3211" i="8"/>
  <c r="O3211" i="8"/>
  <c r="N3211" i="8"/>
  <c r="R3210" i="8"/>
  <c r="P3210" i="8"/>
  <c r="O3210" i="8"/>
  <c r="N3210" i="8"/>
  <c r="R3209" i="8"/>
  <c r="P3209" i="8"/>
  <c r="O3209" i="8"/>
  <c r="N3209" i="8"/>
  <c r="R3208" i="8"/>
  <c r="P3208" i="8"/>
  <c r="O3208" i="8"/>
  <c r="N3208" i="8"/>
  <c r="R3207" i="8"/>
  <c r="P3207" i="8"/>
  <c r="O3207" i="8"/>
  <c r="N3207" i="8"/>
  <c r="R3206" i="8"/>
  <c r="P3206" i="8"/>
  <c r="O3206" i="8"/>
  <c r="N3206" i="8"/>
  <c r="R3205" i="8"/>
  <c r="P3205" i="8"/>
  <c r="O3205" i="8"/>
  <c r="N3205" i="8"/>
  <c r="R3204" i="8"/>
  <c r="P3204" i="8"/>
  <c r="O3204" i="8"/>
  <c r="N3204" i="8"/>
  <c r="R3203" i="8"/>
  <c r="P3203" i="8"/>
  <c r="O3203" i="8"/>
  <c r="N3203" i="8"/>
  <c r="R3202" i="8"/>
  <c r="P3202" i="8"/>
  <c r="O3202" i="8"/>
  <c r="N3202" i="8"/>
  <c r="R3201" i="8"/>
  <c r="P3201" i="8"/>
  <c r="O3201" i="8"/>
  <c r="N3201" i="8"/>
  <c r="R3200" i="8"/>
  <c r="P3200" i="8"/>
  <c r="O3200" i="8"/>
  <c r="N3200" i="8"/>
  <c r="R3199" i="8"/>
  <c r="P3199" i="8"/>
  <c r="O3199" i="8"/>
  <c r="N3199" i="8"/>
  <c r="R3198" i="8"/>
  <c r="P3198" i="8"/>
  <c r="O3198" i="8"/>
  <c r="N3198" i="8"/>
  <c r="R3197" i="8"/>
  <c r="P3197" i="8"/>
  <c r="O3197" i="8"/>
  <c r="N3197" i="8"/>
  <c r="R3196" i="8"/>
  <c r="P3196" i="8"/>
  <c r="O3196" i="8"/>
  <c r="N3196" i="8"/>
  <c r="R3195" i="8"/>
  <c r="P3195" i="8"/>
  <c r="O3195" i="8"/>
  <c r="N3195" i="8"/>
  <c r="R3194" i="8"/>
  <c r="P3194" i="8"/>
  <c r="O3194" i="8"/>
  <c r="N3194" i="8"/>
  <c r="R3193" i="8"/>
  <c r="P3193" i="8"/>
  <c r="O3193" i="8"/>
  <c r="N3193" i="8"/>
  <c r="R3192" i="8"/>
  <c r="P3192" i="8"/>
  <c r="O3192" i="8"/>
  <c r="N3192" i="8"/>
  <c r="R3191" i="8"/>
  <c r="P3191" i="8"/>
  <c r="O3191" i="8"/>
  <c r="N3191" i="8"/>
  <c r="R3190" i="8"/>
  <c r="P3190" i="8"/>
  <c r="O3190" i="8"/>
  <c r="N3190" i="8"/>
  <c r="R3189" i="8"/>
  <c r="P3189" i="8"/>
  <c r="O3189" i="8"/>
  <c r="N3189" i="8"/>
  <c r="R3188" i="8"/>
  <c r="P3188" i="8"/>
  <c r="O3188" i="8"/>
  <c r="N3188" i="8"/>
  <c r="R3187" i="8"/>
  <c r="P3187" i="8"/>
  <c r="O3187" i="8"/>
  <c r="N3187" i="8"/>
  <c r="R3186" i="8"/>
  <c r="P3186" i="8"/>
  <c r="O3186" i="8"/>
  <c r="N3186" i="8"/>
  <c r="R3185" i="8"/>
  <c r="P3185" i="8"/>
  <c r="O3185" i="8"/>
  <c r="N3185" i="8"/>
  <c r="R3184" i="8"/>
  <c r="P3184" i="8"/>
  <c r="O3184" i="8"/>
  <c r="N3184" i="8"/>
  <c r="R3183" i="8"/>
  <c r="P3183" i="8"/>
  <c r="O3183" i="8"/>
  <c r="N3183" i="8"/>
  <c r="R3182" i="8"/>
  <c r="P3182" i="8"/>
  <c r="O3182" i="8"/>
  <c r="N3182" i="8"/>
  <c r="R3181" i="8"/>
  <c r="P3181" i="8"/>
  <c r="O3181" i="8"/>
  <c r="N3181" i="8"/>
  <c r="R3180" i="8"/>
  <c r="P3180" i="8"/>
  <c r="O3180" i="8"/>
  <c r="N3180" i="8"/>
  <c r="R3179" i="8"/>
  <c r="P3179" i="8"/>
  <c r="O3179" i="8"/>
  <c r="N3179" i="8"/>
  <c r="R3178" i="8"/>
  <c r="P3178" i="8"/>
  <c r="O3178" i="8"/>
  <c r="N3178" i="8"/>
  <c r="R3177" i="8"/>
  <c r="P3177" i="8"/>
  <c r="O3177" i="8"/>
  <c r="N3177" i="8"/>
  <c r="R3176" i="8"/>
  <c r="P3176" i="8"/>
  <c r="O3176" i="8"/>
  <c r="N3176" i="8"/>
  <c r="R3175" i="8"/>
  <c r="P3175" i="8"/>
  <c r="O3175" i="8"/>
  <c r="N3175" i="8"/>
  <c r="R3174" i="8"/>
  <c r="P3174" i="8"/>
  <c r="O3174" i="8"/>
  <c r="N3174" i="8"/>
  <c r="R3173" i="8"/>
  <c r="P3173" i="8"/>
  <c r="O3173" i="8"/>
  <c r="N3173" i="8"/>
  <c r="R3172" i="8"/>
  <c r="P3172" i="8"/>
  <c r="O3172" i="8"/>
  <c r="N3172" i="8"/>
  <c r="R3171" i="8"/>
  <c r="P3171" i="8"/>
  <c r="O3171" i="8"/>
  <c r="N3171" i="8"/>
  <c r="R3170" i="8"/>
  <c r="P3170" i="8"/>
  <c r="O3170" i="8"/>
  <c r="N3170" i="8"/>
  <c r="R3169" i="8"/>
  <c r="P3169" i="8"/>
  <c r="O3169" i="8"/>
  <c r="N3169" i="8"/>
  <c r="R3168" i="8"/>
  <c r="P3168" i="8"/>
  <c r="O3168" i="8"/>
  <c r="N3168" i="8"/>
  <c r="R3167" i="8"/>
  <c r="P3167" i="8"/>
  <c r="O3167" i="8"/>
  <c r="N3167" i="8"/>
  <c r="R3166" i="8"/>
  <c r="P3166" i="8"/>
  <c r="O3166" i="8"/>
  <c r="N3166" i="8"/>
  <c r="R3165" i="8"/>
  <c r="P3165" i="8"/>
  <c r="O3165" i="8"/>
  <c r="N3165" i="8"/>
  <c r="R3164" i="8"/>
  <c r="P3164" i="8"/>
  <c r="O3164" i="8"/>
  <c r="N3164" i="8"/>
  <c r="R3163" i="8"/>
  <c r="P3163" i="8"/>
  <c r="O3163" i="8"/>
  <c r="N3163" i="8"/>
  <c r="R3162" i="8"/>
  <c r="P3162" i="8"/>
  <c r="O3162" i="8"/>
  <c r="N3162" i="8"/>
  <c r="R3161" i="8"/>
  <c r="P3161" i="8"/>
  <c r="O3161" i="8"/>
  <c r="N3161" i="8"/>
  <c r="R3160" i="8"/>
  <c r="P3160" i="8"/>
  <c r="O3160" i="8"/>
  <c r="N3160" i="8"/>
  <c r="R3159" i="8"/>
  <c r="P3159" i="8"/>
  <c r="O3159" i="8"/>
  <c r="N3159" i="8"/>
  <c r="R3158" i="8"/>
  <c r="P3158" i="8"/>
  <c r="O3158" i="8"/>
  <c r="N3158" i="8"/>
  <c r="R3157" i="8"/>
  <c r="P3157" i="8"/>
  <c r="O3157" i="8"/>
  <c r="N3157" i="8"/>
  <c r="R3156" i="8"/>
  <c r="P3156" i="8"/>
  <c r="O3156" i="8"/>
  <c r="N3156" i="8"/>
  <c r="R3155" i="8"/>
  <c r="P3155" i="8"/>
  <c r="O3155" i="8"/>
  <c r="N3155" i="8"/>
  <c r="R3154" i="8"/>
  <c r="P3154" i="8"/>
  <c r="O3154" i="8"/>
  <c r="N3154" i="8"/>
  <c r="R3153" i="8"/>
  <c r="P3153" i="8"/>
  <c r="O3153" i="8"/>
  <c r="N3153" i="8"/>
  <c r="R3152" i="8"/>
  <c r="P3152" i="8"/>
  <c r="O3152" i="8"/>
  <c r="N3152" i="8"/>
  <c r="R3151" i="8"/>
  <c r="P3151" i="8"/>
  <c r="O3151" i="8"/>
  <c r="N3151" i="8"/>
  <c r="R3150" i="8"/>
  <c r="P3150" i="8"/>
  <c r="O3150" i="8"/>
  <c r="N3150" i="8"/>
  <c r="R3149" i="8"/>
  <c r="P3149" i="8"/>
  <c r="O3149" i="8"/>
  <c r="N3149" i="8"/>
  <c r="R3148" i="8"/>
  <c r="P3148" i="8"/>
  <c r="O3148" i="8"/>
  <c r="N3148" i="8"/>
  <c r="R3147" i="8"/>
  <c r="P3147" i="8"/>
  <c r="O3147" i="8"/>
  <c r="N3147" i="8"/>
  <c r="R3146" i="8"/>
  <c r="P3146" i="8"/>
  <c r="O3146" i="8"/>
  <c r="N3146" i="8"/>
  <c r="R3145" i="8"/>
  <c r="P3145" i="8"/>
  <c r="O3145" i="8"/>
  <c r="N3145" i="8"/>
  <c r="R3144" i="8"/>
  <c r="P3144" i="8"/>
  <c r="O3144" i="8"/>
  <c r="N3144" i="8"/>
  <c r="R3143" i="8"/>
  <c r="P3143" i="8"/>
  <c r="O3143" i="8"/>
  <c r="N3143" i="8"/>
  <c r="R3142" i="8"/>
  <c r="P3142" i="8"/>
  <c r="O3142" i="8"/>
  <c r="N3142" i="8"/>
  <c r="R3141" i="8"/>
  <c r="P3141" i="8"/>
  <c r="O3141" i="8"/>
  <c r="N3141" i="8"/>
  <c r="R3140" i="8"/>
  <c r="P3140" i="8"/>
  <c r="O3140" i="8"/>
  <c r="N3140" i="8"/>
  <c r="R3139" i="8"/>
  <c r="P3139" i="8"/>
  <c r="O3139" i="8"/>
  <c r="N3139" i="8"/>
  <c r="R3138" i="8"/>
  <c r="P3138" i="8"/>
  <c r="O3138" i="8"/>
  <c r="N3138" i="8"/>
  <c r="R3137" i="8"/>
  <c r="P3137" i="8"/>
  <c r="O3137" i="8"/>
  <c r="N3137" i="8"/>
  <c r="R3136" i="8"/>
  <c r="P3136" i="8"/>
  <c r="O3136" i="8"/>
  <c r="N3136" i="8"/>
  <c r="R3135" i="8"/>
  <c r="P3135" i="8"/>
  <c r="O3135" i="8"/>
  <c r="N3135" i="8"/>
  <c r="R3134" i="8"/>
  <c r="P3134" i="8"/>
  <c r="O3134" i="8"/>
  <c r="N3134" i="8"/>
  <c r="R3133" i="8"/>
  <c r="P3133" i="8"/>
  <c r="O3133" i="8"/>
  <c r="N3133" i="8"/>
  <c r="R3132" i="8"/>
  <c r="P3132" i="8"/>
  <c r="O3132" i="8"/>
  <c r="N3132" i="8"/>
  <c r="R3131" i="8"/>
  <c r="P3131" i="8"/>
  <c r="O3131" i="8"/>
  <c r="N3131" i="8"/>
  <c r="R3130" i="8"/>
  <c r="P3130" i="8"/>
  <c r="O3130" i="8"/>
  <c r="N3130" i="8"/>
  <c r="R3129" i="8"/>
  <c r="P3129" i="8"/>
  <c r="O3129" i="8"/>
  <c r="N3129" i="8"/>
  <c r="R3128" i="8"/>
  <c r="P3128" i="8"/>
  <c r="O3128" i="8"/>
  <c r="N3128" i="8"/>
  <c r="R3127" i="8"/>
  <c r="P3127" i="8"/>
  <c r="O3127" i="8"/>
  <c r="N3127" i="8"/>
  <c r="R3126" i="8"/>
  <c r="P3126" i="8"/>
  <c r="O3126" i="8"/>
  <c r="N3126" i="8"/>
  <c r="R3125" i="8"/>
  <c r="P3125" i="8"/>
  <c r="O3125" i="8"/>
  <c r="N3125" i="8"/>
  <c r="R3124" i="8"/>
  <c r="P3124" i="8"/>
  <c r="O3124" i="8"/>
  <c r="N3124" i="8"/>
  <c r="R3123" i="8"/>
  <c r="P3123" i="8"/>
  <c r="O3123" i="8"/>
  <c r="N3123" i="8"/>
  <c r="R3122" i="8"/>
  <c r="P3122" i="8"/>
  <c r="O3122" i="8"/>
  <c r="N3122" i="8"/>
  <c r="R3121" i="8"/>
  <c r="P3121" i="8"/>
  <c r="O3121" i="8"/>
  <c r="N3121" i="8"/>
  <c r="R3120" i="8"/>
  <c r="P3120" i="8"/>
  <c r="O3120" i="8"/>
  <c r="N3120" i="8"/>
  <c r="R3119" i="8"/>
  <c r="P3119" i="8"/>
  <c r="O3119" i="8"/>
  <c r="N3119" i="8"/>
  <c r="R3118" i="8"/>
  <c r="P3118" i="8"/>
  <c r="O3118" i="8"/>
  <c r="N3118" i="8"/>
  <c r="R3117" i="8"/>
  <c r="P3117" i="8"/>
  <c r="O3117" i="8"/>
  <c r="N3117" i="8"/>
  <c r="R3116" i="8"/>
  <c r="P3116" i="8"/>
  <c r="O3116" i="8"/>
  <c r="N3116" i="8"/>
  <c r="R3115" i="8"/>
  <c r="P3115" i="8"/>
  <c r="O3115" i="8"/>
  <c r="N3115" i="8"/>
  <c r="R3114" i="8"/>
  <c r="P3114" i="8"/>
  <c r="O3114" i="8"/>
  <c r="N3114" i="8"/>
  <c r="R3113" i="8"/>
  <c r="P3113" i="8"/>
  <c r="O3113" i="8"/>
  <c r="N3113" i="8"/>
  <c r="R3112" i="8"/>
  <c r="P3112" i="8"/>
  <c r="O3112" i="8"/>
  <c r="N3112" i="8"/>
  <c r="R3111" i="8"/>
  <c r="P3111" i="8"/>
  <c r="O3111" i="8"/>
  <c r="N3111" i="8"/>
  <c r="R3110" i="8"/>
  <c r="P3110" i="8"/>
  <c r="O3110" i="8"/>
  <c r="N3110" i="8"/>
  <c r="R3109" i="8"/>
  <c r="P3109" i="8"/>
  <c r="O3109" i="8"/>
  <c r="N3109" i="8"/>
  <c r="R3108" i="8"/>
  <c r="P3108" i="8"/>
  <c r="O3108" i="8"/>
  <c r="N3108" i="8"/>
  <c r="R3107" i="8"/>
  <c r="P3107" i="8"/>
  <c r="O3107" i="8"/>
  <c r="N3107" i="8"/>
  <c r="R3106" i="8"/>
  <c r="P3106" i="8"/>
  <c r="O3106" i="8"/>
  <c r="N3106" i="8"/>
  <c r="R3105" i="8"/>
  <c r="P3105" i="8"/>
  <c r="O3105" i="8"/>
  <c r="N3105" i="8"/>
  <c r="R3104" i="8"/>
  <c r="P3104" i="8"/>
  <c r="O3104" i="8"/>
  <c r="N3104" i="8"/>
  <c r="R3103" i="8"/>
  <c r="P3103" i="8"/>
  <c r="O3103" i="8"/>
  <c r="N3103" i="8"/>
  <c r="R3102" i="8"/>
  <c r="P3102" i="8"/>
  <c r="O3102" i="8"/>
  <c r="N3102" i="8"/>
  <c r="R3101" i="8"/>
  <c r="P3101" i="8"/>
  <c r="O3101" i="8"/>
  <c r="N3101" i="8"/>
  <c r="R3100" i="8"/>
  <c r="P3100" i="8"/>
  <c r="O3100" i="8"/>
  <c r="N3100" i="8"/>
  <c r="R3099" i="8"/>
  <c r="P3099" i="8"/>
  <c r="O3099" i="8"/>
  <c r="N3099" i="8"/>
  <c r="R3098" i="8"/>
  <c r="P3098" i="8"/>
  <c r="O3098" i="8"/>
  <c r="N3098" i="8"/>
  <c r="R3097" i="8"/>
  <c r="P3097" i="8"/>
  <c r="O3097" i="8"/>
  <c r="N3097" i="8"/>
  <c r="R3096" i="8"/>
  <c r="P3096" i="8"/>
  <c r="O3096" i="8"/>
  <c r="N3096" i="8"/>
  <c r="R3095" i="8"/>
  <c r="P3095" i="8"/>
  <c r="O3095" i="8"/>
  <c r="N3095" i="8"/>
  <c r="R3094" i="8"/>
  <c r="P3094" i="8"/>
  <c r="O3094" i="8"/>
  <c r="N3094" i="8"/>
  <c r="R3093" i="8"/>
  <c r="P3093" i="8"/>
  <c r="O3093" i="8"/>
  <c r="N3093" i="8"/>
  <c r="R3092" i="8"/>
  <c r="P3092" i="8"/>
  <c r="O3092" i="8"/>
  <c r="N3092" i="8"/>
  <c r="R3091" i="8"/>
  <c r="P3091" i="8"/>
  <c r="O3091" i="8"/>
  <c r="N3091" i="8"/>
  <c r="R3090" i="8"/>
  <c r="P3090" i="8"/>
  <c r="O3090" i="8"/>
  <c r="N3090" i="8"/>
  <c r="R3089" i="8"/>
  <c r="P3089" i="8"/>
  <c r="O3089" i="8"/>
  <c r="N3089" i="8"/>
  <c r="R3088" i="8"/>
  <c r="P3088" i="8"/>
  <c r="O3088" i="8"/>
  <c r="N3088" i="8"/>
  <c r="R3087" i="8"/>
  <c r="P3087" i="8"/>
  <c r="O3087" i="8"/>
  <c r="N3087" i="8"/>
  <c r="R3086" i="8"/>
  <c r="P3086" i="8"/>
  <c r="O3086" i="8"/>
  <c r="N3086" i="8"/>
  <c r="R3085" i="8"/>
  <c r="P3085" i="8"/>
  <c r="O3085" i="8"/>
  <c r="N3085" i="8"/>
  <c r="R3084" i="8"/>
  <c r="P3084" i="8"/>
  <c r="O3084" i="8"/>
  <c r="N3084" i="8"/>
  <c r="R3083" i="8"/>
  <c r="P3083" i="8"/>
  <c r="O3083" i="8"/>
  <c r="N3083" i="8"/>
  <c r="R3082" i="8"/>
  <c r="P3082" i="8"/>
  <c r="O3082" i="8"/>
  <c r="N3082" i="8"/>
  <c r="R3081" i="8"/>
  <c r="P3081" i="8"/>
  <c r="O3081" i="8"/>
  <c r="N3081" i="8"/>
  <c r="R3080" i="8"/>
  <c r="P3080" i="8"/>
  <c r="O3080" i="8"/>
  <c r="N3080" i="8"/>
  <c r="R3079" i="8"/>
  <c r="P3079" i="8"/>
  <c r="O3079" i="8"/>
  <c r="N3079" i="8"/>
  <c r="R3078" i="8"/>
  <c r="P3078" i="8"/>
  <c r="O3078" i="8"/>
  <c r="N3078" i="8"/>
  <c r="R3077" i="8"/>
  <c r="P3077" i="8"/>
  <c r="O3077" i="8"/>
  <c r="N3077" i="8"/>
  <c r="R3076" i="8"/>
  <c r="P3076" i="8"/>
  <c r="O3076" i="8"/>
  <c r="N3076" i="8"/>
  <c r="R3075" i="8"/>
  <c r="P3075" i="8"/>
  <c r="O3075" i="8"/>
  <c r="N3075" i="8"/>
  <c r="R3074" i="8"/>
  <c r="P3074" i="8"/>
  <c r="O3074" i="8"/>
  <c r="N3074" i="8"/>
  <c r="R3073" i="8"/>
  <c r="P3073" i="8"/>
  <c r="O3073" i="8"/>
  <c r="N3073" i="8"/>
  <c r="R3072" i="8"/>
  <c r="P3072" i="8"/>
  <c r="O3072" i="8"/>
  <c r="N3072" i="8"/>
  <c r="R3071" i="8"/>
  <c r="P3071" i="8"/>
  <c r="O3071" i="8"/>
  <c r="N3071" i="8"/>
  <c r="R3070" i="8"/>
  <c r="P3070" i="8"/>
  <c r="O3070" i="8"/>
  <c r="N3070" i="8"/>
  <c r="R3069" i="8"/>
  <c r="P3069" i="8"/>
  <c r="O3069" i="8"/>
  <c r="N3069" i="8"/>
  <c r="R3068" i="8"/>
  <c r="P3068" i="8"/>
  <c r="O3068" i="8"/>
  <c r="N3068" i="8"/>
  <c r="R3067" i="8"/>
  <c r="P3067" i="8"/>
  <c r="O3067" i="8"/>
  <c r="N3067" i="8"/>
  <c r="R3066" i="8"/>
  <c r="P3066" i="8"/>
  <c r="O3066" i="8"/>
  <c r="N3066" i="8"/>
  <c r="R3065" i="8"/>
  <c r="P3065" i="8"/>
  <c r="O3065" i="8"/>
  <c r="N3065" i="8"/>
  <c r="R3064" i="8"/>
  <c r="P3064" i="8"/>
  <c r="O3064" i="8"/>
  <c r="N3064" i="8"/>
  <c r="R3063" i="8"/>
  <c r="P3063" i="8"/>
  <c r="O3063" i="8"/>
  <c r="N3063" i="8"/>
  <c r="R3062" i="8"/>
  <c r="P3062" i="8"/>
  <c r="O3062" i="8"/>
  <c r="N3062" i="8"/>
  <c r="R3061" i="8"/>
  <c r="P3061" i="8"/>
  <c r="O3061" i="8"/>
  <c r="N3061" i="8"/>
  <c r="R3060" i="8"/>
  <c r="P3060" i="8"/>
  <c r="O3060" i="8"/>
  <c r="N3060" i="8"/>
  <c r="R3059" i="8"/>
  <c r="P3059" i="8"/>
  <c r="O3059" i="8"/>
  <c r="N3059" i="8"/>
  <c r="R3058" i="8"/>
  <c r="P3058" i="8"/>
  <c r="O3058" i="8"/>
  <c r="N3058" i="8"/>
  <c r="R3057" i="8"/>
  <c r="P3057" i="8"/>
  <c r="O3057" i="8"/>
  <c r="N3057" i="8"/>
  <c r="R3056" i="8"/>
  <c r="P3056" i="8"/>
  <c r="O3056" i="8"/>
  <c r="N3056" i="8"/>
  <c r="R3055" i="8"/>
  <c r="P3055" i="8"/>
  <c r="O3055" i="8"/>
  <c r="N3055" i="8"/>
  <c r="R3054" i="8"/>
  <c r="P3054" i="8"/>
  <c r="O3054" i="8"/>
  <c r="N3054" i="8"/>
  <c r="R3053" i="8"/>
  <c r="P3053" i="8"/>
  <c r="O3053" i="8"/>
  <c r="N3053" i="8"/>
  <c r="R3052" i="8"/>
  <c r="P3052" i="8"/>
  <c r="O3052" i="8"/>
  <c r="N3052" i="8"/>
  <c r="R3051" i="8"/>
  <c r="P3051" i="8"/>
  <c r="O3051" i="8"/>
  <c r="N3051" i="8"/>
  <c r="R3050" i="8"/>
  <c r="P3050" i="8"/>
  <c r="O3050" i="8"/>
  <c r="N3050" i="8"/>
  <c r="R3049" i="8"/>
  <c r="P3049" i="8"/>
  <c r="O3049" i="8"/>
  <c r="N3049" i="8"/>
  <c r="R3048" i="8"/>
  <c r="P3048" i="8"/>
  <c r="O3048" i="8"/>
  <c r="N3048" i="8"/>
  <c r="R3047" i="8"/>
  <c r="P3047" i="8"/>
  <c r="O3047" i="8"/>
  <c r="N3047" i="8"/>
  <c r="R3046" i="8"/>
  <c r="P3046" i="8"/>
  <c r="O3046" i="8"/>
  <c r="N3046" i="8"/>
  <c r="R3045" i="8"/>
  <c r="P3045" i="8"/>
  <c r="O3045" i="8"/>
  <c r="N3045" i="8"/>
  <c r="R3044" i="8"/>
  <c r="P3044" i="8"/>
  <c r="O3044" i="8"/>
  <c r="N3044" i="8"/>
  <c r="R3043" i="8"/>
  <c r="P3043" i="8"/>
  <c r="O3043" i="8"/>
  <c r="N3043" i="8"/>
  <c r="R3042" i="8"/>
  <c r="P3042" i="8"/>
  <c r="O3042" i="8"/>
  <c r="N3042" i="8"/>
  <c r="R3041" i="8"/>
  <c r="P3041" i="8"/>
  <c r="O3041" i="8"/>
  <c r="N3041" i="8"/>
  <c r="R3040" i="8"/>
  <c r="P3040" i="8"/>
  <c r="O3040" i="8"/>
  <c r="N3040" i="8"/>
  <c r="R3039" i="8"/>
  <c r="P3039" i="8"/>
  <c r="O3039" i="8"/>
  <c r="N3039" i="8"/>
  <c r="R3038" i="8"/>
  <c r="P3038" i="8"/>
  <c r="O3038" i="8"/>
  <c r="N3038" i="8"/>
  <c r="R3037" i="8"/>
  <c r="P3037" i="8"/>
  <c r="O3037" i="8"/>
  <c r="N3037" i="8"/>
  <c r="R3036" i="8"/>
  <c r="P3036" i="8"/>
  <c r="O3036" i="8"/>
  <c r="N3036" i="8"/>
  <c r="R3035" i="8"/>
  <c r="P3035" i="8"/>
  <c r="O3035" i="8"/>
  <c r="N3035" i="8"/>
  <c r="R3034" i="8"/>
  <c r="P3034" i="8"/>
  <c r="O3034" i="8"/>
  <c r="N3034" i="8"/>
  <c r="R3033" i="8"/>
  <c r="P3033" i="8"/>
  <c r="O3033" i="8"/>
  <c r="N3033" i="8"/>
  <c r="R3032" i="8"/>
  <c r="P3032" i="8"/>
  <c r="O3032" i="8"/>
  <c r="N3032" i="8"/>
  <c r="R3031" i="8"/>
  <c r="P3031" i="8"/>
  <c r="O3031" i="8"/>
  <c r="N3031" i="8"/>
  <c r="R3030" i="8"/>
  <c r="P3030" i="8"/>
  <c r="O3030" i="8"/>
  <c r="N3030" i="8"/>
  <c r="R3029" i="8"/>
  <c r="P3029" i="8"/>
  <c r="O3029" i="8"/>
  <c r="N3029" i="8"/>
  <c r="R3028" i="8"/>
  <c r="P3028" i="8"/>
  <c r="O3028" i="8"/>
  <c r="N3028" i="8"/>
  <c r="R3027" i="8"/>
  <c r="P3027" i="8"/>
  <c r="O3027" i="8"/>
  <c r="N3027" i="8"/>
  <c r="R3026" i="8"/>
  <c r="P3026" i="8"/>
  <c r="O3026" i="8"/>
  <c r="N3026" i="8"/>
  <c r="R3025" i="8"/>
  <c r="P3025" i="8"/>
  <c r="O3025" i="8"/>
  <c r="N3025" i="8"/>
  <c r="R3024" i="8"/>
  <c r="P3024" i="8"/>
  <c r="O3024" i="8"/>
  <c r="N3024" i="8"/>
  <c r="R3023" i="8"/>
  <c r="P3023" i="8"/>
  <c r="O3023" i="8"/>
  <c r="N3023" i="8"/>
  <c r="R3022" i="8"/>
  <c r="P3022" i="8"/>
  <c r="O3022" i="8"/>
  <c r="N3022" i="8"/>
  <c r="R3021" i="8"/>
  <c r="P3021" i="8"/>
  <c r="O3021" i="8"/>
  <c r="N3021" i="8"/>
  <c r="R3020" i="8"/>
  <c r="P3020" i="8"/>
  <c r="O3020" i="8"/>
  <c r="N3020" i="8"/>
  <c r="R3019" i="8"/>
  <c r="P3019" i="8"/>
  <c r="O3019" i="8"/>
  <c r="N3019" i="8"/>
  <c r="R3018" i="8"/>
  <c r="P3018" i="8"/>
  <c r="O3018" i="8"/>
  <c r="N3018" i="8"/>
  <c r="R3017" i="8"/>
  <c r="P3017" i="8"/>
  <c r="O3017" i="8"/>
  <c r="N3017" i="8"/>
  <c r="R3016" i="8"/>
  <c r="P3016" i="8"/>
  <c r="O3016" i="8"/>
  <c r="N3016" i="8"/>
  <c r="R3015" i="8"/>
  <c r="P3015" i="8"/>
  <c r="O3015" i="8"/>
  <c r="N3015" i="8"/>
  <c r="R3014" i="8"/>
  <c r="P3014" i="8"/>
  <c r="O3014" i="8"/>
  <c r="N3014" i="8"/>
  <c r="R3013" i="8"/>
  <c r="P3013" i="8"/>
  <c r="O3013" i="8"/>
  <c r="N3013" i="8"/>
  <c r="R3012" i="8"/>
  <c r="P3012" i="8"/>
  <c r="O3012" i="8"/>
  <c r="N3012" i="8"/>
  <c r="R3011" i="8"/>
  <c r="P3011" i="8"/>
  <c r="O3011" i="8"/>
  <c r="N3011" i="8"/>
  <c r="R3010" i="8"/>
  <c r="P3010" i="8"/>
  <c r="O3010" i="8"/>
  <c r="N3010" i="8"/>
  <c r="R3009" i="8"/>
  <c r="P3009" i="8"/>
  <c r="O3009" i="8"/>
  <c r="N3009" i="8"/>
  <c r="R3008" i="8"/>
  <c r="P3008" i="8"/>
  <c r="O3008" i="8"/>
  <c r="N3008" i="8"/>
  <c r="R3007" i="8"/>
  <c r="P3007" i="8"/>
  <c r="O3007" i="8"/>
  <c r="N3007" i="8"/>
  <c r="R3006" i="8"/>
  <c r="P3006" i="8"/>
  <c r="O3006" i="8"/>
  <c r="N3006" i="8"/>
  <c r="R3005" i="8"/>
  <c r="P3005" i="8"/>
  <c r="O3005" i="8"/>
  <c r="N3005" i="8"/>
  <c r="R3004" i="8"/>
  <c r="P3004" i="8"/>
  <c r="O3004" i="8"/>
  <c r="N3004" i="8"/>
  <c r="R3003" i="8"/>
  <c r="P3003" i="8"/>
  <c r="O3003" i="8"/>
  <c r="N3003" i="8"/>
  <c r="R3002" i="8"/>
  <c r="P3002" i="8"/>
  <c r="O3002" i="8"/>
  <c r="N3002" i="8"/>
  <c r="R3001" i="8"/>
  <c r="P3001" i="8"/>
  <c r="O3001" i="8"/>
  <c r="N3001" i="8"/>
  <c r="R3000" i="8"/>
  <c r="P3000" i="8"/>
  <c r="O3000" i="8"/>
  <c r="N3000" i="8"/>
  <c r="R2999" i="8"/>
  <c r="P2999" i="8"/>
  <c r="O2999" i="8"/>
  <c r="N2999" i="8"/>
  <c r="R2998" i="8"/>
  <c r="P2998" i="8"/>
  <c r="O2998" i="8"/>
  <c r="N2998" i="8"/>
  <c r="R2997" i="8"/>
  <c r="P2997" i="8"/>
  <c r="O2997" i="8"/>
  <c r="N2997" i="8"/>
  <c r="R2996" i="8"/>
  <c r="P2996" i="8"/>
  <c r="O2996" i="8"/>
  <c r="N2996" i="8"/>
  <c r="R2995" i="8"/>
  <c r="P2995" i="8"/>
  <c r="O2995" i="8"/>
  <c r="N2995" i="8"/>
  <c r="R2994" i="8"/>
  <c r="P2994" i="8"/>
  <c r="O2994" i="8"/>
  <c r="N2994" i="8"/>
  <c r="R2993" i="8"/>
  <c r="P2993" i="8"/>
  <c r="O2993" i="8"/>
  <c r="N2993" i="8"/>
  <c r="R2992" i="8"/>
  <c r="P2992" i="8"/>
  <c r="O2992" i="8"/>
  <c r="N2992" i="8"/>
  <c r="R2991" i="8"/>
  <c r="P2991" i="8"/>
  <c r="O2991" i="8"/>
  <c r="N2991" i="8"/>
  <c r="R2990" i="8"/>
  <c r="P2990" i="8"/>
  <c r="O2990" i="8"/>
  <c r="N2990" i="8"/>
  <c r="R2989" i="8"/>
  <c r="P2989" i="8"/>
  <c r="O2989" i="8"/>
  <c r="N2989" i="8"/>
  <c r="R2988" i="8"/>
  <c r="P2988" i="8"/>
  <c r="O2988" i="8"/>
  <c r="N2988" i="8"/>
  <c r="R2987" i="8"/>
  <c r="P2987" i="8"/>
  <c r="O2987" i="8"/>
  <c r="N2987" i="8"/>
  <c r="R2986" i="8"/>
  <c r="P2986" i="8"/>
  <c r="O2986" i="8"/>
  <c r="N2986" i="8"/>
  <c r="R2985" i="8"/>
  <c r="P2985" i="8"/>
  <c r="O2985" i="8"/>
  <c r="N2985" i="8"/>
  <c r="R2984" i="8"/>
  <c r="P2984" i="8"/>
  <c r="O2984" i="8"/>
  <c r="N2984" i="8"/>
  <c r="R2983" i="8"/>
  <c r="P2983" i="8"/>
  <c r="O2983" i="8"/>
  <c r="N2983" i="8"/>
  <c r="R2982" i="8"/>
  <c r="P2982" i="8"/>
  <c r="O2982" i="8"/>
  <c r="N2982" i="8"/>
  <c r="R2981" i="8"/>
  <c r="P2981" i="8"/>
  <c r="O2981" i="8"/>
  <c r="N2981" i="8"/>
  <c r="R2980" i="8"/>
  <c r="P2980" i="8"/>
  <c r="O2980" i="8"/>
  <c r="N2980" i="8"/>
  <c r="R2979" i="8"/>
  <c r="P2979" i="8"/>
  <c r="O2979" i="8"/>
  <c r="N2979" i="8"/>
  <c r="R2978" i="8"/>
  <c r="P2978" i="8"/>
  <c r="O2978" i="8"/>
  <c r="N2978" i="8"/>
  <c r="R2977" i="8"/>
  <c r="P2977" i="8"/>
  <c r="O2977" i="8"/>
  <c r="N2977" i="8"/>
  <c r="R2976" i="8"/>
  <c r="P2976" i="8"/>
  <c r="O2976" i="8"/>
  <c r="N2976" i="8"/>
  <c r="R2975" i="8"/>
  <c r="P2975" i="8"/>
  <c r="O2975" i="8"/>
  <c r="N2975" i="8"/>
  <c r="R2974" i="8"/>
  <c r="P2974" i="8"/>
  <c r="O2974" i="8"/>
  <c r="N2974" i="8"/>
  <c r="R2973" i="8"/>
  <c r="P2973" i="8"/>
  <c r="O2973" i="8"/>
  <c r="N2973" i="8"/>
  <c r="R2972" i="8"/>
  <c r="P2972" i="8"/>
  <c r="O2972" i="8"/>
  <c r="N2972" i="8"/>
  <c r="R2971" i="8"/>
  <c r="P2971" i="8"/>
  <c r="O2971" i="8"/>
  <c r="N2971" i="8"/>
  <c r="R2970" i="8"/>
  <c r="P2970" i="8"/>
  <c r="O2970" i="8"/>
  <c r="N2970" i="8"/>
  <c r="R2969" i="8"/>
  <c r="P2969" i="8"/>
  <c r="O2969" i="8"/>
  <c r="N2969" i="8"/>
  <c r="R2968" i="8"/>
  <c r="P2968" i="8"/>
  <c r="O2968" i="8"/>
  <c r="N2968" i="8"/>
  <c r="R2967" i="8"/>
  <c r="P2967" i="8"/>
  <c r="O2967" i="8"/>
  <c r="N2967" i="8"/>
  <c r="R2966" i="8"/>
  <c r="P2966" i="8"/>
  <c r="O2966" i="8"/>
  <c r="N2966" i="8"/>
  <c r="R2965" i="8"/>
  <c r="P2965" i="8"/>
  <c r="O2965" i="8"/>
  <c r="N2965" i="8"/>
  <c r="R2964" i="8"/>
  <c r="P2964" i="8"/>
  <c r="O2964" i="8"/>
  <c r="N2964" i="8"/>
  <c r="R2963" i="8"/>
  <c r="P2963" i="8"/>
  <c r="O2963" i="8"/>
  <c r="N2963" i="8"/>
  <c r="R2962" i="8"/>
  <c r="P2962" i="8"/>
  <c r="O2962" i="8"/>
  <c r="N2962" i="8"/>
  <c r="R2961" i="8"/>
  <c r="P2961" i="8"/>
  <c r="O2961" i="8"/>
  <c r="N2961" i="8"/>
  <c r="R2960" i="8"/>
  <c r="P2960" i="8"/>
  <c r="O2960" i="8"/>
  <c r="N2960" i="8"/>
  <c r="R2959" i="8"/>
  <c r="P2959" i="8"/>
  <c r="O2959" i="8"/>
  <c r="N2959" i="8"/>
  <c r="R2958" i="8"/>
  <c r="P2958" i="8"/>
  <c r="O2958" i="8"/>
  <c r="N2958" i="8"/>
  <c r="R2957" i="8"/>
  <c r="P2957" i="8"/>
  <c r="O2957" i="8"/>
  <c r="N2957" i="8"/>
  <c r="R2956" i="8"/>
  <c r="P2956" i="8"/>
  <c r="O2956" i="8"/>
  <c r="N2956" i="8"/>
  <c r="R2955" i="8"/>
  <c r="P2955" i="8"/>
  <c r="O2955" i="8"/>
  <c r="N2955" i="8"/>
  <c r="R2954" i="8"/>
  <c r="P2954" i="8"/>
  <c r="O2954" i="8"/>
  <c r="N2954" i="8"/>
  <c r="R2953" i="8"/>
  <c r="P2953" i="8"/>
  <c r="O2953" i="8"/>
  <c r="N2953" i="8"/>
  <c r="R2952" i="8"/>
  <c r="P2952" i="8"/>
  <c r="O2952" i="8"/>
  <c r="N2952" i="8"/>
  <c r="R2951" i="8"/>
  <c r="P2951" i="8"/>
  <c r="O2951" i="8"/>
  <c r="N2951" i="8"/>
  <c r="R2950" i="8"/>
  <c r="P2950" i="8"/>
  <c r="O2950" i="8"/>
  <c r="N2950" i="8"/>
  <c r="R2949" i="8"/>
  <c r="P2949" i="8"/>
  <c r="O2949" i="8"/>
  <c r="N2949" i="8"/>
  <c r="R2948" i="8"/>
  <c r="P2948" i="8"/>
  <c r="O2948" i="8"/>
  <c r="N2948" i="8"/>
  <c r="R2947" i="8"/>
  <c r="P2947" i="8"/>
  <c r="O2947" i="8"/>
  <c r="N2947" i="8"/>
  <c r="R2946" i="8"/>
  <c r="P2946" i="8"/>
  <c r="O2946" i="8"/>
  <c r="N2946" i="8"/>
  <c r="R2945" i="8"/>
  <c r="P2945" i="8"/>
  <c r="O2945" i="8"/>
  <c r="N2945" i="8"/>
  <c r="R2944" i="8"/>
  <c r="P2944" i="8"/>
  <c r="O2944" i="8"/>
  <c r="N2944" i="8"/>
  <c r="R2943" i="8"/>
  <c r="P2943" i="8"/>
  <c r="O2943" i="8"/>
  <c r="N2943" i="8"/>
  <c r="R2942" i="8"/>
  <c r="P2942" i="8"/>
  <c r="O2942" i="8"/>
  <c r="N2942" i="8"/>
  <c r="R2941" i="8"/>
  <c r="P2941" i="8"/>
  <c r="O2941" i="8"/>
  <c r="N2941" i="8"/>
  <c r="R2940" i="8"/>
  <c r="P2940" i="8"/>
  <c r="O2940" i="8"/>
  <c r="N2940" i="8"/>
  <c r="R2939" i="8"/>
  <c r="P2939" i="8"/>
  <c r="O2939" i="8"/>
  <c r="N2939" i="8"/>
  <c r="R2938" i="8"/>
  <c r="P2938" i="8"/>
  <c r="O2938" i="8"/>
  <c r="N2938" i="8"/>
  <c r="R2937" i="8"/>
  <c r="P2937" i="8"/>
  <c r="O2937" i="8"/>
  <c r="N2937" i="8"/>
  <c r="R2936" i="8"/>
  <c r="P2936" i="8"/>
  <c r="O2936" i="8"/>
  <c r="N2936" i="8"/>
  <c r="R2935" i="8"/>
  <c r="P2935" i="8"/>
  <c r="O2935" i="8"/>
  <c r="N2935" i="8"/>
  <c r="R2934" i="8"/>
  <c r="P2934" i="8"/>
  <c r="O2934" i="8"/>
  <c r="N2934" i="8"/>
  <c r="R2933" i="8"/>
  <c r="P2933" i="8"/>
  <c r="O2933" i="8"/>
  <c r="N2933" i="8"/>
  <c r="R2932" i="8"/>
  <c r="P2932" i="8"/>
  <c r="O2932" i="8"/>
  <c r="N2932" i="8"/>
  <c r="R2931" i="8"/>
  <c r="P2931" i="8"/>
  <c r="O2931" i="8"/>
  <c r="N2931" i="8"/>
  <c r="R2930" i="8"/>
  <c r="P2930" i="8"/>
  <c r="O2930" i="8"/>
  <c r="N2930" i="8"/>
  <c r="R2929" i="8"/>
  <c r="P2929" i="8"/>
  <c r="O2929" i="8"/>
  <c r="N2929" i="8"/>
  <c r="R2928" i="8"/>
  <c r="P2928" i="8"/>
  <c r="O2928" i="8"/>
  <c r="N2928" i="8"/>
  <c r="R2927" i="8"/>
  <c r="P2927" i="8"/>
  <c r="O2927" i="8"/>
  <c r="N2927" i="8"/>
  <c r="R2926" i="8"/>
  <c r="P2926" i="8"/>
  <c r="O2926" i="8"/>
  <c r="N2926" i="8"/>
  <c r="R2925" i="8"/>
  <c r="P2925" i="8"/>
  <c r="O2925" i="8"/>
  <c r="N2925" i="8"/>
  <c r="R2924" i="8"/>
  <c r="P2924" i="8"/>
  <c r="O2924" i="8"/>
  <c r="N2924" i="8"/>
  <c r="R2923" i="8"/>
  <c r="P2923" i="8"/>
  <c r="O2923" i="8"/>
  <c r="N2923" i="8"/>
  <c r="R2922" i="8"/>
  <c r="P2922" i="8"/>
  <c r="O2922" i="8"/>
  <c r="N2922" i="8"/>
  <c r="R2921" i="8"/>
  <c r="P2921" i="8"/>
  <c r="O2921" i="8"/>
  <c r="N2921" i="8"/>
  <c r="R2920" i="8"/>
  <c r="P2920" i="8"/>
  <c r="O2920" i="8"/>
  <c r="N2920" i="8"/>
  <c r="R2919" i="8"/>
  <c r="P2919" i="8"/>
  <c r="O2919" i="8"/>
  <c r="N2919" i="8"/>
  <c r="R2918" i="8"/>
  <c r="P2918" i="8"/>
  <c r="O2918" i="8"/>
  <c r="N2918" i="8"/>
  <c r="R2917" i="8"/>
  <c r="P2917" i="8"/>
  <c r="O2917" i="8"/>
  <c r="N2917" i="8"/>
  <c r="R2916" i="8"/>
  <c r="P2916" i="8"/>
  <c r="O2916" i="8"/>
  <c r="N2916" i="8"/>
  <c r="R2915" i="8"/>
  <c r="P2915" i="8"/>
  <c r="O2915" i="8"/>
  <c r="N2915" i="8"/>
  <c r="R2914" i="8"/>
  <c r="P2914" i="8"/>
  <c r="O2914" i="8"/>
  <c r="N2914" i="8"/>
  <c r="R2913" i="8"/>
  <c r="P2913" i="8"/>
  <c r="O2913" i="8"/>
  <c r="N2913" i="8"/>
  <c r="R2912" i="8"/>
  <c r="P2912" i="8"/>
  <c r="O2912" i="8"/>
  <c r="N2912" i="8"/>
  <c r="R2911" i="8"/>
  <c r="P2911" i="8"/>
  <c r="O2911" i="8"/>
  <c r="N2911" i="8"/>
  <c r="R2910" i="8"/>
  <c r="P2910" i="8"/>
  <c r="O2910" i="8"/>
  <c r="N2910" i="8"/>
  <c r="R2909" i="8"/>
  <c r="P2909" i="8"/>
  <c r="O2909" i="8"/>
  <c r="N2909" i="8"/>
  <c r="R2908" i="8"/>
  <c r="P2908" i="8"/>
  <c r="O2908" i="8"/>
  <c r="N2908" i="8"/>
  <c r="R2907" i="8"/>
  <c r="P2907" i="8"/>
  <c r="O2907" i="8"/>
  <c r="N2907" i="8"/>
  <c r="R2906" i="8"/>
  <c r="P2906" i="8"/>
  <c r="O2906" i="8"/>
  <c r="N2906" i="8"/>
  <c r="R2905" i="8"/>
  <c r="P2905" i="8"/>
  <c r="O2905" i="8"/>
  <c r="N2905" i="8"/>
  <c r="R2904" i="8"/>
  <c r="P2904" i="8"/>
  <c r="O2904" i="8"/>
  <c r="N2904" i="8"/>
  <c r="R2903" i="8"/>
  <c r="P2903" i="8"/>
  <c r="O2903" i="8"/>
  <c r="N2903" i="8"/>
  <c r="R2902" i="8"/>
  <c r="P2902" i="8"/>
  <c r="O2902" i="8"/>
  <c r="N2902" i="8"/>
  <c r="R2901" i="8"/>
  <c r="P2901" i="8"/>
  <c r="O2901" i="8"/>
  <c r="N2901" i="8"/>
  <c r="R2900" i="8"/>
  <c r="P2900" i="8"/>
  <c r="O2900" i="8"/>
  <c r="N2900" i="8"/>
  <c r="R2899" i="8"/>
  <c r="P2899" i="8"/>
  <c r="O2899" i="8"/>
  <c r="N2899" i="8"/>
  <c r="R2898" i="8"/>
  <c r="P2898" i="8"/>
  <c r="O2898" i="8"/>
  <c r="N2898" i="8"/>
  <c r="R2897" i="8"/>
  <c r="P2897" i="8"/>
  <c r="O2897" i="8"/>
  <c r="N2897" i="8"/>
  <c r="R2896" i="8"/>
  <c r="P2896" i="8"/>
  <c r="O2896" i="8"/>
  <c r="N2896" i="8"/>
  <c r="R2895" i="8"/>
  <c r="P2895" i="8"/>
  <c r="O2895" i="8"/>
  <c r="N2895" i="8"/>
  <c r="R2894" i="8"/>
  <c r="P2894" i="8"/>
  <c r="O2894" i="8"/>
  <c r="N2894" i="8"/>
  <c r="R2893" i="8"/>
  <c r="P2893" i="8"/>
  <c r="O2893" i="8"/>
  <c r="N2893" i="8"/>
  <c r="R2892" i="8"/>
  <c r="P2892" i="8"/>
  <c r="O2892" i="8"/>
  <c r="N2892" i="8"/>
  <c r="R2891" i="8"/>
  <c r="P2891" i="8"/>
  <c r="O2891" i="8"/>
  <c r="N2891" i="8"/>
  <c r="R2890" i="8"/>
  <c r="P2890" i="8"/>
  <c r="O2890" i="8"/>
  <c r="N2890" i="8"/>
  <c r="R2889" i="8"/>
  <c r="P2889" i="8"/>
  <c r="O2889" i="8"/>
  <c r="N2889" i="8"/>
  <c r="R2888" i="8"/>
  <c r="P2888" i="8"/>
  <c r="O2888" i="8"/>
  <c r="N2888" i="8"/>
  <c r="R2887" i="8"/>
  <c r="P2887" i="8"/>
  <c r="O2887" i="8"/>
  <c r="N2887" i="8"/>
  <c r="R2886" i="8"/>
  <c r="P2886" i="8"/>
  <c r="O2886" i="8"/>
  <c r="N2886" i="8"/>
  <c r="R2885" i="8"/>
  <c r="P2885" i="8"/>
  <c r="O2885" i="8"/>
  <c r="N2885" i="8"/>
  <c r="R2884" i="8"/>
  <c r="P2884" i="8"/>
  <c r="O2884" i="8"/>
  <c r="N2884" i="8"/>
  <c r="R2883" i="8"/>
  <c r="P2883" i="8"/>
  <c r="O2883" i="8"/>
  <c r="N2883" i="8"/>
  <c r="R2882" i="8"/>
  <c r="P2882" i="8"/>
  <c r="O2882" i="8"/>
  <c r="N2882" i="8"/>
  <c r="R2881" i="8"/>
  <c r="P2881" i="8"/>
  <c r="O2881" i="8"/>
  <c r="N2881" i="8"/>
  <c r="R2880" i="8"/>
  <c r="P2880" i="8"/>
  <c r="O2880" i="8"/>
  <c r="N2880" i="8"/>
  <c r="R2879" i="8"/>
  <c r="P2879" i="8"/>
  <c r="O2879" i="8"/>
  <c r="N2879" i="8"/>
  <c r="R2878" i="8"/>
  <c r="P2878" i="8"/>
  <c r="O2878" i="8"/>
  <c r="N2878" i="8"/>
  <c r="R2877" i="8"/>
  <c r="P2877" i="8"/>
  <c r="O2877" i="8"/>
  <c r="N2877" i="8"/>
  <c r="R2876" i="8"/>
  <c r="P2876" i="8"/>
  <c r="O2876" i="8"/>
  <c r="N2876" i="8"/>
  <c r="R2875" i="8"/>
  <c r="P2875" i="8"/>
  <c r="O2875" i="8"/>
  <c r="N2875" i="8"/>
  <c r="R2874" i="8"/>
  <c r="P2874" i="8"/>
  <c r="O2874" i="8"/>
  <c r="N2874" i="8"/>
  <c r="R2873" i="8"/>
  <c r="P2873" i="8"/>
  <c r="O2873" i="8"/>
  <c r="N2873" i="8"/>
  <c r="R2872" i="8"/>
  <c r="P2872" i="8"/>
  <c r="O2872" i="8"/>
  <c r="N2872" i="8"/>
  <c r="R2871" i="8"/>
  <c r="P2871" i="8"/>
  <c r="O2871" i="8"/>
  <c r="N2871" i="8"/>
  <c r="R2870" i="8"/>
  <c r="P2870" i="8"/>
  <c r="O2870" i="8"/>
  <c r="N2870" i="8"/>
  <c r="R2869" i="8"/>
  <c r="P2869" i="8"/>
  <c r="O2869" i="8"/>
  <c r="N2869" i="8"/>
  <c r="R2868" i="8"/>
  <c r="P2868" i="8"/>
  <c r="O2868" i="8"/>
  <c r="N2868" i="8"/>
  <c r="R2867" i="8"/>
  <c r="P2867" i="8"/>
  <c r="O2867" i="8"/>
  <c r="N2867" i="8"/>
  <c r="R2866" i="8"/>
  <c r="P2866" i="8"/>
  <c r="O2866" i="8"/>
  <c r="N2866" i="8"/>
  <c r="R2865" i="8"/>
  <c r="P2865" i="8"/>
  <c r="O2865" i="8"/>
  <c r="N2865" i="8"/>
  <c r="R2864" i="8"/>
  <c r="P2864" i="8"/>
  <c r="O2864" i="8"/>
  <c r="N2864" i="8"/>
  <c r="R2863" i="8"/>
  <c r="P2863" i="8"/>
  <c r="O2863" i="8"/>
  <c r="N2863" i="8"/>
  <c r="R2862" i="8"/>
  <c r="P2862" i="8"/>
  <c r="O2862" i="8"/>
  <c r="N2862" i="8"/>
  <c r="R2861" i="8"/>
  <c r="P2861" i="8"/>
  <c r="O2861" i="8"/>
  <c r="N2861" i="8"/>
  <c r="R2860" i="8"/>
  <c r="P2860" i="8"/>
  <c r="O2860" i="8"/>
  <c r="N2860" i="8"/>
  <c r="R2859" i="8"/>
  <c r="P2859" i="8"/>
  <c r="O2859" i="8"/>
  <c r="N2859" i="8"/>
  <c r="R2858" i="8"/>
  <c r="P2858" i="8"/>
  <c r="O2858" i="8"/>
  <c r="N2858" i="8"/>
  <c r="R2857" i="8"/>
  <c r="P2857" i="8"/>
  <c r="O2857" i="8"/>
  <c r="N2857" i="8"/>
  <c r="R2856" i="8"/>
  <c r="P2856" i="8"/>
  <c r="O2856" i="8"/>
  <c r="N2856" i="8"/>
  <c r="R2855" i="8"/>
  <c r="P2855" i="8"/>
  <c r="O2855" i="8"/>
  <c r="N2855" i="8"/>
  <c r="R2854" i="8"/>
  <c r="P2854" i="8"/>
  <c r="O2854" i="8"/>
  <c r="N2854" i="8"/>
  <c r="R2853" i="8"/>
  <c r="P2853" i="8"/>
  <c r="O2853" i="8"/>
  <c r="N2853" i="8"/>
  <c r="R2852" i="8"/>
  <c r="P2852" i="8"/>
  <c r="O2852" i="8"/>
  <c r="N2852" i="8"/>
  <c r="R2851" i="8"/>
  <c r="P2851" i="8"/>
  <c r="O2851" i="8"/>
  <c r="N2851" i="8"/>
  <c r="R2850" i="8"/>
  <c r="P2850" i="8"/>
  <c r="O2850" i="8"/>
  <c r="N2850" i="8"/>
  <c r="R2849" i="8"/>
  <c r="P2849" i="8"/>
  <c r="O2849" i="8"/>
  <c r="N2849" i="8"/>
  <c r="R2848" i="8"/>
  <c r="P2848" i="8"/>
  <c r="O2848" i="8"/>
  <c r="N2848" i="8"/>
  <c r="R2847" i="8"/>
  <c r="P2847" i="8"/>
  <c r="O2847" i="8"/>
  <c r="N2847" i="8"/>
  <c r="R2846" i="8"/>
  <c r="P2846" i="8"/>
  <c r="O2846" i="8"/>
  <c r="N2846" i="8"/>
  <c r="R2845" i="8"/>
  <c r="P2845" i="8"/>
  <c r="O2845" i="8"/>
  <c r="N2845" i="8"/>
  <c r="R2844" i="8"/>
  <c r="P2844" i="8"/>
  <c r="O2844" i="8"/>
  <c r="N2844" i="8"/>
  <c r="R2843" i="8"/>
  <c r="P2843" i="8"/>
  <c r="O2843" i="8"/>
  <c r="N2843" i="8"/>
  <c r="R2842" i="8"/>
  <c r="P2842" i="8"/>
  <c r="O2842" i="8"/>
  <c r="N2842" i="8"/>
  <c r="R2841" i="8"/>
  <c r="P2841" i="8"/>
  <c r="O2841" i="8"/>
  <c r="N2841" i="8"/>
  <c r="R2840" i="8"/>
  <c r="P2840" i="8"/>
  <c r="O2840" i="8"/>
  <c r="N2840" i="8"/>
  <c r="R2839" i="8"/>
  <c r="P2839" i="8"/>
  <c r="O2839" i="8"/>
  <c r="N2839" i="8"/>
  <c r="R2838" i="8"/>
  <c r="P2838" i="8"/>
  <c r="O2838" i="8"/>
  <c r="N2838" i="8"/>
  <c r="R2837" i="8"/>
  <c r="P2837" i="8"/>
  <c r="O2837" i="8"/>
  <c r="N2837" i="8"/>
  <c r="R2836" i="8"/>
  <c r="P2836" i="8"/>
  <c r="O2836" i="8"/>
  <c r="N2836" i="8"/>
  <c r="R2835" i="8"/>
  <c r="P2835" i="8"/>
  <c r="O2835" i="8"/>
  <c r="N2835" i="8"/>
  <c r="R2834" i="8"/>
  <c r="P2834" i="8"/>
  <c r="O2834" i="8"/>
  <c r="N2834" i="8"/>
  <c r="R2833" i="8"/>
  <c r="P2833" i="8"/>
  <c r="O2833" i="8"/>
  <c r="N2833" i="8"/>
  <c r="R2832" i="8"/>
  <c r="P2832" i="8"/>
  <c r="O2832" i="8"/>
  <c r="N2832" i="8"/>
  <c r="R2831" i="8"/>
  <c r="P2831" i="8"/>
  <c r="O2831" i="8"/>
  <c r="N2831" i="8"/>
  <c r="R2830" i="8"/>
  <c r="P2830" i="8"/>
  <c r="O2830" i="8"/>
  <c r="N2830" i="8"/>
  <c r="R2829" i="8"/>
  <c r="P2829" i="8"/>
  <c r="O2829" i="8"/>
  <c r="N2829" i="8"/>
  <c r="R2828" i="8"/>
  <c r="P2828" i="8"/>
  <c r="O2828" i="8"/>
  <c r="N2828" i="8"/>
  <c r="R2827" i="8"/>
  <c r="P2827" i="8"/>
  <c r="O2827" i="8"/>
  <c r="N2827" i="8"/>
  <c r="R2826" i="8"/>
  <c r="P2826" i="8"/>
  <c r="O2826" i="8"/>
  <c r="N2826" i="8"/>
  <c r="R2825" i="8"/>
  <c r="P2825" i="8"/>
  <c r="O2825" i="8"/>
  <c r="N2825" i="8"/>
  <c r="R2824" i="8"/>
  <c r="P2824" i="8"/>
  <c r="O2824" i="8"/>
  <c r="N2824" i="8"/>
  <c r="R2823" i="8"/>
  <c r="P2823" i="8"/>
  <c r="O2823" i="8"/>
  <c r="N2823" i="8"/>
  <c r="R2822" i="8"/>
  <c r="P2822" i="8"/>
  <c r="O2822" i="8"/>
  <c r="N2822" i="8"/>
  <c r="R2821" i="8"/>
  <c r="P2821" i="8"/>
  <c r="O2821" i="8"/>
  <c r="N2821" i="8"/>
  <c r="R2820" i="8"/>
  <c r="P2820" i="8"/>
  <c r="O2820" i="8"/>
  <c r="N2820" i="8"/>
  <c r="R2819" i="8"/>
  <c r="P2819" i="8"/>
  <c r="O2819" i="8"/>
  <c r="N2819" i="8"/>
  <c r="R2818" i="8"/>
  <c r="P2818" i="8"/>
  <c r="O2818" i="8"/>
  <c r="N2818" i="8"/>
  <c r="R2817" i="8"/>
  <c r="P2817" i="8"/>
  <c r="O2817" i="8"/>
  <c r="N2817" i="8"/>
  <c r="R2816" i="8"/>
  <c r="P2816" i="8"/>
  <c r="O2816" i="8"/>
  <c r="N2816" i="8"/>
  <c r="R2815" i="8"/>
  <c r="P2815" i="8"/>
  <c r="O2815" i="8"/>
  <c r="N2815" i="8"/>
  <c r="R2814" i="8"/>
  <c r="P2814" i="8"/>
  <c r="O2814" i="8"/>
  <c r="N2814" i="8"/>
  <c r="R2813" i="8"/>
  <c r="P2813" i="8"/>
  <c r="O2813" i="8"/>
  <c r="N2813" i="8"/>
  <c r="R2812" i="8"/>
  <c r="P2812" i="8"/>
  <c r="O2812" i="8"/>
  <c r="N2812" i="8"/>
  <c r="R2811" i="8"/>
  <c r="P2811" i="8"/>
  <c r="O2811" i="8"/>
  <c r="N2811" i="8"/>
  <c r="R2810" i="8"/>
  <c r="P2810" i="8"/>
  <c r="O2810" i="8"/>
  <c r="N2810" i="8"/>
  <c r="R2809" i="8"/>
  <c r="P2809" i="8"/>
  <c r="O2809" i="8"/>
  <c r="N2809" i="8"/>
  <c r="R2808" i="8"/>
  <c r="P2808" i="8"/>
  <c r="O2808" i="8"/>
  <c r="N2808" i="8"/>
  <c r="R2807" i="8"/>
  <c r="P2807" i="8"/>
  <c r="O2807" i="8"/>
  <c r="N2807" i="8"/>
  <c r="R2806" i="8"/>
  <c r="P2806" i="8"/>
  <c r="O2806" i="8"/>
  <c r="N2806" i="8"/>
  <c r="R2805" i="8"/>
  <c r="P2805" i="8"/>
  <c r="O2805" i="8"/>
  <c r="N2805" i="8"/>
  <c r="R2804" i="8"/>
  <c r="P2804" i="8"/>
  <c r="O2804" i="8"/>
  <c r="N2804" i="8"/>
  <c r="R2803" i="8"/>
  <c r="P2803" i="8"/>
  <c r="O2803" i="8"/>
  <c r="N2803" i="8"/>
  <c r="R2802" i="8"/>
  <c r="P2802" i="8"/>
  <c r="O2802" i="8"/>
  <c r="N2802" i="8"/>
  <c r="R2801" i="8"/>
  <c r="P2801" i="8"/>
  <c r="O2801" i="8"/>
  <c r="N2801" i="8"/>
  <c r="R2800" i="8"/>
  <c r="P2800" i="8"/>
  <c r="O2800" i="8"/>
  <c r="N2800" i="8"/>
  <c r="R2799" i="8"/>
  <c r="P2799" i="8"/>
  <c r="O2799" i="8"/>
  <c r="N2799" i="8"/>
  <c r="R2798" i="8"/>
  <c r="P2798" i="8"/>
  <c r="O2798" i="8"/>
  <c r="N2798" i="8"/>
  <c r="R2797" i="8"/>
  <c r="P2797" i="8"/>
  <c r="O2797" i="8"/>
  <c r="N2797" i="8"/>
  <c r="R2796" i="8"/>
  <c r="P2796" i="8"/>
  <c r="O2796" i="8"/>
  <c r="N2796" i="8"/>
  <c r="R2795" i="8"/>
  <c r="P2795" i="8"/>
  <c r="O2795" i="8"/>
  <c r="N2795" i="8"/>
  <c r="R2794" i="8"/>
  <c r="P2794" i="8"/>
  <c r="O2794" i="8"/>
  <c r="N2794" i="8"/>
  <c r="R2793" i="8"/>
  <c r="P2793" i="8"/>
  <c r="O2793" i="8"/>
  <c r="N2793" i="8"/>
  <c r="R2792" i="8"/>
  <c r="P2792" i="8"/>
  <c r="O2792" i="8"/>
  <c r="N2792" i="8"/>
  <c r="R2791" i="8"/>
  <c r="P2791" i="8"/>
  <c r="O2791" i="8"/>
  <c r="N2791" i="8"/>
  <c r="R2790" i="8"/>
  <c r="P2790" i="8"/>
  <c r="O2790" i="8"/>
  <c r="N2790" i="8"/>
  <c r="R2789" i="8"/>
  <c r="P2789" i="8"/>
  <c r="O2789" i="8"/>
  <c r="N2789" i="8"/>
  <c r="R2788" i="8"/>
  <c r="P2788" i="8"/>
  <c r="O2788" i="8"/>
  <c r="N2788" i="8"/>
  <c r="R2787" i="8"/>
  <c r="P2787" i="8"/>
  <c r="O2787" i="8"/>
  <c r="N2787" i="8"/>
  <c r="R2786" i="8"/>
  <c r="P2786" i="8"/>
  <c r="O2786" i="8"/>
  <c r="N2786" i="8"/>
  <c r="R2785" i="8"/>
  <c r="P2785" i="8"/>
  <c r="O2785" i="8"/>
  <c r="N2785" i="8"/>
  <c r="R2784" i="8"/>
  <c r="P2784" i="8"/>
  <c r="O2784" i="8"/>
  <c r="N2784" i="8"/>
  <c r="R2783" i="8"/>
  <c r="P2783" i="8"/>
  <c r="O2783" i="8"/>
  <c r="N2783" i="8"/>
  <c r="R2782" i="8"/>
  <c r="P2782" i="8"/>
  <c r="O2782" i="8"/>
  <c r="N2782" i="8"/>
  <c r="R2781" i="8"/>
  <c r="P2781" i="8"/>
  <c r="O2781" i="8"/>
  <c r="N2781" i="8"/>
  <c r="R2780" i="8"/>
  <c r="P2780" i="8"/>
  <c r="O2780" i="8"/>
  <c r="N2780" i="8"/>
  <c r="R2779" i="8"/>
  <c r="P2779" i="8"/>
  <c r="O2779" i="8"/>
  <c r="N2779" i="8"/>
  <c r="R2778" i="8"/>
  <c r="P2778" i="8"/>
  <c r="O2778" i="8"/>
  <c r="N2778" i="8"/>
  <c r="R2777" i="8"/>
  <c r="P2777" i="8"/>
  <c r="O2777" i="8"/>
  <c r="N2777" i="8"/>
  <c r="R2776" i="8"/>
  <c r="P2776" i="8"/>
  <c r="O2776" i="8"/>
  <c r="N2776" i="8"/>
  <c r="R2775" i="8"/>
  <c r="P2775" i="8"/>
  <c r="O2775" i="8"/>
  <c r="N2775" i="8"/>
  <c r="R2774" i="8"/>
  <c r="P2774" i="8"/>
  <c r="O2774" i="8"/>
  <c r="N2774" i="8"/>
  <c r="R2773" i="8"/>
  <c r="P2773" i="8"/>
  <c r="O2773" i="8"/>
  <c r="N2773" i="8"/>
  <c r="R2772" i="8"/>
  <c r="P2772" i="8"/>
  <c r="O2772" i="8"/>
  <c r="N2772" i="8"/>
  <c r="R2771" i="8"/>
  <c r="P2771" i="8"/>
  <c r="O2771" i="8"/>
  <c r="N2771" i="8"/>
  <c r="R2770" i="8"/>
  <c r="P2770" i="8"/>
  <c r="O2770" i="8"/>
  <c r="N2770" i="8"/>
  <c r="R2769" i="8"/>
  <c r="P2769" i="8"/>
  <c r="O2769" i="8"/>
  <c r="N2769" i="8"/>
  <c r="R2768" i="8"/>
  <c r="P2768" i="8"/>
  <c r="O2768" i="8"/>
  <c r="N2768" i="8"/>
  <c r="R2767" i="8"/>
  <c r="P2767" i="8"/>
  <c r="O2767" i="8"/>
  <c r="N2767" i="8"/>
  <c r="R2766" i="8"/>
  <c r="P2766" i="8"/>
  <c r="O2766" i="8"/>
  <c r="N2766" i="8"/>
  <c r="R2765" i="8"/>
  <c r="P2765" i="8"/>
  <c r="O2765" i="8"/>
  <c r="N2765" i="8"/>
  <c r="R2764" i="8"/>
  <c r="P2764" i="8"/>
  <c r="O2764" i="8"/>
  <c r="N2764" i="8"/>
  <c r="R2763" i="8"/>
  <c r="P2763" i="8"/>
  <c r="O2763" i="8"/>
  <c r="N2763" i="8"/>
  <c r="R2762" i="8"/>
  <c r="P2762" i="8"/>
  <c r="O2762" i="8"/>
  <c r="N2762" i="8"/>
  <c r="R2761" i="8"/>
  <c r="P2761" i="8"/>
  <c r="O2761" i="8"/>
  <c r="N2761" i="8"/>
  <c r="R2760" i="8"/>
  <c r="P2760" i="8"/>
  <c r="O2760" i="8"/>
  <c r="N2760" i="8"/>
  <c r="R2759" i="8"/>
  <c r="P2759" i="8"/>
  <c r="O2759" i="8"/>
  <c r="N2759" i="8"/>
  <c r="R2758" i="8"/>
  <c r="P2758" i="8"/>
  <c r="O2758" i="8"/>
  <c r="N2758" i="8"/>
  <c r="R2757" i="8"/>
  <c r="P2757" i="8"/>
  <c r="O2757" i="8"/>
  <c r="N2757" i="8"/>
  <c r="R2756" i="8"/>
  <c r="P2756" i="8"/>
  <c r="O2756" i="8"/>
  <c r="N2756" i="8"/>
  <c r="R2755" i="8"/>
  <c r="P2755" i="8"/>
  <c r="O2755" i="8"/>
  <c r="N2755" i="8"/>
  <c r="R2754" i="8"/>
  <c r="P2754" i="8"/>
  <c r="O2754" i="8"/>
  <c r="N2754" i="8"/>
  <c r="R2753" i="8"/>
  <c r="P2753" i="8"/>
  <c r="O2753" i="8"/>
  <c r="N2753" i="8"/>
  <c r="R2752" i="8"/>
  <c r="P2752" i="8"/>
  <c r="O2752" i="8"/>
  <c r="N2752" i="8"/>
  <c r="R2751" i="8"/>
  <c r="P2751" i="8"/>
  <c r="O2751" i="8"/>
  <c r="N2751" i="8"/>
  <c r="R2750" i="8"/>
  <c r="P2750" i="8"/>
  <c r="O2750" i="8"/>
  <c r="N2750" i="8"/>
  <c r="R2749" i="8"/>
  <c r="P2749" i="8"/>
  <c r="O2749" i="8"/>
  <c r="N2749" i="8"/>
  <c r="R2748" i="8"/>
  <c r="P2748" i="8"/>
  <c r="O2748" i="8"/>
  <c r="N2748" i="8"/>
  <c r="R2747" i="8"/>
  <c r="P2747" i="8"/>
  <c r="O2747" i="8"/>
  <c r="N2747" i="8"/>
  <c r="R2746" i="8"/>
  <c r="P2746" i="8"/>
  <c r="O2746" i="8"/>
  <c r="N2746" i="8"/>
  <c r="R2745" i="8"/>
  <c r="P2745" i="8"/>
  <c r="O2745" i="8"/>
  <c r="N2745" i="8"/>
  <c r="R2744" i="8"/>
  <c r="P2744" i="8"/>
  <c r="O2744" i="8"/>
  <c r="N2744" i="8"/>
  <c r="R2743" i="8"/>
  <c r="P2743" i="8"/>
  <c r="O2743" i="8"/>
  <c r="N2743" i="8"/>
  <c r="R2742" i="8"/>
  <c r="P2742" i="8"/>
  <c r="O2742" i="8"/>
  <c r="N2742" i="8"/>
  <c r="R2741" i="8"/>
  <c r="P2741" i="8"/>
  <c r="O2741" i="8"/>
  <c r="N2741" i="8"/>
  <c r="R2740" i="8"/>
  <c r="P2740" i="8"/>
  <c r="O2740" i="8"/>
  <c r="N2740" i="8"/>
  <c r="R2739" i="8"/>
  <c r="P2739" i="8"/>
  <c r="O2739" i="8"/>
  <c r="N2739" i="8"/>
  <c r="R2738" i="8"/>
  <c r="P2738" i="8"/>
  <c r="O2738" i="8"/>
  <c r="N2738" i="8"/>
  <c r="R2737" i="8"/>
  <c r="P2737" i="8"/>
  <c r="O2737" i="8"/>
  <c r="N2737" i="8"/>
  <c r="R2736" i="8"/>
  <c r="P2736" i="8"/>
  <c r="O2736" i="8"/>
  <c r="N2736" i="8"/>
  <c r="R2735" i="8"/>
  <c r="P2735" i="8"/>
  <c r="O2735" i="8"/>
  <c r="N2735" i="8"/>
  <c r="R2734" i="8"/>
  <c r="P2734" i="8"/>
  <c r="O2734" i="8"/>
  <c r="N2734" i="8"/>
  <c r="R2733" i="8"/>
  <c r="P2733" i="8"/>
  <c r="O2733" i="8"/>
  <c r="N2733" i="8"/>
  <c r="R2732" i="8"/>
  <c r="P2732" i="8"/>
  <c r="O2732" i="8"/>
  <c r="N2732" i="8"/>
  <c r="R2731" i="8"/>
  <c r="P2731" i="8"/>
  <c r="O2731" i="8"/>
  <c r="N2731" i="8"/>
  <c r="R2730" i="8"/>
  <c r="P2730" i="8"/>
  <c r="O2730" i="8"/>
  <c r="N2730" i="8"/>
  <c r="R2729" i="8"/>
  <c r="P2729" i="8"/>
  <c r="O2729" i="8"/>
  <c r="N2729" i="8"/>
  <c r="R2728" i="8"/>
  <c r="P2728" i="8"/>
  <c r="O2728" i="8"/>
  <c r="N2728" i="8"/>
  <c r="R2727" i="8"/>
  <c r="P2727" i="8"/>
  <c r="O2727" i="8"/>
  <c r="N2727" i="8"/>
  <c r="R2726" i="8"/>
  <c r="P2726" i="8"/>
  <c r="O2726" i="8"/>
  <c r="N2726" i="8"/>
  <c r="R2725" i="8"/>
  <c r="P2725" i="8"/>
  <c r="O2725" i="8"/>
  <c r="N2725" i="8"/>
  <c r="R2724" i="8"/>
  <c r="P2724" i="8"/>
  <c r="O2724" i="8"/>
  <c r="N2724" i="8"/>
  <c r="R2723" i="8"/>
  <c r="P2723" i="8"/>
  <c r="O2723" i="8"/>
  <c r="N2723" i="8"/>
  <c r="R2722" i="8"/>
  <c r="P2722" i="8"/>
  <c r="O2722" i="8"/>
  <c r="N2722" i="8"/>
  <c r="R2721" i="8"/>
  <c r="P2721" i="8"/>
  <c r="O2721" i="8"/>
  <c r="N2721" i="8"/>
  <c r="R2720" i="8"/>
  <c r="P2720" i="8"/>
  <c r="O2720" i="8"/>
  <c r="N2720" i="8"/>
  <c r="R2719" i="8"/>
  <c r="P2719" i="8"/>
  <c r="O2719" i="8"/>
  <c r="N2719" i="8"/>
  <c r="R2718" i="8"/>
  <c r="P2718" i="8"/>
  <c r="O2718" i="8"/>
  <c r="N2718" i="8"/>
  <c r="R2717" i="8"/>
  <c r="P2717" i="8"/>
  <c r="O2717" i="8"/>
  <c r="N2717" i="8"/>
  <c r="R2716" i="8"/>
  <c r="P2716" i="8"/>
  <c r="O2716" i="8"/>
  <c r="N2716" i="8"/>
  <c r="R2715" i="8"/>
  <c r="P2715" i="8"/>
  <c r="O2715" i="8"/>
  <c r="N2715" i="8"/>
  <c r="R2714" i="8"/>
  <c r="P2714" i="8"/>
  <c r="O2714" i="8"/>
  <c r="N2714" i="8"/>
  <c r="R2713" i="8"/>
  <c r="P2713" i="8"/>
  <c r="O2713" i="8"/>
  <c r="N2713" i="8"/>
  <c r="R2712" i="8"/>
  <c r="P2712" i="8"/>
  <c r="O2712" i="8"/>
  <c r="N2712" i="8"/>
  <c r="R2711" i="8"/>
  <c r="P2711" i="8"/>
  <c r="O2711" i="8"/>
  <c r="N2711" i="8"/>
  <c r="R2710" i="8"/>
  <c r="P2710" i="8"/>
  <c r="O2710" i="8"/>
  <c r="N2710" i="8"/>
  <c r="R2709" i="8"/>
  <c r="P2709" i="8"/>
  <c r="O2709" i="8"/>
  <c r="N2709" i="8"/>
  <c r="R2708" i="8"/>
  <c r="P2708" i="8"/>
  <c r="O2708" i="8"/>
  <c r="N2708" i="8"/>
  <c r="R2707" i="8"/>
  <c r="P2707" i="8"/>
  <c r="O2707" i="8"/>
  <c r="N2707" i="8"/>
  <c r="R2706" i="8"/>
  <c r="P2706" i="8"/>
  <c r="O2706" i="8"/>
  <c r="N2706" i="8"/>
  <c r="R2705" i="8"/>
  <c r="P2705" i="8"/>
  <c r="O2705" i="8"/>
  <c r="N2705" i="8"/>
  <c r="R2704" i="8"/>
  <c r="P2704" i="8"/>
  <c r="O2704" i="8"/>
  <c r="N2704" i="8"/>
  <c r="R2703" i="8"/>
  <c r="P2703" i="8"/>
  <c r="O2703" i="8"/>
  <c r="N2703" i="8"/>
  <c r="R2702" i="8"/>
  <c r="P2702" i="8"/>
  <c r="O2702" i="8"/>
  <c r="N2702" i="8"/>
  <c r="R2701" i="8"/>
  <c r="P2701" i="8"/>
  <c r="O2701" i="8"/>
  <c r="N2701" i="8"/>
  <c r="R2700" i="8"/>
  <c r="P2700" i="8"/>
  <c r="O2700" i="8"/>
  <c r="N2700" i="8"/>
  <c r="R2699" i="8"/>
  <c r="P2699" i="8"/>
  <c r="O2699" i="8"/>
  <c r="N2699" i="8"/>
  <c r="R2698" i="8"/>
  <c r="P2698" i="8"/>
  <c r="O2698" i="8"/>
  <c r="N2698" i="8"/>
  <c r="R2697" i="8"/>
  <c r="P2697" i="8"/>
  <c r="O2697" i="8"/>
  <c r="N2697" i="8"/>
  <c r="R2696" i="8"/>
  <c r="P2696" i="8"/>
  <c r="O2696" i="8"/>
  <c r="N2696" i="8"/>
  <c r="R2695" i="8"/>
  <c r="P2695" i="8"/>
  <c r="O2695" i="8"/>
  <c r="N2695" i="8"/>
  <c r="R2694" i="8"/>
  <c r="P2694" i="8"/>
  <c r="O2694" i="8"/>
  <c r="N2694" i="8"/>
  <c r="R2693" i="8"/>
  <c r="P2693" i="8"/>
  <c r="O2693" i="8"/>
  <c r="N2693" i="8"/>
  <c r="R2692" i="8"/>
  <c r="P2692" i="8"/>
  <c r="O2692" i="8"/>
  <c r="N2692" i="8"/>
  <c r="R2691" i="8"/>
  <c r="P2691" i="8"/>
  <c r="O2691" i="8"/>
  <c r="N2691" i="8"/>
  <c r="R2690" i="8"/>
  <c r="P2690" i="8"/>
  <c r="O2690" i="8"/>
  <c r="N2690" i="8"/>
  <c r="R2689" i="8"/>
  <c r="P2689" i="8"/>
  <c r="O2689" i="8"/>
  <c r="N2689" i="8"/>
  <c r="R2688" i="8"/>
  <c r="P2688" i="8"/>
  <c r="O2688" i="8"/>
  <c r="N2688" i="8"/>
  <c r="R2687" i="8"/>
  <c r="P2687" i="8"/>
  <c r="O2687" i="8"/>
  <c r="N2687" i="8"/>
  <c r="R2686" i="8"/>
  <c r="P2686" i="8"/>
  <c r="O2686" i="8"/>
  <c r="N2686" i="8"/>
  <c r="R2685" i="8"/>
  <c r="P2685" i="8"/>
  <c r="O2685" i="8"/>
  <c r="N2685" i="8"/>
  <c r="R2684" i="8"/>
  <c r="P2684" i="8"/>
  <c r="O2684" i="8"/>
  <c r="N2684" i="8"/>
  <c r="R2683" i="8"/>
  <c r="P2683" i="8"/>
  <c r="O2683" i="8"/>
  <c r="N2683" i="8"/>
  <c r="R2682" i="8"/>
  <c r="P2682" i="8"/>
  <c r="O2682" i="8"/>
  <c r="N2682" i="8"/>
  <c r="R2681" i="8"/>
  <c r="P2681" i="8"/>
  <c r="O2681" i="8"/>
  <c r="N2681" i="8"/>
  <c r="R2680" i="8"/>
  <c r="P2680" i="8"/>
  <c r="O2680" i="8"/>
  <c r="N2680" i="8"/>
  <c r="R2679" i="8"/>
  <c r="P2679" i="8"/>
  <c r="O2679" i="8"/>
  <c r="N2679" i="8"/>
  <c r="R2678" i="8"/>
  <c r="P2678" i="8"/>
  <c r="O2678" i="8"/>
  <c r="N2678" i="8"/>
  <c r="R2677" i="8"/>
  <c r="P2677" i="8"/>
  <c r="O2677" i="8"/>
  <c r="N2677" i="8"/>
  <c r="R2676" i="8"/>
  <c r="P2676" i="8"/>
  <c r="O2676" i="8"/>
  <c r="N2676" i="8"/>
  <c r="R2675" i="8"/>
  <c r="P2675" i="8"/>
  <c r="O2675" i="8"/>
  <c r="N2675" i="8"/>
  <c r="R2674" i="8"/>
  <c r="P2674" i="8"/>
  <c r="O2674" i="8"/>
  <c r="N2674" i="8"/>
  <c r="R2673" i="8"/>
  <c r="P2673" i="8"/>
  <c r="O2673" i="8"/>
  <c r="N2673" i="8"/>
  <c r="R2672" i="8"/>
  <c r="P2672" i="8"/>
  <c r="O2672" i="8"/>
  <c r="N2672" i="8"/>
  <c r="R2671" i="8"/>
  <c r="P2671" i="8"/>
  <c r="O2671" i="8"/>
  <c r="N2671" i="8"/>
  <c r="R2670" i="8"/>
  <c r="P2670" i="8"/>
  <c r="O2670" i="8"/>
  <c r="N2670" i="8"/>
  <c r="R2669" i="8"/>
  <c r="P2669" i="8"/>
  <c r="O2669" i="8"/>
  <c r="N2669" i="8"/>
  <c r="R2668" i="8"/>
  <c r="P2668" i="8"/>
  <c r="O2668" i="8"/>
  <c r="N2668" i="8"/>
  <c r="R2667" i="8"/>
  <c r="P2667" i="8"/>
  <c r="O2667" i="8"/>
  <c r="N2667" i="8"/>
  <c r="R2666" i="8"/>
  <c r="P2666" i="8"/>
  <c r="O2666" i="8"/>
  <c r="N2666" i="8"/>
  <c r="R2665" i="8"/>
  <c r="P2665" i="8"/>
  <c r="O2665" i="8"/>
  <c r="N2665" i="8"/>
  <c r="R2664" i="8"/>
  <c r="P2664" i="8"/>
  <c r="O2664" i="8"/>
  <c r="N2664" i="8"/>
  <c r="R2663" i="8"/>
  <c r="P2663" i="8"/>
  <c r="O2663" i="8"/>
  <c r="N2663" i="8"/>
  <c r="R2662" i="8"/>
  <c r="P2662" i="8"/>
  <c r="O2662" i="8"/>
  <c r="N2662" i="8"/>
  <c r="R2661" i="8"/>
  <c r="P2661" i="8"/>
  <c r="O2661" i="8"/>
  <c r="N2661" i="8"/>
  <c r="R2660" i="8"/>
  <c r="P2660" i="8"/>
  <c r="O2660" i="8"/>
  <c r="N2660" i="8"/>
  <c r="R2659" i="8"/>
  <c r="P2659" i="8"/>
  <c r="O2659" i="8"/>
  <c r="N2659" i="8"/>
  <c r="R2658" i="8"/>
  <c r="P2658" i="8"/>
  <c r="O2658" i="8"/>
  <c r="N2658" i="8"/>
  <c r="R2657" i="8"/>
  <c r="P2657" i="8"/>
  <c r="O2657" i="8"/>
  <c r="N2657" i="8"/>
  <c r="R2656" i="8"/>
  <c r="P2656" i="8"/>
  <c r="O2656" i="8"/>
  <c r="N2656" i="8"/>
  <c r="R2655" i="8"/>
  <c r="P2655" i="8"/>
  <c r="O2655" i="8"/>
  <c r="N2655" i="8"/>
  <c r="R2654" i="8"/>
  <c r="P2654" i="8"/>
  <c r="O2654" i="8"/>
  <c r="N2654" i="8"/>
  <c r="R2653" i="8"/>
  <c r="P2653" i="8"/>
  <c r="O2653" i="8"/>
  <c r="N2653" i="8"/>
  <c r="R2652" i="8"/>
  <c r="P2652" i="8"/>
  <c r="O2652" i="8"/>
  <c r="N2652" i="8"/>
  <c r="R2651" i="8"/>
  <c r="P2651" i="8"/>
  <c r="O2651" i="8"/>
  <c r="N2651" i="8"/>
  <c r="R2650" i="8"/>
  <c r="P2650" i="8"/>
  <c r="O2650" i="8"/>
  <c r="N2650" i="8"/>
  <c r="R2649" i="8"/>
  <c r="P2649" i="8"/>
  <c r="O2649" i="8"/>
  <c r="N2649" i="8"/>
  <c r="R2648" i="8"/>
  <c r="P2648" i="8"/>
  <c r="O2648" i="8"/>
  <c r="N2648" i="8"/>
  <c r="R2647" i="8"/>
  <c r="P2647" i="8"/>
  <c r="O2647" i="8"/>
  <c r="N2647" i="8"/>
  <c r="R2646" i="8"/>
  <c r="P2646" i="8"/>
  <c r="O2646" i="8"/>
  <c r="N2646" i="8"/>
  <c r="R2645" i="8"/>
  <c r="P2645" i="8"/>
  <c r="O2645" i="8"/>
  <c r="N2645" i="8"/>
  <c r="R2644" i="8"/>
  <c r="P2644" i="8"/>
  <c r="O2644" i="8"/>
  <c r="N2644" i="8"/>
  <c r="R2643" i="8"/>
  <c r="P2643" i="8"/>
  <c r="O2643" i="8"/>
  <c r="N2643" i="8"/>
  <c r="R2642" i="8"/>
  <c r="P2642" i="8"/>
  <c r="O2642" i="8"/>
  <c r="N2642" i="8"/>
  <c r="R2641" i="8"/>
  <c r="P2641" i="8"/>
  <c r="O2641" i="8"/>
  <c r="N2641" i="8"/>
  <c r="R2640" i="8"/>
  <c r="P2640" i="8"/>
  <c r="O2640" i="8"/>
  <c r="N2640" i="8"/>
  <c r="R2639" i="8"/>
  <c r="P2639" i="8"/>
  <c r="O2639" i="8"/>
  <c r="N2639" i="8"/>
  <c r="R2638" i="8"/>
  <c r="P2638" i="8"/>
  <c r="O2638" i="8"/>
  <c r="N2638" i="8"/>
  <c r="R2637" i="8"/>
  <c r="P2637" i="8"/>
  <c r="O2637" i="8"/>
  <c r="N2637" i="8"/>
  <c r="R2636" i="8"/>
  <c r="P2636" i="8"/>
  <c r="O2636" i="8"/>
  <c r="N2636" i="8"/>
  <c r="R2635" i="8"/>
  <c r="P2635" i="8"/>
  <c r="O2635" i="8"/>
  <c r="N2635" i="8"/>
  <c r="R2634" i="8"/>
  <c r="P2634" i="8"/>
  <c r="O2634" i="8"/>
  <c r="N2634" i="8"/>
  <c r="R2633" i="8"/>
  <c r="P2633" i="8"/>
  <c r="O2633" i="8"/>
  <c r="N2633" i="8"/>
  <c r="R2632" i="8"/>
  <c r="P2632" i="8"/>
  <c r="O2632" i="8"/>
  <c r="N2632" i="8"/>
  <c r="R2631" i="8"/>
  <c r="P2631" i="8"/>
  <c r="O2631" i="8"/>
  <c r="N2631" i="8"/>
  <c r="R2630" i="8"/>
  <c r="P2630" i="8"/>
  <c r="O2630" i="8"/>
  <c r="N2630" i="8"/>
  <c r="R2629" i="8"/>
  <c r="P2629" i="8"/>
  <c r="O2629" i="8"/>
  <c r="N2629" i="8"/>
  <c r="R2628" i="8"/>
  <c r="P2628" i="8"/>
  <c r="O2628" i="8"/>
  <c r="N2628" i="8"/>
  <c r="R2627" i="8"/>
  <c r="P2627" i="8"/>
  <c r="O2627" i="8"/>
  <c r="N2627" i="8"/>
  <c r="R2626" i="8"/>
  <c r="P2626" i="8"/>
  <c r="O2626" i="8"/>
  <c r="N2626" i="8"/>
  <c r="R2625" i="8"/>
  <c r="P2625" i="8"/>
  <c r="O2625" i="8"/>
  <c r="N2625" i="8"/>
  <c r="R2624" i="8"/>
  <c r="P2624" i="8"/>
  <c r="O2624" i="8"/>
  <c r="N2624" i="8"/>
  <c r="R2623" i="8"/>
  <c r="P2623" i="8"/>
  <c r="O2623" i="8"/>
  <c r="N2623" i="8"/>
  <c r="R2622" i="8"/>
  <c r="P2622" i="8"/>
  <c r="O2622" i="8"/>
  <c r="N2622" i="8"/>
  <c r="R2621" i="8"/>
  <c r="P2621" i="8"/>
  <c r="O2621" i="8"/>
  <c r="N2621" i="8"/>
  <c r="R2620" i="8"/>
  <c r="P2620" i="8"/>
  <c r="O2620" i="8"/>
  <c r="N2620" i="8"/>
  <c r="R2619" i="8"/>
  <c r="P2619" i="8"/>
  <c r="O2619" i="8"/>
  <c r="N2619" i="8"/>
  <c r="R2618" i="8"/>
  <c r="P2618" i="8"/>
  <c r="O2618" i="8"/>
  <c r="N2618" i="8"/>
  <c r="R2617" i="8"/>
  <c r="P2617" i="8"/>
  <c r="O2617" i="8"/>
  <c r="N2617" i="8"/>
  <c r="R2616" i="8"/>
  <c r="P2616" i="8"/>
  <c r="O2616" i="8"/>
  <c r="N2616" i="8"/>
  <c r="R2615" i="8"/>
  <c r="P2615" i="8"/>
  <c r="O2615" i="8"/>
  <c r="N2615" i="8"/>
  <c r="R2614" i="8"/>
  <c r="P2614" i="8"/>
  <c r="O2614" i="8"/>
  <c r="N2614" i="8"/>
  <c r="R2613" i="8"/>
  <c r="P2613" i="8"/>
  <c r="O2613" i="8"/>
  <c r="N2613" i="8"/>
  <c r="R2612" i="8"/>
  <c r="P2612" i="8"/>
  <c r="O2612" i="8"/>
  <c r="N2612" i="8"/>
  <c r="R2611" i="8"/>
  <c r="P2611" i="8"/>
  <c r="O2611" i="8"/>
  <c r="N2611" i="8"/>
  <c r="R2610" i="8"/>
  <c r="P2610" i="8"/>
  <c r="O2610" i="8"/>
  <c r="N2610" i="8"/>
  <c r="R2609" i="8"/>
  <c r="P2609" i="8"/>
  <c r="O2609" i="8"/>
  <c r="N2609" i="8"/>
  <c r="R2608" i="8"/>
  <c r="P2608" i="8"/>
  <c r="O2608" i="8"/>
  <c r="N2608" i="8"/>
  <c r="R2607" i="8"/>
  <c r="P2607" i="8"/>
  <c r="O2607" i="8"/>
  <c r="N2607" i="8"/>
  <c r="R2606" i="8"/>
  <c r="P2606" i="8"/>
  <c r="O2606" i="8"/>
  <c r="N2606" i="8"/>
  <c r="R2605" i="8"/>
  <c r="P2605" i="8"/>
  <c r="O2605" i="8"/>
  <c r="N2605" i="8"/>
  <c r="R2604" i="8"/>
  <c r="P2604" i="8"/>
  <c r="O2604" i="8"/>
  <c r="N2604" i="8"/>
  <c r="R2603" i="8"/>
  <c r="P2603" i="8"/>
  <c r="O2603" i="8"/>
  <c r="N2603" i="8"/>
  <c r="R2602" i="8"/>
  <c r="P2602" i="8"/>
  <c r="O2602" i="8"/>
  <c r="N2602" i="8"/>
  <c r="R2601" i="8"/>
  <c r="P2601" i="8"/>
  <c r="O2601" i="8"/>
  <c r="N2601" i="8"/>
  <c r="R2600" i="8"/>
  <c r="P2600" i="8"/>
  <c r="O2600" i="8"/>
  <c r="N2600" i="8"/>
  <c r="R2599" i="8"/>
  <c r="P2599" i="8"/>
  <c r="O2599" i="8"/>
  <c r="N2599" i="8"/>
  <c r="R2598" i="8"/>
  <c r="P2598" i="8"/>
  <c r="O2598" i="8"/>
  <c r="N2598" i="8"/>
  <c r="R2597" i="8"/>
  <c r="P2597" i="8"/>
  <c r="O2597" i="8"/>
  <c r="N2597" i="8"/>
  <c r="R2596" i="8"/>
  <c r="P2596" i="8"/>
  <c r="O2596" i="8"/>
  <c r="N2596" i="8"/>
  <c r="R2595" i="8"/>
  <c r="P2595" i="8"/>
  <c r="O2595" i="8"/>
  <c r="N2595" i="8"/>
  <c r="R2594" i="8"/>
  <c r="P2594" i="8"/>
  <c r="O2594" i="8"/>
  <c r="N2594" i="8"/>
  <c r="R2593" i="8"/>
  <c r="P2593" i="8"/>
  <c r="O2593" i="8"/>
  <c r="N2593" i="8"/>
  <c r="R2592" i="8"/>
  <c r="P2592" i="8"/>
  <c r="O2592" i="8"/>
  <c r="N2592" i="8"/>
  <c r="R2591" i="8"/>
  <c r="P2591" i="8"/>
  <c r="O2591" i="8"/>
  <c r="N2591" i="8"/>
  <c r="R2590" i="8"/>
  <c r="P2590" i="8"/>
  <c r="O2590" i="8"/>
  <c r="N2590" i="8"/>
  <c r="R2589" i="8"/>
  <c r="P2589" i="8"/>
  <c r="O2589" i="8"/>
  <c r="N2589" i="8"/>
  <c r="R2588" i="8"/>
  <c r="P2588" i="8"/>
  <c r="O2588" i="8"/>
  <c r="N2588" i="8"/>
  <c r="R2587" i="8"/>
  <c r="P2587" i="8"/>
  <c r="O2587" i="8"/>
  <c r="N2587" i="8"/>
  <c r="R2586" i="8"/>
  <c r="P2586" i="8"/>
  <c r="O2586" i="8"/>
  <c r="N2586" i="8"/>
  <c r="R2585" i="8"/>
  <c r="P2585" i="8"/>
  <c r="O2585" i="8"/>
  <c r="N2585" i="8"/>
  <c r="R2584" i="8"/>
  <c r="P2584" i="8"/>
  <c r="O2584" i="8"/>
  <c r="N2584" i="8"/>
  <c r="R2583" i="8"/>
  <c r="P2583" i="8"/>
  <c r="O2583" i="8"/>
  <c r="N2583" i="8"/>
  <c r="R2582" i="8"/>
  <c r="P2582" i="8"/>
  <c r="O2582" i="8"/>
  <c r="N2582" i="8"/>
  <c r="R2581" i="8"/>
  <c r="P2581" i="8"/>
  <c r="O2581" i="8"/>
  <c r="N2581" i="8"/>
  <c r="R2580" i="8"/>
  <c r="P2580" i="8"/>
  <c r="O2580" i="8"/>
  <c r="N2580" i="8"/>
  <c r="R2579" i="8"/>
  <c r="P2579" i="8"/>
  <c r="O2579" i="8"/>
  <c r="N2579" i="8"/>
  <c r="R2578" i="8"/>
  <c r="P2578" i="8"/>
  <c r="O2578" i="8"/>
  <c r="N2578" i="8"/>
  <c r="R2577" i="8"/>
  <c r="P2577" i="8"/>
  <c r="O2577" i="8"/>
  <c r="N2577" i="8"/>
  <c r="R2576" i="8"/>
  <c r="P2576" i="8"/>
  <c r="O2576" i="8"/>
  <c r="N2576" i="8"/>
  <c r="R2575" i="8"/>
  <c r="P2575" i="8"/>
  <c r="O2575" i="8"/>
  <c r="N2575" i="8"/>
  <c r="R2574" i="8"/>
  <c r="P2574" i="8"/>
  <c r="O2574" i="8"/>
  <c r="N2574" i="8"/>
  <c r="R2573" i="8"/>
  <c r="P2573" i="8"/>
  <c r="O2573" i="8"/>
  <c r="N2573" i="8"/>
  <c r="R2572" i="8"/>
  <c r="P2572" i="8"/>
  <c r="O2572" i="8"/>
  <c r="N2572" i="8"/>
  <c r="R2571" i="8"/>
  <c r="P2571" i="8"/>
  <c r="O2571" i="8"/>
  <c r="N2571" i="8"/>
  <c r="R2570" i="8"/>
  <c r="P2570" i="8"/>
  <c r="O2570" i="8"/>
  <c r="N2570" i="8"/>
  <c r="R2569" i="8"/>
  <c r="P2569" i="8"/>
  <c r="O2569" i="8"/>
  <c r="N2569" i="8"/>
  <c r="R2568" i="8"/>
  <c r="P2568" i="8"/>
  <c r="O2568" i="8"/>
  <c r="N2568" i="8"/>
  <c r="R2567" i="8"/>
  <c r="P2567" i="8"/>
  <c r="O2567" i="8"/>
  <c r="N2567" i="8"/>
  <c r="R2566" i="8"/>
  <c r="P2566" i="8"/>
  <c r="O2566" i="8"/>
  <c r="N2566" i="8"/>
  <c r="R2565" i="8"/>
  <c r="P2565" i="8"/>
  <c r="O2565" i="8"/>
  <c r="N2565" i="8"/>
  <c r="R2564" i="8"/>
  <c r="P2564" i="8"/>
  <c r="O2564" i="8"/>
  <c r="N2564" i="8"/>
  <c r="R2563" i="8"/>
  <c r="P2563" i="8"/>
  <c r="O2563" i="8"/>
  <c r="N2563" i="8"/>
  <c r="R2562" i="8"/>
  <c r="P2562" i="8"/>
  <c r="O2562" i="8"/>
  <c r="N2562" i="8"/>
  <c r="R2561" i="8"/>
  <c r="P2561" i="8"/>
  <c r="O2561" i="8"/>
  <c r="N2561" i="8"/>
  <c r="R2560" i="8"/>
  <c r="P2560" i="8"/>
  <c r="O2560" i="8"/>
  <c r="N2560" i="8"/>
  <c r="R2559" i="8"/>
  <c r="P2559" i="8"/>
  <c r="O2559" i="8"/>
  <c r="N2559" i="8"/>
  <c r="R2558" i="8"/>
  <c r="P2558" i="8"/>
  <c r="O2558" i="8"/>
  <c r="N2558" i="8"/>
  <c r="R2557" i="8"/>
  <c r="P2557" i="8"/>
  <c r="O2557" i="8"/>
  <c r="N2557" i="8"/>
  <c r="R2556" i="8"/>
  <c r="P2556" i="8"/>
  <c r="O2556" i="8"/>
  <c r="N2556" i="8"/>
  <c r="R2555" i="8"/>
  <c r="P2555" i="8"/>
  <c r="O2555" i="8"/>
  <c r="N2555" i="8"/>
  <c r="R2554" i="8"/>
  <c r="P2554" i="8"/>
  <c r="O2554" i="8"/>
  <c r="N2554" i="8"/>
  <c r="R2553" i="8"/>
  <c r="P2553" i="8"/>
  <c r="O2553" i="8"/>
  <c r="N2553" i="8"/>
  <c r="R2552" i="8"/>
  <c r="P2552" i="8"/>
  <c r="O2552" i="8"/>
  <c r="N2552" i="8"/>
  <c r="R2551" i="8"/>
  <c r="P2551" i="8"/>
  <c r="O2551" i="8"/>
  <c r="N2551" i="8"/>
  <c r="R2550" i="8"/>
  <c r="P2550" i="8"/>
  <c r="O2550" i="8"/>
  <c r="N2550" i="8"/>
  <c r="R2549" i="8"/>
  <c r="P2549" i="8"/>
  <c r="O2549" i="8"/>
  <c r="N2549" i="8"/>
  <c r="R2548" i="8"/>
  <c r="P2548" i="8"/>
  <c r="O2548" i="8"/>
  <c r="N2548" i="8"/>
  <c r="R2547" i="8"/>
  <c r="P2547" i="8"/>
  <c r="O2547" i="8"/>
  <c r="N2547" i="8"/>
  <c r="R2546" i="8"/>
  <c r="P2546" i="8"/>
  <c r="O2546" i="8"/>
  <c r="N2546" i="8"/>
  <c r="R2545" i="8"/>
  <c r="P2545" i="8"/>
  <c r="O2545" i="8"/>
  <c r="N2545" i="8"/>
  <c r="R2544" i="8"/>
  <c r="P2544" i="8"/>
  <c r="O2544" i="8"/>
  <c r="N2544" i="8"/>
  <c r="R2543" i="8"/>
  <c r="P2543" i="8"/>
  <c r="O2543" i="8"/>
  <c r="N2543" i="8"/>
  <c r="R2542" i="8"/>
  <c r="P2542" i="8"/>
  <c r="O2542" i="8"/>
  <c r="N2542" i="8"/>
  <c r="R2541" i="8"/>
  <c r="P2541" i="8"/>
  <c r="O2541" i="8"/>
  <c r="N2541" i="8"/>
  <c r="R2540" i="8"/>
  <c r="P2540" i="8"/>
  <c r="O2540" i="8"/>
  <c r="N2540" i="8"/>
  <c r="R2539" i="8"/>
  <c r="P2539" i="8"/>
  <c r="O2539" i="8"/>
  <c r="N2539" i="8"/>
  <c r="R2538" i="8"/>
  <c r="P2538" i="8"/>
  <c r="O2538" i="8"/>
  <c r="N2538" i="8"/>
  <c r="R2537" i="8"/>
  <c r="P2537" i="8"/>
  <c r="O2537" i="8"/>
  <c r="N2537" i="8"/>
  <c r="R2536" i="8"/>
  <c r="P2536" i="8"/>
  <c r="O2536" i="8"/>
  <c r="N2536" i="8"/>
  <c r="R2535" i="8"/>
  <c r="P2535" i="8"/>
  <c r="O2535" i="8"/>
  <c r="N2535" i="8"/>
  <c r="R2534" i="8"/>
  <c r="P2534" i="8"/>
  <c r="O2534" i="8"/>
  <c r="N2534" i="8"/>
  <c r="R2533" i="8"/>
  <c r="P2533" i="8"/>
  <c r="O2533" i="8"/>
  <c r="N2533" i="8"/>
  <c r="R2532" i="8"/>
  <c r="P2532" i="8"/>
  <c r="O2532" i="8"/>
  <c r="N2532" i="8"/>
  <c r="R2531" i="8"/>
  <c r="P2531" i="8"/>
  <c r="O2531" i="8"/>
  <c r="N2531" i="8"/>
  <c r="R2530" i="8"/>
  <c r="P2530" i="8"/>
  <c r="O2530" i="8"/>
  <c r="N2530" i="8"/>
  <c r="R2529" i="8"/>
  <c r="P2529" i="8"/>
  <c r="O2529" i="8"/>
  <c r="N2529" i="8"/>
  <c r="R2528" i="8"/>
  <c r="P2528" i="8"/>
  <c r="O2528" i="8"/>
  <c r="N2528" i="8"/>
  <c r="R2527" i="8"/>
  <c r="P2527" i="8"/>
  <c r="O2527" i="8"/>
  <c r="N2527" i="8"/>
  <c r="R2526" i="8"/>
  <c r="P2526" i="8"/>
  <c r="O2526" i="8"/>
  <c r="N2526" i="8"/>
  <c r="R2525" i="8"/>
  <c r="P2525" i="8"/>
  <c r="O2525" i="8"/>
  <c r="N2525" i="8"/>
  <c r="R2524" i="8"/>
  <c r="P2524" i="8"/>
  <c r="O2524" i="8"/>
  <c r="N2524" i="8"/>
  <c r="R2523" i="8"/>
  <c r="P2523" i="8"/>
  <c r="O2523" i="8"/>
  <c r="N2523" i="8"/>
  <c r="R2522" i="8"/>
  <c r="P2522" i="8"/>
  <c r="O2522" i="8"/>
  <c r="N2522" i="8"/>
  <c r="R2521" i="8"/>
  <c r="P2521" i="8"/>
  <c r="O2521" i="8"/>
  <c r="N2521" i="8"/>
  <c r="R2520" i="8"/>
  <c r="P2520" i="8"/>
  <c r="O2520" i="8"/>
  <c r="N2520" i="8"/>
  <c r="R2519" i="8"/>
  <c r="P2519" i="8"/>
  <c r="O2519" i="8"/>
  <c r="N2519" i="8"/>
  <c r="R2518" i="8"/>
  <c r="P2518" i="8"/>
  <c r="O2518" i="8"/>
  <c r="N2518" i="8"/>
  <c r="R2517" i="8"/>
  <c r="P2517" i="8"/>
  <c r="O2517" i="8"/>
  <c r="N2517" i="8"/>
  <c r="R2516" i="8"/>
  <c r="P2516" i="8"/>
  <c r="O2516" i="8"/>
  <c r="N2516" i="8"/>
  <c r="R2515" i="8"/>
  <c r="P2515" i="8"/>
  <c r="O2515" i="8"/>
  <c r="N2515" i="8"/>
  <c r="R2514" i="8"/>
  <c r="P2514" i="8"/>
  <c r="O2514" i="8"/>
  <c r="N2514" i="8"/>
  <c r="R2513" i="8"/>
  <c r="P2513" i="8"/>
  <c r="O2513" i="8"/>
  <c r="N2513" i="8"/>
  <c r="R2512" i="8"/>
  <c r="P2512" i="8"/>
  <c r="O2512" i="8"/>
  <c r="N2512" i="8"/>
  <c r="R2511" i="8"/>
  <c r="P2511" i="8"/>
  <c r="O2511" i="8"/>
  <c r="N2511" i="8"/>
  <c r="R2510" i="8"/>
  <c r="P2510" i="8"/>
  <c r="O2510" i="8"/>
  <c r="N2510" i="8"/>
  <c r="R2509" i="8"/>
  <c r="P2509" i="8"/>
  <c r="O2509" i="8"/>
  <c r="N2509" i="8"/>
  <c r="R2508" i="8"/>
  <c r="P2508" i="8"/>
  <c r="O2508" i="8"/>
  <c r="N2508" i="8"/>
  <c r="R2507" i="8"/>
  <c r="P2507" i="8"/>
  <c r="O2507" i="8"/>
  <c r="N2507" i="8"/>
  <c r="R2506" i="8"/>
  <c r="P2506" i="8"/>
  <c r="O2506" i="8"/>
  <c r="N2506" i="8"/>
  <c r="R2505" i="8"/>
  <c r="P2505" i="8"/>
  <c r="O2505" i="8"/>
  <c r="N2505" i="8"/>
  <c r="R2504" i="8"/>
  <c r="P2504" i="8"/>
  <c r="O2504" i="8"/>
  <c r="N2504" i="8"/>
  <c r="R2503" i="8"/>
  <c r="P2503" i="8"/>
  <c r="O2503" i="8"/>
  <c r="N2503" i="8"/>
  <c r="R2502" i="8"/>
  <c r="P2502" i="8"/>
  <c r="O2502" i="8"/>
  <c r="N2502" i="8"/>
  <c r="R2501" i="8"/>
  <c r="P2501" i="8"/>
  <c r="O2501" i="8"/>
  <c r="N2501" i="8"/>
  <c r="R2500" i="8"/>
  <c r="P2500" i="8"/>
  <c r="O2500" i="8"/>
  <c r="N2500" i="8"/>
  <c r="R2499" i="8"/>
  <c r="P2499" i="8"/>
  <c r="O2499" i="8"/>
  <c r="N2499" i="8"/>
  <c r="R2498" i="8"/>
  <c r="P2498" i="8"/>
  <c r="O2498" i="8"/>
  <c r="N2498" i="8"/>
  <c r="R2497" i="8"/>
  <c r="P2497" i="8"/>
  <c r="O2497" i="8"/>
  <c r="N2497" i="8"/>
  <c r="R2496" i="8"/>
  <c r="P2496" i="8"/>
  <c r="O2496" i="8"/>
  <c r="N2496" i="8"/>
  <c r="R2495" i="8"/>
  <c r="P2495" i="8"/>
  <c r="O2495" i="8"/>
  <c r="N2495" i="8"/>
  <c r="R2494" i="8"/>
  <c r="P2494" i="8"/>
  <c r="O2494" i="8"/>
  <c r="N2494" i="8"/>
  <c r="R2493" i="8"/>
  <c r="P2493" i="8"/>
  <c r="O2493" i="8"/>
  <c r="N2493" i="8"/>
  <c r="R2492" i="8"/>
  <c r="P2492" i="8"/>
  <c r="O2492" i="8"/>
  <c r="N2492" i="8"/>
  <c r="R2491" i="8"/>
  <c r="P2491" i="8"/>
  <c r="O2491" i="8"/>
  <c r="N2491" i="8"/>
  <c r="R2490" i="8"/>
  <c r="P2490" i="8"/>
  <c r="O2490" i="8"/>
  <c r="N2490" i="8"/>
  <c r="R2489" i="8"/>
  <c r="P2489" i="8"/>
  <c r="O2489" i="8"/>
  <c r="N2489" i="8"/>
  <c r="R2488" i="8"/>
  <c r="P2488" i="8"/>
  <c r="O2488" i="8"/>
  <c r="N2488" i="8"/>
  <c r="R2487" i="8"/>
  <c r="P2487" i="8"/>
  <c r="O2487" i="8"/>
  <c r="N2487" i="8"/>
  <c r="R2486" i="8"/>
  <c r="P2486" i="8"/>
  <c r="O2486" i="8"/>
  <c r="N2486" i="8"/>
  <c r="R2485" i="8"/>
  <c r="P2485" i="8"/>
  <c r="O2485" i="8"/>
  <c r="N2485" i="8"/>
  <c r="R2484" i="8"/>
  <c r="P2484" i="8"/>
  <c r="O2484" i="8"/>
  <c r="N2484" i="8"/>
  <c r="R2483" i="8"/>
  <c r="P2483" i="8"/>
  <c r="O2483" i="8"/>
  <c r="N2483" i="8"/>
  <c r="R2482" i="8"/>
  <c r="P2482" i="8"/>
  <c r="O2482" i="8"/>
  <c r="N2482" i="8"/>
  <c r="R2481" i="8"/>
  <c r="P2481" i="8"/>
  <c r="O2481" i="8"/>
  <c r="N2481" i="8"/>
  <c r="R2480" i="8"/>
  <c r="P2480" i="8"/>
  <c r="O2480" i="8"/>
  <c r="N2480" i="8"/>
  <c r="R2479" i="8"/>
  <c r="P2479" i="8"/>
  <c r="O2479" i="8"/>
  <c r="N2479" i="8"/>
  <c r="R2478" i="8"/>
  <c r="P2478" i="8"/>
  <c r="O2478" i="8"/>
  <c r="N2478" i="8"/>
  <c r="R2477" i="8"/>
  <c r="P2477" i="8"/>
  <c r="O2477" i="8"/>
  <c r="N2477" i="8"/>
  <c r="R2476" i="8"/>
  <c r="P2476" i="8"/>
  <c r="O2476" i="8"/>
  <c r="N2476" i="8"/>
  <c r="R2475" i="8"/>
  <c r="P2475" i="8"/>
  <c r="O2475" i="8"/>
  <c r="N2475" i="8"/>
  <c r="R2474" i="8"/>
  <c r="P2474" i="8"/>
  <c r="O2474" i="8"/>
  <c r="N2474" i="8"/>
  <c r="R2473" i="8"/>
  <c r="P2473" i="8"/>
  <c r="O2473" i="8"/>
  <c r="N2473" i="8"/>
  <c r="R2472" i="8"/>
  <c r="P2472" i="8"/>
  <c r="O2472" i="8"/>
  <c r="N2472" i="8"/>
  <c r="R2471" i="8"/>
  <c r="P2471" i="8"/>
  <c r="O2471" i="8"/>
  <c r="N2471" i="8"/>
  <c r="R2470" i="8"/>
  <c r="P2470" i="8"/>
  <c r="O2470" i="8"/>
  <c r="N2470" i="8"/>
  <c r="R2469" i="8"/>
  <c r="P2469" i="8"/>
  <c r="O2469" i="8"/>
  <c r="N2469" i="8"/>
  <c r="R2468" i="8"/>
  <c r="P2468" i="8"/>
  <c r="O2468" i="8"/>
  <c r="N2468" i="8"/>
  <c r="R2467" i="8"/>
  <c r="P2467" i="8"/>
  <c r="O2467" i="8"/>
  <c r="N2467" i="8"/>
  <c r="R2466" i="8"/>
  <c r="P2466" i="8"/>
  <c r="O2466" i="8"/>
  <c r="N2466" i="8"/>
  <c r="R2465" i="8"/>
  <c r="P2465" i="8"/>
  <c r="O2465" i="8"/>
  <c r="N2465" i="8"/>
  <c r="R2464" i="8"/>
  <c r="P2464" i="8"/>
  <c r="O2464" i="8"/>
  <c r="N2464" i="8"/>
  <c r="R2463" i="8"/>
  <c r="P2463" i="8"/>
  <c r="O2463" i="8"/>
  <c r="N2463" i="8"/>
  <c r="R2462" i="8"/>
  <c r="P2462" i="8"/>
  <c r="O2462" i="8"/>
  <c r="N2462" i="8"/>
  <c r="R2461" i="8"/>
  <c r="P2461" i="8"/>
  <c r="O2461" i="8"/>
  <c r="N2461" i="8"/>
  <c r="R2460" i="8"/>
  <c r="P2460" i="8"/>
  <c r="O2460" i="8"/>
  <c r="N2460" i="8"/>
  <c r="R2459" i="8"/>
  <c r="P2459" i="8"/>
  <c r="O2459" i="8"/>
  <c r="N2459" i="8"/>
  <c r="R2458" i="8"/>
  <c r="P2458" i="8"/>
  <c r="O2458" i="8"/>
  <c r="N2458" i="8"/>
  <c r="R2457" i="8"/>
  <c r="P2457" i="8"/>
  <c r="O2457" i="8"/>
  <c r="N2457" i="8"/>
  <c r="R2456" i="8"/>
  <c r="P2456" i="8"/>
  <c r="O2456" i="8"/>
  <c r="N2456" i="8"/>
  <c r="R2455" i="8"/>
  <c r="P2455" i="8"/>
  <c r="O2455" i="8"/>
  <c r="N2455" i="8"/>
  <c r="R2454" i="8"/>
  <c r="P2454" i="8"/>
  <c r="O2454" i="8"/>
  <c r="N2454" i="8"/>
  <c r="R2453" i="8"/>
  <c r="P2453" i="8"/>
  <c r="O2453" i="8"/>
  <c r="N2453" i="8"/>
  <c r="R2452" i="8"/>
  <c r="P2452" i="8"/>
  <c r="O2452" i="8"/>
  <c r="N2452" i="8"/>
  <c r="R2451" i="8"/>
  <c r="P2451" i="8"/>
  <c r="O2451" i="8"/>
  <c r="N2451" i="8"/>
  <c r="R2450" i="8"/>
  <c r="P2450" i="8"/>
  <c r="O2450" i="8"/>
  <c r="N2450" i="8"/>
  <c r="R2449" i="8"/>
  <c r="P2449" i="8"/>
  <c r="O2449" i="8"/>
  <c r="N2449" i="8"/>
  <c r="R2448" i="8"/>
  <c r="P2448" i="8"/>
  <c r="O2448" i="8"/>
  <c r="N2448" i="8"/>
  <c r="R2447" i="8"/>
  <c r="P2447" i="8"/>
  <c r="O2447" i="8"/>
  <c r="N2447" i="8"/>
  <c r="R2446" i="8"/>
  <c r="P2446" i="8"/>
  <c r="O2446" i="8"/>
  <c r="N2446" i="8"/>
  <c r="R2445" i="8"/>
  <c r="P2445" i="8"/>
  <c r="O2445" i="8"/>
  <c r="N2445" i="8"/>
  <c r="R2444" i="8"/>
  <c r="P2444" i="8"/>
  <c r="O2444" i="8"/>
  <c r="N2444" i="8"/>
  <c r="R2443" i="8"/>
  <c r="P2443" i="8"/>
  <c r="O2443" i="8"/>
  <c r="N2443" i="8"/>
  <c r="R2442" i="8"/>
  <c r="P2442" i="8"/>
  <c r="O2442" i="8"/>
  <c r="N2442" i="8"/>
  <c r="R2441" i="8"/>
  <c r="P2441" i="8"/>
  <c r="O2441" i="8"/>
  <c r="N2441" i="8"/>
  <c r="R2440" i="8"/>
  <c r="P2440" i="8"/>
  <c r="O2440" i="8"/>
  <c r="N2440" i="8"/>
  <c r="R2439" i="8"/>
  <c r="P2439" i="8"/>
  <c r="O2439" i="8"/>
  <c r="N2439" i="8"/>
  <c r="R2438" i="8"/>
  <c r="P2438" i="8"/>
  <c r="O2438" i="8"/>
  <c r="N2438" i="8"/>
  <c r="R2437" i="8"/>
  <c r="P2437" i="8"/>
  <c r="O2437" i="8"/>
  <c r="N2437" i="8"/>
  <c r="R2436" i="8"/>
  <c r="P2436" i="8"/>
  <c r="O2436" i="8"/>
  <c r="N2436" i="8"/>
  <c r="R2435" i="8"/>
  <c r="P2435" i="8"/>
  <c r="O2435" i="8"/>
  <c r="N2435" i="8"/>
  <c r="R2434" i="8"/>
  <c r="P2434" i="8"/>
  <c r="O2434" i="8"/>
  <c r="N2434" i="8"/>
  <c r="R2433" i="8"/>
  <c r="P2433" i="8"/>
  <c r="O2433" i="8"/>
  <c r="N2433" i="8"/>
  <c r="R2432" i="8"/>
  <c r="P2432" i="8"/>
  <c r="O2432" i="8"/>
  <c r="N2432" i="8"/>
  <c r="R2431" i="8"/>
  <c r="P2431" i="8"/>
  <c r="O2431" i="8"/>
  <c r="N2431" i="8"/>
  <c r="R2430" i="8"/>
  <c r="P2430" i="8"/>
  <c r="O2430" i="8"/>
  <c r="N2430" i="8"/>
  <c r="R2429" i="8"/>
  <c r="P2429" i="8"/>
  <c r="O2429" i="8"/>
  <c r="N2429" i="8"/>
  <c r="R2428" i="8"/>
  <c r="P2428" i="8"/>
  <c r="O2428" i="8"/>
  <c r="N2428" i="8"/>
  <c r="R2427" i="8"/>
  <c r="P2427" i="8"/>
  <c r="O2427" i="8"/>
  <c r="N2427" i="8"/>
  <c r="R2426" i="8"/>
  <c r="P2426" i="8"/>
  <c r="O2426" i="8"/>
  <c r="N2426" i="8"/>
  <c r="R2425" i="8"/>
  <c r="P2425" i="8"/>
  <c r="O2425" i="8"/>
  <c r="N2425" i="8"/>
  <c r="R2424" i="8"/>
  <c r="P2424" i="8"/>
  <c r="O2424" i="8"/>
  <c r="N2424" i="8"/>
  <c r="R2423" i="8"/>
  <c r="P2423" i="8"/>
  <c r="O2423" i="8"/>
  <c r="N2423" i="8"/>
  <c r="R2422" i="8"/>
  <c r="P2422" i="8"/>
  <c r="O2422" i="8"/>
  <c r="N2422" i="8"/>
  <c r="R2421" i="8"/>
  <c r="P2421" i="8"/>
  <c r="O2421" i="8"/>
  <c r="N2421" i="8"/>
  <c r="R2420" i="8"/>
  <c r="P2420" i="8"/>
  <c r="O2420" i="8"/>
  <c r="N2420" i="8"/>
  <c r="R2419" i="8"/>
  <c r="P2419" i="8"/>
  <c r="O2419" i="8"/>
  <c r="N2419" i="8"/>
  <c r="R2418" i="8"/>
  <c r="P2418" i="8"/>
  <c r="O2418" i="8"/>
  <c r="N2418" i="8"/>
  <c r="R2417" i="8"/>
  <c r="P2417" i="8"/>
  <c r="O2417" i="8"/>
  <c r="N2417" i="8"/>
  <c r="R2416" i="8"/>
  <c r="P2416" i="8"/>
  <c r="O2416" i="8"/>
  <c r="N2416" i="8"/>
  <c r="R2415" i="8"/>
  <c r="P2415" i="8"/>
  <c r="O2415" i="8"/>
  <c r="N2415" i="8"/>
  <c r="R2414" i="8"/>
  <c r="P2414" i="8"/>
  <c r="O2414" i="8"/>
  <c r="N2414" i="8"/>
  <c r="R2413" i="8"/>
  <c r="P2413" i="8"/>
  <c r="O2413" i="8"/>
  <c r="N2413" i="8"/>
  <c r="R2412" i="8"/>
  <c r="P2412" i="8"/>
  <c r="O2412" i="8"/>
  <c r="N2412" i="8"/>
  <c r="R2411" i="8"/>
  <c r="P2411" i="8"/>
  <c r="O2411" i="8"/>
  <c r="N2411" i="8"/>
  <c r="R2410" i="8"/>
  <c r="P2410" i="8"/>
  <c r="O2410" i="8"/>
  <c r="N2410" i="8"/>
  <c r="R2409" i="8"/>
  <c r="P2409" i="8"/>
  <c r="O2409" i="8"/>
  <c r="N2409" i="8"/>
  <c r="R2408" i="8"/>
  <c r="P2408" i="8"/>
  <c r="O2408" i="8"/>
  <c r="N2408" i="8"/>
  <c r="R2407" i="8"/>
  <c r="P2407" i="8"/>
  <c r="O2407" i="8"/>
  <c r="N2407" i="8"/>
  <c r="R2406" i="8"/>
  <c r="P2406" i="8"/>
  <c r="O2406" i="8"/>
  <c r="N2406" i="8"/>
  <c r="R2405" i="8"/>
  <c r="P2405" i="8"/>
  <c r="O2405" i="8"/>
  <c r="N2405" i="8"/>
  <c r="R2404" i="8"/>
  <c r="P2404" i="8"/>
  <c r="O2404" i="8"/>
  <c r="N2404" i="8"/>
  <c r="R2403" i="8"/>
  <c r="P2403" i="8"/>
  <c r="O2403" i="8"/>
  <c r="N2403" i="8"/>
  <c r="R2402" i="8"/>
  <c r="P2402" i="8"/>
  <c r="O2402" i="8"/>
  <c r="N2402" i="8"/>
  <c r="R2401" i="8"/>
  <c r="P2401" i="8"/>
  <c r="O2401" i="8"/>
  <c r="N2401" i="8"/>
  <c r="R2400" i="8"/>
  <c r="P2400" i="8"/>
  <c r="O2400" i="8"/>
  <c r="N2400" i="8"/>
  <c r="R2399" i="8"/>
  <c r="P2399" i="8"/>
  <c r="O2399" i="8"/>
  <c r="N2399" i="8"/>
  <c r="R2398" i="8"/>
  <c r="P2398" i="8"/>
  <c r="O2398" i="8"/>
  <c r="N2398" i="8"/>
  <c r="R2397" i="8"/>
  <c r="P2397" i="8"/>
  <c r="O2397" i="8"/>
  <c r="N2397" i="8"/>
  <c r="R2396" i="8"/>
  <c r="P2396" i="8"/>
  <c r="O2396" i="8"/>
  <c r="N2396" i="8"/>
  <c r="R2395" i="8"/>
  <c r="P2395" i="8"/>
  <c r="O2395" i="8"/>
  <c r="N2395" i="8"/>
  <c r="R2394" i="8"/>
  <c r="P2394" i="8"/>
  <c r="O2394" i="8"/>
  <c r="N2394" i="8"/>
  <c r="R2393" i="8"/>
  <c r="P2393" i="8"/>
  <c r="O2393" i="8"/>
  <c r="N2393" i="8"/>
  <c r="R2392" i="8"/>
  <c r="P2392" i="8"/>
  <c r="O2392" i="8"/>
  <c r="N2392" i="8"/>
  <c r="R2391" i="8"/>
  <c r="P2391" i="8"/>
  <c r="O2391" i="8"/>
  <c r="N2391" i="8"/>
  <c r="R2390" i="8"/>
  <c r="P2390" i="8"/>
  <c r="O2390" i="8"/>
  <c r="N2390" i="8"/>
  <c r="R2389" i="8"/>
  <c r="P2389" i="8"/>
  <c r="O2389" i="8"/>
  <c r="N2389" i="8"/>
  <c r="R2388" i="8"/>
  <c r="P2388" i="8"/>
  <c r="O2388" i="8"/>
  <c r="N2388" i="8"/>
  <c r="R2387" i="8"/>
  <c r="P2387" i="8"/>
  <c r="O2387" i="8"/>
  <c r="N2387" i="8"/>
  <c r="R2386" i="8"/>
  <c r="P2386" i="8"/>
  <c r="O2386" i="8"/>
  <c r="N2386" i="8"/>
  <c r="R2385" i="8"/>
  <c r="P2385" i="8"/>
  <c r="O2385" i="8"/>
  <c r="N2385" i="8"/>
  <c r="R2384" i="8"/>
  <c r="P2384" i="8"/>
  <c r="O2384" i="8"/>
  <c r="N2384" i="8"/>
  <c r="R2383" i="8"/>
  <c r="P2383" i="8"/>
  <c r="O2383" i="8"/>
  <c r="N2383" i="8"/>
  <c r="R2382" i="8"/>
  <c r="P2382" i="8"/>
  <c r="O2382" i="8"/>
  <c r="N2382" i="8"/>
  <c r="R2381" i="8"/>
  <c r="P2381" i="8"/>
  <c r="O2381" i="8"/>
  <c r="N2381" i="8"/>
  <c r="R2380" i="8"/>
  <c r="P2380" i="8"/>
  <c r="O2380" i="8"/>
  <c r="N2380" i="8"/>
  <c r="R2379" i="8"/>
  <c r="P2379" i="8"/>
  <c r="O2379" i="8"/>
  <c r="N2379" i="8"/>
  <c r="R2378" i="8"/>
  <c r="P2378" i="8"/>
  <c r="O2378" i="8"/>
  <c r="N2378" i="8"/>
  <c r="R2377" i="8"/>
  <c r="P2377" i="8"/>
  <c r="O2377" i="8"/>
  <c r="N2377" i="8"/>
  <c r="R2376" i="8"/>
  <c r="P2376" i="8"/>
  <c r="O2376" i="8"/>
  <c r="N2376" i="8"/>
  <c r="R2375" i="8"/>
  <c r="P2375" i="8"/>
  <c r="O2375" i="8"/>
  <c r="N2375" i="8"/>
  <c r="R2374" i="8"/>
  <c r="P2374" i="8"/>
  <c r="O2374" i="8"/>
  <c r="N2374" i="8"/>
  <c r="R2373" i="8"/>
  <c r="P2373" i="8"/>
  <c r="O2373" i="8"/>
  <c r="N2373" i="8"/>
  <c r="R2372" i="8"/>
  <c r="P2372" i="8"/>
  <c r="O2372" i="8"/>
  <c r="N2372" i="8"/>
  <c r="R2371" i="8"/>
  <c r="P2371" i="8"/>
  <c r="O2371" i="8"/>
  <c r="N2371" i="8"/>
  <c r="R2370" i="8"/>
  <c r="P2370" i="8"/>
  <c r="O2370" i="8"/>
  <c r="N2370" i="8"/>
  <c r="R2369" i="8"/>
  <c r="P2369" i="8"/>
  <c r="O2369" i="8"/>
  <c r="N2369" i="8"/>
  <c r="R2368" i="8"/>
  <c r="P2368" i="8"/>
  <c r="O2368" i="8"/>
  <c r="N2368" i="8"/>
  <c r="R2367" i="8"/>
  <c r="P2367" i="8"/>
  <c r="O2367" i="8"/>
  <c r="N2367" i="8"/>
  <c r="R2366" i="8"/>
  <c r="P2366" i="8"/>
  <c r="O2366" i="8"/>
  <c r="N2366" i="8"/>
  <c r="R2365" i="8"/>
  <c r="P2365" i="8"/>
  <c r="O2365" i="8"/>
  <c r="N2365" i="8"/>
  <c r="R2364" i="8"/>
  <c r="P2364" i="8"/>
  <c r="O2364" i="8"/>
  <c r="N2364" i="8"/>
  <c r="R2363" i="8"/>
  <c r="P2363" i="8"/>
  <c r="O2363" i="8"/>
  <c r="N2363" i="8"/>
  <c r="R2362" i="8"/>
  <c r="P2362" i="8"/>
  <c r="O2362" i="8"/>
  <c r="N2362" i="8"/>
  <c r="R2361" i="8"/>
  <c r="P2361" i="8"/>
  <c r="O2361" i="8"/>
  <c r="N2361" i="8"/>
  <c r="R2360" i="8"/>
  <c r="P2360" i="8"/>
  <c r="O2360" i="8"/>
  <c r="N2360" i="8"/>
  <c r="R2359" i="8"/>
  <c r="P2359" i="8"/>
  <c r="O2359" i="8"/>
  <c r="N2359" i="8"/>
  <c r="R2358" i="8"/>
  <c r="P2358" i="8"/>
  <c r="O2358" i="8"/>
  <c r="N2358" i="8"/>
  <c r="R2357" i="8"/>
  <c r="P2357" i="8"/>
  <c r="O2357" i="8"/>
  <c r="N2357" i="8"/>
  <c r="R2356" i="8"/>
  <c r="P2356" i="8"/>
  <c r="O2356" i="8"/>
  <c r="N2356" i="8"/>
  <c r="R2355" i="8"/>
  <c r="P2355" i="8"/>
  <c r="O2355" i="8"/>
  <c r="N2355" i="8"/>
  <c r="R2354" i="8"/>
  <c r="P2354" i="8"/>
  <c r="O2354" i="8"/>
  <c r="N2354" i="8"/>
  <c r="R2353" i="8"/>
  <c r="P2353" i="8"/>
  <c r="O2353" i="8"/>
  <c r="N2353" i="8"/>
  <c r="R2352" i="8"/>
  <c r="P2352" i="8"/>
  <c r="O2352" i="8"/>
  <c r="N2352" i="8"/>
  <c r="R2351" i="8"/>
  <c r="P2351" i="8"/>
  <c r="O2351" i="8"/>
  <c r="N2351" i="8"/>
  <c r="R2350" i="8"/>
  <c r="P2350" i="8"/>
  <c r="O2350" i="8"/>
  <c r="N2350" i="8"/>
  <c r="R2349" i="8"/>
  <c r="P2349" i="8"/>
  <c r="O2349" i="8"/>
  <c r="N2349" i="8"/>
  <c r="R2348" i="8"/>
  <c r="P2348" i="8"/>
  <c r="O2348" i="8"/>
  <c r="N2348" i="8"/>
  <c r="R2347" i="8"/>
  <c r="P2347" i="8"/>
  <c r="O2347" i="8"/>
  <c r="N2347" i="8"/>
  <c r="R2346" i="8"/>
  <c r="P2346" i="8"/>
  <c r="O2346" i="8"/>
  <c r="N2346" i="8"/>
  <c r="R2345" i="8"/>
  <c r="P2345" i="8"/>
  <c r="O2345" i="8"/>
  <c r="N2345" i="8"/>
  <c r="R2344" i="8"/>
  <c r="P2344" i="8"/>
  <c r="O2344" i="8"/>
  <c r="N2344" i="8"/>
  <c r="R2343" i="8"/>
  <c r="P2343" i="8"/>
  <c r="O2343" i="8"/>
  <c r="N2343" i="8"/>
  <c r="R2342" i="8"/>
  <c r="P2342" i="8"/>
  <c r="O2342" i="8"/>
  <c r="N2342" i="8"/>
  <c r="R2341" i="8"/>
  <c r="P2341" i="8"/>
  <c r="O2341" i="8"/>
  <c r="N2341" i="8"/>
  <c r="R2340" i="8"/>
  <c r="P2340" i="8"/>
  <c r="O2340" i="8"/>
  <c r="N2340" i="8"/>
  <c r="R2339" i="8"/>
  <c r="P2339" i="8"/>
  <c r="O2339" i="8"/>
  <c r="N2339" i="8"/>
  <c r="R2338" i="8"/>
  <c r="P2338" i="8"/>
  <c r="O2338" i="8"/>
  <c r="N2338" i="8"/>
  <c r="R2337" i="8"/>
  <c r="P2337" i="8"/>
  <c r="O2337" i="8"/>
  <c r="N2337" i="8"/>
  <c r="R2336" i="8"/>
  <c r="P2336" i="8"/>
  <c r="O2336" i="8"/>
  <c r="N2336" i="8"/>
  <c r="R2335" i="8"/>
  <c r="P2335" i="8"/>
  <c r="O2335" i="8"/>
  <c r="N2335" i="8"/>
  <c r="R2334" i="8"/>
  <c r="P2334" i="8"/>
  <c r="O2334" i="8"/>
  <c r="N2334" i="8"/>
  <c r="R2333" i="8"/>
  <c r="P2333" i="8"/>
  <c r="O2333" i="8"/>
  <c r="N2333" i="8"/>
  <c r="R2332" i="8"/>
  <c r="P2332" i="8"/>
  <c r="O2332" i="8"/>
  <c r="N2332" i="8"/>
  <c r="R2331" i="8"/>
  <c r="P2331" i="8"/>
  <c r="O2331" i="8"/>
  <c r="N2331" i="8"/>
  <c r="R2330" i="8"/>
  <c r="P2330" i="8"/>
  <c r="O2330" i="8"/>
  <c r="N2330" i="8"/>
  <c r="R2329" i="8"/>
  <c r="P2329" i="8"/>
  <c r="O2329" i="8"/>
  <c r="N2329" i="8"/>
  <c r="R2328" i="8"/>
  <c r="P2328" i="8"/>
  <c r="O2328" i="8"/>
  <c r="N2328" i="8"/>
  <c r="R2327" i="8"/>
  <c r="P2327" i="8"/>
  <c r="O2327" i="8"/>
  <c r="N2327" i="8"/>
  <c r="R2326" i="8"/>
  <c r="P2326" i="8"/>
  <c r="O2326" i="8"/>
  <c r="N2326" i="8"/>
  <c r="R2325" i="8"/>
  <c r="P2325" i="8"/>
  <c r="O2325" i="8"/>
  <c r="N2325" i="8"/>
  <c r="R2324" i="8"/>
  <c r="P2324" i="8"/>
  <c r="O2324" i="8"/>
  <c r="N2324" i="8"/>
  <c r="R2323" i="8"/>
  <c r="P2323" i="8"/>
  <c r="O2323" i="8"/>
  <c r="N2323" i="8"/>
  <c r="R2322" i="8"/>
  <c r="P2322" i="8"/>
  <c r="O2322" i="8"/>
  <c r="N2322" i="8"/>
  <c r="R2321" i="8"/>
  <c r="P2321" i="8"/>
  <c r="O2321" i="8"/>
  <c r="N2321" i="8"/>
  <c r="R2320" i="8"/>
  <c r="P2320" i="8"/>
  <c r="O2320" i="8"/>
  <c r="N2320" i="8"/>
  <c r="R2319" i="8"/>
  <c r="P2319" i="8"/>
  <c r="O2319" i="8"/>
  <c r="N2319" i="8"/>
  <c r="R2318" i="8"/>
  <c r="P2318" i="8"/>
  <c r="O2318" i="8"/>
  <c r="N2318" i="8"/>
  <c r="R2317" i="8"/>
  <c r="P2317" i="8"/>
  <c r="O2317" i="8"/>
  <c r="N2317" i="8"/>
  <c r="R2316" i="8"/>
  <c r="P2316" i="8"/>
  <c r="O2316" i="8"/>
  <c r="N2316" i="8"/>
  <c r="R2315" i="8"/>
  <c r="P2315" i="8"/>
  <c r="O2315" i="8"/>
  <c r="N2315" i="8"/>
  <c r="R2314" i="8"/>
  <c r="P2314" i="8"/>
  <c r="O2314" i="8"/>
  <c r="N2314" i="8"/>
  <c r="R2313" i="8"/>
  <c r="P2313" i="8"/>
  <c r="O2313" i="8"/>
  <c r="N2313" i="8"/>
  <c r="R2312" i="8"/>
  <c r="P2312" i="8"/>
  <c r="O2312" i="8"/>
  <c r="N2312" i="8"/>
  <c r="R2311" i="8"/>
  <c r="P2311" i="8"/>
  <c r="O2311" i="8"/>
  <c r="N2311" i="8"/>
  <c r="R2310" i="8"/>
  <c r="P2310" i="8"/>
  <c r="O2310" i="8"/>
  <c r="N2310" i="8"/>
  <c r="R2309" i="8"/>
  <c r="P2309" i="8"/>
  <c r="O2309" i="8"/>
  <c r="N2309" i="8"/>
  <c r="R2308" i="8"/>
  <c r="P2308" i="8"/>
  <c r="O2308" i="8"/>
  <c r="N2308" i="8"/>
  <c r="R2307" i="8"/>
  <c r="P2307" i="8"/>
  <c r="O2307" i="8"/>
  <c r="N2307" i="8"/>
  <c r="R2306" i="8"/>
  <c r="P2306" i="8"/>
  <c r="O2306" i="8"/>
  <c r="N2306" i="8"/>
  <c r="R2305" i="8"/>
  <c r="P2305" i="8"/>
  <c r="O2305" i="8"/>
  <c r="N2305" i="8"/>
  <c r="R2304" i="8"/>
  <c r="P2304" i="8"/>
  <c r="O2304" i="8"/>
  <c r="N2304" i="8"/>
  <c r="R2303" i="8"/>
  <c r="P2303" i="8"/>
  <c r="O2303" i="8"/>
  <c r="N2303" i="8"/>
  <c r="R2302" i="8"/>
  <c r="P2302" i="8"/>
  <c r="O2302" i="8"/>
  <c r="N2302" i="8"/>
  <c r="R2301" i="8"/>
  <c r="P2301" i="8"/>
  <c r="O2301" i="8"/>
  <c r="N2301" i="8"/>
  <c r="R2300" i="8"/>
  <c r="P2300" i="8"/>
  <c r="O2300" i="8"/>
  <c r="N2300" i="8"/>
  <c r="R2299" i="8"/>
  <c r="P2299" i="8"/>
  <c r="O2299" i="8"/>
  <c r="N2299" i="8"/>
  <c r="R2298" i="8"/>
  <c r="P2298" i="8"/>
  <c r="O2298" i="8"/>
  <c r="N2298" i="8"/>
  <c r="R2297" i="8"/>
  <c r="P2297" i="8"/>
  <c r="O2297" i="8"/>
  <c r="N2297" i="8"/>
  <c r="R2296" i="8"/>
  <c r="P2296" i="8"/>
  <c r="O2296" i="8"/>
  <c r="N2296" i="8"/>
  <c r="R2295" i="8"/>
  <c r="P2295" i="8"/>
  <c r="O2295" i="8"/>
  <c r="N2295" i="8"/>
  <c r="R2294" i="8"/>
  <c r="P2294" i="8"/>
  <c r="O2294" i="8"/>
  <c r="N2294" i="8"/>
  <c r="R2293" i="8"/>
  <c r="P2293" i="8"/>
  <c r="O2293" i="8"/>
  <c r="N2293" i="8"/>
  <c r="R2292" i="8"/>
  <c r="P2292" i="8"/>
  <c r="O2292" i="8"/>
  <c r="N2292" i="8"/>
  <c r="R2291" i="8"/>
  <c r="P2291" i="8"/>
  <c r="O2291" i="8"/>
  <c r="N2291" i="8"/>
  <c r="R2290" i="8"/>
  <c r="P2290" i="8"/>
  <c r="O2290" i="8"/>
  <c r="N2290" i="8"/>
  <c r="R2289" i="8"/>
  <c r="P2289" i="8"/>
  <c r="O2289" i="8"/>
  <c r="N2289" i="8"/>
  <c r="R2288" i="8"/>
  <c r="P2288" i="8"/>
  <c r="O2288" i="8"/>
  <c r="N2288" i="8"/>
  <c r="R2287" i="8"/>
  <c r="P2287" i="8"/>
  <c r="O2287" i="8"/>
  <c r="N2287" i="8"/>
  <c r="R2286" i="8"/>
  <c r="P2286" i="8"/>
  <c r="O2286" i="8"/>
  <c r="N2286" i="8"/>
  <c r="R2285" i="8"/>
  <c r="P2285" i="8"/>
  <c r="O2285" i="8"/>
  <c r="N2285" i="8"/>
  <c r="R2284" i="8"/>
  <c r="P2284" i="8"/>
  <c r="O2284" i="8"/>
  <c r="N2284" i="8"/>
  <c r="R2283" i="8"/>
  <c r="P2283" i="8"/>
  <c r="O2283" i="8"/>
  <c r="N2283" i="8"/>
  <c r="R2282" i="8"/>
  <c r="P2282" i="8"/>
  <c r="O2282" i="8"/>
  <c r="N2282" i="8"/>
  <c r="R2281" i="8"/>
  <c r="P2281" i="8"/>
  <c r="O2281" i="8"/>
  <c r="N2281" i="8"/>
  <c r="R2280" i="8"/>
  <c r="P2280" i="8"/>
  <c r="O2280" i="8"/>
  <c r="N2280" i="8"/>
  <c r="R2279" i="8"/>
  <c r="P2279" i="8"/>
  <c r="O2279" i="8"/>
  <c r="N2279" i="8"/>
  <c r="R2278" i="8"/>
  <c r="P2278" i="8"/>
  <c r="O2278" i="8"/>
  <c r="N2278" i="8"/>
  <c r="R2277" i="8"/>
  <c r="P2277" i="8"/>
  <c r="O2277" i="8"/>
  <c r="N2277" i="8"/>
  <c r="R2276" i="8"/>
  <c r="P2276" i="8"/>
  <c r="O2276" i="8"/>
  <c r="N2276" i="8"/>
  <c r="R2275" i="8"/>
  <c r="P2275" i="8"/>
  <c r="O2275" i="8"/>
  <c r="N2275" i="8"/>
  <c r="R2274" i="8"/>
  <c r="P2274" i="8"/>
  <c r="O2274" i="8"/>
  <c r="N2274" i="8"/>
  <c r="R2273" i="8"/>
  <c r="P2273" i="8"/>
  <c r="O2273" i="8"/>
  <c r="N2273" i="8"/>
  <c r="R2272" i="8"/>
  <c r="P2272" i="8"/>
  <c r="O2272" i="8"/>
  <c r="N2272" i="8"/>
  <c r="R2271" i="8"/>
  <c r="P2271" i="8"/>
  <c r="O2271" i="8"/>
  <c r="N2271" i="8"/>
  <c r="R2270" i="8"/>
  <c r="P2270" i="8"/>
  <c r="O2270" i="8"/>
  <c r="N2270" i="8"/>
  <c r="R2269" i="8"/>
  <c r="P2269" i="8"/>
  <c r="O2269" i="8"/>
  <c r="N2269" i="8"/>
  <c r="R2268" i="8"/>
  <c r="P2268" i="8"/>
  <c r="O2268" i="8"/>
  <c r="N2268" i="8"/>
  <c r="R2267" i="8"/>
  <c r="P2267" i="8"/>
  <c r="O2267" i="8"/>
  <c r="N2267" i="8"/>
  <c r="R2266" i="8"/>
  <c r="P2266" i="8"/>
  <c r="O2266" i="8"/>
  <c r="N2266" i="8"/>
  <c r="R2265" i="8"/>
  <c r="P2265" i="8"/>
  <c r="O2265" i="8"/>
  <c r="N2265" i="8"/>
  <c r="R2264" i="8"/>
  <c r="P2264" i="8"/>
  <c r="O2264" i="8"/>
  <c r="N2264" i="8"/>
  <c r="R2263" i="8"/>
  <c r="P2263" i="8"/>
  <c r="O2263" i="8"/>
  <c r="N2263" i="8"/>
  <c r="R2262" i="8"/>
  <c r="P2262" i="8"/>
  <c r="O2262" i="8"/>
  <c r="N2262" i="8"/>
  <c r="R2261" i="8"/>
  <c r="P2261" i="8"/>
  <c r="O2261" i="8"/>
  <c r="N2261" i="8"/>
  <c r="R2260" i="8"/>
  <c r="P2260" i="8"/>
  <c r="O2260" i="8"/>
  <c r="N2260" i="8"/>
  <c r="R2259" i="8"/>
  <c r="P2259" i="8"/>
  <c r="O2259" i="8"/>
  <c r="N2259" i="8"/>
  <c r="R2258" i="8"/>
  <c r="P2258" i="8"/>
  <c r="O2258" i="8"/>
  <c r="N2258" i="8"/>
  <c r="R2257" i="8"/>
  <c r="P2257" i="8"/>
  <c r="O2257" i="8"/>
  <c r="N2257" i="8"/>
  <c r="R2256" i="8"/>
  <c r="P2256" i="8"/>
  <c r="O2256" i="8"/>
  <c r="N2256" i="8"/>
  <c r="R2255" i="8"/>
  <c r="P2255" i="8"/>
  <c r="O2255" i="8"/>
  <c r="N2255" i="8"/>
  <c r="R2254" i="8"/>
  <c r="P2254" i="8"/>
  <c r="O2254" i="8"/>
  <c r="N2254" i="8"/>
  <c r="R2253" i="8"/>
  <c r="P2253" i="8"/>
  <c r="O2253" i="8"/>
  <c r="N2253" i="8"/>
  <c r="R2252" i="8"/>
  <c r="P2252" i="8"/>
  <c r="O2252" i="8"/>
  <c r="N2252" i="8"/>
  <c r="R2251" i="8"/>
  <c r="P2251" i="8"/>
  <c r="O2251" i="8"/>
  <c r="N2251" i="8"/>
  <c r="R2250" i="8"/>
  <c r="P2250" i="8"/>
  <c r="O2250" i="8"/>
  <c r="N2250" i="8"/>
  <c r="R2249" i="8"/>
  <c r="P2249" i="8"/>
  <c r="O2249" i="8"/>
  <c r="N2249" i="8"/>
  <c r="R2248" i="8"/>
  <c r="P2248" i="8"/>
  <c r="O2248" i="8"/>
  <c r="N2248" i="8"/>
  <c r="R2247" i="8"/>
  <c r="P2247" i="8"/>
  <c r="O2247" i="8"/>
  <c r="N2247" i="8"/>
  <c r="R2246" i="8"/>
  <c r="P2246" i="8"/>
  <c r="O2246" i="8"/>
  <c r="N2246" i="8"/>
  <c r="R2245" i="8"/>
  <c r="P2245" i="8"/>
  <c r="O2245" i="8"/>
  <c r="N2245" i="8"/>
  <c r="R2244" i="8"/>
  <c r="P2244" i="8"/>
  <c r="O2244" i="8"/>
  <c r="N2244" i="8"/>
  <c r="R2243" i="8"/>
  <c r="P2243" i="8"/>
  <c r="O2243" i="8"/>
  <c r="N2243" i="8"/>
  <c r="R2242" i="8"/>
  <c r="P2242" i="8"/>
  <c r="O2242" i="8"/>
  <c r="N2242" i="8"/>
  <c r="R2241" i="8"/>
  <c r="P2241" i="8"/>
  <c r="O2241" i="8"/>
  <c r="N2241" i="8"/>
  <c r="R2240" i="8"/>
  <c r="P2240" i="8"/>
  <c r="O2240" i="8"/>
  <c r="N2240" i="8"/>
  <c r="R2239" i="8"/>
  <c r="P2239" i="8"/>
  <c r="O2239" i="8"/>
  <c r="N2239" i="8"/>
  <c r="R2238" i="8"/>
  <c r="P2238" i="8"/>
  <c r="O2238" i="8"/>
  <c r="N2238" i="8"/>
  <c r="R2237" i="8"/>
  <c r="P2237" i="8"/>
  <c r="O2237" i="8"/>
  <c r="N2237" i="8"/>
  <c r="R2236" i="8"/>
  <c r="P2236" i="8"/>
  <c r="O2236" i="8"/>
  <c r="N2236" i="8"/>
  <c r="R2235" i="8"/>
  <c r="P2235" i="8"/>
  <c r="O2235" i="8"/>
  <c r="N2235" i="8"/>
  <c r="R2234" i="8"/>
  <c r="P2234" i="8"/>
  <c r="O2234" i="8"/>
  <c r="N2234" i="8"/>
  <c r="R2233" i="8"/>
  <c r="P2233" i="8"/>
  <c r="O2233" i="8"/>
  <c r="N2233" i="8"/>
  <c r="R2232" i="8"/>
  <c r="P2232" i="8"/>
  <c r="O2232" i="8"/>
  <c r="N2232" i="8"/>
  <c r="R2231" i="8"/>
  <c r="P2231" i="8"/>
  <c r="O2231" i="8"/>
  <c r="N2231" i="8"/>
  <c r="R2230" i="8"/>
  <c r="P2230" i="8"/>
  <c r="O2230" i="8"/>
  <c r="N2230" i="8"/>
  <c r="R2229" i="8"/>
  <c r="P2229" i="8"/>
  <c r="O2229" i="8"/>
  <c r="N2229" i="8"/>
  <c r="R2228" i="8"/>
  <c r="P2228" i="8"/>
  <c r="O2228" i="8"/>
  <c r="N2228" i="8"/>
  <c r="R2227" i="8"/>
  <c r="P2227" i="8"/>
  <c r="O2227" i="8"/>
  <c r="N2227" i="8"/>
  <c r="R2226" i="8"/>
  <c r="P2226" i="8"/>
  <c r="O2226" i="8"/>
  <c r="N2226" i="8"/>
  <c r="R2225" i="8"/>
  <c r="P2225" i="8"/>
  <c r="O2225" i="8"/>
  <c r="N2225" i="8"/>
  <c r="R2224" i="8"/>
  <c r="P2224" i="8"/>
  <c r="O2224" i="8"/>
  <c r="N2224" i="8"/>
  <c r="R2223" i="8"/>
  <c r="P2223" i="8"/>
  <c r="O2223" i="8"/>
  <c r="N2223" i="8"/>
  <c r="R2222" i="8"/>
  <c r="P2222" i="8"/>
  <c r="O2222" i="8"/>
  <c r="N2222" i="8"/>
  <c r="R2221" i="8"/>
  <c r="P2221" i="8"/>
  <c r="O2221" i="8"/>
  <c r="N2221" i="8"/>
  <c r="R2220" i="8"/>
  <c r="P2220" i="8"/>
  <c r="O2220" i="8"/>
  <c r="N2220" i="8"/>
  <c r="R2219" i="8"/>
  <c r="P2219" i="8"/>
  <c r="O2219" i="8"/>
  <c r="N2219" i="8"/>
  <c r="R2218" i="8"/>
  <c r="P2218" i="8"/>
  <c r="O2218" i="8"/>
  <c r="N2218" i="8"/>
  <c r="R2217" i="8"/>
  <c r="P2217" i="8"/>
  <c r="O2217" i="8"/>
  <c r="N2217" i="8"/>
  <c r="R2216" i="8"/>
  <c r="P2216" i="8"/>
  <c r="O2216" i="8"/>
  <c r="N2216" i="8"/>
  <c r="R2215" i="8"/>
  <c r="P2215" i="8"/>
  <c r="O2215" i="8"/>
  <c r="N2215" i="8"/>
  <c r="R2214" i="8"/>
  <c r="P2214" i="8"/>
  <c r="O2214" i="8"/>
  <c r="N2214" i="8"/>
  <c r="R2213" i="8"/>
  <c r="P2213" i="8"/>
  <c r="O2213" i="8"/>
  <c r="N2213" i="8"/>
  <c r="R2212" i="8"/>
  <c r="P2212" i="8"/>
  <c r="O2212" i="8"/>
  <c r="N2212" i="8"/>
  <c r="R2211" i="8"/>
  <c r="P2211" i="8"/>
  <c r="O2211" i="8"/>
  <c r="N2211" i="8"/>
  <c r="R2210" i="8"/>
  <c r="P2210" i="8"/>
  <c r="O2210" i="8"/>
  <c r="N2210" i="8"/>
  <c r="R2209" i="8"/>
  <c r="P2209" i="8"/>
  <c r="O2209" i="8"/>
  <c r="N2209" i="8"/>
  <c r="R2208" i="8"/>
  <c r="P2208" i="8"/>
  <c r="O2208" i="8"/>
  <c r="N2208" i="8"/>
  <c r="R2207" i="8"/>
  <c r="P2207" i="8"/>
  <c r="O2207" i="8"/>
  <c r="N2207" i="8"/>
  <c r="R2206" i="8"/>
  <c r="P2206" i="8"/>
  <c r="O2206" i="8"/>
  <c r="N2206" i="8"/>
  <c r="R2205" i="8"/>
  <c r="P2205" i="8"/>
  <c r="O2205" i="8"/>
  <c r="N2205" i="8"/>
  <c r="R2204" i="8"/>
  <c r="P2204" i="8"/>
  <c r="O2204" i="8"/>
  <c r="N2204" i="8"/>
  <c r="R2203" i="8"/>
  <c r="P2203" i="8"/>
  <c r="O2203" i="8"/>
  <c r="N2203" i="8"/>
  <c r="R2202" i="8"/>
  <c r="P2202" i="8"/>
  <c r="O2202" i="8"/>
  <c r="N2202" i="8"/>
  <c r="R2201" i="8"/>
  <c r="P2201" i="8"/>
  <c r="O2201" i="8"/>
  <c r="N2201" i="8"/>
  <c r="R2200" i="8"/>
  <c r="P2200" i="8"/>
  <c r="O2200" i="8"/>
  <c r="N2200" i="8"/>
  <c r="R2199" i="8"/>
  <c r="P2199" i="8"/>
  <c r="O2199" i="8"/>
  <c r="N2199" i="8"/>
  <c r="R2198" i="8"/>
  <c r="P2198" i="8"/>
  <c r="O2198" i="8"/>
  <c r="N2198" i="8"/>
  <c r="R2197" i="8"/>
  <c r="P2197" i="8"/>
  <c r="O2197" i="8"/>
  <c r="N2197" i="8"/>
  <c r="R2196" i="8"/>
  <c r="P2196" i="8"/>
  <c r="O2196" i="8"/>
  <c r="N2196" i="8"/>
  <c r="R2195" i="8"/>
  <c r="P2195" i="8"/>
  <c r="O2195" i="8"/>
  <c r="N2195" i="8"/>
  <c r="R2194" i="8"/>
  <c r="P2194" i="8"/>
  <c r="O2194" i="8"/>
  <c r="N2194" i="8"/>
  <c r="R2193" i="8"/>
  <c r="P2193" i="8"/>
  <c r="O2193" i="8"/>
  <c r="N2193" i="8"/>
  <c r="R2192" i="8"/>
  <c r="P2192" i="8"/>
  <c r="O2192" i="8"/>
  <c r="N2192" i="8"/>
  <c r="R2191" i="8"/>
  <c r="P2191" i="8"/>
  <c r="O2191" i="8"/>
  <c r="N2191" i="8"/>
  <c r="R2190" i="8"/>
  <c r="P2190" i="8"/>
  <c r="O2190" i="8"/>
  <c r="N2190" i="8"/>
  <c r="R2189" i="8"/>
  <c r="P2189" i="8"/>
  <c r="O2189" i="8"/>
  <c r="N2189" i="8"/>
  <c r="R2188" i="8"/>
  <c r="P2188" i="8"/>
  <c r="O2188" i="8"/>
  <c r="N2188" i="8"/>
  <c r="R2187" i="8"/>
  <c r="P2187" i="8"/>
  <c r="O2187" i="8"/>
  <c r="N2187" i="8"/>
  <c r="R2186" i="8"/>
  <c r="P2186" i="8"/>
  <c r="O2186" i="8"/>
  <c r="N2186" i="8"/>
  <c r="R2185" i="8"/>
  <c r="P2185" i="8"/>
  <c r="O2185" i="8"/>
  <c r="N2185" i="8"/>
  <c r="R2184" i="8"/>
  <c r="P2184" i="8"/>
  <c r="O2184" i="8"/>
  <c r="N2184" i="8"/>
  <c r="R2183" i="8"/>
  <c r="P2183" i="8"/>
  <c r="O2183" i="8"/>
  <c r="N2183" i="8"/>
  <c r="R2182" i="8"/>
  <c r="P2182" i="8"/>
  <c r="O2182" i="8"/>
  <c r="N2182" i="8"/>
  <c r="R2181" i="8"/>
  <c r="P2181" i="8"/>
  <c r="O2181" i="8"/>
  <c r="N2181" i="8"/>
  <c r="R2180" i="8"/>
  <c r="P2180" i="8"/>
  <c r="O2180" i="8"/>
  <c r="N2180" i="8"/>
  <c r="R2179" i="8"/>
  <c r="P2179" i="8"/>
  <c r="O2179" i="8"/>
  <c r="N2179" i="8"/>
  <c r="R2178" i="8"/>
  <c r="P2178" i="8"/>
  <c r="O2178" i="8"/>
  <c r="N2178" i="8"/>
  <c r="R2177" i="8"/>
  <c r="P2177" i="8"/>
  <c r="O2177" i="8"/>
  <c r="N2177" i="8"/>
  <c r="R2176" i="8"/>
  <c r="P2176" i="8"/>
  <c r="O2176" i="8"/>
  <c r="N2176" i="8"/>
  <c r="R2175" i="8"/>
  <c r="P2175" i="8"/>
  <c r="O2175" i="8"/>
  <c r="N2175" i="8"/>
  <c r="R2174" i="8"/>
  <c r="P2174" i="8"/>
  <c r="O2174" i="8"/>
  <c r="N2174" i="8"/>
  <c r="R2173" i="8"/>
  <c r="P2173" i="8"/>
  <c r="O2173" i="8"/>
  <c r="N2173" i="8"/>
  <c r="R2172" i="8"/>
  <c r="P2172" i="8"/>
  <c r="O2172" i="8"/>
  <c r="N2172" i="8"/>
  <c r="R2171" i="8"/>
  <c r="P2171" i="8"/>
  <c r="O2171" i="8"/>
  <c r="N2171" i="8"/>
  <c r="R2170" i="8"/>
  <c r="P2170" i="8"/>
  <c r="O2170" i="8"/>
  <c r="N2170" i="8"/>
  <c r="R2169" i="8"/>
  <c r="P2169" i="8"/>
  <c r="O2169" i="8"/>
  <c r="N2169" i="8"/>
  <c r="R2168" i="8"/>
  <c r="P2168" i="8"/>
  <c r="O2168" i="8"/>
  <c r="N2168" i="8"/>
  <c r="R2167" i="8"/>
  <c r="P2167" i="8"/>
  <c r="O2167" i="8"/>
  <c r="N2167" i="8"/>
  <c r="R2166" i="8"/>
  <c r="P2166" i="8"/>
  <c r="O2166" i="8"/>
  <c r="N2166" i="8"/>
  <c r="R2165" i="8"/>
  <c r="P2165" i="8"/>
  <c r="O2165" i="8"/>
  <c r="N2165" i="8"/>
  <c r="R2164" i="8"/>
  <c r="P2164" i="8"/>
  <c r="O2164" i="8"/>
  <c r="N2164" i="8"/>
  <c r="R2163" i="8"/>
  <c r="P2163" i="8"/>
  <c r="O2163" i="8"/>
  <c r="N2163" i="8"/>
  <c r="R2162" i="8"/>
  <c r="P2162" i="8"/>
  <c r="O2162" i="8"/>
  <c r="N2162" i="8"/>
  <c r="R2161" i="8"/>
  <c r="P2161" i="8"/>
  <c r="O2161" i="8"/>
  <c r="N2161" i="8"/>
  <c r="R2160" i="8"/>
  <c r="P2160" i="8"/>
  <c r="O2160" i="8"/>
  <c r="N2160" i="8"/>
  <c r="R2159" i="8"/>
  <c r="P2159" i="8"/>
  <c r="O2159" i="8"/>
  <c r="N2159" i="8"/>
  <c r="R2158" i="8"/>
  <c r="P2158" i="8"/>
  <c r="O2158" i="8"/>
  <c r="N2158" i="8"/>
  <c r="R2157" i="8"/>
  <c r="P2157" i="8"/>
  <c r="O2157" i="8"/>
  <c r="N2157" i="8"/>
  <c r="R2156" i="8"/>
  <c r="P2156" i="8"/>
  <c r="O2156" i="8"/>
  <c r="N2156" i="8"/>
  <c r="R2155" i="8"/>
  <c r="P2155" i="8"/>
  <c r="O2155" i="8"/>
  <c r="N2155" i="8"/>
  <c r="R2154" i="8"/>
  <c r="P2154" i="8"/>
  <c r="O2154" i="8"/>
  <c r="N2154" i="8"/>
  <c r="R2153" i="8"/>
  <c r="P2153" i="8"/>
  <c r="O2153" i="8"/>
  <c r="N2153" i="8"/>
  <c r="R2152" i="8"/>
  <c r="P2152" i="8"/>
  <c r="O2152" i="8"/>
  <c r="N2152" i="8"/>
  <c r="R2151" i="8"/>
  <c r="P2151" i="8"/>
  <c r="O2151" i="8"/>
  <c r="N2151" i="8"/>
  <c r="R2150" i="8"/>
  <c r="P2150" i="8"/>
  <c r="O2150" i="8"/>
  <c r="N2150" i="8"/>
  <c r="R2149" i="8"/>
  <c r="P2149" i="8"/>
  <c r="O2149" i="8"/>
  <c r="N2149" i="8"/>
  <c r="R2148" i="8"/>
  <c r="P2148" i="8"/>
  <c r="O2148" i="8"/>
  <c r="N2148" i="8"/>
  <c r="R2147" i="8"/>
  <c r="P2147" i="8"/>
  <c r="O2147" i="8"/>
  <c r="N2147" i="8"/>
  <c r="R2146" i="8"/>
  <c r="P2146" i="8"/>
  <c r="O2146" i="8"/>
  <c r="N2146" i="8"/>
  <c r="R2145" i="8"/>
  <c r="P2145" i="8"/>
  <c r="O2145" i="8"/>
  <c r="N2145" i="8"/>
  <c r="R2144" i="8"/>
  <c r="P2144" i="8"/>
  <c r="O2144" i="8"/>
  <c r="N2144" i="8"/>
  <c r="R2143" i="8"/>
  <c r="P2143" i="8"/>
  <c r="O2143" i="8"/>
  <c r="N2143" i="8"/>
  <c r="R2142" i="8"/>
  <c r="P2142" i="8"/>
  <c r="O2142" i="8"/>
  <c r="N2142" i="8"/>
  <c r="R2141" i="8"/>
  <c r="P2141" i="8"/>
  <c r="O2141" i="8"/>
  <c r="N2141" i="8"/>
  <c r="R2140" i="8"/>
  <c r="P2140" i="8"/>
  <c r="O2140" i="8"/>
  <c r="N2140" i="8"/>
  <c r="R2139" i="8"/>
  <c r="P2139" i="8"/>
  <c r="O2139" i="8"/>
  <c r="N2139" i="8"/>
  <c r="R2138" i="8"/>
  <c r="P2138" i="8"/>
  <c r="O2138" i="8"/>
  <c r="N2138" i="8"/>
  <c r="R2137" i="8"/>
  <c r="P2137" i="8"/>
  <c r="O2137" i="8"/>
  <c r="N2137" i="8"/>
  <c r="R2136" i="8"/>
  <c r="P2136" i="8"/>
  <c r="O2136" i="8"/>
  <c r="N2136" i="8"/>
  <c r="R2135" i="8"/>
  <c r="P2135" i="8"/>
  <c r="O2135" i="8"/>
  <c r="N2135" i="8"/>
  <c r="R2134" i="8"/>
  <c r="P2134" i="8"/>
  <c r="O2134" i="8"/>
  <c r="N2134" i="8"/>
  <c r="R2133" i="8"/>
  <c r="P2133" i="8"/>
  <c r="O2133" i="8"/>
  <c r="N2133" i="8"/>
  <c r="R2132" i="8"/>
  <c r="P2132" i="8"/>
  <c r="O2132" i="8"/>
  <c r="N2132" i="8"/>
  <c r="R2131" i="8"/>
  <c r="P2131" i="8"/>
  <c r="O2131" i="8"/>
  <c r="N2131" i="8"/>
  <c r="R2130" i="8"/>
  <c r="P2130" i="8"/>
  <c r="O2130" i="8"/>
  <c r="N2130" i="8"/>
  <c r="R2129" i="8"/>
  <c r="P2129" i="8"/>
  <c r="O2129" i="8"/>
  <c r="N2129" i="8"/>
  <c r="R2128" i="8"/>
  <c r="P2128" i="8"/>
  <c r="O2128" i="8"/>
  <c r="N2128" i="8"/>
  <c r="R2127" i="8"/>
  <c r="P2127" i="8"/>
  <c r="O2127" i="8"/>
  <c r="N2127" i="8"/>
  <c r="R2126" i="8"/>
  <c r="P2126" i="8"/>
  <c r="O2126" i="8"/>
  <c r="N2126" i="8"/>
  <c r="R2125" i="8"/>
  <c r="P2125" i="8"/>
  <c r="O2125" i="8"/>
  <c r="N2125" i="8"/>
  <c r="R2124" i="8"/>
  <c r="P2124" i="8"/>
  <c r="O2124" i="8"/>
  <c r="N2124" i="8"/>
  <c r="R2123" i="8"/>
  <c r="P2123" i="8"/>
  <c r="O2123" i="8"/>
  <c r="N2123" i="8"/>
  <c r="R2122" i="8"/>
  <c r="P2122" i="8"/>
  <c r="O2122" i="8"/>
  <c r="N2122" i="8"/>
  <c r="R2121" i="8"/>
  <c r="P2121" i="8"/>
  <c r="O2121" i="8"/>
  <c r="N2121" i="8"/>
  <c r="R2120" i="8"/>
  <c r="P2120" i="8"/>
  <c r="O2120" i="8"/>
  <c r="N2120" i="8"/>
  <c r="R2119" i="8"/>
  <c r="P2119" i="8"/>
  <c r="O2119" i="8"/>
  <c r="N2119" i="8"/>
  <c r="R2118" i="8"/>
  <c r="P2118" i="8"/>
  <c r="O2118" i="8"/>
  <c r="N2118" i="8"/>
  <c r="R2117" i="8"/>
  <c r="P2117" i="8"/>
  <c r="O2117" i="8"/>
  <c r="N2117" i="8"/>
  <c r="R2116" i="8"/>
  <c r="P2116" i="8"/>
  <c r="O2116" i="8"/>
  <c r="N2116" i="8"/>
  <c r="R2115" i="8"/>
  <c r="P2115" i="8"/>
  <c r="O2115" i="8"/>
  <c r="N2115" i="8"/>
  <c r="R2114" i="8"/>
  <c r="P2114" i="8"/>
  <c r="O2114" i="8"/>
  <c r="N2114" i="8"/>
  <c r="R2113" i="8"/>
  <c r="P2113" i="8"/>
  <c r="O2113" i="8"/>
  <c r="N2113" i="8"/>
  <c r="R2112" i="8"/>
  <c r="P2112" i="8"/>
  <c r="O2112" i="8"/>
  <c r="N2112" i="8"/>
  <c r="R2111" i="8"/>
  <c r="P2111" i="8"/>
  <c r="O2111" i="8"/>
  <c r="N2111" i="8"/>
  <c r="R2110" i="8"/>
  <c r="P2110" i="8"/>
  <c r="O2110" i="8"/>
  <c r="N2110" i="8"/>
  <c r="R2109" i="8"/>
  <c r="P2109" i="8"/>
  <c r="O2109" i="8"/>
  <c r="N2109" i="8"/>
  <c r="R2108" i="8"/>
  <c r="P2108" i="8"/>
  <c r="O2108" i="8"/>
  <c r="N2108" i="8"/>
  <c r="R2107" i="8"/>
  <c r="P2107" i="8"/>
  <c r="O2107" i="8"/>
  <c r="N2107" i="8"/>
  <c r="R2106" i="8"/>
  <c r="P2106" i="8"/>
  <c r="O2106" i="8"/>
  <c r="N2106" i="8"/>
  <c r="R2105" i="8"/>
  <c r="P2105" i="8"/>
  <c r="O2105" i="8"/>
  <c r="N2105" i="8"/>
  <c r="R2104" i="8"/>
  <c r="P2104" i="8"/>
  <c r="O2104" i="8"/>
  <c r="N2104" i="8"/>
  <c r="R2103" i="8"/>
  <c r="P2103" i="8"/>
  <c r="O2103" i="8"/>
  <c r="N2103" i="8"/>
  <c r="R2102" i="8"/>
  <c r="P2102" i="8"/>
  <c r="O2102" i="8"/>
  <c r="N2102" i="8"/>
  <c r="R2101" i="8"/>
  <c r="P2101" i="8"/>
  <c r="O2101" i="8"/>
  <c r="N2101" i="8"/>
  <c r="R2100" i="8"/>
  <c r="P2100" i="8"/>
  <c r="O2100" i="8"/>
  <c r="N2100" i="8"/>
  <c r="R2099" i="8"/>
  <c r="P2099" i="8"/>
  <c r="O2099" i="8"/>
  <c r="N2099" i="8"/>
  <c r="R2098" i="8"/>
  <c r="P2098" i="8"/>
  <c r="O2098" i="8"/>
  <c r="N2098" i="8"/>
  <c r="R2097" i="8"/>
  <c r="P2097" i="8"/>
  <c r="O2097" i="8"/>
  <c r="N2097" i="8"/>
  <c r="R2096" i="8"/>
  <c r="P2096" i="8"/>
  <c r="O2096" i="8"/>
  <c r="N2096" i="8"/>
  <c r="R2095" i="8"/>
  <c r="P2095" i="8"/>
  <c r="O2095" i="8"/>
  <c r="N2095" i="8"/>
  <c r="R2094" i="8"/>
  <c r="P2094" i="8"/>
  <c r="O2094" i="8"/>
  <c r="N2094" i="8"/>
  <c r="R2093" i="8"/>
  <c r="P2093" i="8"/>
  <c r="O2093" i="8"/>
  <c r="N2093" i="8"/>
  <c r="R2092" i="8"/>
  <c r="P2092" i="8"/>
  <c r="O2092" i="8"/>
  <c r="N2092" i="8"/>
  <c r="R2091" i="8"/>
  <c r="P2091" i="8"/>
  <c r="O2091" i="8"/>
  <c r="N2091" i="8"/>
  <c r="R2090" i="8"/>
  <c r="P2090" i="8"/>
  <c r="O2090" i="8"/>
  <c r="N2090" i="8"/>
  <c r="R2089" i="8"/>
  <c r="P2089" i="8"/>
  <c r="O2089" i="8"/>
  <c r="N2089" i="8"/>
  <c r="R2088" i="8"/>
  <c r="P2088" i="8"/>
  <c r="O2088" i="8"/>
  <c r="N2088" i="8"/>
  <c r="R2087" i="8"/>
  <c r="P2087" i="8"/>
  <c r="O2087" i="8"/>
  <c r="N2087" i="8"/>
  <c r="R2086" i="8"/>
  <c r="P2086" i="8"/>
  <c r="O2086" i="8"/>
  <c r="N2086" i="8"/>
  <c r="R2085" i="8"/>
  <c r="P2085" i="8"/>
  <c r="O2085" i="8"/>
  <c r="N2085" i="8"/>
  <c r="R2084" i="8"/>
  <c r="P2084" i="8"/>
  <c r="O2084" i="8"/>
  <c r="N2084" i="8"/>
  <c r="R2083" i="8"/>
  <c r="P2083" i="8"/>
  <c r="O2083" i="8"/>
  <c r="N2083" i="8"/>
  <c r="R2082" i="8"/>
  <c r="P2082" i="8"/>
  <c r="O2082" i="8"/>
  <c r="N2082" i="8"/>
  <c r="R2081" i="8"/>
  <c r="P2081" i="8"/>
  <c r="O2081" i="8"/>
  <c r="N2081" i="8"/>
  <c r="R2080" i="8"/>
  <c r="P2080" i="8"/>
  <c r="O2080" i="8"/>
  <c r="N2080" i="8"/>
  <c r="R2079" i="8"/>
  <c r="P2079" i="8"/>
  <c r="O2079" i="8"/>
  <c r="N2079" i="8"/>
  <c r="R2078" i="8"/>
  <c r="P2078" i="8"/>
  <c r="O2078" i="8"/>
  <c r="N2078" i="8"/>
  <c r="R2077" i="8"/>
  <c r="P2077" i="8"/>
  <c r="O2077" i="8"/>
  <c r="N2077" i="8"/>
  <c r="R2076" i="8"/>
  <c r="P2076" i="8"/>
  <c r="O2076" i="8"/>
  <c r="N2076" i="8"/>
  <c r="R2075" i="8"/>
  <c r="P2075" i="8"/>
  <c r="O2075" i="8"/>
  <c r="N2075" i="8"/>
  <c r="R2074" i="8"/>
  <c r="P2074" i="8"/>
  <c r="O2074" i="8"/>
  <c r="N2074" i="8"/>
  <c r="R2073" i="8"/>
  <c r="P2073" i="8"/>
  <c r="O2073" i="8"/>
  <c r="N2073" i="8"/>
  <c r="R2072" i="8"/>
  <c r="P2072" i="8"/>
  <c r="O2072" i="8"/>
  <c r="N2072" i="8"/>
  <c r="R2071" i="8"/>
  <c r="P2071" i="8"/>
  <c r="O2071" i="8"/>
  <c r="N2071" i="8"/>
  <c r="R2070" i="8"/>
  <c r="P2070" i="8"/>
  <c r="O2070" i="8"/>
  <c r="N2070" i="8"/>
  <c r="R2069" i="8"/>
  <c r="P2069" i="8"/>
  <c r="O2069" i="8"/>
  <c r="N2069" i="8"/>
  <c r="R2068" i="8"/>
  <c r="P2068" i="8"/>
  <c r="O2068" i="8"/>
  <c r="N2068" i="8"/>
  <c r="R2067" i="8"/>
  <c r="P2067" i="8"/>
  <c r="O2067" i="8"/>
  <c r="N2067" i="8"/>
  <c r="R2066" i="8"/>
  <c r="P2066" i="8"/>
  <c r="O2066" i="8"/>
  <c r="N2066" i="8"/>
  <c r="R2065" i="8"/>
  <c r="P2065" i="8"/>
  <c r="O2065" i="8"/>
  <c r="N2065" i="8"/>
  <c r="R2064" i="8"/>
  <c r="P2064" i="8"/>
  <c r="O2064" i="8"/>
  <c r="N2064" i="8"/>
  <c r="R2063" i="8"/>
  <c r="P2063" i="8"/>
  <c r="O2063" i="8"/>
  <c r="N2063" i="8"/>
  <c r="R2062" i="8"/>
  <c r="P2062" i="8"/>
  <c r="O2062" i="8"/>
  <c r="N2062" i="8"/>
  <c r="R2061" i="8"/>
  <c r="P2061" i="8"/>
  <c r="O2061" i="8"/>
  <c r="N2061" i="8"/>
  <c r="R2060" i="8"/>
  <c r="P2060" i="8"/>
  <c r="O2060" i="8"/>
  <c r="N2060" i="8"/>
  <c r="R2059" i="8"/>
  <c r="P2059" i="8"/>
  <c r="O2059" i="8"/>
  <c r="N2059" i="8"/>
  <c r="R2058" i="8"/>
  <c r="P2058" i="8"/>
  <c r="O2058" i="8"/>
  <c r="N2058" i="8"/>
  <c r="R2057" i="8"/>
  <c r="P2057" i="8"/>
  <c r="O2057" i="8"/>
  <c r="N2057" i="8"/>
  <c r="R2056" i="8"/>
  <c r="P2056" i="8"/>
  <c r="O2056" i="8"/>
  <c r="N2056" i="8"/>
  <c r="R2055" i="8"/>
  <c r="P2055" i="8"/>
  <c r="O2055" i="8"/>
  <c r="N2055" i="8"/>
  <c r="R2054" i="8"/>
  <c r="P2054" i="8"/>
  <c r="O2054" i="8"/>
  <c r="N2054" i="8"/>
  <c r="R2053" i="8"/>
  <c r="P2053" i="8"/>
  <c r="O2053" i="8"/>
  <c r="N2053" i="8"/>
  <c r="R2052" i="8"/>
  <c r="P2052" i="8"/>
  <c r="O2052" i="8"/>
  <c r="N2052" i="8"/>
  <c r="R2051" i="8"/>
  <c r="P2051" i="8"/>
  <c r="O2051" i="8"/>
  <c r="N2051" i="8"/>
  <c r="R2050" i="8"/>
  <c r="P2050" i="8"/>
  <c r="O2050" i="8"/>
  <c r="N2050" i="8"/>
  <c r="R2049" i="8"/>
  <c r="P2049" i="8"/>
  <c r="O2049" i="8"/>
  <c r="N2049" i="8"/>
  <c r="R2048" i="8"/>
  <c r="P2048" i="8"/>
  <c r="O2048" i="8"/>
  <c r="N2048" i="8"/>
  <c r="R2047" i="8"/>
  <c r="P2047" i="8"/>
  <c r="O2047" i="8"/>
  <c r="N2047" i="8"/>
  <c r="R2046" i="8"/>
  <c r="P2046" i="8"/>
  <c r="O2046" i="8"/>
  <c r="N2046" i="8"/>
  <c r="R2045" i="8"/>
  <c r="P2045" i="8"/>
  <c r="O2045" i="8"/>
  <c r="N2045" i="8"/>
  <c r="R2044" i="8"/>
  <c r="P2044" i="8"/>
  <c r="O2044" i="8"/>
  <c r="N2044" i="8"/>
  <c r="R2043" i="8"/>
  <c r="P2043" i="8"/>
  <c r="O2043" i="8"/>
  <c r="N2043" i="8"/>
  <c r="R2042" i="8"/>
  <c r="P2042" i="8"/>
  <c r="O2042" i="8"/>
  <c r="N2042" i="8"/>
  <c r="R2041" i="8"/>
  <c r="P2041" i="8"/>
  <c r="O2041" i="8"/>
  <c r="N2041" i="8"/>
  <c r="R2040" i="8"/>
  <c r="P2040" i="8"/>
  <c r="O2040" i="8"/>
  <c r="N2040" i="8"/>
  <c r="R2039" i="8"/>
  <c r="P2039" i="8"/>
  <c r="O2039" i="8"/>
  <c r="N2039" i="8"/>
  <c r="R2038" i="8"/>
  <c r="P2038" i="8"/>
  <c r="O2038" i="8"/>
  <c r="N2038" i="8"/>
  <c r="R2037" i="8"/>
  <c r="P2037" i="8"/>
  <c r="O2037" i="8"/>
  <c r="N2037" i="8"/>
  <c r="R2036" i="8"/>
  <c r="P2036" i="8"/>
  <c r="O2036" i="8"/>
  <c r="N2036" i="8"/>
  <c r="R2035" i="8"/>
  <c r="P2035" i="8"/>
  <c r="O2035" i="8"/>
  <c r="N2035" i="8"/>
  <c r="R2034" i="8"/>
  <c r="P2034" i="8"/>
  <c r="O2034" i="8"/>
  <c r="N2034" i="8"/>
  <c r="R2033" i="8"/>
  <c r="P2033" i="8"/>
  <c r="O2033" i="8"/>
  <c r="N2033" i="8"/>
  <c r="R2032" i="8"/>
  <c r="P2032" i="8"/>
  <c r="O2032" i="8"/>
  <c r="N2032" i="8"/>
  <c r="R2031" i="8"/>
  <c r="P2031" i="8"/>
  <c r="O2031" i="8"/>
  <c r="N2031" i="8"/>
  <c r="R2030" i="8"/>
  <c r="P2030" i="8"/>
  <c r="O2030" i="8"/>
  <c r="N2030" i="8"/>
  <c r="R2029" i="8"/>
  <c r="P2029" i="8"/>
  <c r="O2029" i="8"/>
  <c r="N2029" i="8"/>
  <c r="R2028" i="8"/>
  <c r="P2028" i="8"/>
  <c r="O2028" i="8"/>
  <c r="N2028" i="8"/>
  <c r="R2027" i="8"/>
  <c r="P2027" i="8"/>
  <c r="O2027" i="8"/>
  <c r="N2027" i="8"/>
  <c r="R2026" i="8"/>
  <c r="P2026" i="8"/>
  <c r="O2026" i="8"/>
  <c r="N2026" i="8"/>
  <c r="R2025" i="8"/>
  <c r="P2025" i="8"/>
  <c r="O2025" i="8"/>
  <c r="N2025" i="8"/>
  <c r="R2024" i="8"/>
  <c r="P2024" i="8"/>
  <c r="O2024" i="8"/>
  <c r="N2024" i="8"/>
  <c r="R2023" i="8"/>
  <c r="P2023" i="8"/>
  <c r="O2023" i="8"/>
  <c r="N2023" i="8"/>
  <c r="R2022" i="8"/>
  <c r="P2022" i="8"/>
  <c r="O2022" i="8"/>
  <c r="N2022" i="8"/>
  <c r="R2021" i="8"/>
  <c r="P2021" i="8"/>
  <c r="O2021" i="8"/>
  <c r="N2021" i="8"/>
  <c r="R2020" i="8"/>
  <c r="P2020" i="8"/>
  <c r="O2020" i="8"/>
  <c r="N2020" i="8"/>
  <c r="R2019" i="8"/>
  <c r="P2019" i="8"/>
  <c r="O2019" i="8"/>
  <c r="N2019" i="8"/>
  <c r="R2018" i="8"/>
  <c r="P2018" i="8"/>
  <c r="O2018" i="8"/>
  <c r="N2018" i="8"/>
  <c r="R2017" i="8"/>
  <c r="P2017" i="8"/>
  <c r="O2017" i="8"/>
  <c r="N2017" i="8"/>
  <c r="R2016" i="8"/>
  <c r="P2016" i="8"/>
  <c r="O2016" i="8"/>
  <c r="N2016" i="8"/>
  <c r="R2015" i="8"/>
  <c r="P2015" i="8"/>
  <c r="O2015" i="8"/>
  <c r="N2015" i="8"/>
  <c r="R2014" i="8"/>
  <c r="P2014" i="8"/>
  <c r="O2014" i="8"/>
  <c r="N2014" i="8"/>
  <c r="R2013" i="8"/>
  <c r="P2013" i="8"/>
  <c r="O2013" i="8"/>
  <c r="N2013" i="8"/>
  <c r="R2012" i="8"/>
  <c r="P2012" i="8"/>
  <c r="O2012" i="8"/>
  <c r="N2012" i="8"/>
  <c r="R2011" i="8"/>
  <c r="P2011" i="8"/>
  <c r="O2011" i="8"/>
  <c r="N2011" i="8"/>
  <c r="R2010" i="8"/>
  <c r="P2010" i="8"/>
  <c r="O2010" i="8"/>
  <c r="N2010" i="8"/>
  <c r="R2009" i="8"/>
  <c r="P2009" i="8"/>
  <c r="O2009" i="8"/>
  <c r="N2009" i="8"/>
  <c r="R2008" i="8"/>
  <c r="P2008" i="8"/>
  <c r="O2008" i="8"/>
  <c r="N2008" i="8"/>
  <c r="R2007" i="8"/>
  <c r="P2007" i="8"/>
  <c r="O2007" i="8"/>
  <c r="N2007" i="8"/>
  <c r="R2006" i="8"/>
  <c r="P2006" i="8"/>
  <c r="O2006" i="8"/>
  <c r="N2006" i="8"/>
  <c r="R2005" i="8"/>
  <c r="P2005" i="8"/>
  <c r="O2005" i="8"/>
  <c r="N2005" i="8"/>
  <c r="R2004" i="8"/>
  <c r="P2004" i="8"/>
  <c r="O2004" i="8"/>
  <c r="N2004" i="8"/>
  <c r="R2003" i="8"/>
  <c r="P2003" i="8"/>
  <c r="O2003" i="8"/>
  <c r="N2003" i="8"/>
  <c r="R2002" i="8"/>
  <c r="P2002" i="8"/>
  <c r="O2002" i="8"/>
  <c r="N2002" i="8"/>
  <c r="R2001" i="8"/>
  <c r="P2001" i="8"/>
  <c r="O2001" i="8"/>
  <c r="N2001" i="8"/>
  <c r="R2000" i="8"/>
  <c r="P2000" i="8"/>
  <c r="O2000" i="8"/>
  <c r="N2000" i="8"/>
  <c r="R1999" i="8"/>
  <c r="P1999" i="8"/>
  <c r="O1999" i="8"/>
  <c r="N1999" i="8"/>
  <c r="R1998" i="8"/>
  <c r="P1998" i="8"/>
  <c r="O1998" i="8"/>
  <c r="N1998" i="8"/>
  <c r="R1997" i="8"/>
  <c r="P1997" i="8"/>
  <c r="O1997" i="8"/>
  <c r="N1997" i="8"/>
  <c r="R1996" i="8"/>
  <c r="P1996" i="8"/>
  <c r="O1996" i="8"/>
  <c r="N1996" i="8"/>
  <c r="R1995" i="8"/>
  <c r="P1995" i="8"/>
  <c r="O1995" i="8"/>
  <c r="N1995" i="8"/>
  <c r="R1994" i="8"/>
  <c r="P1994" i="8"/>
  <c r="O1994" i="8"/>
  <c r="N1994" i="8"/>
  <c r="R1993" i="8"/>
  <c r="P1993" i="8"/>
  <c r="O1993" i="8"/>
  <c r="N1993" i="8"/>
  <c r="R1992" i="8"/>
  <c r="P1992" i="8"/>
  <c r="O1992" i="8"/>
  <c r="N1992" i="8"/>
  <c r="R1991" i="8"/>
  <c r="P1991" i="8"/>
  <c r="O1991" i="8"/>
  <c r="N1991" i="8"/>
  <c r="R1990" i="8"/>
  <c r="P1990" i="8"/>
  <c r="O1990" i="8"/>
  <c r="N1990" i="8"/>
  <c r="R1989" i="8"/>
  <c r="P1989" i="8"/>
  <c r="O1989" i="8"/>
  <c r="N1989" i="8"/>
  <c r="R1988" i="8"/>
  <c r="P1988" i="8"/>
  <c r="O1988" i="8"/>
  <c r="N1988" i="8"/>
  <c r="R1987" i="8"/>
  <c r="P1987" i="8"/>
  <c r="O1987" i="8"/>
  <c r="N1987" i="8"/>
  <c r="R1986" i="8"/>
  <c r="P1986" i="8"/>
  <c r="O1986" i="8"/>
  <c r="N1986" i="8"/>
  <c r="R1985" i="8"/>
  <c r="P1985" i="8"/>
  <c r="O1985" i="8"/>
  <c r="N1985" i="8"/>
  <c r="R1984" i="8"/>
  <c r="P1984" i="8"/>
  <c r="O1984" i="8"/>
  <c r="N1984" i="8"/>
  <c r="R1983" i="8"/>
  <c r="P1983" i="8"/>
  <c r="O1983" i="8"/>
  <c r="N1983" i="8"/>
  <c r="R1982" i="8"/>
  <c r="P1982" i="8"/>
  <c r="O1982" i="8"/>
  <c r="N1982" i="8"/>
  <c r="R1981" i="8"/>
  <c r="P1981" i="8"/>
  <c r="O1981" i="8"/>
  <c r="N1981" i="8"/>
  <c r="R1980" i="8"/>
  <c r="P1980" i="8"/>
  <c r="O1980" i="8"/>
  <c r="N1980" i="8"/>
  <c r="R1979" i="8"/>
  <c r="P1979" i="8"/>
  <c r="O1979" i="8"/>
  <c r="N1979" i="8"/>
  <c r="R1978" i="8"/>
  <c r="P1978" i="8"/>
  <c r="O1978" i="8"/>
  <c r="N1978" i="8"/>
  <c r="R1977" i="8"/>
  <c r="P1977" i="8"/>
  <c r="O1977" i="8"/>
  <c r="N1977" i="8"/>
  <c r="R1976" i="8"/>
  <c r="P1976" i="8"/>
  <c r="O1976" i="8"/>
  <c r="N1976" i="8"/>
  <c r="R1975" i="8"/>
  <c r="P1975" i="8"/>
  <c r="O1975" i="8"/>
  <c r="N1975" i="8"/>
  <c r="R1974" i="8"/>
  <c r="P1974" i="8"/>
  <c r="O1974" i="8"/>
  <c r="N1974" i="8"/>
  <c r="R1973" i="8"/>
  <c r="P1973" i="8"/>
  <c r="O1973" i="8"/>
  <c r="N1973" i="8"/>
  <c r="R1972" i="8"/>
  <c r="P1972" i="8"/>
  <c r="O1972" i="8"/>
  <c r="N1972" i="8"/>
  <c r="R1971" i="8"/>
  <c r="P1971" i="8"/>
  <c r="O1971" i="8"/>
  <c r="N1971" i="8"/>
  <c r="R1970" i="8"/>
  <c r="P1970" i="8"/>
  <c r="O1970" i="8"/>
  <c r="N1970" i="8"/>
  <c r="R1969" i="8"/>
  <c r="P1969" i="8"/>
  <c r="O1969" i="8"/>
  <c r="N1969" i="8"/>
  <c r="R1968" i="8"/>
  <c r="P1968" i="8"/>
  <c r="O1968" i="8"/>
  <c r="N1968" i="8"/>
  <c r="R1967" i="8"/>
  <c r="P1967" i="8"/>
  <c r="O1967" i="8"/>
  <c r="N1967" i="8"/>
  <c r="R1966" i="8"/>
  <c r="P1966" i="8"/>
  <c r="O1966" i="8"/>
  <c r="N1966" i="8"/>
  <c r="R1965" i="8"/>
  <c r="P1965" i="8"/>
  <c r="O1965" i="8"/>
  <c r="N1965" i="8"/>
  <c r="R1964" i="8"/>
  <c r="P1964" i="8"/>
  <c r="O1964" i="8"/>
  <c r="N1964" i="8"/>
  <c r="R1963" i="8"/>
  <c r="P1963" i="8"/>
  <c r="O1963" i="8"/>
  <c r="N1963" i="8"/>
  <c r="R1962" i="8"/>
  <c r="P1962" i="8"/>
  <c r="O1962" i="8"/>
  <c r="N1962" i="8"/>
  <c r="R1961" i="8"/>
  <c r="P1961" i="8"/>
  <c r="O1961" i="8"/>
  <c r="N1961" i="8"/>
  <c r="R1960" i="8"/>
  <c r="P1960" i="8"/>
  <c r="O1960" i="8"/>
  <c r="N1960" i="8"/>
  <c r="R1959" i="8"/>
  <c r="P1959" i="8"/>
  <c r="O1959" i="8"/>
  <c r="N1959" i="8"/>
  <c r="R1958" i="8"/>
  <c r="P1958" i="8"/>
  <c r="O1958" i="8"/>
  <c r="N1958" i="8"/>
  <c r="R1957" i="8"/>
  <c r="P1957" i="8"/>
  <c r="O1957" i="8"/>
  <c r="N1957" i="8"/>
  <c r="R1956" i="8"/>
  <c r="P1956" i="8"/>
  <c r="O1956" i="8"/>
  <c r="N1956" i="8"/>
  <c r="R1955" i="8"/>
  <c r="P1955" i="8"/>
  <c r="O1955" i="8"/>
  <c r="N1955" i="8"/>
  <c r="R1954" i="8"/>
  <c r="P1954" i="8"/>
  <c r="O1954" i="8"/>
  <c r="N1954" i="8"/>
  <c r="R1953" i="8"/>
  <c r="P1953" i="8"/>
  <c r="O1953" i="8"/>
  <c r="N1953" i="8"/>
  <c r="R1952" i="8"/>
  <c r="P1952" i="8"/>
  <c r="O1952" i="8"/>
  <c r="N1952" i="8"/>
  <c r="R1951" i="8"/>
  <c r="P1951" i="8"/>
  <c r="O1951" i="8"/>
  <c r="N1951" i="8"/>
  <c r="R1950" i="8"/>
  <c r="P1950" i="8"/>
  <c r="O1950" i="8"/>
  <c r="N1950" i="8"/>
  <c r="R1949" i="8"/>
  <c r="P1949" i="8"/>
  <c r="O1949" i="8"/>
  <c r="N1949" i="8"/>
  <c r="R1948" i="8"/>
  <c r="P1948" i="8"/>
  <c r="O1948" i="8"/>
  <c r="N1948" i="8"/>
  <c r="R1947" i="8"/>
  <c r="P1947" i="8"/>
  <c r="O1947" i="8"/>
  <c r="N1947" i="8"/>
  <c r="R1946" i="8"/>
  <c r="P1946" i="8"/>
  <c r="O1946" i="8"/>
  <c r="N1946" i="8"/>
  <c r="R1945" i="8"/>
  <c r="P1945" i="8"/>
  <c r="O1945" i="8"/>
  <c r="N1945" i="8"/>
  <c r="R1944" i="8"/>
  <c r="P1944" i="8"/>
  <c r="O1944" i="8"/>
  <c r="N1944" i="8"/>
  <c r="R1943" i="8"/>
  <c r="P1943" i="8"/>
  <c r="O1943" i="8"/>
  <c r="N1943" i="8"/>
  <c r="R1942" i="8"/>
  <c r="P1942" i="8"/>
  <c r="O1942" i="8"/>
  <c r="N1942" i="8"/>
  <c r="R1941" i="8"/>
  <c r="P1941" i="8"/>
  <c r="O1941" i="8"/>
  <c r="N1941" i="8"/>
  <c r="R1940" i="8"/>
  <c r="P1940" i="8"/>
  <c r="O1940" i="8"/>
  <c r="N1940" i="8"/>
  <c r="R1939" i="8"/>
  <c r="P1939" i="8"/>
  <c r="O1939" i="8"/>
  <c r="N1939" i="8"/>
  <c r="R1938" i="8"/>
  <c r="P1938" i="8"/>
  <c r="O1938" i="8"/>
  <c r="N1938" i="8"/>
  <c r="R1937" i="8"/>
  <c r="P1937" i="8"/>
  <c r="O1937" i="8"/>
  <c r="N1937" i="8"/>
  <c r="R1936" i="8"/>
  <c r="P1936" i="8"/>
  <c r="O1936" i="8"/>
  <c r="N1936" i="8"/>
  <c r="R1935" i="8"/>
  <c r="P1935" i="8"/>
  <c r="O1935" i="8"/>
  <c r="N1935" i="8"/>
  <c r="R1934" i="8"/>
  <c r="P1934" i="8"/>
  <c r="O1934" i="8"/>
  <c r="N1934" i="8"/>
  <c r="R1933" i="8"/>
  <c r="P1933" i="8"/>
  <c r="O1933" i="8"/>
  <c r="N1933" i="8"/>
  <c r="R1932" i="8"/>
  <c r="P1932" i="8"/>
  <c r="O1932" i="8"/>
  <c r="N1932" i="8"/>
  <c r="R1931" i="8"/>
  <c r="P1931" i="8"/>
  <c r="O1931" i="8"/>
  <c r="N1931" i="8"/>
  <c r="R1930" i="8"/>
  <c r="P1930" i="8"/>
  <c r="O1930" i="8"/>
  <c r="N1930" i="8"/>
  <c r="R1929" i="8"/>
  <c r="P1929" i="8"/>
  <c r="O1929" i="8"/>
  <c r="N1929" i="8"/>
  <c r="R1928" i="8"/>
  <c r="P1928" i="8"/>
  <c r="O1928" i="8"/>
  <c r="N1928" i="8"/>
  <c r="R1927" i="8"/>
  <c r="P1927" i="8"/>
  <c r="O1927" i="8"/>
  <c r="N1927" i="8"/>
  <c r="R1926" i="8"/>
  <c r="P1926" i="8"/>
  <c r="O1926" i="8"/>
  <c r="N1926" i="8"/>
  <c r="R1925" i="8"/>
  <c r="P1925" i="8"/>
  <c r="O1925" i="8"/>
  <c r="N1925" i="8"/>
  <c r="R1924" i="8"/>
  <c r="P1924" i="8"/>
  <c r="O1924" i="8"/>
  <c r="N1924" i="8"/>
  <c r="R1923" i="8"/>
  <c r="P1923" i="8"/>
  <c r="O1923" i="8"/>
  <c r="N1923" i="8"/>
  <c r="R1922" i="8"/>
  <c r="P1922" i="8"/>
  <c r="O1922" i="8"/>
  <c r="N1922" i="8"/>
  <c r="R1921" i="8"/>
  <c r="P1921" i="8"/>
  <c r="O1921" i="8"/>
  <c r="N1921" i="8"/>
  <c r="R1920" i="8"/>
  <c r="P1920" i="8"/>
  <c r="O1920" i="8"/>
  <c r="N1920" i="8"/>
  <c r="R1919" i="8"/>
  <c r="P1919" i="8"/>
  <c r="O1919" i="8"/>
  <c r="N1919" i="8"/>
  <c r="R1918" i="8"/>
  <c r="P1918" i="8"/>
  <c r="O1918" i="8"/>
  <c r="N1918" i="8"/>
  <c r="R1917" i="8"/>
  <c r="P1917" i="8"/>
  <c r="O1917" i="8"/>
  <c r="N1917" i="8"/>
  <c r="R1916" i="8"/>
  <c r="P1916" i="8"/>
  <c r="O1916" i="8"/>
  <c r="N1916" i="8"/>
  <c r="R1915" i="8"/>
  <c r="P1915" i="8"/>
  <c r="O1915" i="8"/>
  <c r="N1915" i="8"/>
  <c r="R1914" i="8"/>
  <c r="P1914" i="8"/>
  <c r="O1914" i="8"/>
  <c r="N1914" i="8"/>
  <c r="R1913" i="8"/>
  <c r="P1913" i="8"/>
  <c r="O1913" i="8"/>
  <c r="N1913" i="8"/>
  <c r="R1912" i="8"/>
  <c r="P1912" i="8"/>
  <c r="O1912" i="8"/>
  <c r="N1912" i="8"/>
  <c r="R1911" i="8"/>
  <c r="P1911" i="8"/>
  <c r="O1911" i="8"/>
  <c r="N1911" i="8"/>
  <c r="R1910" i="8"/>
  <c r="P1910" i="8"/>
  <c r="O1910" i="8"/>
  <c r="N1910" i="8"/>
  <c r="R1909" i="8"/>
  <c r="P1909" i="8"/>
  <c r="O1909" i="8"/>
  <c r="N1909" i="8"/>
  <c r="R1908" i="8"/>
  <c r="P1908" i="8"/>
  <c r="O1908" i="8"/>
  <c r="N1908" i="8"/>
  <c r="R1907" i="8"/>
  <c r="P1907" i="8"/>
  <c r="O1907" i="8"/>
  <c r="N1907" i="8"/>
  <c r="R1906" i="8"/>
  <c r="P1906" i="8"/>
  <c r="O1906" i="8"/>
  <c r="N1906" i="8"/>
  <c r="R1905" i="8"/>
  <c r="P1905" i="8"/>
  <c r="O1905" i="8"/>
  <c r="N1905" i="8"/>
  <c r="R1904" i="8"/>
  <c r="P1904" i="8"/>
  <c r="O1904" i="8"/>
  <c r="N1904" i="8"/>
  <c r="R1903" i="8"/>
  <c r="P1903" i="8"/>
  <c r="O1903" i="8"/>
  <c r="N1903" i="8"/>
  <c r="R1902" i="8"/>
  <c r="P1902" i="8"/>
  <c r="O1902" i="8"/>
  <c r="N1902" i="8"/>
  <c r="R1901" i="8"/>
  <c r="P1901" i="8"/>
  <c r="O1901" i="8"/>
  <c r="N1901" i="8"/>
  <c r="R1900" i="8"/>
  <c r="P1900" i="8"/>
  <c r="O1900" i="8"/>
  <c r="N1900" i="8"/>
  <c r="R1899" i="8"/>
  <c r="P1899" i="8"/>
  <c r="O1899" i="8"/>
  <c r="N1899" i="8"/>
  <c r="R1898" i="8"/>
  <c r="P1898" i="8"/>
  <c r="O1898" i="8"/>
  <c r="N1898" i="8"/>
  <c r="R1897" i="8"/>
  <c r="P1897" i="8"/>
  <c r="O1897" i="8"/>
  <c r="N1897" i="8"/>
  <c r="R1896" i="8"/>
  <c r="P1896" i="8"/>
  <c r="O1896" i="8"/>
  <c r="N1896" i="8"/>
  <c r="R1895" i="8"/>
  <c r="P1895" i="8"/>
  <c r="O1895" i="8"/>
  <c r="N1895" i="8"/>
  <c r="R1894" i="8"/>
  <c r="P1894" i="8"/>
  <c r="O1894" i="8"/>
  <c r="N1894" i="8"/>
  <c r="R1893" i="8"/>
  <c r="P1893" i="8"/>
  <c r="O1893" i="8"/>
  <c r="N1893" i="8"/>
  <c r="R1892" i="8"/>
  <c r="P1892" i="8"/>
  <c r="O1892" i="8"/>
  <c r="N1892" i="8"/>
  <c r="R1891" i="8"/>
  <c r="P1891" i="8"/>
  <c r="O1891" i="8"/>
  <c r="N1891" i="8"/>
  <c r="R1890" i="8"/>
  <c r="P1890" i="8"/>
  <c r="O1890" i="8"/>
  <c r="N1890" i="8"/>
  <c r="R1889" i="8"/>
  <c r="P1889" i="8"/>
  <c r="O1889" i="8"/>
  <c r="N1889" i="8"/>
  <c r="R1888" i="8"/>
  <c r="P1888" i="8"/>
  <c r="O1888" i="8"/>
  <c r="N1888" i="8"/>
  <c r="R1887" i="8"/>
  <c r="P1887" i="8"/>
  <c r="O1887" i="8"/>
  <c r="N1887" i="8"/>
  <c r="R1886" i="8"/>
  <c r="P1886" i="8"/>
  <c r="O1886" i="8"/>
  <c r="N1886" i="8"/>
  <c r="R1885" i="8"/>
  <c r="P1885" i="8"/>
  <c r="O1885" i="8"/>
  <c r="N1885" i="8"/>
  <c r="R1884" i="8"/>
  <c r="P1884" i="8"/>
  <c r="O1884" i="8"/>
  <c r="N1884" i="8"/>
  <c r="R1883" i="8"/>
  <c r="P1883" i="8"/>
  <c r="O1883" i="8"/>
  <c r="N1883" i="8"/>
  <c r="R1882" i="8"/>
  <c r="P1882" i="8"/>
  <c r="O1882" i="8"/>
  <c r="N1882" i="8"/>
  <c r="R1881" i="8"/>
  <c r="P1881" i="8"/>
  <c r="O1881" i="8"/>
  <c r="N1881" i="8"/>
  <c r="R1880" i="8"/>
  <c r="P1880" i="8"/>
  <c r="O1880" i="8"/>
  <c r="N1880" i="8"/>
  <c r="R1879" i="8"/>
  <c r="P1879" i="8"/>
  <c r="O1879" i="8"/>
  <c r="N1879" i="8"/>
  <c r="R1878" i="8"/>
  <c r="P1878" i="8"/>
  <c r="O1878" i="8"/>
  <c r="N1878" i="8"/>
  <c r="R1877" i="8"/>
  <c r="P1877" i="8"/>
  <c r="O1877" i="8"/>
  <c r="N1877" i="8"/>
  <c r="R1876" i="8"/>
  <c r="P1876" i="8"/>
  <c r="O1876" i="8"/>
  <c r="N1876" i="8"/>
  <c r="R1875" i="8"/>
  <c r="P1875" i="8"/>
  <c r="O1875" i="8"/>
  <c r="N1875" i="8"/>
  <c r="R1874" i="8"/>
  <c r="P1874" i="8"/>
  <c r="O1874" i="8"/>
  <c r="N1874" i="8"/>
  <c r="R1873" i="8"/>
  <c r="P1873" i="8"/>
  <c r="O1873" i="8"/>
  <c r="N1873" i="8"/>
  <c r="R1872" i="8"/>
  <c r="P1872" i="8"/>
  <c r="O1872" i="8"/>
  <c r="N1872" i="8"/>
  <c r="R1871" i="8"/>
  <c r="P1871" i="8"/>
  <c r="O1871" i="8"/>
  <c r="N1871" i="8"/>
  <c r="R1870" i="8"/>
  <c r="P1870" i="8"/>
  <c r="O1870" i="8"/>
  <c r="N1870" i="8"/>
  <c r="R1869" i="8"/>
  <c r="P1869" i="8"/>
  <c r="O1869" i="8"/>
  <c r="N1869" i="8"/>
  <c r="R1868" i="8"/>
  <c r="P1868" i="8"/>
  <c r="O1868" i="8"/>
  <c r="N1868" i="8"/>
  <c r="R1867" i="8"/>
  <c r="P1867" i="8"/>
  <c r="O1867" i="8"/>
  <c r="N1867" i="8"/>
  <c r="R1866" i="8"/>
  <c r="P1866" i="8"/>
  <c r="O1866" i="8"/>
  <c r="N1866" i="8"/>
  <c r="R1865" i="8"/>
  <c r="P1865" i="8"/>
  <c r="O1865" i="8"/>
  <c r="N1865" i="8"/>
  <c r="R1864" i="8"/>
  <c r="P1864" i="8"/>
  <c r="O1864" i="8"/>
  <c r="N1864" i="8"/>
  <c r="R1863" i="8"/>
  <c r="P1863" i="8"/>
  <c r="O1863" i="8"/>
  <c r="N1863" i="8"/>
  <c r="R1862" i="8"/>
  <c r="P1862" i="8"/>
  <c r="O1862" i="8"/>
  <c r="N1862" i="8"/>
  <c r="R1861" i="8"/>
  <c r="P1861" i="8"/>
  <c r="O1861" i="8"/>
  <c r="N1861" i="8"/>
  <c r="R1860" i="8"/>
  <c r="P1860" i="8"/>
  <c r="O1860" i="8"/>
  <c r="N1860" i="8"/>
  <c r="R1859" i="8"/>
  <c r="P1859" i="8"/>
  <c r="O1859" i="8"/>
  <c r="N1859" i="8"/>
  <c r="R1858" i="8"/>
  <c r="P1858" i="8"/>
  <c r="O1858" i="8"/>
  <c r="N1858" i="8"/>
  <c r="R1857" i="8"/>
  <c r="P1857" i="8"/>
  <c r="O1857" i="8"/>
  <c r="N1857" i="8"/>
  <c r="R1856" i="8"/>
  <c r="P1856" i="8"/>
  <c r="O1856" i="8"/>
  <c r="N1856" i="8"/>
  <c r="R1855" i="8"/>
  <c r="P1855" i="8"/>
  <c r="O1855" i="8"/>
  <c r="N1855" i="8"/>
  <c r="R1854" i="8"/>
  <c r="P1854" i="8"/>
  <c r="O1854" i="8"/>
  <c r="N1854" i="8"/>
  <c r="R1853" i="8"/>
  <c r="P1853" i="8"/>
  <c r="O1853" i="8"/>
  <c r="N1853" i="8"/>
  <c r="R1852" i="8"/>
  <c r="P1852" i="8"/>
  <c r="O1852" i="8"/>
  <c r="N1852" i="8"/>
  <c r="R1851" i="8"/>
  <c r="P1851" i="8"/>
  <c r="O1851" i="8"/>
  <c r="N1851" i="8"/>
  <c r="R1850" i="8"/>
  <c r="P1850" i="8"/>
  <c r="O1850" i="8"/>
  <c r="N1850" i="8"/>
  <c r="R1849" i="8"/>
  <c r="P1849" i="8"/>
  <c r="O1849" i="8"/>
  <c r="N1849" i="8"/>
  <c r="R1848" i="8"/>
  <c r="P1848" i="8"/>
  <c r="O1848" i="8"/>
  <c r="N1848" i="8"/>
  <c r="R1847" i="8"/>
  <c r="P1847" i="8"/>
  <c r="O1847" i="8"/>
  <c r="N1847" i="8"/>
  <c r="R1846" i="8"/>
  <c r="P1846" i="8"/>
  <c r="O1846" i="8"/>
  <c r="N1846" i="8"/>
  <c r="R1845" i="8"/>
  <c r="P1845" i="8"/>
  <c r="O1845" i="8"/>
  <c r="N1845" i="8"/>
  <c r="R1844" i="8"/>
  <c r="P1844" i="8"/>
  <c r="O1844" i="8"/>
  <c r="N1844" i="8"/>
  <c r="R1843" i="8"/>
  <c r="P1843" i="8"/>
  <c r="O1843" i="8"/>
  <c r="N1843" i="8"/>
  <c r="R1842" i="8"/>
  <c r="P1842" i="8"/>
  <c r="O1842" i="8"/>
  <c r="N1842" i="8"/>
  <c r="R1841" i="8"/>
  <c r="P1841" i="8"/>
  <c r="O1841" i="8"/>
  <c r="N1841" i="8"/>
  <c r="R1840" i="8"/>
  <c r="P1840" i="8"/>
  <c r="O1840" i="8"/>
  <c r="N1840" i="8"/>
  <c r="R1839" i="8"/>
  <c r="P1839" i="8"/>
  <c r="O1839" i="8"/>
  <c r="N1839" i="8"/>
  <c r="R1838" i="8"/>
  <c r="P1838" i="8"/>
  <c r="O1838" i="8"/>
  <c r="N1838" i="8"/>
  <c r="R1837" i="8"/>
  <c r="P1837" i="8"/>
  <c r="O1837" i="8"/>
  <c r="N1837" i="8"/>
  <c r="R1836" i="8"/>
  <c r="P1836" i="8"/>
  <c r="O1836" i="8"/>
  <c r="N1836" i="8"/>
  <c r="R1835" i="8"/>
  <c r="P1835" i="8"/>
  <c r="O1835" i="8"/>
  <c r="N1835" i="8"/>
  <c r="R1834" i="8"/>
  <c r="P1834" i="8"/>
  <c r="O1834" i="8"/>
  <c r="N1834" i="8"/>
  <c r="R1833" i="8"/>
  <c r="P1833" i="8"/>
  <c r="O1833" i="8"/>
  <c r="N1833" i="8"/>
  <c r="R1832" i="8"/>
  <c r="P1832" i="8"/>
  <c r="O1832" i="8"/>
  <c r="N1832" i="8"/>
  <c r="R1831" i="8"/>
  <c r="P1831" i="8"/>
  <c r="O1831" i="8"/>
  <c r="N1831" i="8"/>
  <c r="R1830" i="8"/>
  <c r="P1830" i="8"/>
  <c r="O1830" i="8"/>
  <c r="N1830" i="8"/>
  <c r="R1829" i="8"/>
  <c r="P1829" i="8"/>
  <c r="O1829" i="8"/>
  <c r="N1829" i="8"/>
  <c r="R1828" i="8"/>
  <c r="P1828" i="8"/>
  <c r="O1828" i="8"/>
  <c r="N1828" i="8"/>
  <c r="R1827" i="8"/>
  <c r="P1827" i="8"/>
  <c r="O1827" i="8"/>
  <c r="N1827" i="8"/>
  <c r="R1826" i="8"/>
  <c r="P1826" i="8"/>
  <c r="O1826" i="8"/>
  <c r="N1826" i="8"/>
  <c r="R1825" i="8"/>
  <c r="P1825" i="8"/>
  <c r="O1825" i="8"/>
  <c r="N1825" i="8"/>
  <c r="R1824" i="8"/>
  <c r="P1824" i="8"/>
  <c r="O1824" i="8"/>
  <c r="N1824" i="8"/>
  <c r="R1823" i="8"/>
  <c r="P1823" i="8"/>
  <c r="O1823" i="8"/>
  <c r="N1823" i="8"/>
  <c r="R1822" i="8"/>
  <c r="P1822" i="8"/>
  <c r="O1822" i="8"/>
  <c r="N1822" i="8"/>
  <c r="R1821" i="8"/>
  <c r="P1821" i="8"/>
  <c r="O1821" i="8"/>
  <c r="N1821" i="8"/>
  <c r="R1820" i="8"/>
  <c r="P1820" i="8"/>
  <c r="O1820" i="8"/>
  <c r="N1820" i="8"/>
  <c r="R1819" i="8"/>
  <c r="P1819" i="8"/>
  <c r="O1819" i="8"/>
  <c r="N1819" i="8"/>
  <c r="R1818" i="8"/>
  <c r="P1818" i="8"/>
  <c r="O1818" i="8"/>
  <c r="N1818" i="8"/>
  <c r="R1817" i="8"/>
  <c r="P1817" i="8"/>
  <c r="O1817" i="8"/>
  <c r="N1817" i="8"/>
  <c r="R1816" i="8"/>
  <c r="P1816" i="8"/>
  <c r="O1816" i="8"/>
  <c r="N1816" i="8"/>
  <c r="R1815" i="8"/>
  <c r="P1815" i="8"/>
  <c r="O1815" i="8"/>
  <c r="N1815" i="8"/>
  <c r="R1814" i="8"/>
  <c r="P1814" i="8"/>
  <c r="O1814" i="8"/>
  <c r="N1814" i="8"/>
  <c r="R1813" i="8"/>
  <c r="P1813" i="8"/>
  <c r="O1813" i="8"/>
  <c r="N1813" i="8"/>
  <c r="R1812" i="8"/>
  <c r="P1812" i="8"/>
  <c r="O1812" i="8"/>
  <c r="N1812" i="8"/>
  <c r="R1811" i="8"/>
  <c r="P1811" i="8"/>
  <c r="O1811" i="8"/>
  <c r="N1811" i="8"/>
  <c r="R1810" i="8"/>
  <c r="P1810" i="8"/>
  <c r="O1810" i="8"/>
  <c r="N1810" i="8"/>
  <c r="R1809" i="8"/>
  <c r="P1809" i="8"/>
  <c r="O1809" i="8"/>
  <c r="N1809" i="8"/>
  <c r="R1808" i="8"/>
  <c r="P1808" i="8"/>
  <c r="O1808" i="8"/>
  <c r="N1808" i="8"/>
  <c r="R1807" i="8"/>
  <c r="P1807" i="8"/>
  <c r="O1807" i="8"/>
  <c r="N1807" i="8"/>
  <c r="R1806" i="8"/>
  <c r="P1806" i="8"/>
  <c r="O1806" i="8"/>
  <c r="N1806" i="8"/>
  <c r="R1805" i="8"/>
  <c r="P1805" i="8"/>
  <c r="O1805" i="8"/>
  <c r="N1805" i="8"/>
  <c r="R1804" i="8"/>
  <c r="P1804" i="8"/>
  <c r="O1804" i="8"/>
  <c r="N1804" i="8"/>
  <c r="R1803" i="8"/>
  <c r="P1803" i="8"/>
  <c r="O1803" i="8"/>
  <c r="N1803" i="8"/>
  <c r="R1802" i="8"/>
  <c r="P1802" i="8"/>
  <c r="O1802" i="8"/>
  <c r="N1802" i="8"/>
  <c r="R1801" i="8"/>
  <c r="P1801" i="8"/>
  <c r="O1801" i="8"/>
  <c r="N1801" i="8"/>
  <c r="R1800" i="8"/>
  <c r="P1800" i="8"/>
  <c r="O1800" i="8"/>
  <c r="N1800" i="8"/>
  <c r="R1799" i="8"/>
  <c r="P1799" i="8"/>
  <c r="O1799" i="8"/>
  <c r="N1799" i="8"/>
  <c r="R1798" i="8"/>
  <c r="P1798" i="8"/>
  <c r="O1798" i="8"/>
  <c r="N1798" i="8"/>
  <c r="R1797" i="8"/>
  <c r="P1797" i="8"/>
  <c r="O1797" i="8"/>
  <c r="N1797" i="8"/>
  <c r="R1796" i="8"/>
  <c r="P1796" i="8"/>
  <c r="O1796" i="8"/>
  <c r="N1796" i="8"/>
  <c r="R1795" i="8"/>
  <c r="P1795" i="8"/>
  <c r="O1795" i="8"/>
  <c r="N1795" i="8"/>
  <c r="R1794" i="8"/>
  <c r="P1794" i="8"/>
  <c r="O1794" i="8"/>
  <c r="N1794" i="8"/>
  <c r="R1793" i="8"/>
  <c r="P1793" i="8"/>
  <c r="O1793" i="8"/>
  <c r="N1793" i="8"/>
  <c r="R1792" i="8"/>
  <c r="P1792" i="8"/>
  <c r="O1792" i="8"/>
  <c r="N1792" i="8"/>
  <c r="R1791" i="8"/>
  <c r="P1791" i="8"/>
  <c r="O1791" i="8"/>
  <c r="N1791" i="8"/>
  <c r="R1790" i="8"/>
  <c r="P1790" i="8"/>
  <c r="O1790" i="8"/>
  <c r="N1790" i="8"/>
  <c r="R1789" i="8"/>
  <c r="P1789" i="8"/>
  <c r="O1789" i="8"/>
  <c r="N1789" i="8"/>
  <c r="R1788" i="8"/>
  <c r="P1788" i="8"/>
  <c r="O1788" i="8"/>
  <c r="N1788" i="8"/>
  <c r="R1787" i="8"/>
  <c r="P1787" i="8"/>
  <c r="O1787" i="8"/>
  <c r="N1787" i="8"/>
  <c r="R1786" i="8"/>
  <c r="P1786" i="8"/>
  <c r="O1786" i="8"/>
  <c r="N1786" i="8"/>
  <c r="R1785" i="8"/>
  <c r="P1785" i="8"/>
  <c r="O1785" i="8"/>
  <c r="N1785" i="8"/>
  <c r="R1784" i="8"/>
  <c r="P1784" i="8"/>
  <c r="O1784" i="8"/>
  <c r="N1784" i="8"/>
  <c r="R1783" i="8"/>
  <c r="P1783" i="8"/>
  <c r="O1783" i="8"/>
  <c r="N1783" i="8"/>
  <c r="R1782" i="8"/>
  <c r="P1782" i="8"/>
  <c r="O1782" i="8"/>
  <c r="N1782" i="8"/>
  <c r="R1781" i="8"/>
  <c r="P1781" i="8"/>
  <c r="O1781" i="8"/>
  <c r="N1781" i="8"/>
  <c r="R1780" i="8"/>
  <c r="P1780" i="8"/>
  <c r="O1780" i="8"/>
  <c r="N1780" i="8"/>
  <c r="R1779" i="8"/>
  <c r="P1779" i="8"/>
  <c r="O1779" i="8"/>
  <c r="N1779" i="8"/>
  <c r="R1778" i="8"/>
  <c r="P1778" i="8"/>
  <c r="O1778" i="8"/>
  <c r="N1778" i="8"/>
  <c r="R1777" i="8"/>
  <c r="P1777" i="8"/>
  <c r="O1777" i="8"/>
  <c r="N1777" i="8"/>
  <c r="R1776" i="8"/>
  <c r="P1776" i="8"/>
  <c r="O1776" i="8"/>
  <c r="N1776" i="8"/>
  <c r="R1775" i="8"/>
  <c r="P1775" i="8"/>
  <c r="O1775" i="8"/>
  <c r="N1775" i="8"/>
  <c r="R1774" i="8"/>
  <c r="P1774" i="8"/>
  <c r="O1774" i="8"/>
  <c r="N1774" i="8"/>
  <c r="R1773" i="8"/>
  <c r="P1773" i="8"/>
  <c r="O1773" i="8"/>
  <c r="N1773" i="8"/>
  <c r="R1772" i="8"/>
  <c r="P1772" i="8"/>
  <c r="O1772" i="8"/>
  <c r="N1772" i="8"/>
  <c r="R1771" i="8"/>
  <c r="P1771" i="8"/>
  <c r="O1771" i="8"/>
  <c r="N1771" i="8"/>
  <c r="R1770" i="8"/>
  <c r="P1770" i="8"/>
  <c r="O1770" i="8"/>
  <c r="N1770" i="8"/>
  <c r="R1769" i="8"/>
  <c r="P1769" i="8"/>
  <c r="O1769" i="8"/>
  <c r="N1769" i="8"/>
  <c r="R1768" i="8"/>
  <c r="P1768" i="8"/>
  <c r="O1768" i="8"/>
  <c r="N1768" i="8"/>
  <c r="R1767" i="8"/>
  <c r="P1767" i="8"/>
  <c r="O1767" i="8"/>
  <c r="N1767" i="8"/>
  <c r="R1766" i="8"/>
  <c r="P1766" i="8"/>
  <c r="O1766" i="8"/>
  <c r="N1766" i="8"/>
  <c r="R1765" i="8"/>
  <c r="P1765" i="8"/>
  <c r="O1765" i="8"/>
  <c r="N1765" i="8"/>
  <c r="R1764" i="8"/>
  <c r="P1764" i="8"/>
  <c r="O1764" i="8"/>
  <c r="N1764" i="8"/>
  <c r="R1763" i="8"/>
  <c r="P1763" i="8"/>
  <c r="O1763" i="8"/>
  <c r="N1763" i="8"/>
  <c r="R1762" i="8"/>
  <c r="P1762" i="8"/>
  <c r="O1762" i="8"/>
  <c r="N1762" i="8"/>
  <c r="R1761" i="8"/>
  <c r="P1761" i="8"/>
  <c r="O1761" i="8"/>
  <c r="N1761" i="8"/>
  <c r="R1760" i="8"/>
  <c r="P1760" i="8"/>
  <c r="O1760" i="8"/>
  <c r="N1760" i="8"/>
  <c r="R1759" i="8"/>
  <c r="P1759" i="8"/>
  <c r="O1759" i="8"/>
  <c r="N1759" i="8"/>
  <c r="R1758" i="8"/>
  <c r="P1758" i="8"/>
  <c r="O1758" i="8"/>
  <c r="N1758" i="8"/>
  <c r="R1757" i="8"/>
  <c r="P1757" i="8"/>
  <c r="O1757" i="8"/>
  <c r="N1757" i="8"/>
  <c r="R1756" i="8"/>
  <c r="P1756" i="8"/>
  <c r="O1756" i="8"/>
  <c r="N1756" i="8"/>
  <c r="R1755" i="8"/>
  <c r="P1755" i="8"/>
  <c r="O1755" i="8"/>
  <c r="N1755" i="8"/>
  <c r="R1754" i="8"/>
  <c r="P1754" i="8"/>
  <c r="O1754" i="8"/>
  <c r="N1754" i="8"/>
  <c r="R1753" i="8"/>
  <c r="P1753" i="8"/>
  <c r="O1753" i="8"/>
  <c r="N1753" i="8"/>
  <c r="R1752" i="8"/>
  <c r="P1752" i="8"/>
  <c r="O1752" i="8"/>
  <c r="N1752" i="8"/>
  <c r="R1751" i="8"/>
  <c r="P1751" i="8"/>
  <c r="O1751" i="8"/>
  <c r="N1751" i="8"/>
  <c r="R1750" i="8"/>
  <c r="P1750" i="8"/>
  <c r="O1750" i="8"/>
  <c r="N1750" i="8"/>
  <c r="R1749" i="8"/>
  <c r="P1749" i="8"/>
  <c r="O1749" i="8"/>
  <c r="N1749" i="8"/>
  <c r="R1748" i="8"/>
  <c r="P1748" i="8"/>
  <c r="O1748" i="8"/>
  <c r="N1748" i="8"/>
  <c r="R1747" i="8"/>
  <c r="P1747" i="8"/>
  <c r="O1747" i="8"/>
  <c r="N1747" i="8"/>
  <c r="R1746" i="8"/>
  <c r="P1746" i="8"/>
  <c r="O1746" i="8"/>
  <c r="N1746" i="8"/>
  <c r="R1745" i="8"/>
  <c r="P1745" i="8"/>
  <c r="O1745" i="8"/>
  <c r="N1745" i="8"/>
  <c r="R1744" i="8"/>
  <c r="P1744" i="8"/>
  <c r="O1744" i="8"/>
  <c r="N1744" i="8"/>
  <c r="R1743" i="8"/>
  <c r="P1743" i="8"/>
  <c r="O1743" i="8"/>
  <c r="N1743" i="8"/>
  <c r="R1742" i="8"/>
  <c r="P1742" i="8"/>
  <c r="O1742" i="8"/>
  <c r="N1742" i="8"/>
  <c r="R1741" i="8"/>
  <c r="P1741" i="8"/>
  <c r="O1741" i="8"/>
  <c r="N1741" i="8"/>
  <c r="R1740" i="8"/>
  <c r="P1740" i="8"/>
  <c r="O1740" i="8"/>
  <c r="N1740" i="8"/>
  <c r="R1739" i="8"/>
  <c r="P1739" i="8"/>
  <c r="O1739" i="8"/>
  <c r="N1739" i="8"/>
  <c r="R1738" i="8"/>
  <c r="P1738" i="8"/>
  <c r="O1738" i="8"/>
  <c r="N1738" i="8"/>
  <c r="R1737" i="8"/>
  <c r="P1737" i="8"/>
  <c r="O1737" i="8"/>
  <c r="N1737" i="8"/>
  <c r="R1736" i="8"/>
  <c r="P1736" i="8"/>
  <c r="O1736" i="8"/>
  <c r="N1736" i="8"/>
  <c r="R1735" i="8"/>
  <c r="P1735" i="8"/>
  <c r="O1735" i="8"/>
  <c r="N1735" i="8"/>
  <c r="R1734" i="8"/>
  <c r="P1734" i="8"/>
  <c r="O1734" i="8"/>
  <c r="N1734" i="8"/>
  <c r="R1733" i="8"/>
  <c r="P1733" i="8"/>
  <c r="O1733" i="8"/>
  <c r="N1733" i="8"/>
  <c r="R1732" i="8"/>
  <c r="P1732" i="8"/>
  <c r="O1732" i="8"/>
  <c r="N1732" i="8"/>
  <c r="R1731" i="8"/>
  <c r="P1731" i="8"/>
  <c r="O1731" i="8"/>
  <c r="N1731" i="8"/>
  <c r="R1730" i="8"/>
  <c r="P1730" i="8"/>
  <c r="O1730" i="8"/>
  <c r="N1730" i="8"/>
  <c r="R1729" i="8"/>
  <c r="P1729" i="8"/>
  <c r="O1729" i="8"/>
  <c r="N1729" i="8"/>
  <c r="R1728" i="8"/>
  <c r="P1728" i="8"/>
  <c r="O1728" i="8"/>
  <c r="N1728" i="8"/>
  <c r="R1727" i="8"/>
  <c r="P1727" i="8"/>
  <c r="O1727" i="8"/>
  <c r="N1727" i="8"/>
  <c r="R1726" i="8"/>
  <c r="P1726" i="8"/>
  <c r="O1726" i="8"/>
  <c r="N1726" i="8"/>
  <c r="R1725" i="8"/>
  <c r="P1725" i="8"/>
  <c r="O1725" i="8"/>
  <c r="N1725" i="8"/>
  <c r="R1724" i="8"/>
  <c r="P1724" i="8"/>
  <c r="O1724" i="8"/>
  <c r="N1724" i="8"/>
  <c r="R1723" i="8"/>
  <c r="P1723" i="8"/>
  <c r="O1723" i="8"/>
  <c r="N1723" i="8"/>
  <c r="R1722" i="8"/>
  <c r="P1722" i="8"/>
  <c r="O1722" i="8"/>
  <c r="N1722" i="8"/>
  <c r="R1721" i="8"/>
  <c r="P1721" i="8"/>
  <c r="O1721" i="8"/>
  <c r="N1721" i="8"/>
  <c r="R1720" i="8"/>
  <c r="P1720" i="8"/>
  <c r="O1720" i="8"/>
  <c r="N1720" i="8"/>
  <c r="R1719" i="8"/>
  <c r="P1719" i="8"/>
  <c r="O1719" i="8"/>
  <c r="N1719" i="8"/>
  <c r="R1718" i="8"/>
  <c r="P1718" i="8"/>
  <c r="O1718" i="8"/>
  <c r="N1718" i="8"/>
  <c r="R1717" i="8"/>
  <c r="P1717" i="8"/>
  <c r="O1717" i="8"/>
  <c r="N1717" i="8"/>
  <c r="R1716" i="8"/>
  <c r="P1716" i="8"/>
  <c r="O1716" i="8"/>
  <c r="N1716" i="8"/>
  <c r="R1715" i="8"/>
  <c r="P1715" i="8"/>
  <c r="O1715" i="8"/>
  <c r="N1715" i="8"/>
  <c r="R1714" i="8"/>
  <c r="P1714" i="8"/>
  <c r="O1714" i="8"/>
  <c r="N1714" i="8"/>
  <c r="R1713" i="8"/>
  <c r="P1713" i="8"/>
  <c r="O1713" i="8"/>
  <c r="N1713" i="8"/>
  <c r="R1712" i="8"/>
  <c r="P1712" i="8"/>
  <c r="O1712" i="8"/>
  <c r="N1712" i="8"/>
  <c r="R1711" i="8"/>
  <c r="P1711" i="8"/>
  <c r="O1711" i="8"/>
  <c r="N1711" i="8"/>
  <c r="R1710" i="8"/>
  <c r="P1710" i="8"/>
  <c r="O1710" i="8"/>
  <c r="N1710" i="8"/>
  <c r="R1709" i="8"/>
  <c r="P1709" i="8"/>
  <c r="O1709" i="8"/>
  <c r="N1709" i="8"/>
  <c r="R1708" i="8"/>
  <c r="P1708" i="8"/>
  <c r="O1708" i="8"/>
  <c r="N1708" i="8"/>
  <c r="R1707" i="8"/>
  <c r="P1707" i="8"/>
  <c r="O1707" i="8"/>
  <c r="N1707" i="8"/>
  <c r="R1706" i="8"/>
  <c r="P1706" i="8"/>
  <c r="O1706" i="8"/>
  <c r="N1706" i="8"/>
  <c r="R1705" i="8"/>
  <c r="P1705" i="8"/>
  <c r="O1705" i="8"/>
  <c r="N1705" i="8"/>
  <c r="R1704" i="8"/>
  <c r="P1704" i="8"/>
  <c r="O1704" i="8"/>
  <c r="N1704" i="8"/>
  <c r="R1703" i="8"/>
  <c r="P1703" i="8"/>
  <c r="O1703" i="8"/>
  <c r="N1703" i="8"/>
  <c r="R1702" i="8"/>
  <c r="P1702" i="8"/>
  <c r="O1702" i="8"/>
  <c r="N1702" i="8"/>
  <c r="R1701" i="8"/>
  <c r="P1701" i="8"/>
  <c r="O1701" i="8"/>
  <c r="N1701" i="8"/>
  <c r="R1700" i="8"/>
  <c r="P1700" i="8"/>
  <c r="O1700" i="8"/>
  <c r="N1700" i="8"/>
  <c r="R1699" i="8"/>
  <c r="P1699" i="8"/>
  <c r="O1699" i="8"/>
  <c r="N1699" i="8"/>
  <c r="R1698" i="8"/>
  <c r="P1698" i="8"/>
  <c r="O1698" i="8"/>
  <c r="N1698" i="8"/>
  <c r="R1697" i="8"/>
  <c r="P1697" i="8"/>
  <c r="O1697" i="8"/>
  <c r="N1697" i="8"/>
  <c r="R1696" i="8"/>
  <c r="P1696" i="8"/>
  <c r="O1696" i="8"/>
  <c r="N1696" i="8"/>
  <c r="R1695" i="8"/>
  <c r="P1695" i="8"/>
  <c r="O1695" i="8"/>
  <c r="N1695" i="8"/>
  <c r="R1694" i="8"/>
  <c r="P1694" i="8"/>
  <c r="O1694" i="8"/>
  <c r="N1694" i="8"/>
  <c r="R1693" i="8"/>
  <c r="P1693" i="8"/>
  <c r="O1693" i="8"/>
  <c r="N1693" i="8"/>
  <c r="R1692" i="8"/>
  <c r="P1692" i="8"/>
  <c r="O1692" i="8"/>
  <c r="N1692" i="8"/>
  <c r="R1691" i="8"/>
  <c r="P1691" i="8"/>
  <c r="O1691" i="8"/>
  <c r="N1691" i="8"/>
  <c r="R1690" i="8"/>
  <c r="P1690" i="8"/>
  <c r="O1690" i="8"/>
  <c r="N1690" i="8"/>
  <c r="R1689" i="8"/>
  <c r="P1689" i="8"/>
  <c r="O1689" i="8"/>
  <c r="N1689" i="8"/>
  <c r="R1688" i="8"/>
  <c r="P1688" i="8"/>
  <c r="O1688" i="8"/>
  <c r="N1688" i="8"/>
  <c r="R1687" i="8"/>
  <c r="P1687" i="8"/>
  <c r="O1687" i="8"/>
  <c r="N1687" i="8"/>
  <c r="R1686" i="8"/>
  <c r="P1686" i="8"/>
  <c r="O1686" i="8"/>
  <c r="N1686" i="8"/>
  <c r="R1685" i="8"/>
  <c r="P1685" i="8"/>
  <c r="O1685" i="8"/>
  <c r="N1685" i="8"/>
  <c r="R1684" i="8"/>
  <c r="P1684" i="8"/>
  <c r="O1684" i="8"/>
  <c r="N1684" i="8"/>
  <c r="R1683" i="8"/>
  <c r="P1683" i="8"/>
  <c r="O1683" i="8"/>
  <c r="N1683" i="8"/>
  <c r="R1682" i="8"/>
  <c r="P1682" i="8"/>
  <c r="O1682" i="8"/>
  <c r="N1682" i="8"/>
  <c r="R1681" i="8"/>
  <c r="P1681" i="8"/>
  <c r="O1681" i="8"/>
  <c r="N1681" i="8"/>
  <c r="R1680" i="8"/>
  <c r="P1680" i="8"/>
  <c r="O1680" i="8"/>
  <c r="N1680" i="8"/>
  <c r="R1679" i="8"/>
  <c r="P1679" i="8"/>
  <c r="O1679" i="8"/>
  <c r="N1679" i="8"/>
  <c r="R1678" i="8"/>
  <c r="P1678" i="8"/>
  <c r="O1678" i="8"/>
  <c r="N1678" i="8"/>
  <c r="R1677" i="8"/>
  <c r="P1677" i="8"/>
  <c r="O1677" i="8"/>
  <c r="N1677" i="8"/>
  <c r="R1676" i="8"/>
  <c r="P1676" i="8"/>
  <c r="O1676" i="8"/>
  <c r="N1676" i="8"/>
  <c r="R1675" i="8"/>
  <c r="P1675" i="8"/>
  <c r="O1675" i="8"/>
  <c r="N1675" i="8"/>
  <c r="R1674" i="8"/>
  <c r="P1674" i="8"/>
  <c r="O1674" i="8"/>
  <c r="N1674" i="8"/>
  <c r="R1673" i="8"/>
  <c r="P1673" i="8"/>
  <c r="O1673" i="8"/>
  <c r="N1673" i="8"/>
  <c r="R1672" i="8"/>
  <c r="P1672" i="8"/>
  <c r="O1672" i="8"/>
  <c r="N1672" i="8"/>
  <c r="R1671" i="8"/>
  <c r="P1671" i="8"/>
  <c r="O1671" i="8"/>
  <c r="N1671" i="8"/>
  <c r="R1670" i="8"/>
  <c r="P1670" i="8"/>
  <c r="O1670" i="8"/>
  <c r="N1670" i="8"/>
  <c r="R1669" i="8"/>
  <c r="P1669" i="8"/>
  <c r="O1669" i="8"/>
  <c r="N1669" i="8"/>
  <c r="R1668" i="8"/>
  <c r="P1668" i="8"/>
  <c r="O1668" i="8"/>
  <c r="N1668" i="8"/>
  <c r="R1667" i="8"/>
  <c r="P1667" i="8"/>
  <c r="O1667" i="8"/>
  <c r="N1667" i="8"/>
  <c r="R1666" i="8"/>
  <c r="P1666" i="8"/>
  <c r="O1666" i="8"/>
  <c r="N1666" i="8"/>
  <c r="R1665" i="8"/>
  <c r="P1665" i="8"/>
  <c r="O1665" i="8"/>
  <c r="N1665" i="8"/>
  <c r="R1664" i="8"/>
  <c r="P1664" i="8"/>
  <c r="O1664" i="8"/>
  <c r="N1664" i="8"/>
  <c r="R1663" i="8"/>
  <c r="P1663" i="8"/>
  <c r="O1663" i="8"/>
  <c r="N1663" i="8"/>
  <c r="R1662" i="8"/>
  <c r="P1662" i="8"/>
  <c r="O1662" i="8"/>
  <c r="N1662" i="8"/>
  <c r="R1661" i="8"/>
  <c r="P1661" i="8"/>
  <c r="O1661" i="8"/>
  <c r="N1661" i="8"/>
  <c r="R1660" i="8"/>
  <c r="P1660" i="8"/>
  <c r="O1660" i="8"/>
  <c r="N1660" i="8"/>
  <c r="R1659" i="8"/>
  <c r="P1659" i="8"/>
  <c r="O1659" i="8"/>
  <c r="N1659" i="8"/>
  <c r="R1658" i="8"/>
  <c r="P1658" i="8"/>
  <c r="O1658" i="8"/>
  <c r="N1658" i="8"/>
  <c r="R1657" i="8"/>
  <c r="P1657" i="8"/>
  <c r="O1657" i="8"/>
  <c r="N1657" i="8"/>
  <c r="R1656" i="8"/>
  <c r="P1656" i="8"/>
  <c r="O1656" i="8"/>
  <c r="N1656" i="8"/>
  <c r="R1655" i="8"/>
  <c r="P1655" i="8"/>
  <c r="O1655" i="8"/>
  <c r="N1655" i="8"/>
  <c r="R1654" i="8"/>
  <c r="P1654" i="8"/>
  <c r="O1654" i="8"/>
  <c r="N1654" i="8"/>
  <c r="R1653" i="8"/>
  <c r="P1653" i="8"/>
  <c r="O1653" i="8"/>
  <c r="N1653" i="8"/>
  <c r="R1652" i="8"/>
  <c r="P1652" i="8"/>
  <c r="O1652" i="8"/>
  <c r="N1652" i="8"/>
  <c r="R1651" i="8"/>
  <c r="P1651" i="8"/>
  <c r="O1651" i="8"/>
  <c r="N1651" i="8"/>
  <c r="R1650" i="8"/>
  <c r="P1650" i="8"/>
  <c r="O1650" i="8"/>
  <c r="N1650" i="8"/>
  <c r="R1649" i="8"/>
  <c r="P1649" i="8"/>
  <c r="O1649" i="8"/>
  <c r="N1649" i="8"/>
  <c r="R1648" i="8"/>
  <c r="P1648" i="8"/>
  <c r="O1648" i="8"/>
  <c r="N1648" i="8"/>
  <c r="R1647" i="8"/>
  <c r="P1647" i="8"/>
  <c r="O1647" i="8"/>
  <c r="N1647" i="8"/>
  <c r="R1646" i="8"/>
  <c r="P1646" i="8"/>
  <c r="O1646" i="8"/>
  <c r="N1646" i="8"/>
  <c r="R1645" i="8"/>
  <c r="P1645" i="8"/>
  <c r="O1645" i="8"/>
  <c r="N1645" i="8"/>
  <c r="R1644" i="8"/>
  <c r="P1644" i="8"/>
  <c r="O1644" i="8"/>
  <c r="N1644" i="8"/>
  <c r="R1643" i="8"/>
  <c r="P1643" i="8"/>
  <c r="O1643" i="8"/>
  <c r="N1643" i="8"/>
  <c r="R1642" i="8"/>
  <c r="P1642" i="8"/>
  <c r="O1642" i="8"/>
  <c r="N1642" i="8"/>
  <c r="R1641" i="8"/>
  <c r="P1641" i="8"/>
  <c r="O1641" i="8"/>
  <c r="N1641" i="8"/>
  <c r="R1640" i="8"/>
  <c r="P1640" i="8"/>
  <c r="O1640" i="8"/>
  <c r="N1640" i="8"/>
  <c r="R1639" i="8"/>
  <c r="P1639" i="8"/>
  <c r="O1639" i="8"/>
  <c r="N1639" i="8"/>
  <c r="R1638" i="8"/>
  <c r="P1638" i="8"/>
  <c r="O1638" i="8"/>
  <c r="N1638" i="8"/>
  <c r="R1637" i="8"/>
  <c r="P1637" i="8"/>
  <c r="O1637" i="8"/>
  <c r="N1637" i="8"/>
  <c r="R1636" i="8"/>
  <c r="P1636" i="8"/>
  <c r="O1636" i="8"/>
  <c r="N1636" i="8"/>
  <c r="R1635" i="8"/>
  <c r="P1635" i="8"/>
  <c r="O1635" i="8"/>
  <c r="N1635" i="8"/>
  <c r="R1634" i="8"/>
  <c r="P1634" i="8"/>
  <c r="O1634" i="8"/>
  <c r="N1634" i="8"/>
  <c r="R1633" i="8"/>
  <c r="P1633" i="8"/>
  <c r="O1633" i="8"/>
  <c r="N1633" i="8"/>
  <c r="R1632" i="8"/>
  <c r="P1632" i="8"/>
  <c r="O1632" i="8"/>
  <c r="N1632" i="8"/>
  <c r="R1631" i="8"/>
  <c r="P1631" i="8"/>
  <c r="O1631" i="8"/>
  <c r="N1631" i="8"/>
  <c r="R1630" i="8"/>
  <c r="P1630" i="8"/>
  <c r="O1630" i="8"/>
  <c r="N1630" i="8"/>
  <c r="R1629" i="8"/>
  <c r="P1629" i="8"/>
  <c r="O1629" i="8"/>
  <c r="N1629" i="8"/>
  <c r="R1628" i="8"/>
  <c r="P1628" i="8"/>
  <c r="O1628" i="8"/>
  <c r="N1628" i="8"/>
  <c r="R1627" i="8"/>
  <c r="P1627" i="8"/>
  <c r="O1627" i="8"/>
  <c r="N1627" i="8"/>
  <c r="R1626" i="8"/>
  <c r="P1626" i="8"/>
  <c r="O1626" i="8"/>
  <c r="N1626" i="8"/>
  <c r="R1625" i="8"/>
  <c r="P1625" i="8"/>
  <c r="O1625" i="8"/>
  <c r="N1625" i="8"/>
  <c r="R1624" i="8"/>
  <c r="P1624" i="8"/>
  <c r="O1624" i="8"/>
  <c r="N1624" i="8"/>
  <c r="R1623" i="8"/>
  <c r="P1623" i="8"/>
  <c r="O1623" i="8"/>
  <c r="N1623" i="8"/>
  <c r="R1622" i="8"/>
  <c r="P1622" i="8"/>
  <c r="O1622" i="8"/>
  <c r="N1622" i="8"/>
  <c r="R1621" i="8"/>
  <c r="P1621" i="8"/>
  <c r="O1621" i="8"/>
  <c r="N1621" i="8"/>
  <c r="R1620" i="8"/>
  <c r="P1620" i="8"/>
  <c r="O1620" i="8"/>
  <c r="N1620" i="8"/>
  <c r="R1619" i="8"/>
  <c r="P1619" i="8"/>
  <c r="O1619" i="8"/>
  <c r="N1619" i="8"/>
  <c r="R1618" i="8"/>
  <c r="P1618" i="8"/>
  <c r="O1618" i="8"/>
  <c r="N1618" i="8"/>
  <c r="R1617" i="8"/>
  <c r="P1617" i="8"/>
  <c r="O1617" i="8"/>
  <c r="N1617" i="8"/>
  <c r="R1616" i="8"/>
  <c r="P1616" i="8"/>
  <c r="O1616" i="8"/>
  <c r="N1616" i="8"/>
  <c r="R1615" i="8"/>
  <c r="P1615" i="8"/>
  <c r="O1615" i="8"/>
  <c r="N1615" i="8"/>
  <c r="R1614" i="8"/>
  <c r="P1614" i="8"/>
  <c r="O1614" i="8"/>
  <c r="N1614" i="8"/>
  <c r="R1613" i="8"/>
  <c r="P1613" i="8"/>
  <c r="O1613" i="8"/>
  <c r="N1613" i="8"/>
  <c r="R1612" i="8"/>
  <c r="P1612" i="8"/>
  <c r="O1612" i="8"/>
  <c r="N1612" i="8"/>
  <c r="R1611" i="8"/>
  <c r="P1611" i="8"/>
  <c r="O1611" i="8"/>
  <c r="N1611" i="8"/>
  <c r="R1610" i="8"/>
  <c r="P1610" i="8"/>
  <c r="O1610" i="8"/>
  <c r="N1610" i="8"/>
  <c r="R1609" i="8"/>
  <c r="P1609" i="8"/>
  <c r="O1609" i="8"/>
  <c r="N1609" i="8"/>
  <c r="R1608" i="8"/>
  <c r="P1608" i="8"/>
  <c r="O1608" i="8"/>
  <c r="N1608" i="8"/>
  <c r="R1607" i="8"/>
  <c r="P1607" i="8"/>
  <c r="O1607" i="8"/>
  <c r="N1607" i="8"/>
  <c r="R1606" i="8"/>
  <c r="P1606" i="8"/>
  <c r="O1606" i="8"/>
  <c r="N1606" i="8"/>
  <c r="R1605" i="8"/>
  <c r="P1605" i="8"/>
  <c r="O1605" i="8"/>
  <c r="N1605" i="8"/>
  <c r="R1604" i="8"/>
  <c r="P1604" i="8"/>
  <c r="O1604" i="8"/>
  <c r="N1604" i="8"/>
  <c r="R1603" i="8"/>
  <c r="P1603" i="8"/>
  <c r="O1603" i="8"/>
  <c r="N1603" i="8"/>
  <c r="R1602" i="8"/>
  <c r="P1602" i="8"/>
  <c r="O1602" i="8"/>
  <c r="N1602" i="8"/>
  <c r="R1601" i="8"/>
  <c r="P1601" i="8"/>
  <c r="O1601" i="8"/>
  <c r="N1601" i="8"/>
  <c r="R1600" i="8"/>
  <c r="P1600" i="8"/>
  <c r="O1600" i="8"/>
  <c r="N1600" i="8"/>
  <c r="R1599" i="8"/>
  <c r="P1599" i="8"/>
  <c r="O1599" i="8"/>
  <c r="N1599" i="8"/>
  <c r="R1598" i="8"/>
  <c r="P1598" i="8"/>
  <c r="O1598" i="8"/>
  <c r="N1598" i="8"/>
  <c r="R1597" i="8"/>
  <c r="P1597" i="8"/>
  <c r="O1597" i="8"/>
  <c r="N1597" i="8"/>
  <c r="R1596" i="8"/>
  <c r="P1596" i="8"/>
  <c r="O1596" i="8"/>
  <c r="N1596" i="8"/>
  <c r="R1595" i="8"/>
  <c r="P1595" i="8"/>
  <c r="O1595" i="8"/>
  <c r="N1595" i="8"/>
  <c r="R1594" i="8"/>
  <c r="P1594" i="8"/>
  <c r="O1594" i="8"/>
  <c r="N1594" i="8"/>
  <c r="R1593" i="8"/>
  <c r="P1593" i="8"/>
  <c r="O1593" i="8"/>
  <c r="N1593" i="8"/>
  <c r="R1592" i="8"/>
  <c r="P1592" i="8"/>
  <c r="O1592" i="8"/>
  <c r="N1592" i="8"/>
  <c r="R1591" i="8"/>
  <c r="P1591" i="8"/>
  <c r="O1591" i="8"/>
  <c r="N1591" i="8"/>
  <c r="R1590" i="8"/>
  <c r="P1590" i="8"/>
  <c r="O1590" i="8"/>
  <c r="N1590" i="8"/>
  <c r="R1589" i="8"/>
  <c r="P1589" i="8"/>
  <c r="O1589" i="8"/>
  <c r="N1589" i="8"/>
  <c r="R1588" i="8"/>
  <c r="P1588" i="8"/>
  <c r="O1588" i="8"/>
  <c r="N1588" i="8"/>
  <c r="R1587" i="8"/>
  <c r="P1587" i="8"/>
  <c r="O1587" i="8"/>
  <c r="N1587" i="8"/>
  <c r="R1586" i="8"/>
  <c r="P1586" i="8"/>
  <c r="O1586" i="8"/>
  <c r="N1586" i="8"/>
  <c r="R1585" i="8"/>
  <c r="P1585" i="8"/>
  <c r="O1585" i="8"/>
  <c r="N1585" i="8"/>
  <c r="R1584" i="8"/>
  <c r="P1584" i="8"/>
  <c r="O1584" i="8"/>
  <c r="N1584" i="8"/>
  <c r="R1583" i="8"/>
  <c r="P1583" i="8"/>
  <c r="O1583" i="8"/>
  <c r="N1583" i="8"/>
  <c r="R1582" i="8"/>
  <c r="P1582" i="8"/>
  <c r="O1582" i="8"/>
  <c r="N1582" i="8"/>
  <c r="R1581" i="8"/>
  <c r="P1581" i="8"/>
  <c r="O1581" i="8"/>
  <c r="N1581" i="8"/>
  <c r="R1580" i="8"/>
  <c r="P1580" i="8"/>
  <c r="O1580" i="8"/>
  <c r="N1580" i="8"/>
  <c r="R1579" i="8"/>
  <c r="P1579" i="8"/>
  <c r="O1579" i="8"/>
  <c r="N1579" i="8"/>
  <c r="R1578" i="8"/>
  <c r="P1578" i="8"/>
  <c r="O1578" i="8"/>
  <c r="N1578" i="8"/>
  <c r="R1577" i="8"/>
  <c r="P1577" i="8"/>
  <c r="O1577" i="8"/>
  <c r="N1577" i="8"/>
  <c r="R1576" i="8"/>
  <c r="P1576" i="8"/>
  <c r="O1576" i="8"/>
  <c r="N1576" i="8"/>
  <c r="R1575" i="8"/>
  <c r="P1575" i="8"/>
  <c r="O1575" i="8"/>
  <c r="N1575" i="8"/>
  <c r="R1574" i="8"/>
  <c r="P1574" i="8"/>
  <c r="O1574" i="8"/>
  <c r="N1574" i="8"/>
  <c r="R1573" i="8"/>
  <c r="P1573" i="8"/>
  <c r="O1573" i="8"/>
  <c r="N1573" i="8"/>
  <c r="R1572" i="8"/>
  <c r="P1572" i="8"/>
  <c r="O1572" i="8"/>
  <c r="N1572" i="8"/>
  <c r="R1571" i="8"/>
  <c r="P1571" i="8"/>
  <c r="O1571" i="8"/>
  <c r="N1571" i="8"/>
  <c r="R1570" i="8"/>
  <c r="P1570" i="8"/>
  <c r="O1570" i="8"/>
  <c r="N1570" i="8"/>
  <c r="R1569" i="8"/>
  <c r="P1569" i="8"/>
  <c r="O1569" i="8"/>
  <c r="N1569" i="8"/>
  <c r="R1568" i="8"/>
  <c r="P1568" i="8"/>
  <c r="O1568" i="8"/>
  <c r="N1568" i="8"/>
  <c r="R1567" i="8"/>
  <c r="P1567" i="8"/>
  <c r="O1567" i="8"/>
  <c r="N1567" i="8"/>
  <c r="R1566" i="8"/>
  <c r="P1566" i="8"/>
  <c r="O1566" i="8"/>
  <c r="N1566" i="8"/>
  <c r="R1565" i="8"/>
  <c r="P1565" i="8"/>
  <c r="O1565" i="8"/>
  <c r="N1565" i="8"/>
  <c r="R1564" i="8"/>
  <c r="P1564" i="8"/>
  <c r="O1564" i="8"/>
  <c r="N1564" i="8"/>
  <c r="R1563" i="8"/>
  <c r="P1563" i="8"/>
  <c r="O1563" i="8"/>
  <c r="N1563" i="8"/>
  <c r="R1562" i="8"/>
  <c r="P1562" i="8"/>
  <c r="O1562" i="8"/>
  <c r="N1562" i="8"/>
  <c r="R1561" i="8"/>
  <c r="P1561" i="8"/>
  <c r="O1561" i="8"/>
  <c r="N1561" i="8"/>
  <c r="R1560" i="8"/>
  <c r="P1560" i="8"/>
  <c r="O1560" i="8"/>
  <c r="N1560" i="8"/>
  <c r="R1559" i="8"/>
  <c r="P1559" i="8"/>
  <c r="O1559" i="8"/>
  <c r="N1559" i="8"/>
  <c r="R1558" i="8"/>
  <c r="P1558" i="8"/>
  <c r="O1558" i="8"/>
  <c r="N1558" i="8"/>
  <c r="R1557" i="8"/>
  <c r="P1557" i="8"/>
  <c r="O1557" i="8"/>
  <c r="N1557" i="8"/>
  <c r="R1556" i="8"/>
  <c r="P1556" i="8"/>
  <c r="O1556" i="8"/>
  <c r="N1556" i="8"/>
  <c r="R1555" i="8"/>
  <c r="P1555" i="8"/>
  <c r="O1555" i="8"/>
  <c r="N1555" i="8"/>
  <c r="R1554" i="8"/>
  <c r="P1554" i="8"/>
  <c r="O1554" i="8"/>
  <c r="N1554" i="8"/>
  <c r="R1553" i="8"/>
  <c r="P1553" i="8"/>
  <c r="O1553" i="8"/>
  <c r="N1553" i="8"/>
  <c r="R1552" i="8"/>
  <c r="P1552" i="8"/>
  <c r="O1552" i="8"/>
  <c r="N1552" i="8"/>
  <c r="R1551" i="8"/>
  <c r="P1551" i="8"/>
  <c r="O1551" i="8"/>
  <c r="N1551" i="8"/>
  <c r="R1550" i="8"/>
  <c r="P1550" i="8"/>
  <c r="O1550" i="8"/>
  <c r="N1550" i="8"/>
  <c r="R1549" i="8"/>
  <c r="P1549" i="8"/>
  <c r="O1549" i="8"/>
  <c r="N1549" i="8"/>
  <c r="R1548" i="8"/>
  <c r="P1548" i="8"/>
  <c r="O1548" i="8"/>
  <c r="N1548" i="8"/>
  <c r="R1547" i="8"/>
  <c r="P1547" i="8"/>
  <c r="O1547" i="8"/>
  <c r="N1547" i="8"/>
  <c r="R1546" i="8"/>
  <c r="P1546" i="8"/>
  <c r="O1546" i="8"/>
  <c r="N1546" i="8"/>
  <c r="R1545" i="8"/>
  <c r="P1545" i="8"/>
  <c r="O1545" i="8"/>
  <c r="N1545" i="8"/>
  <c r="R1544" i="8"/>
  <c r="P1544" i="8"/>
  <c r="O1544" i="8"/>
  <c r="N1544" i="8"/>
  <c r="R1543" i="8"/>
  <c r="P1543" i="8"/>
  <c r="O1543" i="8"/>
  <c r="N1543" i="8"/>
  <c r="R1542" i="8"/>
  <c r="P1542" i="8"/>
  <c r="O1542" i="8"/>
  <c r="N1542" i="8"/>
  <c r="R1541" i="8"/>
  <c r="P1541" i="8"/>
  <c r="O1541" i="8"/>
  <c r="N1541" i="8"/>
  <c r="R1540" i="8"/>
  <c r="P1540" i="8"/>
  <c r="O1540" i="8"/>
  <c r="N1540" i="8"/>
  <c r="R1539" i="8"/>
  <c r="P1539" i="8"/>
  <c r="O1539" i="8"/>
  <c r="N1539" i="8"/>
  <c r="R1538" i="8"/>
  <c r="P1538" i="8"/>
  <c r="O1538" i="8"/>
  <c r="N1538" i="8"/>
  <c r="R1537" i="8"/>
  <c r="P1537" i="8"/>
  <c r="O1537" i="8"/>
  <c r="N1537" i="8"/>
  <c r="R1536" i="8"/>
  <c r="P1536" i="8"/>
  <c r="O1536" i="8"/>
  <c r="N1536" i="8"/>
  <c r="R1535" i="8"/>
  <c r="P1535" i="8"/>
  <c r="O1535" i="8"/>
  <c r="N1535" i="8"/>
  <c r="R1534" i="8"/>
  <c r="P1534" i="8"/>
  <c r="O1534" i="8"/>
  <c r="N1534" i="8"/>
  <c r="R1533" i="8"/>
  <c r="P1533" i="8"/>
  <c r="O1533" i="8"/>
  <c r="N1533" i="8"/>
  <c r="R1532" i="8"/>
  <c r="P1532" i="8"/>
  <c r="O1532" i="8"/>
  <c r="N1532" i="8"/>
  <c r="R1531" i="8"/>
  <c r="P1531" i="8"/>
  <c r="O1531" i="8"/>
  <c r="N1531" i="8"/>
  <c r="R1530" i="8"/>
  <c r="P1530" i="8"/>
  <c r="O1530" i="8"/>
  <c r="N1530" i="8"/>
  <c r="R1529" i="8"/>
  <c r="P1529" i="8"/>
  <c r="O1529" i="8"/>
  <c r="N1529" i="8"/>
  <c r="R1528" i="8"/>
  <c r="P1528" i="8"/>
  <c r="O1528" i="8"/>
  <c r="N1528" i="8"/>
  <c r="R1527" i="8"/>
  <c r="P1527" i="8"/>
  <c r="O1527" i="8"/>
  <c r="N1527" i="8"/>
  <c r="R1526" i="8"/>
  <c r="P1526" i="8"/>
  <c r="O1526" i="8"/>
  <c r="N1526" i="8"/>
  <c r="R1525" i="8"/>
  <c r="P1525" i="8"/>
  <c r="O1525" i="8"/>
  <c r="N1525" i="8"/>
  <c r="R1524" i="8"/>
  <c r="P1524" i="8"/>
  <c r="O1524" i="8"/>
  <c r="N1524" i="8"/>
  <c r="R1523" i="8"/>
  <c r="P1523" i="8"/>
  <c r="O1523" i="8"/>
  <c r="N1523" i="8"/>
  <c r="R1522" i="8"/>
  <c r="P1522" i="8"/>
  <c r="O1522" i="8"/>
  <c r="N1522" i="8"/>
  <c r="R1521" i="8"/>
  <c r="P1521" i="8"/>
  <c r="O1521" i="8"/>
  <c r="N1521" i="8"/>
  <c r="R1520" i="8"/>
  <c r="P1520" i="8"/>
  <c r="O1520" i="8"/>
  <c r="N1520" i="8"/>
  <c r="R1519" i="8"/>
  <c r="P1519" i="8"/>
  <c r="O1519" i="8"/>
  <c r="N1519" i="8"/>
  <c r="R1518" i="8"/>
  <c r="P1518" i="8"/>
  <c r="O1518" i="8"/>
  <c r="N1518" i="8"/>
  <c r="R1517" i="8"/>
  <c r="P1517" i="8"/>
  <c r="O1517" i="8"/>
  <c r="N1517" i="8"/>
  <c r="R1516" i="8"/>
  <c r="P1516" i="8"/>
  <c r="O1516" i="8"/>
  <c r="N1516" i="8"/>
  <c r="R1515" i="8"/>
  <c r="P1515" i="8"/>
  <c r="O1515" i="8"/>
  <c r="N1515" i="8"/>
  <c r="R1514" i="8"/>
  <c r="P1514" i="8"/>
  <c r="O1514" i="8"/>
  <c r="N1514" i="8"/>
  <c r="R1513" i="8"/>
  <c r="P1513" i="8"/>
  <c r="O1513" i="8"/>
  <c r="N1513" i="8"/>
  <c r="R1512" i="8"/>
  <c r="P1512" i="8"/>
  <c r="O1512" i="8"/>
  <c r="N1512" i="8"/>
  <c r="R1511" i="8"/>
  <c r="P1511" i="8"/>
  <c r="O1511" i="8"/>
  <c r="N1511" i="8"/>
  <c r="R1510" i="8"/>
  <c r="P1510" i="8"/>
  <c r="O1510" i="8"/>
  <c r="N1510" i="8"/>
  <c r="R1509" i="8"/>
  <c r="P1509" i="8"/>
  <c r="O1509" i="8"/>
  <c r="N1509" i="8"/>
  <c r="R1508" i="8"/>
  <c r="P1508" i="8"/>
  <c r="O1508" i="8"/>
  <c r="N1508" i="8"/>
  <c r="R1507" i="8"/>
  <c r="P1507" i="8"/>
  <c r="O1507" i="8"/>
  <c r="N1507" i="8"/>
  <c r="R1506" i="8"/>
  <c r="P1506" i="8"/>
  <c r="O1506" i="8"/>
  <c r="N1506" i="8"/>
  <c r="R1505" i="8"/>
  <c r="P1505" i="8"/>
  <c r="O1505" i="8"/>
  <c r="N1505" i="8"/>
  <c r="R1504" i="8"/>
  <c r="P1504" i="8"/>
  <c r="O1504" i="8"/>
  <c r="N1504" i="8"/>
  <c r="R1503" i="8"/>
  <c r="P1503" i="8"/>
  <c r="O1503" i="8"/>
  <c r="N1503" i="8"/>
  <c r="R1502" i="8"/>
  <c r="P1502" i="8"/>
  <c r="O1502" i="8"/>
  <c r="N1502" i="8"/>
  <c r="R1501" i="8"/>
  <c r="P1501" i="8"/>
  <c r="O1501" i="8"/>
  <c r="N1501" i="8"/>
  <c r="R1500" i="8"/>
  <c r="P1500" i="8"/>
  <c r="O1500" i="8"/>
  <c r="N1500" i="8"/>
  <c r="R1499" i="8"/>
  <c r="P1499" i="8"/>
  <c r="O1499" i="8"/>
  <c r="N1499" i="8"/>
  <c r="R1498" i="8"/>
  <c r="P1498" i="8"/>
  <c r="O1498" i="8"/>
  <c r="N1498" i="8"/>
  <c r="R1497" i="8"/>
  <c r="P1497" i="8"/>
  <c r="O1497" i="8"/>
  <c r="N1497" i="8"/>
  <c r="R1496" i="8"/>
  <c r="P1496" i="8"/>
  <c r="O1496" i="8"/>
  <c r="N1496" i="8"/>
  <c r="R1495" i="8"/>
  <c r="P1495" i="8"/>
  <c r="O1495" i="8"/>
  <c r="N1495" i="8"/>
  <c r="R1494" i="8"/>
  <c r="P1494" i="8"/>
  <c r="O1494" i="8"/>
  <c r="N1494" i="8"/>
  <c r="R1493" i="8"/>
  <c r="P1493" i="8"/>
  <c r="O1493" i="8"/>
  <c r="N1493" i="8"/>
  <c r="R1492" i="8"/>
  <c r="P1492" i="8"/>
  <c r="O1492" i="8"/>
  <c r="N1492" i="8"/>
  <c r="R1491" i="8"/>
  <c r="P1491" i="8"/>
  <c r="O1491" i="8"/>
  <c r="N1491" i="8"/>
  <c r="R1490" i="8"/>
  <c r="P1490" i="8"/>
  <c r="O1490" i="8"/>
  <c r="N1490" i="8"/>
  <c r="R1489" i="8"/>
  <c r="P1489" i="8"/>
  <c r="O1489" i="8"/>
  <c r="N1489" i="8"/>
  <c r="R1488" i="8"/>
  <c r="P1488" i="8"/>
  <c r="O1488" i="8"/>
  <c r="N1488" i="8"/>
  <c r="R1487" i="8"/>
  <c r="P1487" i="8"/>
  <c r="O1487" i="8"/>
  <c r="N1487" i="8"/>
  <c r="R1486" i="8"/>
  <c r="P1486" i="8"/>
  <c r="O1486" i="8"/>
  <c r="N1486" i="8"/>
  <c r="R1485" i="8"/>
  <c r="P1485" i="8"/>
  <c r="O1485" i="8"/>
  <c r="N1485" i="8"/>
  <c r="R1484" i="8"/>
  <c r="P1484" i="8"/>
  <c r="O1484" i="8"/>
  <c r="N1484" i="8"/>
  <c r="R1483" i="8"/>
  <c r="P1483" i="8"/>
  <c r="O1483" i="8"/>
  <c r="N1483" i="8"/>
  <c r="R1482" i="8"/>
  <c r="P1482" i="8"/>
  <c r="O1482" i="8"/>
  <c r="N1482" i="8"/>
  <c r="R1481" i="8"/>
  <c r="P1481" i="8"/>
  <c r="O1481" i="8"/>
  <c r="N1481" i="8"/>
  <c r="R1480" i="8"/>
  <c r="P1480" i="8"/>
  <c r="O1480" i="8"/>
  <c r="N1480" i="8"/>
  <c r="R1479" i="8"/>
  <c r="P1479" i="8"/>
  <c r="O1479" i="8"/>
  <c r="N1479" i="8"/>
  <c r="R1478" i="8"/>
  <c r="P1478" i="8"/>
  <c r="O1478" i="8"/>
  <c r="N1478" i="8"/>
  <c r="R1477" i="8"/>
  <c r="P1477" i="8"/>
  <c r="O1477" i="8"/>
  <c r="N1477" i="8"/>
  <c r="R1476" i="8"/>
  <c r="P1476" i="8"/>
  <c r="O1476" i="8"/>
  <c r="N1476" i="8"/>
  <c r="R1475" i="8"/>
  <c r="P1475" i="8"/>
  <c r="O1475" i="8"/>
  <c r="N1475" i="8"/>
  <c r="R1474" i="8"/>
  <c r="P1474" i="8"/>
  <c r="O1474" i="8"/>
  <c r="N1474" i="8"/>
  <c r="R1473" i="8"/>
  <c r="P1473" i="8"/>
  <c r="O1473" i="8"/>
  <c r="N1473" i="8"/>
  <c r="R1472" i="8"/>
  <c r="P1472" i="8"/>
  <c r="O1472" i="8"/>
  <c r="N1472" i="8"/>
  <c r="R1471" i="8"/>
  <c r="P1471" i="8"/>
  <c r="O1471" i="8"/>
  <c r="N1471" i="8"/>
  <c r="R1470" i="8"/>
  <c r="P1470" i="8"/>
  <c r="O1470" i="8"/>
  <c r="N1470" i="8"/>
  <c r="R1469" i="8"/>
  <c r="P1469" i="8"/>
  <c r="O1469" i="8"/>
  <c r="N1469" i="8"/>
  <c r="R1468" i="8"/>
  <c r="P1468" i="8"/>
  <c r="O1468" i="8"/>
  <c r="N1468" i="8"/>
  <c r="R1467" i="8"/>
  <c r="P1467" i="8"/>
  <c r="O1467" i="8"/>
  <c r="N1467" i="8"/>
  <c r="R1466" i="8"/>
  <c r="P1466" i="8"/>
  <c r="O1466" i="8"/>
  <c r="N1466" i="8"/>
  <c r="R1465" i="8"/>
  <c r="P1465" i="8"/>
  <c r="O1465" i="8"/>
  <c r="N1465" i="8"/>
  <c r="R1464" i="8"/>
  <c r="P1464" i="8"/>
  <c r="O1464" i="8"/>
  <c r="N1464" i="8"/>
  <c r="R1463" i="8"/>
  <c r="P1463" i="8"/>
  <c r="O1463" i="8"/>
  <c r="N1463" i="8"/>
  <c r="R1462" i="8"/>
  <c r="P1462" i="8"/>
  <c r="O1462" i="8"/>
  <c r="N1462" i="8"/>
  <c r="R1461" i="8"/>
  <c r="P1461" i="8"/>
  <c r="O1461" i="8"/>
  <c r="N1461" i="8"/>
  <c r="R1460" i="8"/>
  <c r="P1460" i="8"/>
  <c r="O1460" i="8"/>
  <c r="N1460" i="8"/>
  <c r="R1459" i="8"/>
  <c r="P1459" i="8"/>
  <c r="O1459" i="8"/>
  <c r="N1459" i="8"/>
  <c r="R1458" i="8"/>
  <c r="P1458" i="8"/>
  <c r="O1458" i="8"/>
  <c r="N1458" i="8"/>
  <c r="R1457" i="8"/>
  <c r="P1457" i="8"/>
  <c r="O1457" i="8"/>
  <c r="N1457" i="8"/>
  <c r="R1456" i="8"/>
  <c r="P1456" i="8"/>
  <c r="O1456" i="8"/>
  <c r="N1456" i="8"/>
  <c r="R1455" i="8"/>
  <c r="P1455" i="8"/>
  <c r="O1455" i="8"/>
  <c r="N1455" i="8"/>
  <c r="R1454" i="8"/>
  <c r="P1454" i="8"/>
  <c r="O1454" i="8"/>
  <c r="N1454" i="8"/>
  <c r="R1453" i="8"/>
  <c r="P1453" i="8"/>
  <c r="O1453" i="8"/>
  <c r="N1453" i="8"/>
  <c r="R1452" i="8"/>
  <c r="P1452" i="8"/>
  <c r="O1452" i="8"/>
  <c r="N1452" i="8"/>
  <c r="R1451" i="8"/>
  <c r="P1451" i="8"/>
  <c r="O1451" i="8"/>
  <c r="N1451" i="8"/>
  <c r="R1450" i="8"/>
  <c r="P1450" i="8"/>
  <c r="O1450" i="8"/>
  <c r="N1450" i="8"/>
  <c r="R1449" i="8"/>
  <c r="P1449" i="8"/>
  <c r="O1449" i="8"/>
  <c r="N1449" i="8"/>
  <c r="R1448" i="8"/>
  <c r="P1448" i="8"/>
  <c r="O1448" i="8"/>
  <c r="N1448" i="8"/>
  <c r="R1447" i="8"/>
  <c r="P1447" i="8"/>
  <c r="O1447" i="8"/>
  <c r="N1447" i="8"/>
  <c r="R1446" i="8"/>
  <c r="P1446" i="8"/>
  <c r="O1446" i="8"/>
  <c r="N1446" i="8"/>
  <c r="R1445" i="8"/>
  <c r="P1445" i="8"/>
  <c r="O1445" i="8"/>
  <c r="N1445" i="8"/>
  <c r="R1444" i="8"/>
  <c r="P1444" i="8"/>
  <c r="O1444" i="8"/>
  <c r="N1444" i="8"/>
  <c r="R1443" i="8"/>
  <c r="P1443" i="8"/>
  <c r="O1443" i="8"/>
  <c r="N1443" i="8"/>
  <c r="R1442" i="8"/>
  <c r="P1442" i="8"/>
  <c r="O1442" i="8"/>
  <c r="N1442" i="8"/>
  <c r="R1441" i="8"/>
  <c r="P1441" i="8"/>
  <c r="O1441" i="8"/>
  <c r="N1441" i="8"/>
  <c r="R1440" i="8"/>
  <c r="P1440" i="8"/>
  <c r="O1440" i="8"/>
  <c r="N1440" i="8"/>
  <c r="R1439" i="8"/>
  <c r="P1439" i="8"/>
  <c r="O1439" i="8"/>
  <c r="N1439" i="8"/>
  <c r="R1438" i="8"/>
  <c r="P1438" i="8"/>
  <c r="O1438" i="8"/>
  <c r="N1438" i="8"/>
  <c r="R1437" i="8"/>
  <c r="P1437" i="8"/>
  <c r="O1437" i="8"/>
  <c r="N1437" i="8"/>
  <c r="R1436" i="8"/>
  <c r="P1436" i="8"/>
  <c r="O1436" i="8"/>
  <c r="N1436" i="8"/>
  <c r="R1435" i="8"/>
  <c r="P1435" i="8"/>
  <c r="O1435" i="8"/>
  <c r="N1435" i="8"/>
  <c r="R1434" i="8"/>
  <c r="P1434" i="8"/>
  <c r="O1434" i="8"/>
  <c r="N1434" i="8"/>
  <c r="R1433" i="8"/>
  <c r="P1433" i="8"/>
  <c r="O1433" i="8"/>
  <c r="N1433" i="8"/>
  <c r="R1432" i="8"/>
  <c r="P1432" i="8"/>
  <c r="O1432" i="8"/>
  <c r="N1432" i="8"/>
  <c r="R1431" i="8"/>
  <c r="P1431" i="8"/>
  <c r="O1431" i="8"/>
  <c r="N1431" i="8"/>
  <c r="R1430" i="8"/>
  <c r="P1430" i="8"/>
  <c r="O1430" i="8"/>
  <c r="N1430" i="8"/>
  <c r="R1429" i="8"/>
  <c r="P1429" i="8"/>
  <c r="O1429" i="8"/>
  <c r="N1429" i="8"/>
  <c r="R1428" i="8"/>
  <c r="P1428" i="8"/>
  <c r="O1428" i="8"/>
  <c r="N1428" i="8"/>
  <c r="R1427" i="8"/>
  <c r="P1427" i="8"/>
  <c r="O1427" i="8"/>
  <c r="N1427" i="8"/>
  <c r="R1426" i="8"/>
  <c r="P1426" i="8"/>
  <c r="O1426" i="8"/>
  <c r="N1426" i="8"/>
  <c r="R1425" i="8"/>
  <c r="P1425" i="8"/>
  <c r="O1425" i="8"/>
  <c r="N1425" i="8"/>
  <c r="R1424" i="8"/>
  <c r="P1424" i="8"/>
  <c r="O1424" i="8"/>
  <c r="N1424" i="8"/>
  <c r="R1423" i="8"/>
  <c r="P1423" i="8"/>
  <c r="O1423" i="8"/>
  <c r="N1423" i="8"/>
  <c r="R1422" i="8"/>
  <c r="P1422" i="8"/>
  <c r="O1422" i="8"/>
  <c r="N1422" i="8"/>
  <c r="R1421" i="8"/>
  <c r="P1421" i="8"/>
  <c r="O1421" i="8"/>
  <c r="N1421" i="8"/>
  <c r="R1420" i="8"/>
  <c r="P1420" i="8"/>
  <c r="O1420" i="8"/>
  <c r="N1420" i="8"/>
  <c r="R1419" i="8"/>
  <c r="P1419" i="8"/>
  <c r="O1419" i="8"/>
  <c r="N1419" i="8"/>
  <c r="R1418" i="8"/>
  <c r="P1418" i="8"/>
  <c r="O1418" i="8"/>
  <c r="N1418" i="8"/>
  <c r="R1417" i="8"/>
  <c r="P1417" i="8"/>
  <c r="O1417" i="8"/>
  <c r="N1417" i="8"/>
  <c r="R1416" i="8"/>
  <c r="P1416" i="8"/>
  <c r="O1416" i="8"/>
  <c r="N1416" i="8"/>
  <c r="R1415" i="8"/>
  <c r="P1415" i="8"/>
  <c r="O1415" i="8"/>
  <c r="N1415" i="8"/>
  <c r="R1414" i="8"/>
  <c r="P1414" i="8"/>
  <c r="O1414" i="8"/>
  <c r="N1414" i="8"/>
  <c r="R1413" i="8"/>
  <c r="P1413" i="8"/>
  <c r="O1413" i="8"/>
  <c r="N1413" i="8"/>
  <c r="R1412" i="8"/>
  <c r="P1412" i="8"/>
  <c r="O1412" i="8"/>
  <c r="N1412" i="8"/>
  <c r="R1411" i="8"/>
  <c r="P1411" i="8"/>
  <c r="O1411" i="8"/>
  <c r="N1411" i="8"/>
  <c r="R1410" i="8"/>
  <c r="P1410" i="8"/>
  <c r="O1410" i="8"/>
  <c r="N1410" i="8"/>
  <c r="R1409" i="8"/>
  <c r="P1409" i="8"/>
  <c r="O1409" i="8"/>
  <c r="N1409" i="8"/>
  <c r="R1408" i="8"/>
  <c r="P1408" i="8"/>
  <c r="O1408" i="8"/>
  <c r="N1408" i="8"/>
  <c r="R1407" i="8"/>
  <c r="P1407" i="8"/>
  <c r="O1407" i="8"/>
  <c r="N1407" i="8"/>
  <c r="R1406" i="8"/>
  <c r="P1406" i="8"/>
  <c r="O1406" i="8"/>
  <c r="N1406" i="8"/>
  <c r="R1405" i="8"/>
  <c r="P1405" i="8"/>
  <c r="O1405" i="8"/>
  <c r="N1405" i="8"/>
  <c r="R1404" i="8"/>
  <c r="P1404" i="8"/>
  <c r="O1404" i="8"/>
  <c r="N1404" i="8"/>
  <c r="R1403" i="8"/>
  <c r="P1403" i="8"/>
  <c r="O1403" i="8"/>
  <c r="N1403" i="8"/>
  <c r="R1402" i="8"/>
  <c r="P1402" i="8"/>
  <c r="O1402" i="8"/>
  <c r="N1402" i="8"/>
  <c r="R1401" i="8"/>
  <c r="P1401" i="8"/>
  <c r="O1401" i="8"/>
  <c r="N1401" i="8"/>
  <c r="R1400" i="8"/>
  <c r="P1400" i="8"/>
  <c r="O1400" i="8"/>
  <c r="N1400" i="8"/>
  <c r="R1399" i="8"/>
  <c r="P1399" i="8"/>
  <c r="O1399" i="8"/>
  <c r="N1399" i="8"/>
  <c r="R1398" i="8"/>
  <c r="P1398" i="8"/>
  <c r="O1398" i="8"/>
  <c r="N1398" i="8"/>
  <c r="R1397" i="8"/>
  <c r="P1397" i="8"/>
  <c r="O1397" i="8"/>
  <c r="N1397" i="8"/>
  <c r="R1396" i="8"/>
  <c r="P1396" i="8"/>
  <c r="O1396" i="8"/>
  <c r="N1396" i="8"/>
  <c r="R1395" i="8"/>
  <c r="P1395" i="8"/>
  <c r="O1395" i="8"/>
  <c r="N1395" i="8"/>
  <c r="R1394" i="8"/>
  <c r="P1394" i="8"/>
  <c r="O1394" i="8"/>
  <c r="N1394" i="8"/>
  <c r="R1393" i="8"/>
  <c r="P1393" i="8"/>
  <c r="O1393" i="8"/>
  <c r="N1393" i="8"/>
  <c r="R1392" i="8"/>
  <c r="P1392" i="8"/>
  <c r="O1392" i="8"/>
  <c r="N1392" i="8"/>
  <c r="R1391" i="8"/>
  <c r="P1391" i="8"/>
  <c r="O1391" i="8"/>
  <c r="N1391" i="8"/>
  <c r="R1390" i="8"/>
  <c r="P1390" i="8"/>
  <c r="O1390" i="8"/>
  <c r="N1390" i="8"/>
  <c r="R1389" i="8"/>
  <c r="P1389" i="8"/>
  <c r="O1389" i="8"/>
  <c r="N1389" i="8"/>
  <c r="R1388" i="8"/>
  <c r="P1388" i="8"/>
  <c r="O1388" i="8"/>
  <c r="N1388" i="8"/>
  <c r="R1387" i="8"/>
  <c r="P1387" i="8"/>
  <c r="O1387" i="8"/>
  <c r="N1387" i="8"/>
  <c r="R1386" i="8"/>
  <c r="P1386" i="8"/>
  <c r="O1386" i="8"/>
  <c r="N1386" i="8"/>
  <c r="R1385" i="8"/>
  <c r="P1385" i="8"/>
  <c r="O1385" i="8"/>
  <c r="N1385" i="8"/>
  <c r="R1384" i="8"/>
  <c r="P1384" i="8"/>
  <c r="O1384" i="8"/>
  <c r="N1384" i="8"/>
  <c r="R1383" i="8"/>
  <c r="P1383" i="8"/>
  <c r="O1383" i="8"/>
  <c r="N1383" i="8"/>
  <c r="R1382" i="8"/>
  <c r="P1382" i="8"/>
  <c r="O1382" i="8"/>
  <c r="N1382" i="8"/>
  <c r="R1381" i="8"/>
  <c r="P1381" i="8"/>
  <c r="O1381" i="8"/>
  <c r="N1381" i="8"/>
  <c r="R1380" i="8"/>
  <c r="P1380" i="8"/>
  <c r="O1380" i="8"/>
  <c r="N1380" i="8"/>
  <c r="R1379" i="8"/>
  <c r="P1379" i="8"/>
  <c r="O1379" i="8"/>
  <c r="N1379" i="8"/>
  <c r="R1378" i="8"/>
  <c r="P1378" i="8"/>
  <c r="O1378" i="8"/>
  <c r="N1378" i="8"/>
  <c r="R1377" i="8"/>
  <c r="P1377" i="8"/>
  <c r="O1377" i="8"/>
  <c r="N1377" i="8"/>
  <c r="R1376" i="8"/>
  <c r="P1376" i="8"/>
  <c r="O1376" i="8"/>
  <c r="N1376" i="8"/>
  <c r="R1375" i="8"/>
  <c r="P1375" i="8"/>
  <c r="O1375" i="8"/>
  <c r="N1375" i="8"/>
  <c r="R1374" i="8"/>
  <c r="P1374" i="8"/>
  <c r="O1374" i="8"/>
  <c r="N1374" i="8"/>
  <c r="R1373" i="8"/>
  <c r="P1373" i="8"/>
  <c r="O1373" i="8"/>
  <c r="N1373" i="8"/>
  <c r="R1372" i="8"/>
  <c r="P1372" i="8"/>
  <c r="O1372" i="8"/>
  <c r="N1372" i="8"/>
  <c r="R1371" i="8"/>
  <c r="P1371" i="8"/>
  <c r="O1371" i="8"/>
  <c r="N1371" i="8"/>
  <c r="R1370" i="8"/>
  <c r="P1370" i="8"/>
  <c r="O1370" i="8"/>
  <c r="N1370" i="8"/>
  <c r="R1369" i="8"/>
  <c r="P1369" i="8"/>
  <c r="O1369" i="8"/>
  <c r="N1369" i="8"/>
  <c r="R1368" i="8"/>
  <c r="P1368" i="8"/>
  <c r="O1368" i="8"/>
  <c r="N1368" i="8"/>
  <c r="R1367" i="8"/>
  <c r="P1367" i="8"/>
  <c r="O1367" i="8"/>
  <c r="N1367" i="8"/>
  <c r="R1366" i="8"/>
  <c r="P1366" i="8"/>
  <c r="O1366" i="8"/>
  <c r="N1366" i="8"/>
  <c r="R1365" i="8"/>
  <c r="P1365" i="8"/>
  <c r="O1365" i="8"/>
  <c r="N1365" i="8"/>
  <c r="R1364" i="8"/>
  <c r="P1364" i="8"/>
  <c r="O1364" i="8"/>
  <c r="N1364" i="8"/>
  <c r="R1363" i="8"/>
  <c r="P1363" i="8"/>
  <c r="O1363" i="8"/>
  <c r="N1363" i="8"/>
  <c r="R1362" i="8"/>
  <c r="P1362" i="8"/>
  <c r="O1362" i="8"/>
  <c r="N1362" i="8"/>
  <c r="R1361" i="8"/>
  <c r="P1361" i="8"/>
  <c r="O1361" i="8"/>
  <c r="N1361" i="8"/>
  <c r="R1360" i="8"/>
  <c r="P1360" i="8"/>
  <c r="O1360" i="8"/>
  <c r="N1360" i="8"/>
  <c r="R1359" i="8"/>
  <c r="P1359" i="8"/>
  <c r="O1359" i="8"/>
  <c r="N1359" i="8"/>
  <c r="R1358" i="8"/>
  <c r="P1358" i="8"/>
  <c r="O1358" i="8"/>
  <c r="N1358" i="8"/>
  <c r="R1357" i="8"/>
  <c r="P1357" i="8"/>
  <c r="O1357" i="8"/>
  <c r="N1357" i="8"/>
  <c r="R1356" i="8"/>
  <c r="P1356" i="8"/>
  <c r="O1356" i="8"/>
  <c r="N1356" i="8"/>
  <c r="R1355" i="8"/>
  <c r="P1355" i="8"/>
  <c r="O1355" i="8"/>
  <c r="N1355" i="8"/>
  <c r="R1354" i="8"/>
  <c r="P1354" i="8"/>
  <c r="O1354" i="8"/>
  <c r="N1354" i="8"/>
  <c r="R1353" i="8"/>
  <c r="P1353" i="8"/>
  <c r="O1353" i="8"/>
  <c r="N1353" i="8"/>
  <c r="R1352" i="8"/>
  <c r="P1352" i="8"/>
  <c r="O1352" i="8"/>
  <c r="N1352" i="8"/>
  <c r="R1351" i="8"/>
  <c r="P1351" i="8"/>
  <c r="O1351" i="8"/>
  <c r="N1351" i="8"/>
  <c r="R1350" i="8"/>
  <c r="P1350" i="8"/>
  <c r="O1350" i="8"/>
  <c r="N1350" i="8"/>
  <c r="R1349" i="8"/>
  <c r="P1349" i="8"/>
  <c r="O1349" i="8"/>
  <c r="N1349" i="8"/>
  <c r="R1348" i="8"/>
  <c r="P1348" i="8"/>
  <c r="O1348" i="8"/>
  <c r="N1348" i="8"/>
  <c r="R1347" i="8"/>
  <c r="P1347" i="8"/>
  <c r="O1347" i="8"/>
  <c r="N1347" i="8"/>
  <c r="R1346" i="8"/>
  <c r="P1346" i="8"/>
  <c r="O1346" i="8"/>
  <c r="N1346" i="8"/>
  <c r="R1345" i="8"/>
  <c r="P1345" i="8"/>
  <c r="O1345" i="8"/>
  <c r="N1345" i="8"/>
  <c r="R1344" i="8"/>
  <c r="P1344" i="8"/>
  <c r="O1344" i="8"/>
  <c r="N1344" i="8"/>
  <c r="R1343" i="8"/>
  <c r="P1343" i="8"/>
  <c r="O1343" i="8"/>
  <c r="N1343" i="8"/>
  <c r="R1342" i="8"/>
  <c r="P1342" i="8"/>
  <c r="O1342" i="8"/>
  <c r="N1342" i="8"/>
  <c r="R1341" i="8"/>
  <c r="P1341" i="8"/>
  <c r="O1341" i="8"/>
  <c r="N1341" i="8"/>
  <c r="R1340" i="8"/>
  <c r="P1340" i="8"/>
  <c r="O1340" i="8"/>
  <c r="N1340" i="8"/>
  <c r="R1339" i="8"/>
  <c r="P1339" i="8"/>
  <c r="O1339" i="8"/>
  <c r="N1339" i="8"/>
  <c r="R1338" i="8"/>
  <c r="P1338" i="8"/>
  <c r="O1338" i="8"/>
  <c r="N1338" i="8"/>
  <c r="R1337" i="8"/>
  <c r="P1337" i="8"/>
  <c r="O1337" i="8"/>
  <c r="N1337" i="8"/>
  <c r="R1336" i="8"/>
  <c r="P1336" i="8"/>
  <c r="O1336" i="8"/>
  <c r="N1336" i="8"/>
  <c r="R1335" i="8"/>
  <c r="P1335" i="8"/>
  <c r="O1335" i="8"/>
  <c r="N1335" i="8"/>
  <c r="R1334" i="8"/>
  <c r="P1334" i="8"/>
  <c r="O1334" i="8"/>
  <c r="N1334" i="8"/>
  <c r="R1333" i="8"/>
  <c r="P1333" i="8"/>
  <c r="O1333" i="8"/>
  <c r="N1333" i="8"/>
  <c r="R1332" i="8"/>
  <c r="P1332" i="8"/>
  <c r="O1332" i="8"/>
  <c r="N1332" i="8"/>
  <c r="R1331" i="8"/>
  <c r="P1331" i="8"/>
  <c r="O1331" i="8"/>
  <c r="N1331" i="8"/>
  <c r="R1330" i="8"/>
  <c r="P1330" i="8"/>
  <c r="O1330" i="8"/>
  <c r="N1330" i="8"/>
  <c r="R1329" i="8"/>
  <c r="P1329" i="8"/>
  <c r="O1329" i="8"/>
  <c r="N1329" i="8"/>
  <c r="R1328" i="8"/>
  <c r="P1328" i="8"/>
  <c r="O1328" i="8"/>
  <c r="N1328" i="8"/>
  <c r="R1327" i="8"/>
  <c r="P1327" i="8"/>
  <c r="O1327" i="8"/>
  <c r="N1327" i="8"/>
  <c r="R1326" i="8"/>
  <c r="P1326" i="8"/>
  <c r="O1326" i="8"/>
  <c r="N1326" i="8"/>
  <c r="R1325" i="8"/>
  <c r="P1325" i="8"/>
  <c r="O1325" i="8"/>
  <c r="N1325" i="8"/>
  <c r="R1324" i="8"/>
  <c r="P1324" i="8"/>
  <c r="O1324" i="8"/>
  <c r="N1324" i="8"/>
  <c r="R1323" i="8"/>
  <c r="P1323" i="8"/>
  <c r="O1323" i="8"/>
  <c r="N1323" i="8"/>
  <c r="R1322" i="8"/>
  <c r="P1322" i="8"/>
  <c r="O1322" i="8"/>
  <c r="N1322" i="8"/>
  <c r="R1321" i="8"/>
  <c r="P1321" i="8"/>
  <c r="O1321" i="8"/>
  <c r="N1321" i="8"/>
  <c r="R1320" i="8"/>
  <c r="P1320" i="8"/>
  <c r="O1320" i="8"/>
  <c r="N1320" i="8"/>
  <c r="R1319" i="8"/>
  <c r="P1319" i="8"/>
  <c r="O1319" i="8"/>
  <c r="N1319" i="8"/>
  <c r="R1318" i="8"/>
  <c r="P1318" i="8"/>
  <c r="O1318" i="8"/>
  <c r="N1318" i="8"/>
  <c r="R1317" i="8"/>
  <c r="P1317" i="8"/>
  <c r="O1317" i="8"/>
  <c r="N1317" i="8"/>
  <c r="R1316" i="8"/>
  <c r="P1316" i="8"/>
  <c r="O1316" i="8"/>
  <c r="N1316" i="8"/>
  <c r="R1315" i="8"/>
  <c r="P1315" i="8"/>
  <c r="O1315" i="8"/>
  <c r="N1315" i="8"/>
  <c r="R1314" i="8"/>
  <c r="P1314" i="8"/>
  <c r="O1314" i="8"/>
  <c r="N1314" i="8"/>
  <c r="R1313" i="8"/>
  <c r="P1313" i="8"/>
  <c r="O1313" i="8"/>
  <c r="N1313" i="8"/>
  <c r="R1312" i="8"/>
  <c r="P1312" i="8"/>
  <c r="O1312" i="8"/>
  <c r="N1312" i="8"/>
  <c r="R1311" i="8"/>
  <c r="P1311" i="8"/>
  <c r="O1311" i="8"/>
  <c r="N1311" i="8"/>
  <c r="R1310" i="8"/>
  <c r="P1310" i="8"/>
  <c r="O1310" i="8"/>
  <c r="N1310" i="8"/>
  <c r="R1309" i="8"/>
  <c r="P1309" i="8"/>
  <c r="O1309" i="8"/>
  <c r="N1309" i="8"/>
  <c r="R1308" i="8"/>
  <c r="P1308" i="8"/>
  <c r="O1308" i="8"/>
  <c r="N1308" i="8"/>
  <c r="R1307" i="8"/>
  <c r="P1307" i="8"/>
  <c r="O1307" i="8"/>
  <c r="N1307" i="8"/>
  <c r="R1306" i="8"/>
  <c r="P1306" i="8"/>
  <c r="O1306" i="8"/>
  <c r="N1306" i="8"/>
  <c r="R1305" i="8"/>
  <c r="P1305" i="8"/>
  <c r="O1305" i="8"/>
  <c r="N1305" i="8"/>
  <c r="R1304" i="8"/>
  <c r="P1304" i="8"/>
  <c r="O1304" i="8"/>
  <c r="N1304" i="8"/>
  <c r="R1303" i="8"/>
  <c r="P1303" i="8"/>
  <c r="O1303" i="8"/>
  <c r="N1303" i="8"/>
  <c r="R1302" i="8"/>
  <c r="P1302" i="8"/>
  <c r="O1302" i="8"/>
  <c r="N1302" i="8"/>
  <c r="R1301" i="8"/>
  <c r="P1301" i="8"/>
  <c r="O1301" i="8"/>
  <c r="N1301" i="8"/>
  <c r="R1300" i="8"/>
  <c r="P1300" i="8"/>
  <c r="O1300" i="8"/>
  <c r="N1300" i="8"/>
  <c r="R1299" i="8"/>
  <c r="P1299" i="8"/>
  <c r="O1299" i="8"/>
  <c r="N1299" i="8"/>
  <c r="R1298" i="8"/>
  <c r="P1298" i="8"/>
  <c r="O1298" i="8"/>
  <c r="N1298" i="8"/>
  <c r="R1297" i="8"/>
  <c r="P1297" i="8"/>
  <c r="O1297" i="8"/>
  <c r="N1297" i="8"/>
  <c r="R1296" i="8"/>
  <c r="P1296" i="8"/>
  <c r="O1296" i="8"/>
  <c r="N1296" i="8"/>
  <c r="R1295" i="8"/>
  <c r="P1295" i="8"/>
  <c r="O1295" i="8"/>
  <c r="N1295" i="8"/>
  <c r="R1294" i="8"/>
  <c r="P1294" i="8"/>
  <c r="O1294" i="8"/>
  <c r="N1294" i="8"/>
  <c r="R1293" i="8"/>
  <c r="P1293" i="8"/>
  <c r="O1293" i="8"/>
  <c r="N1293" i="8"/>
  <c r="R1292" i="8"/>
  <c r="P1292" i="8"/>
  <c r="O1292" i="8"/>
  <c r="N1292" i="8"/>
  <c r="R1291" i="8"/>
  <c r="P1291" i="8"/>
  <c r="O1291" i="8"/>
  <c r="N1291" i="8"/>
  <c r="R1290" i="8"/>
  <c r="P1290" i="8"/>
  <c r="O1290" i="8"/>
  <c r="N1290" i="8"/>
  <c r="R1289" i="8"/>
  <c r="P1289" i="8"/>
  <c r="O1289" i="8"/>
  <c r="N1289" i="8"/>
  <c r="R1288" i="8"/>
  <c r="P1288" i="8"/>
  <c r="O1288" i="8"/>
  <c r="N1288" i="8"/>
  <c r="R1287" i="8"/>
  <c r="P1287" i="8"/>
  <c r="O1287" i="8"/>
  <c r="N1287" i="8"/>
  <c r="R1286" i="8"/>
  <c r="P1286" i="8"/>
  <c r="O1286" i="8"/>
  <c r="N1286" i="8"/>
  <c r="R1285" i="8"/>
  <c r="P1285" i="8"/>
  <c r="O1285" i="8"/>
  <c r="N1285" i="8"/>
  <c r="R1284" i="8"/>
  <c r="P1284" i="8"/>
  <c r="O1284" i="8"/>
  <c r="N1284" i="8"/>
  <c r="R1283" i="8"/>
  <c r="P1283" i="8"/>
  <c r="O1283" i="8"/>
  <c r="N1283" i="8"/>
  <c r="R1282" i="8"/>
  <c r="P1282" i="8"/>
  <c r="O1282" i="8"/>
  <c r="N1282" i="8"/>
  <c r="R1281" i="8"/>
  <c r="P1281" i="8"/>
  <c r="O1281" i="8"/>
  <c r="N1281" i="8"/>
  <c r="R1280" i="8"/>
  <c r="P1280" i="8"/>
  <c r="O1280" i="8"/>
  <c r="N1280" i="8"/>
  <c r="R1279" i="8"/>
  <c r="P1279" i="8"/>
  <c r="O1279" i="8"/>
  <c r="N1279" i="8"/>
  <c r="R1278" i="8"/>
  <c r="P1278" i="8"/>
  <c r="O1278" i="8"/>
  <c r="N1278" i="8"/>
  <c r="R1277" i="8"/>
  <c r="P1277" i="8"/>
  <c r="O1277" i="8"/>
  <c r="N1277" i="8"/>
  <c r="R1276" i="8"/>
  <c r="P1276" i="8"/>
  <c r="O1276" i="8"/>
  <c r="N1276" i="8"/>
  <c r="R1275" i="8"/>
  <c r="P1275" i="8"/>
  <c r="O1275" i="8"/>
  <c r="N1275" i="8"/>
  <c r="R1274" i="8"/>
  <c r="P1274" i="8"/>
  <c r="O1274" i="8"/>
  <c r="N1274" i="8"/>
  <c r="R1273" i="8"/>
  <c r="P1273" i="8"/>
  <c r="O1273" i="8"/>
  <c r="N1273" i="8"/>
  <c r="R1272" i="8"/>
  <c r="P1272" i="8"/>
  <c r="O1272" i="8"/>
  <c r="N1272" i="8"/>
  <c r="R1271" i="8"/>
  <c r="P1271" i="8"/>
  <c r="O1271" i="8"/>
  <c r="N1271" i="8"/>
  <c r="R1270" i="8"/>
  <c r="P1270" i="8"/>
  <c r="O1270" i="8"/>
  <c r="N1270" i="8"/>
  <c r="R1269" i="8"/>
  <c r="P1269" i="8"/>
  <c r="O1269" i="8"/>
  <c r="N1269" i="8"/>
  <c r="R1268" i="8"/>
  <c r="P1268" i="8"/>
  <c r="O1268" i="8"/>
  <c r="N1268" i="8"/>
  <c r="R1267" i="8"/>
  <c r="P1267" i="8"/>
  <c r="O1267" i="8"/>
  <c r="N1267" i="8"/>
  <c r="R1266" i="8"/>
  <c r="P1266" i="8"/>
  <c r="O1266" i="8"/>
  <c r="N1266" i="8"/>
  <c r="R1265" i="8"/>
  <c r="P1265" i="8"/>
  <c r="O1265" i="8"/>
  <c r="N1265" i="8"/>
  <c r="R1264" i="8"/>
  <c r="P1264" i="8"/>
  <c r="O1264" i="8"/>
  <c r="N1264" i="8"/>
  <c r="R1263" i="8"/>
  <c r="P1263" i="8"/>
  <c r="O1263" i="8"/>
  <c r="N1263" i="8"/>
  <c r="R1262" i="8"/>
  <c r="P1262" i="8"/>
  <c r="O1262" i="8"/>
  <c r="N1262" i="8"/>
  <c r="R1261" i="8"/>
  <c r="P1261" i="8"/>
  <c r="O1261" i="8"/>
  <c r="N1261" i="8"/>
  <c r="R1260" i="8"/>
  <c r="P1260" i="8"/>
  <c r="O1260" i="8"/>
  <c r="N1260" i="8"/>
  <c r="R1259" i="8"/>
  <c r="P1259" i="8"/>
  <c r="O1259" i="8"/>
  <c r="N1259" i="8"/>
  <c r="R1258" i="8"/>
  <c r="P1258" i="8"/>
  <c r="O1258" i="8"/>
  <c r="N1258" i="8"/>
  <c r="R1257" i="8"/>
  <c r="P1257" i="8"/>
  <c r="O1257" i="8"/>
  <c r="N1257" i="8"/>
  <c r="R1256" i="8"/>
  <c r="P1256" i="8"/>
  <c r="O1256" i="8"/>
  <c r="N1256" i="8"/>
  <c r="R1255" i="8"/>
  <c r="P1255" i="8"/>
  <c r="O1255" i="8"/>
  <c r="N1255" i="8"/>
  <c r="R1254" i="8"/>
  <c r="P1254" i="8"/>
  <c r="O1254" i="8"/>
  <c r="N1254" i="8"/>
  <c r="R1253" i="8"/>
  <c r="P1253" i="8"/>
  <c r="O1253" i="8"/>
  <c r="N1253" i="8"/>
  <c r="R1252" i="8"/>
  <c r="P1252" i="8"/>
  <c r="O1252" i="8"/>
  <c r="N1252" i="8"/>
  <c r="R1251" i="8"/>
  <c r="P1251" i="8"/>
  <c r="O1251" i="8"/>
  <c r="N1251" i="8"/>
  <c r="R1250" i="8"/>
  <c r="P1250" i="8"/>
  <c r="O1250" i="8"/>
  <c r="N1250" i="8"/>
  <c r="R1249" i="8"/>
  <c r="P1249" i="8"/>
  <c r="O1249" i="8"/>
  <c r="N1249" i="8"/>
  <c r="R1248" i="8"/>
  <c r="P1248" i="8"/>
  <c r="O1248" i="8"/>
  <c r="N1248" i="8"/>
  <c r="R1247" i="8"/>
  <c r="P1247" i="8"/>
  <c r="O1247" i="8"/>
  <c r="N1247" i="8"/>
  <c r="R1246" i="8"/>
  <c r="P1246" i="8"/>
  <c r="O1246" i="8"/>
  <c r="N1246" i="8"/>
  <c r="R1245" i="8"/>
  <c r="P1245" i="8"/>
  <c r="O1245" i="8"/>
  <c r="N1245" i="8"/>
  <c r="R1244" i="8"/>
  <c r="P1244" i="8"/>
  <c r="O1244" i="8"/>
  <c r="N1244" i="8"/>
  <c r="R1243" i="8"/>
  <c r="P1243" i="8"/>
  <c r="O1243" i="8"/>
  <c r="N1243" i="8"/>
  <c r="R1242" i="8"/>
  <c r="P1242" i="8"/>
  <c r="O1242" i="8"/>
  <c r="N1242" i="8"/>
  <c r="R1241" i="8"/>
  <c r="P1241" i="8"/>
  <c r="O1241" i="8"/>
  <c r="N1241" i="8"/>
  <c r="R1240" i="8"/>
  <c r="P1240" i="8"/>
  <c r="O1240" i="8"/>
  <c r="N1240" i="8"/>
  <c r="R1239" i="8"/>
  <c r="P1239" i="8"/>
  <c r="O1239" i="8"/>
  <c r="N1239" i="8"/>
  <c r="R1238" i="8"/>
  <c r="P1238" i="8"/>
  <c r="O1238" i="8"/>
  <c r="N1238" i="8"/>
  <c r="R1237" i="8"/>
  <c r="P1237" i="8"/>
  <c r="O1237" i="8"/>
  <c r="N1237" i="8"/>
  <c r="R1236" i="8"/>
  <c r="P1236" i="8"/>
  <c r="O1236" i="8"/>
  <c r="N1236" i="8"/>
  <c r="R1235" i="8"/>
  <c r="P1235" i="8"/>
  <c r="O1235" i="8"/>
  <c r="N1235" i="8"/>
  <c r="R1234" i="8"/>
  <c r="P1234" i="8"/>
  <c r="O1234" i="8"/>
  <c r="N1234" i="8"/>
  <c r="R1233" i="8"/>
  <c r="P1233" i="8"/>
  <c r="O1233" i="8"/>
  <c r="N1233" i="8"/>
  <c r="R1232" i="8"/>
  <c r="P1232" i="8"/>
  <c r="O1232" i="8"/>
  <c r="N1232" i="8"/>
  <c r="R1231" i="8"/>
  <c r="P1231" i="8"/>
  <c r="O1231" i="8"/>
  <c r="N1231" i="8"/>
  <c r="R1230" i="8"/>
  <c r="P1230" i="8"/>
  <c r="O1230" i="8"/>
  <c r="N1230" i="8"/>
  <c r="R1229" i="8"/>
  <c r="P1229" i="8"/>
  <c r="O1229" i="8"/>
  <c r="N1229" i="8"/>
  <c r="R1228" i="8"/>
  <c r="P1228" i="8"/>
  <c r="O1228" i="8"/>
  <c r="N1228" i="8"/>
  <c r="R1227" i="8"/>
  <c r="P1227" i="8"/>
  <c r="O1227" i="8"/>
  <c r="N1227" i="8"/>
  <c r="R1226" i="8"/>
  <c r="P1226" i="8"/>
  <c r="O1226" i="8"/>
  <c r="N1226" i="8"/>
  <c r="R1225" i="8"/>
  <c r="P1225" i="8"/>
  <c r="O1225" i="8"/>
  <c r="N1225" i="8"/>
  <c r="R1224" i="8"/>
  <c r="P1224" i="8"/>
  <c r="O1224" i="8"/>
  <c r="N1224" i="8"/>
  <c r="R1223" i="8"/>
  <c r="P1223" i="8"/>
  <c r="O1223" i="8"/>
  <c r="N1223" i="8"/>
  <c r="R1222" i="8"/>
  <c r="P1222" i="8"/>
  <c r="O1222" i="8"/>
  <c r="N1222" i="8"/>
  <c r="R1221" i="8"/>
  <c r="P1221" i="8"/>
  <c r="O1221" i="8"/>
  <c r="N1221" i="8"/>
  <c r="R1220" i="8"/>
  <c r="P1220" i="8"/>
  <c r="O1220" i="8"/>
  <c r="N1220" i="8"/>
  <c r="R1219" i="8"/>
  <c r="P1219" i="8"/>
  <c r="O1219" i="8"/>
  <c r="N1219" i="8"/>
  <c r="R1218" i="8"/>
  <c r="P1218" i="8"/>
  <c r="O1218" i="8"/>
  <c r="N1218" i="8"/>
  <c r="R1217" i="8"/>
  <c r="P1217" i="8"/>
  <c r="O1217" i="8"/>
  <c r="N1217" i="8"/>
  <c r="R1216" i="8"/>
  <c r="P1216" i="8"/>
  <c r="O1216" i="8"/>
  <c r="N1216" i="8"/>
  <c r="R1215" i="8"/>
  <c r="P1215" i="8"/>
  <c r="O1215" i="8"/>
  <c r="N1215" i="8"/>
  <c r="R1214" i="8"/>
  <c r="P1214" i="8"/>
  <c r="O1214" i="8"/>
  <c r="N1214" i="8"/>
  <c r="R1213" i="8"/>
  <c r="P1213" i="8"/>
  <c r="O1213" i="8"/>
  <c r="N1213" i="8"/>
  <c r="R1212" i="8"/>
  <c r="P1212" i="8"/>
  <c r="O1212" i="8"/>
  <c r="N1212" i="8"/>
  <c r="R1211" i="8"/>
  <c r="P1211" i="8"/>
  <c r="O1211" i="8"/>
  <c r="N1211" i="8"/>
  <c r="R1210" i="8"/>
  <c r="P1210" i="8"/>
  <c r="O1210" i="8"/>
  <c r="N1210" i="8"/>
  <c r="R1209" i="8"/>
  <c r="P1209" i="8"/>
  <c r="O1209" i="8"/>
  <c r="N1209" i="8"/>
  <c r="R1208" i="8"/>
  <c r="P1208" i="8"/>
  <c r="O1208" i="8"/>
  <c r="N1208" i="8"/>
  <c r="R1207" i="8"/>
  <c r="P1207" i="8"/>
  <c r="O1207" i="8"/>
  <c r="N1207" i="8"/>
  <c r="R1206" i="8"/>
  <c r="P1206" i="8"/>
  <c r="O1206" i="8"/>
  <c r="N1206" i="8"/>
  <c r="R1205" i="8"/>
  <c r="P1205" i="8"/>
  <c r="O1205" i="8"/>
  <c r="N1205" i="8"/>
  <c r="R1204" i="8"/>
  <c r="P1204" i="8"/>
  <c r="O1204" i="8"/>
  <c r="N1204" i="8"/>
  <c r="R1203" i="8"/>
  <c r="P1203" i="8"/>
  <c r="O1203" i="8"/>
  <c r="N1203" i="8"/>
  <c r="R1202" i="8"/>
  <c r="P1202" i="8"/>
  <c r="O1202" i="8"/>
  <c r="N1202" i="8"/>
  <c r="R1201" i="8"/>
  <c r="P1201" i="8"/>
  <c r="O1201" i="8"/>
  <c r="N1201" i="8"/>
  <c r="R1200" i="8"/>
  <c r="P1200" i="8"/>
  <c r="O1200" i="8"/>
  <c r="N1200" i="8"/>
  <c r="R1199" i="8"/>
  <c r="P1199" i="8"/>
  <c r="O1199" i="8"/>
  <c r="N1199" i="8"/>
  <c r="R1198" i="8"/>
  <c r="P1198" i="8"/>
  <c r="O1198" i="8"/>
  <c r="N1198" i="8"/>
  <c r="R1197" i="8"/>
  <c r="P1197" i="8"/>
  <c r="O1197" i="8"/>
  <c r="N1197" i="8"/>
  <c r="R1196" i="8"/>
  <c r="P1196" i="8"/>
  <c r="O1196" i="8"/>
  <c r="N1196" i="8"/>
  <c r="R1195" i="8"/>
  <c r="P1195" i="8"/>
  <c r="O1195" i="8"/>
  <c r="N1195" i="8"/>
  <c r="R1194" i="8"/>
  <c r="P1194" i="8"/>
  <c r="O1194" i="8"/>
  <c r="N1194" i="8"/>
  <c r="R1193" i="8"/>
  <c r="P1193" i="8"/>
  <c r="O1193" i="8"/>
  <c r="N1193" i="8"/>
  <c r="R1192" i="8"/>
  <c r="P1192" i="8"/>
  <c r="O1192" i="8"/>
  <c r="N1192" i="8"/>
  <c r="R1191" i="8"/>
  <c r="P1191" i="8"/>
  <c r="O1191" i="8"/>
  <c r="N1191" i="8"/>
  <c r="R1190" i="8"/>
  <c r="P1190" i="8"/>
  <c r="O1190" i="8"/>
  <c r="N1190" i="8"/>
  <c r="R1189" i="8"/>
  <c r="P1189" i="8"/>
  <c r="O1189" i="8"/>
  <c r="N1189" i="8"/>
  <c r="R1188" i="8"/>
  <c r="P1188" i="8"/>
  <c r="O1188" i="8"/>
  <c r="N1188" i="8"/>
  <c r="R1187" i="8"/>
  <c r="P1187" i="8"/>
  <c r="O1187" i="8"/>
  <c r="N1187" i="8"/>
  <c r="R1186" i="8"/>
  <c r="P1186" i="8"/>
  <c r="O1186" i="8"/>
  <c r="N1186" i="8"/>
  <c r="R1185" i="8"/>
  <c r="P1185" i="8"/>
  <c r="O1185" i="8"/>
  <c r="N1185" i="8"/>
  <c r="R1184" i="8"/>
  <c r="P1184" i="8"/>
  <c r="O1184" i="8"/>
  <c r="N1184" i="8"/>
  <c r="R1183" i="8"/>
  <c r="P1183" i="8"/>
  <c r="O1183" i="8"/>
  <c r="N1183" i="8"/>
  <c r="R1182" i="8"/>
  <c r="P1182" i="8"/>
  <c r="O1182" i="8"/>
  <c r="N1182" i="8"/>
  <c r="R1181" i="8"/>
  <c r="P1181" i="8"/>
  <c r="O1181" i="8"/>
  <c r="N1181" i="8"/>
  <c r="R1180" i="8"/>
  <c r="P1180" i="8"/>
  <c r="O1180" i="8"/>
  <c r="N1180" i="8"/>
  <c r="R1179" i="8"/>
  <c r="P1179" i="8"/>
  <c r="O1179" i="8"/>
  <c r="N1179" i="8"/>
  <c r="R1178" i="8"/>
  <c r="P1178" i="8"/>
  <c r="O1178" i="8"/>
  <c r="N1178" i="8"/>
  <c r="R1177" i="8"/>
  <c r="P1177" i="8"/>
  <c r="O1177" i="8"/>
  <c r="N1177" i="8"/>
  <c r="R1176" i="8"/>
  <c r="P1176" i="8"/>
  <c r="O1176" i="8"/>
  <c r="N1176" i="8"/>
  <c r="R1175" i="8"/>
  <c r="P1175" i="8"/>
  <c r="O1175" i="8"/>
  <c r="N1175" i="8"/>
  <c r="R1174" i="8"/>
  <c r="P1174" i="8"/>
  <c r="O1174" i="8"/>
  <c r="N1174" i="8"/>
  <c r="R1173" i="8"/>
  <c r="P1173" i="8"/>
  <c r="O1173" i="8"/>
  <c r="N1173" i="8"/>
  <c r="R1172" i="8"/>
  <c r="P1172" i="8"/>
  <c r="O1172" i="8"/>
  <c r="N1172" i="8"/>
  <c r="R1171" i="8"/>
  <c r="P1171" i="8"/>
  <c r="O1171" i="8"/>
  <c r="N1171" i="8"/>
  <c r="R1170" i="8"/>
  <c r="P1170" i="8"/>
  <c r="O1170" i="8"/>
  <c r="N1170" i="8"/>
  <c r="R1169" i="8"/>
  <c r="P1169" i="8"/>
  <c r="O1169" i="8"/>
  <c r="N1169" i="8"/>
  <c r="R1168" i="8"/>
  <c r="P1168" i="8"/>
  <c r="O1168" i="8"/>
  <c r="N1168" i="8"/>
  <c r="R1167" i="8"/>
  <c r="P1167" i="8"/>
  <c r="O1167" i="8"/>
  <c r="N1167" i="8"/>
  <c r="R1166" i="8"/>
  <c r="P1166" i="8"/>
  <c r="O1166" i="8"/>
  <c r="N1166" i="8"/>
  <c r="R1165" i="8"/>
  <c r="P1165" i="8"/>
  <c r="O1165" i="8"/>
  <c r="N1165" i="8"/>
  <c r="R1164" i="8"/>
  <c r="P1164" i="8"/>
  <c r="O1164" i="8"/>
  <c r="N1164" i="8"/>
  <c r="R1163" i="8"/>
  <c r="P1163" i="8"/>
  <c r="O1163" i="8"/>
  <c r="N1163" i="8"/>
  <c r="R1162" i="8"/>
  <c r="P1162" i="8"/>
  <c r="O1162" i="8"/>
  <c r="N1162" i="8"/>
  <c r="R1161" i="8"/>
  <c r="P1161" i="8"/>
  <c r="O1161" i="8"/>
  <c r="N1161" i="8"/>
  <c r="R1160" i="8"/>
  <c r="P1160" i="8"/>
  <c r="O1160" i="8"/>
  <c r="N1160" i="8"/>
  <c r="R1159" i="8"/>
  <c r="P1159" i="8"/>
  <c r="O1159" i="8"/>
  <c r="N1159" i="8"/>
  <c r="R1158" i="8"/>
  <c r="P1158" i="8"/>
  <c r="O1158" i="8"/>
  <c r="N1158" i="8"/>
  <c r="R1157" i="8"/>
  <c r="P1157" i="8"/>
  <c r="O1157" i="8"/>
  <c r="N1157" i="8"/>
  <c r="R1156" i="8"/>
  <c r="P1156" i="8"/>
  <c r="O1156" i="8"/>
  <c r="N1156" i="8"/>
  <c r="R1155" i="8"/>
  <c r="P1155" i="8"/>
  <c r="O1155" i="8"/>
  <c r="N1155" i="8"/>
  <c r="R1154" i="8"/>
  <c r="P1154" i="8"/>
  <c r="O1154" i="8"/>
  <c r="N1154" i="8"/>
  <c r="R1153" i="8"/>
  <c r="P1153" i="8"/>
  <c r="O1153" i="8"/>
  <c r="N1153" i="8"/>
  <c r="R1152" i="8"/>
  <c r="P1152" i="8"/>
  <c r="O1152" i="8"/>
  <c r="N1152" i="8"/>
  <c r="R1151" i="8"/>
  <c r="P1151" i="8"/>
  <c r="O1151" i="8"/>
  <c r="N1151" i="8"/>
  <c r="R1150" i="8"/>
  <c r="P1150" i="8"/>
  <c r="O1150" i="8"/>
  <c r="N1150" i="8"/>
  <c r="R1149" i="8"/>
  <c r="P1149" i="8"/>
  <c r="O1149" i="8"/>
  <c r="N1149" i="8"/>
  <c r="R1148" i="8"/>
  <c r="P1148" i="8"/>
  <c r="O1148" i="8"/>
  <c r="N1148" i="8"/>
  <c r="R1147" i="8"/>
  <c r="P1147" i="8"/>
  <c r="O1147" i="8"/>
  <c r="N1147" i="8"/>
  <c r="R1146" i="8"/>
  <c r="P1146" i="8"/>
  <c r="O1146" i="8"/>
  <c r="N1146" i="8"/>
  <c r="R1145" i="8"/>
  <c r="P1145" i="8"/>
  <c r="O1145" i="8"/>
  <c r="N1145" i="8"/>
  <c r="R1144" i="8"/>
  <c r="P1144" i="8"/>
  <c r="O1144" i="8"/>
  <c r="N1144" i="8"/>
  <c r="R1143" i="8"/>
  <c r="P1143" i="8"/>
  <c r="O1143" i="8"/>
  <c r="N1143" i="8"/>
  <c r="R1142" i="8"/>
  <c r="P1142" i="8"/>
  <c r="O1142" i="8"/>
  <c r="N1142" i="8"/>
  <c r="R1141" i="8"/>
  <c r="P1141" i="8"/>
  <c r="O1141" i="8"/>
  <c r="N1141" i="8"/>
  <c r="R1140" i="8"/>
  <c r="P1140" i="8"/>
  <c r="O1140" i="8"/>
  <c r="N1140" i="8"/>
  <c r="R1139" i="8"/>
  <c r="P1139" i="8"/>
  <c r="O1139" i="8"/>
  <c r="N1139" i="8"/>
  <c r="R1138" i="8"/>
  <c r="P1138" i="8"/>
  <c r="O1138" i="8"/>
  <c r="N1138" i="8"/>
  <c r="R1137" i="8"/>
  <c r="P1137" i="8"/>
  <c r="O1137" i="8"/>
  <c r="N1137" i="8"/>
  <c r="R1136" i="8"/>
  <c r="P1136" i="8"/>
  <c r="O1136" i="8"/>
  <c r="N1136" i="8"/>
  <c r="R1135" i="8"/>
  <c r="P1135" i="8"/>
  <c r="O1135" i="8"/>
  <c r="N1135" i="8"/>
  <c r="R1134" i="8"/>
  <c r="P1134" i="8"/>
  <c r="O1134" i="8"/>
  <c r="N1134" i="8"/>
  <c r="R1133" i="8"/>
  <c r="P1133" i="8"/>
  <c r="O1133" i="8"/>
  <c r="N1133" i="8"/>
  <c r="R1132" i="8"/>
  <c r="P1132" i="8"/>
  <c r="O1132" i="8"/>
  <c r="N1132" i="8"/>
  <c r="R1131" i="8"/>
  <c r="P1131" i="8"/>
  <c r="O1131" i="8"/>
  <c r="N1131" i="8"/>
  <c r="R1130" i="8"/>
  <c r="P1130" i="8"/>
  <c r="O1130" i="8"/>
  <c r="N1130" i="8"/>
  <c r="R1129" i="8"/>
  <c r="P1129" i="8"/>
  <c r="O1129" i="8"/>
  <c r="N1129" i="8"/>
  <c r="R1128" i="8"/>
  <c r="P1128" i="8"/>
  <c r="O1128" i="8"/>
  <c r="N1128" i="8"/>
  <c r="R1127" i="8"/>
  <c r="P1127" i="8"/>
  <c r="O1127" i="8"/>
  <c r="N1127" i="8"/>
  <c r="R1126" i="8"/>
  <c r="P1126" i="8"/>
  <c r="O1126" i="8"/>
  <c r="N1126" i="8"/>
  <c r="R1125" i="8"/>
  <c r="P1125" i="8"/>
  <c r="O1125" i="8"/>
  <c r="N1125" i="8"/>
  <c r="R1124" i="8"/>
  <c r="P1124" i="8"/>
  <c r="O1124" i="8"/>
  <c r="N1124" i="8"/>
  <c r="R1123" i="8"/>
  <c r="P1123" i="8"/>
  <c r="O1123" i="8"/>
  <c r="N1123" i="8"/>
  <c r="R1122" i="8"/>
  <c r="P1122" i="8"/>
  <c r="O1122" i="8"/>
  <c r="N1122" i="8"/>
  <c r="R1121" i="8"/>
  <c r="P1121" i="8"/>
  <c r="O1121" i="8"/>
  <c r="N1121" i="8"/>
  <c r="R1120" i="8"/>
  <c r="P1120" i="8"/>
  <c r="O1120" i="8"/>
  <c r="N1120" i="8"/>
  <c r="R1119" i="8"/>
  <c r="P1119" i="8"/>
  <c r="O1119" i="8"/>
  <c r="N1119" i="8"/>
  <c r="R1118" i="8"/>
  <c r="P1118" i="8"/>
  <c r="O1118" i="8"/>
  <c r="N1118" i="8"/>
  <c r="R1117" i="8"/>
  <c r="P1117" i="8"/>
  <c r="O1117" i="8"/>
  <c r="N1117" i="8"/>
  <c r="R1116" i="8"/>
  <c r="P1116" i="8"/>
  <c r="O1116" i="8"/>
  <c r="N1116" i="8"/>
  <c r="R1115" i="8"/>
  <c r="P1115" i="8"/>
  <c r="O1115" i="8"/>
  <c r="N1115" i="8"/>
  <c r="R1114" i="8"/>
  <c r="P1114" i="8"/>
  <c r="O1114" i="8"/>
  <c r="N1114" i="8"/>
  <c r="R1113" i="8"/>
  <c r="P1113" i="8"/>
  <c r="O1113" i="8"/>
  <c r="N1113" i="8"/>
  <c r="R1112" i="8"/>
  <c r="P1112" i="8"/>
  <c r="O1112" i="8"/>
  <c r="N1112" i="8"/>
  <c r="R1111" i="8"/>
  <c r="P1111" i="8"/>
  <c r="O1111" i="8"/>
  <c r="N1111" i="8"/>
  <c r="R1110" i="8"/>
  <c r="P1110" i="8"/>
  <c r="O1110" i="8"/>
  <c r="N1110" i="8"/>
  <c r="R1109" i="8"/>
  <c r="P1109" i="8"/>
  <c r="O1109" i="8"/>
  <c r="N1109" i="8"/>
  <c r="R1108" i="8"/>
  <c r="P1108" i="8"/>
  <c r="O1108" i="8"/>
  <c r="N1108" i="8"/>
  <c r="R1107" i="8"/>
  <c r="P1107" i="8"/>
  <c r="O1107" i="8"/>
  <c r="N1107" i="8"/>
  <c r="R1106" i="8"/>
  <c r="P1106" i="8"/>
  <c r="O1106" i="8"/>
  <c r="N1106" i="8"/>
  <c r="R1105" i="8"/>
  <c r="P1105" i="8"/>
  <c r="O1105" i="8"/>
  <c r="N1105" i="8"/>
  <c r="R1104" i="8"/>
  <c r="P1104" i="8"/>
  <c r="O1104" i="8"/>
  <c r="N1104" i="8"/>
  <c r="R1103" i="8"/>
  <c r="P1103" i="8"/>
  <c r="O1103" i="8"/>
  <c r="N1103" i="8"/>
  <c r="R1102" i="8"/>
  <c r="P1102" i="8"/>
  <c r="O1102" i="8"/>
  <c r="N1102" i="8"/>
  <c r="R1101" i="8"/>
  <c r="P1101" i="8"/>
  <c r="O1101" i="8"/>
  <c r="N1101" i="8"/>
  <c r="R1100" i="8"/>
  <c r="P1100" i="8"/>
  <c r="O1100" i="8"/>
  <c r="N1100" i="8"/>
  <c r="R1099" i="8"/>
  <c r="P1099" i="8"/>
  <c r="O1099" i="8"/>
  <c r="N1099" i="8"/>
  <c r="R1098" i="8"/>
  <c r="P1098" i="8"/>
  <c r="O1098" i="8"/>
  <c r="N1098" i="8"/>
  <c r="R1097" i="8"/>
  <c r="P1097" i="8"/>
  <c r="O1097" i="8"/>
  <c r="N1097" i="8"/>
  <c r="R1096" i="8"/>
  <c r="P1096" i="8"/>
  <c r="O1096" i="8"/>
  <c r="N1096" i="8"/>
  <c r="R1095" i="8"/>
  <c r="P1095" i="8"/>
  <c r="O1095" i="8"/>
  <c r="N1095" i="8"/>
  <c r="R1094" i="8"/>
  <c r="P1094" i="8"/>
  <c r="O1094" i="8"/>
  <c r="N1094" i="8"/>
  <c r="R1093" i="8"/>
  <c r="P1093" i="8"/>
  <c r="O1093" i="8"/>
  <c r="N1093" i="8"/>
  <c r="R1092" i="8"/>
  <c r="P1092" i="8"/>
  <c r="O1092" i="8"/>
  <c r="N1092" i="8"/>
  <c r="R1091" i="8"/>
  <c r="P1091" i="8"/>
  <c r="O1091" i="8"/>
  <c r="N1091" i="8"/>
  <c r="R1090" i="8"/>
  <c r="P1090" i="8"/>
  <c r="O1090" i="8"/>
  <c r="N1090" i="8"/>
  <c r="R1089" i="8"/>
  <c r="P1089" i="8"/>
  <c r="O1089" i="8"/>
  <c r="N1089" i="8"/>
  <c r="R1088" i="8"/>
  <c r="P1088" i="8"/>
  <c r="O1088" i="8"/>
  <c r="N1088" i="8"/>
  <c r="R1087" i="8"/>
  <c r="P1087" i="8"/>
  <c r="O1087" i="8"/>
  <c r="N1087" i="8"/>
  <c r="R1086" i="8"/>
  <c r="P1086" i="8"/>
  <c r="O1086" i="8"/>
  <c r="N1086" i="8"/>
  <c r="R1085" i="8"/>
  <c r="P1085" i="8"/>
  <c r="O1085" i="8"/>
  <c r="N1085" i="8"/>
  <c r="R1084" i="8"/>
  <c r="P1084" i="8"/>
  <c r="O1084" i="8"/>
  <c r="N1084" i="8"/>
  <c r="R1083" i="8"/>
  <c r="P1083" i="8"/>
  <c r="O1083" i="8"/>
  <c r="N1083" i="8"/>
  <c r="R1082" i="8"/>
  <c r="P1082" i="8"/>
  <c r="O1082" i="8"/>
  <c r="N1082" i="8"/>
  <c r="R1081" i="8"/>
  <c r="P1081" i="8"/>
  <c r="O1081" i="8"/>
  <c r="N1081" i="8"/>
  <c r="R1080" i="8"/>
  <c r="P1080" i="8"/>
  <c r="O1080" i="8"/>
  <c r="N1080" i="8"/>
  <c r="R1079" i="8"/>
  <c r="P1079" i="8"/>
  <c r="O1079" i="8"/>
  <c r="N1079" i="8"/>
  <c r="R1078" i="8"/>
  <c r="P1078" i="8"/>
  <c r="O1078" i="8"/>
  <c r="N1078" i="8"/>
  <c r="R1077" i="8"/>
  <c r="P1077" i="8"/>
  <c r="O1077" i="8"/>
  <c r="N1077" i="8"/>
  <c r="R1076" i="8"/>
  <c r="P1076" i="8"/>
  <c r="O1076" i="8"/>
  <c r="N1076" i="8"/>
  <c r="R1075" i="8"/>
  <c r="P1075" i="8"/>
  <c r="O1075" i="8"/>
  <c r="N1075" i="8"/>
  <c r="R1074" i="8"/>
  <c r="P1074" i="8"/>
  <c r="O1074" i="8"/>
  <c r="N1074" i="8"/>
  <c r="R1073" i="8"/>
  <c r="P1073" i="8"/>
  <c r="O1073" i="8"/>
  <c r="N1073" i="8"/>
  <c r="R1072" i="8"/>
  <c r="P1072" i="8"/>
  <c r="O1072" i="8"/>
  <c r="N1072" i="8"/>
  <c r="R1071" i="8"/>
  <c r="P1071" i="8"/>
  <c r="O1071" i="8"/>
  <c r="N1071" i="8"/>
  <c r="R1070" i="8"/>
  <c r="P1070" i="8"/>
  <c r="O1070" i="8"/>
  <c r="N1070" i="8"/>
  <c r="R1069" i="8"/>
  <c r="P1069" i="8"/>
  <c r="O1069" i="8"/>
  <c r="N1069" i="8"/>
  <c r="R1068" i="8"/>
  <c r="P1068" i="8"/>
  <c r="O1068" i="8"/>
  <c r="N1068" i="8"/>
  <c r="R1067" i="8"/>
  <c r="P1067" i="8"/>
  <c r="O1067" i="8"/>
  <c r="N1067" i="8"/>
  <c r="R1066" i="8"/>
  <c r="P1066" i="8"/>
  <c r="O1066" i="8"/>
  <c r="N1066" i="8"/>
  <c r="R1065" i="8"/>
  <c r="P1065" i="8"/>
  <c r="O1065" i="8"/>
  <c r="N1065" i="8"/>
  <c r="R1064" i="8"/>
  <c r="P1064" i="8"/>
  <c r="O1064" i="8"/>
  <c r="N1064" i="8"/>
  <c r="R1063" i="8"/>
  <c r="P1063" i="8"/>
  <c r="O1063" i="8"/>
  <c r="N1063" i="8"/>
  <c r="R1062" i="8"/>
  <c r="P1062" i="8"/>
  <c r="O1062" i="8"/>
  <c r="N1062" i="8"/>
  <c r="R1061" i="8"/>
  <c r="P1061" i="8"/>
  <c r="O1061" i="8"/>
  <c r="N1061" i="8"/>
  <c r="R1060" i="8"/>
  <c r="P1060" i="8"/>
  <c r="O1060" i="8"/>
  <c r="N1060" i="8"/>
  <c r="R1059" i="8"/>
  <c r="P1059" i="8"/>
  <c r="O1059" i="8"/>
  <c r="N1059" i="8"/>
  <c r="R1058" i="8"/>
  <c r="P1058" i="8"/>
  <c r="O1058" i="8"/>
  <c r="N1058" i="8"/>
  <c r="R1057" i="8"/>
  <c r="P1057" i="8"/>
  <c r="O1057" i="8"/>
  <c r="N1057" i="8"/>
  <c r="R1056" i="8"/>
  <c r="P1056" i="8"/>
  <c r="O1056" i="8"/>
  <c r="N1056" i="8"/>
  <c r="R1055" i="8"/>
  <c r="P1055" i="8"/>
  <c r="O1055" i="8"/>
  <c r="N1055" i="8"/>
  <c r="R1054" i="8"/>
  <c r="P1054" i="8"/>
  <c r="O1054" i="8"/>
  <c r="N1054" i="8"/>
  <c r="R1053" i="8"/>
  <c r="P1053" i="8"/>
  <c r="O1053" i="8"/>
  <c r="N1053" i="8"/>
  <c r="R1052" i="8"/>
  <c r="P1052" i="8"/>
  <c r="O1052" i="8"/>
  <c r="N1052" i="8"/>
  <c r="R1051" i="8"/>
  <c r="P1051" i="8"/>
  <c r="O1051" i="8"/>
  <c r="N1051" i="8"/>
  <c r="R1050" i="8"/>
  <c r="P1050" i="8"/>
  <c r="O1050" i="8"/>
  <c r="N1050" i="8"/>
  <c r="R1049" i="8"/>
  <c r="P1049" i="8"/>
  <c r="O1049" i="8"/>
  <c r="N1049" i="8"/>
  <c r="R1048" i="8"/>
  <c r="P1048" i="8"/>
  <c r="O1048" i="8"/>
  <c r="N1048" i="8"/>
  <c r="R1047" i="8"/>
  <c r="P1047" i="8"/>
  <c r="O1047" i="8"/>
  <c r="N1047" i="8"/>
  <c r="R1046" i="8"/>
  <c r="P1046" i="8"/>
  <c r="O1046" i="8"/>
  <c r="N1046" i="8"/>
  <c r="R1045" i="8"/>
  <c r="P1045" i="8"/>
  <c r="O1045" i="8"/>
  <c r="N1045" i="8"/>
  <c r="R1044" i="8"/>
  <c r="P1044" i="8"/>
  <c r="O1044" i="8"/>
  <c r="N1044" i="8"/>
  <c r="R1043" i="8"/>
  <c r="P1043" i="8"/>
  <c r="O1043" i="8"/>
  <c r="N1043" i="8"/>
  <c r="R1042" i="8"/>
  <c r="P1042" i="8"/>
  <c r="O1042" i="8"/>
  <c r="N1042" i="8"/>
  <c r="R1041" i="8"/>
  <c r="P1041" i="8"/>
  <c r="O1041" i="8"/>
  <c r="N1041" i="8"/>
  <c r="R1040" i="8"/>
  <c r="P1040" i="8"/>
  <c r="O1040" i="8"/>
  <c r="N1040" i="8"/>
  <c r="R1039" i="8"/>
  <c r="P1039" i="8"/>
  <c r="O1039" i="8"/>
  <c r="N1039" i="8"/>
  <c r="R1038" i="8"/>
  <c r="P1038" i="8"/>
  <c r="O1038" i="8"/>
  <c r="N1038" i="8"/>
  <c r="R1037" i="8"/>
  <c r="P1037" i="8"/>
  <c r="O1037" i="8"/>
  <c r="N1037" i="8"/>
  <c r="R1036" i="8"/>
  <c r="P1036" i="8"/>
  <c r="O1036" i="8"/>
  <c r="N1036" i="8"/>
  <c r="R1035" i="8"/>
  <c r="P1035" i="8"/>
  <c r="O1035" i="8"/>
  <c r="N1035" i="8"/>
  <c r="R1034" i="8"/>
  <c r="P1034" i="8"/>
  <c r="O1034" i="8"/>
  <c r="N1034" i="8"/>
  <c r="R1033" i="8"/>
  <c r="P1033" i="8"/>
  <c r="O1033" i="8"/>
  <c r="N1033" i="8"/>
  <c r="R1032" i="8"/>
  <c r="P1032" i="8"/>
  <c r="O1032" i="8"/>
  <c r="N1032" i="8"/>
  <c r="R1031" i="8"/>
  <c r="P1031" i="8"/>
  <c r="O1031" i="8"/>
  <c r="N1031" i="8"/>
  <c r="R1030" i="8"/>
  <c r="P1030" i="8"/>
  <c r="O1030" i="8"/>
  <c r="N1030" i="8"/>
  <c r="R1029" i="8"/>
  <c r="P1029" i="8"/>
  <c r="O1029" i="8"/>
  <c r="N1029" i="8"/>
  <c r="R1028" i="8"/>
  <c r="P1028" i="8"/>
  <c r="O1028" i="8"/>
  <c r="N1028" i="8"/>
  <c r="R1027" i="8"/>
  <c r="P1027" i="8"/>
  <c r="O1027" i="8"/>
  <c r="N1027" i="8"/>
  <c r="R1026" i="8"/>
  <c r="P1026" i="8"/>
  <c r="O1026" i="8"/>
  <c r="N1026" i="8"/>
  <c r="R1025" i="8"/>
  <c r="P1025" i="8"/>
  <c r="O1025" i="8"/>
  <c r="N1025" i="8"/>
  <c r="R1024" i="8"/>
  <c r="P1024" i="8"/>
  <c r="O1024" i="8"/>
  <c r="N1024" i="8"/>
  <c r="R1023" i="8"/>
  <c r="P1023" i="8"/>
  <c r="O1023" i="8"/>
  <c r="N1023" i="8"/>
  <c r="R1022" i="8"/>
  <c r="P1022" i="8"/>
  <c r="O1022" i="8"/>
  <c r="N1022" i="8"/>
  <c r="R1021" i="8"/>
  <c r="P1021" i="8"/>
  <c r="O1021" i="8"/>
  <c r="N1021" i="8"/>
  <c r="R1020" i="8"/>
  <c r="P1020" i="8"/>
  <c r="O1020" i="8"/>
  <c r="N1020" i="8"/>
  <c r="R1019" i="8"/>
  <c r="P1019" i="8"/>
  <c r="O1019" i="8"/>
  <c r="N1019" i="8"/>
  <c r="R1018" i="8"/>
  <c r="P1018" i="8"/>
  <c r="O1018" i="8"/>
  <c r="N1018" i="8"/>
  <c r="R1017" i="8"/>
  <c r="P1017" i="8"/>
  <c r="O1017" i="8"/>
  <c r="N1017" i="8"/>
  <c r="R1016" i="8"/>
  <c r="P1016" i="8"/>
  <c r="O1016" i="8"/>
  <c r="N1016" i="8"/>
  <c r="R1015" i="8"/>
  <c r="P1015" i="8"/>
  <c r="O1015" i="8"/>
  <c r="N1015" i="8"/>
  <c r="R1014" i="8"/>
  <c r="P1014" i="8"/>
  <c r="O1014" i="8"/>
  <c r="N1014" i="8"/>
  <c r="R1013" i="8"/>
  <c r="P1013" i="8"/>
  <c r="O1013" i="8"/>
  <c r="N1013" i="8"/>
  <c r="R1012" i="8"/>
  <c r="P1012" i="8"/>
  <c r="O1012" i="8"/>
  <c r="N1012" i="8"/>
  <c r="R1011" i="8"/>
  <c r="P1011" i="8"/>
  <c r="O1011" i="8"/>
  <c r="N1011" i="8"/>
  <c r="R1010" i="8"/>
  <c r="P1010" i="8"/>
  <c r="O1010" i="8"/>
  <c r="N1010" i="8"/>
  <c r="R1009" i="8"/>
  <c r="P1009" i="8"/>
  <c r="O1009" i="8"/>
  <c r="N1009" i="8"/>
  <c r="R1008" i="8"/>
  <c r="P1008" i="8"/>
  <c r="O1008" i="8"/>
  <c r="N1008" i="8"/>
  <c r="R1007" i="8"/>
  <c r="P1007" i="8"/>
  <c r="O1007" i="8"/>
  <c r="N1007" i="8"/>
  <c r="R1006" i="8"/>
  <c r="P1006" i="8"/>
  <c r="O1006" i="8"/>
  <c r="N1006" i="8"/>
  <c r="R1005" i="8"/>
  <c r="P1005" i="8"/>
  <c r="O1005" i="8"/>
  <c r="N1005" i="8"/>
  <c r="R1004" i="8"/>
  <c r="P1004" i="8"/>
  <c r="O1004" i="8"/>
  <c r="N1004" i="8"/>
  <c r="R1003" i="8"/>
  <c r="P1003" i="8"/>
  <c r="O1003" i="8"/>
  <c r="N1003" i="8"/>
  <c r="R1002" i="8"/>
  <c r="P1002" i="8"/>
  <c r="O1002" i="8"/>
  <c r="N1002" i="8"/>
  <c r="R1001" i="8"/>
  <c r="P1001" i="8"/>
  <c r="O1001" i="8"/>
  <c r="N1001" i="8"/>
  <c r="R1000" i="8"/>
  <c r="P1000" i="8"/>
  <c r="O1000" i="8"/>
  <c r="N1000" i="8"/>
  <c r="R999" i="8"/>
  <c r="P999" i="8"/>
  <c r="O999" i="8"/>
  <c r="N999" i="8"/>
  <c r="R998" i="8"/>
  <c r="P998" i="8"/>
  <c r="O998" i="8"/>
  <c r="N998" i="8"/>
  <c r="R997" i="8"/>
  <c r="P997" i="8"/>
  <c r="O997" i="8"/>
  <c r="N997" i="8"/>
  <c r="R996" i="8"/>
  <c r="P996" i="8"/>
  <c r="O996" i="8"/>
  <c r="N996" i="8"/>
  <c r="R995" i="8"/>
  <c r="P995" i="8"/>
  <c r="O995" i="8"/>
  <c r="N995" i="8"/>
  <c r="R994" i="8"/>
  <c r="P994" i="8"/>
  <c r="O994" i="8"/>
  <c r="N994" i="8"/>
  <c r="R993" i="8"/>
  <c r="P993" i="8"/>
  <c r="O993" i="8"/>
  <c r="N993" i="8"/>
  <c r="R992" i="8"/>
  <c r="P992" i="8"/>
  <c r="O992" i="8"/>
  <c r="N992" i="8"/>
  <c r="R991" i="8"/>
  <c r="P991" i="8"/>
  <c r="O991" i="8"/>
  <c r="N991" i="8"/>
  <c r="R990" i="8"/>
  <c r="P990" i="8"/>
  <c r="O990" i="8"/>
  <c r="N990" i="8"/>
  <c r="R989" i="8"/>
  <c r="P989" i="8"/>
  <c r="O989" i="8"/>
  <c r="N989" i="8"/>
  <c r="R988" i="8"/>
  <c r="P988" i="8"/>
  <c r="O988" i="8"/>
  <c r="N988" i="8"/>
  <c r="R987" i="8"/>
  <c r="P987" i="8"/>
  <c r="O987" i="8"/>
  <c r="N987" i="8"/>
  <c r="R986" i="8"/>
  <c r="P986" i="8"/>
  <c r="O986" i="8"/>
  <c r="N986" i="8"/>
  <c r="R985" i="8"/>
  <c r="P985" i="8"/>
  <c r="O985" i="8"/>
  <c r="N985" i="8"/>
  <c r="R984" i="8"/>
  <c r="P984" i="8"/>
  <c r="O984" i="8"/>
  <c r="N984" i="8"/>
  <c r="R983" i="8"/>
  <c r="P983" i="8"/>
  <c r="O983" i="8"/>
  <c r="N983" i="8"/>
  <c r="R982" i="8"/>
  <c r="P982" i="8"/>
  <c r="O982" i="8"/>
  <c r="N982" i="8"/>
  <c r="R981" i="8"/>
  <c r="P981" i="8"/>
  <c r="O981" i="8"/>
  <c r="N981" i="8"/>
  <c r="R980" i="8"/>
  <c r="P980" i="8"/>
  <c r="O980" i="8"/>
  <c r="N980" i="8"/>
  <c r="R979" i="8"/>
  <c r="P979" i="8"/>
  <c r="O979" i="8"/>
  <c r="N979" i="8"/>
  <c r="R978" i="8"/>
  <c r="P978" i="8"/>
  <c r="O978" i="8"/>
  <c r="N978" i="8"/>
  <c r="R977" i="8"/>
  <c r="P977" i="8"/>
  <c r="O977" i="8"/>
  <c r="N977" i="8"/>
  <c r="R976" i="8"/>
  <c r="P976" i="8"/>
  <c r="O976" i="8"/>
  <c r="N976" i="8"/>
  <c r="R975" i="8"/>
  <c r="P975" i="8"/>
  <c r="O975" i="8"/>
  <c r="N975" i="8"/>
  <c r="R974" i="8"/>
  <c r="P974" i="8"/>
  <c r="O974" i="8"/>
  <c r="N974" i="8"/>
  <c r="R973" i="8"/>
  <c r="P973" i="8"/>
  <c r="O973" i="8"/>
  <c r="N973" i="8"/>
  <c r="R972" i="8"/>
  <c r="P972" i="8"/>
  <c r="O972" i="8"/>
  <c r="N972" i="8"/>
  <c r="R971" i="8"/>
  <c r="P971" i="8"/>
  <c r="O971" i="8"/>
  <c r="N971" i="8"/>
  <c r="R970" i="8"/>
  <c r="P970" i="8"/>
  <c r="O970" i="8"/>
  <c r="N970" i="8"/>
  <c r="R969" i="8"/>
  <c r="P969" i="8"/>
  <c r="O969" i="8"/>
  <c r="N969" i="8"/>
  <c r="R968" i="8"/>
  <c r="P968" i="8"/>
  <c r="O968" i="8"/>
  <c r="N968" i="8"/>
  <c r="R967" i="8"/>
  <c r="P967" i="8"/>
  <c r="O967" i="8"/>
  <c r="N967" i="8"/>
  <c r="R966" i="8"/>
  <c r="P966" i="8"/>
  <c r="O966" i="8"/>
  <c r="N966" i="8"/>
  <c r="R965" i="8"/>
  <c r="P965" i="8"/>
  <c r="O965" i="8"/>
  <c r="N965" i="8"/>
  <c r="R964" i="8"/>
  <c r="P964" i="8"/>
  <c r="O964" i="8"/>
  <c r="N964" i="8"/>
  <c r="R963" i="8"/>
  <c r="P963" i="8"/>
  <c r="O963" i="8"/>
  <c r="N963" i="8"/>
  <c r="R962" i="8"/>
  <c r="P962" i="8"/>
  <c r="O962" i="8"/>
  <c r="N962" i="8"/>
  <c r="R961" i="8"/>
  <c r="P961" i="8"/>
  <c r="O961" i="8"/>
  <c r="N961" i="8"/>
  <c r="R960" i="8"/>
  <c r="P960" i="8"/>
  <c r="O960" i="8"/>
  <c r="N960" i="8"/>
  <c r="R959" i="8"/>
  <c r="P959" i="8"/>
  <c r="O959" i="8"/>
  <c r="N959" i="8"/>
  <c r="R958" i="8"/>
  <c r="P958" i="8"/>
  <c r="O958" i="8"/>
  <c r="N958" i="8"/>
  <c r="R957" i="8"/>
  <c r="P957" i="8"/>
  <c r="O957" i="8"/>
  <c r="N957" i="8"/>
  <c r="R956" i="8"/>
  <c r="P956" i="8"/>
  <c r="O956" i="8"/>
  <c r="N956" i="8"/>
  <c r="R955" i="8"/>
  <c r="P955" i="8"/>
  <c r="O955" i="8"/>
  <c r="N955" i="8"/>
  <c r="R954" i="8"/>
  <c r="P954" i="8"/>
  <c r="O954" i="8"/>
  <c r="N954" i="8"/>
  <c r="R953" i="8"/>
  <c r="P953" i="8"/>
  <c r="O953" i="8"/>
  <c r="N953" i="8"/>
  <c r="R952" i="8"/>
  <c r="P952" i="8"/>
  <c r="O952" i="8"/>
  <c r="N952" i="8"/>
  <c r="R951" i="8"/>
  <c r="P951" i="8"/>
  <c r="O951" i="8"/>
  <c r="N951" i="8"/>
  <c r="R950" i="8"/>
  <c r="P950" i="8"/>
  <c r="O950" i="8"/>
  <c r="N950" i="8"/>
  <c r="R949" i="8"/>
  <c r="P949" i="8"/>
  <c r="O949" i="8"/>
  <c r="N949" i="8"/>
  <c r="R948" i="8"/>
  <c r="P948" i="8"/>
  <c r="O948" i="8"/>
  <c r="N948" i="8"/>
  <c r="R947" i="8"/>
  <c r="P947" i="8"/>
  <c r="O947" i="8"/>
  <c r="N947" i="8"/>
  <c r="R946" i="8"/>
  <c r="P946" i="8"/>
  <c r="O946" i="8"/>
  <c r="N946" i="8"/>
  <c r="R945" i="8"/>
  <c r="P945" i="8"/>
  <c r="O945" i="8"/>
  <c r="N945" i="8"/>
  <c r="R944" i="8"/>
  <c r="P944" i="8"/>
  <c r="O944" i="8"/>
  <c r="N944" i="8"/>
  <c r="R943" i="8"/>
  <c r="P943" i="8"/>
  <c r="O943" i="8"/>
  <c r="N943" i="8"/>
  <c r="R942" i="8"/>
  <c r="P942" i="8"/>
  <c r="O942" i="8"/>
  <c r="N942" i="8"/>
  <c r="R941" i="8"/>
  <c r="P941" i="8"/>
  <c r="O941" i="8"/>
  <c r="N941" i="8"/>
  <c r="R940" i="8"/>
  <c r="P940" i="8"/>
  <c r="O940" i="8"/>
  <c r="N940" i="8"/>
  <c r="R939" i="8"/>
  <c r="P939" i="8"/>
  <c r="O939" i="8"/>
  <c r="N939" i="8"/>
  <c r="R938" i="8"/>
  <c r="P938" i="8"/>
  <c r="O938" i="8"/>
  <c r="N938" i="8"/>
  <c r="R937" i="8"/>
  <c r="P937" i="8"/>
  <c r="O937" i="8"/>
  <c r="N937" i="8"/>
  <c r="R936" i="8"/>
  <c r="P936" i="8"/>
  <c r="O936" i="8"/>
  <c r="N936" i="8"/>
  <c r="R935" i="8"/>
  <c r="P935" i="8"/>
  <c r="O935" i="8"/>
  <c r="N935" i="8"/>
  <c r="R934" i="8"/>
  <c r="P934" i="8"/>
  <c r="O934" i="8"/>
  <c r="N934" i="8"/>
  <c r="R933" i="8"/>
  <c r="P933" i="8"/>
  <c r="O933" i="8"/>
  <c r="N933" i="8"/>
  <c r="R932" i="8"/>
  <c r="P932" i="8"/>
  <c r="O932" i="8"/>
  <c r="N932" i="8"/>
  <c r="R931" i="8"/>
  <c r="P931" i="8"/>
  <c r="O931" i="8"/>
  <c r="N931" i="8"/>
  <c r="R930" i="8"/>
  <c r="P930" i="8"/>
  <c r="O930" i="8"/>
  <c r="N930" i="8"/>
  <c r="R929" i="8"/>
  <c r="P929" i="8"/>
  <c r="O929" i="8"/>
  <c r="N929" i="8"/>
  <c r="R928" i="8"/>
  <c r="P928" i="8"/>
  <c r="O928" i="8"/>
  <c r="N928" i="8"/>
  <c r="R927" i="8"/>
  <c r="P927" i="8"/>
  <c r="O927" i="8"/>
  <c r="N927" i="8"/>
  <c r="R926" i="8"/>
  <c r="P926" i="8"/>
  <c r="O926" i="8"/>
  <c r="N926" i="8"/>
  <c r="R925" i="8"/>
  <c r="P925" i="8"/>
  <c r="O925" i="8"/>
  <c r="N925" i="8"/>
  <c r="R924" i="8"/>
  <c r="P924" i="8"/>
  <c r="O924" i="8"/>
  <c r="N924" i="8"/>
  <c r="R923" i="8"/>
  <c r="P923" i="8"/>
  <c r="O923" i="8"/>
  <c r="N923" i="8"/>
  <c r="R922" i="8"/>
  <c r="P922" i="8"/>
  <c r="O922" i="8"/>
  <c r="N922" i="8"/>
  <c r="R921" i="8"/>
  <c r="P921" i="8"/>
  <c r="O921" i="8"/>
  <c r="N921" i="8"/>
  <c r="R920" i="8"/>
  <c r="P920" i="8"/>
  <c r="O920" i="8"/>
  <c r="N920" i="8"/>
  <c r="R919" i="8"/>
  <c r="P919" i="8"/>
  <c r="O919" i="8"/>
  <c r="N919" i="8"/>
  <c r="R918" i="8"/>
  <c r="P918" i="8"/>
  <c r="O918" i="8"/>
  <c r="N918" i="8"/>
  <c r="R917" i="8"/>
  <c r="P917" i="8"/>
  <c r="O917" i="8"/>
  <c r="N917" i="8"/>
  <c r="R916" i="8"/>
  <c r="P916" i="8"/>
  <c r="O916" i="8"/>
  <c r="N916" i="8"/>
  <c r="R915" i="8"/>
  <c r="P915" i="8"/>
  <c r="O915" i="8"/>
  <c r="N915" i="8"/>
  <c r="R914" i="8"/>
  <c r="P914" i="8"/>
  <c r="O914" i="8"/>
  <c r="N914" i="8"/>
  <c r="R913" i="8"/>
  <c r="P913" i="8"/>
  <c r="O913" i="8"/>
  <c r="N913" i="8"/>
  <c r="R912" i="8"/>
  <c r="P912" i="8"/>
  <c r="O912" i="8"/>
  <c r="N912" i="8"/>
  <c r="R911" i="8"/>
  <c r="P911" i="8"/>
  <c r="O911" i="8"/>
  <c r="N911" i="8"/>
  <c r="R910" i="8"/>
  <c r="P910" i="8"/>
  <c r="O910" i="8"/>
  <c r="N910" i="8"/>
  <c r="R909" i="8"/>
  <c r="P909" i="8"/>
  <c r="O909" i="8"/>
  <c r="N909" i="8"/>
  <c r="R908" i="8"/>
  <c r="P908" i="8"/>
  <c r="O908" i="8"/>
  <c r="N908" i="8"/>
  <c r="R907" i="8"/>
  <c r="P907" i="8"/>
  <c r="O907" i="8"/>
  <c r="N907" i="8"/>
  <c r="R906" i="8"/>
  <c r="P906" i="8"/>
  <c r="O906" i="8"/>
  <c r="N906" i="8"/>
  <c r="R905" i="8"/>
  <c r="P905" i="8"/>
  <c r="O905" i="8"/>
  <c r="N905" i="8"/>
  <c r="R904" i="8"/>
  <c r="P904" i="8"/>
  <c r="O904" i="8"/>
  <c r="N904" i="8"/>
  <c r="R903" i="8"/>
  <c r="P903" i="8"/>
  <c r="O903" i="8"/>
  <c r="N903" i="8"/>
  <c r="R902" i="8"/>
  <c r="P902" i="8"/>
  <c r="O902" i="8"/>
  <c r="N902" i="8"/>
  <c r="R901" i="8"/>
  <c r="P901" i="8"/>
  <c r="O901" i="8"/>
  <c r="N901" i="8"/>
  <c r="R900" i="8"/>
  <c r="P900" i="8"/>
  <c r="O900" i="8"/>
  <c r="N900" i="8"/>
  <c r="R899" i="8"/>
  <c r="P899" i="8"/>
  <c r="O899" i="8"/>
  <c r="N899" i="8"/>
  <c r="R898" i="8"/>
  <c r="P898" i="8"/>
  <c r="O898" i="8"/>
  <c r="N898" i="8"/>
  <c r="R897" i="8"/>
  <c r="P897" i="8"/>
  <c r="O897" i="8"/>
  <c r="N897" i="8"/>
  <c r="R896" i="8"/>
  <c r="P896" i="8"/>
  <c r="O896" i="8"/>
  <c r="N896" i="8"/>
  <c r="R895" i="8"/>
  <c r="P895" i="8"/>
  <c r="O895" i="8"/>
  <c r="N895" i="8"/>
  <c r="R894" i="8"/>
  <c r="P894" i="8"/>
  <c r="O894" i="8"/>
  <c r="N894" i="8"/>
  <c r="R893" i="8"/>
  <c r="P893" i="8"/>
  <c r="O893" i="8"/>
  <c r="N893" i="8"/>
  <c r="R892" i="8"/>
  <c r="P892" i="8"/>
  <c r="O892" i="8"/>
  <c r="N892" i="8"/>
  <c r="R891" i="8"/>
  <c r="P891" i="8"/>
  <c r="O891" i="8"/>
  <c r="N891" i="8"/>
  <c r="R890" i="8"/>
  <c r="P890" i="8"/>
  <c r="O890" i="8"/>
  <c r="N890" i="8"/>
  <c r="R889" i="8"/>
  <c r="P889" i="8"/>
  <c r="O889" i="8"/>
  <c r="N889" i="8"/>
  <c r="R888" i="8"/>
  <c r="P888" i="8"/>
  <c r="O888" i="8"/>
  <c r="N888" i="8"/>
  <c r="R887" i="8"/>
  <c r="P887" i="8"/>
  <c r="O887" i="8"/>
  <c r="N887" i="8"/>
  <c r="R886" i="8"/>
  <c r="P886" i="8"/>
  <c r="O886" i="8"/>
  <c r="N886" i="8"/>
  <c r="R885" i="8"/>
  <c r="P885" i="8"/>
  <c r="O885" i="8"/>
  <c r="N885" i="8"/>
  <c r="R884" i="8"/>
  <c r="P884" i="8"/>
  <c r="O884" i="8"/>
  <c r="N884" i="8"/>
  <c r="R883" i="8"/>
  <c r="P883" i="8"/>
  <c r="O883" i="8"/>
  <c r="N883" i="8"/>
  <c r="R882" i="8"/>
  <c r="P882" i="8"/>
  <c r="O882" i="8"/>
  <c r="N882" i="8"/>
  <c r="R881" i="8"/>
  <c r="P881" i="8"/>
  <c r="O881" i="8"/>
  <c r="N881" i="8"/>
  <c r="R880" i="8"/>
  <c r="P880" i="8"/>
  <c r="O880" i="8"/>
  <c r="N880" i="8"/>
  <c r="R879" i="8"/>
  <c r="P879" i="8"/>
  <c r="O879" i="8"/>
  <c r="N879" i="8"/>
  <c r="R878" i="8"/>
  <c r="P878" i="8"/>
  <c r="O878" i="8"/>
  <c r="N878" i="8"/>
  <c r="R877" i="8"/>
  <c r="P877" i="8"/>
  <c r="O877" i="8"/>
  <c r="N877" i="8"/>
  <c r="R876" i="8"/>
  <c r="P876" i="8"/>
  <c r="O876" i="8"/>
  <c r="N876" i="8"/>
  <c r="R875" i="8"/>
  <c r="P875" i="8"/>
  <c r="O875" i="8"/>
  <c r="N875" i="8"/>
  <c r="R874" i="8"/>
  <c r="P874" i="8"/>
  <c r="O874" i="8"/>
  <c r="N874" i="8"/>
  <c r="R873" i="8"/>
  <c r="P873" i="8"/>
  <c r="O873" i="8"/>
  <c r="N873" i="8"/>
  <c r="R872" i="8"/>
  <c r="P872" i="8"/>
  <c r="O872" i="8"/>
  <c r="N872" i="8"/>
  <c r="R871" i="8"/>
  <c r="P871" i="8"/>
  <c r="O871" i="8"/>
  <c r="N871" i="8"/>
  <c r="R870" i="8"/>
  <c r="P870" i="8"/>
  <c r="O870" i="8"/>
  <c r="N870" i="8"/>
  <c r="R869" i="8"/>
  <c r="P869" i="8"/>
  <c r="O869" i="8"/>
  <c r="N869" i="8"/>
  <c r="R868" i="8"/>
  <c r="P868" i="8"/>
  <c r="O868" i="8"/>
  <c r="N868" i="8"/>
  <c r="R867" i="8"/>
  <c r="P867" i="8"/>
  <c r="O867" i="8"/>
  <c r="N867" i="8"/>
  <c r="R866" i="8"/>
  <c r="P866" i="8"/>
  <c r="O866" i="8"/>
  <c r="N866" i="8"/>
  <c r="R865" i="8"/>
  <c r="P865" i="8"/>
  <c r="O865" i="8"/>
  <c r="N865" i="8"/>
  <c r="R864" i="8"/>
  <c r="P864" i="8"/>
  <c r="O864" i="8"/>
  <c r="N864" i="8"/>
  <c r="R863" i="8"/>
  <c r="P863" i="8"/>
  <c r="O863" i="8"/>
  <c r="N863" i="8"/>
  <c r="R862" i="8"/>
  <c r="P862" i="8"/>
  <c r="O862" i="8"/>
  <c r="N862" i="8"/>
  <c r="R861" i="8"/>
  <c r="P861" i="8"/>
  <c r="O861" i="8"/>
  <c r="N861" i="8"/>
  <c r="R860" i="8"/>
  <c r="P860" i="8"/>
  <c r="O860" i="8"/>
  <c r="N860" i="8"/>
  <c r="R859" i="8"/>
  <c r="P859" i="8"/>
  <c r="O859" i="8"/>
  <c r="N859" i="8"/>
  <c r="R858" i="8"/>
  <c r="P858" i="8"/>
  <c r="O858" i="8"/>
  <c r="N858" i="8"/>
  <c r="R857" i="8"/>
  <c r="P857" i="8"/>
  <c r="O857" i="8"/>
  <c r="N857" i="8"/>
  <c r="R856" i="8"/>
  <c r="P856" i="8"/>
  <c r="O856" i="8"/>
  <c r="N856" i="8"/>
  <c r="R855" i="8"/>
  <c r="P855" i="8"/>
  <c r="O855" i="8"/>
  <c r="N855" i="8"/>
  <c r="R854" i="8"/>
  <c r="P854" i="8"/>
  <c r="O854" i="8"/>
  <c r="N854" i="8"/>
  <c r="R853" i="8"/>
  <c r="P853" i="8"/>
  <c r="O853" i="8"/>
  <c r="N853" i="8"/>
  <c r="R852" i="8"/>
  <c r="P852" i="8"/>
  <c r="O852" i="8"/>
  <c r="N852" i="8"/>
  <c r="R851" i="8"/>
  <c r="P851" i="8"/>
  <c r="O851" i="8"/>
  <c r="N851" i="8"/>
  <c r="R850" i="8"/>
  <c r="P850" i="8"/>
  <c r="O850" i="8"/>
  <c r="N850" i="8"/>
  <c r="R849" i="8"/>
  <c r="P849" i="8"/>
  <c r="O849" i="8"/>
  <c r="N849" i="8"/>
  <c r="R848" i="8"/>
  <c r="P848" i="8"/>
  <c r="O848" i="8"/>
  <c r="N848" i="8"/>
  <c r="R847" i="8"/>
  <c r="P847" i="8"/>
  <c r="O847" i="8"/>
  <c r="N847" i="8"/>
  <c r="R846" i="8"/>
  <c r="P846" i="8"/>
  <c r="O846" i="8"/>
  <c r="N846" i="8"/>
  <c r="R845" i="8"/>
  <c r="P845" i="8"/>
  <c r="O845" i="8"/>
  <c r="N845" i="8"/>
  <c r="R844" i="8"/>
  <c r="P844" i="8"/>
  <c r="O844" i="8"/>
  <c r="N844" i="8"/>
  <c r="R843" i="8"/>
  <c r="P843" i="8"/>
  <c r="O843" i="8"/>
  <c r="N843" i="8"/>
  <c r="R842" i="8"/>
  <c r="P842" i="8"/>
  <c r="O842" i="8"/>
  <c r="N842" i="8"/>
  <c r="R841" i="8"/>
  <c r="P841" i="8"/>
  <c r="O841" i="8"/>
  <c r="N841" i="8"/>
  <c r="R840" i="8"/>
  <c r="P840" i="8"/>
  <c r="O840" i="8"/>
  <c r="N840" i="8"/>
  <c r="R839" i="8"/>
  <c r="P839" i="8"/>
  <c r="O839" i="8"/>
  <c r="N839" i="8"/>
  <c r="R838" i="8"/>
  <c r="P838" i="8"/>
  <c r="O838" i="8"/>
  <c r="N838" i="8"/>
  <c r="R837" i="8"/>
  <c r="P837" i="8"/>
  <c r="O837" i="8"/>
  <c r="N837" i="8"/>
  <c r="R836" i="8"/>
  <c r="P836" i="8"/>
  <c r="O836" i="8"/>
  <c r="N836" i="8"/>
  <c r="R835" i="8"/>
  <c r="P835" i="8"/>
  <c r="O835" i="8"/>
  <c r="N835" i="8"/>
  <c r="R834" i="8"/>
  <c r="P834" i="8"/>
  <c r="O834" i="8"/>
  <c r="N834" i="8"/>
  <c r="R833" i="8"/>
  <c r="P833" i="8"/>
  <c r="O833" i="8"/>
  <c r="N833" i="8"/>
  <c r="R832" i="8"/>
  <c r="P832" i="8"/>
  <c r="O832" i="8"/>
  <c r="N832" i="8"/>
  <c r="R831" i="8"/>
  <c r="P831" i="8"/>
  <c r="O831" i="8"/>
  <c r="N831" i="8"/>
  <c r="R830" i="8"/>
  <c r="P830" i="8"/>
  <c r="O830" i="8"/>
  <c r="N830" i="8"/>
  <c r="R829" i="8"/>
  <c r="P829" i="8"/>
  <c r="O829" i="8"/>
  <c r="N829" i="8"/>
  <c r="R828" i="8"/>
  <c r="P828" i="8"/>
  <c r="O828" i="8"/>
  <c r="N828" i="8"/>
  <c r="R827" i="8"/>
  <c r="P827" i="8"/>
  <c r="O827" i="8"/>
  <c r="N827" i="8"/>
  <c r="R826" i="8"/>
  <c r="P826" i="8"/>
  <c r="O826" i="8"/>
  <c r="N826" i="8"/>
  <c r="R825" i="8"/>
  <c r="P825" i="8"/>
  <c r="O825" i="8"/>
  <c r="N825" i="8"/>
  <c r="R824" i="8"/>
  <c r="P824" i="8"/>
  <c r="O824" i="8"/>
  <c r="N824" i="8"/>
  <c r="R823" i="8"/>
  <c r="P823" i="8"/>
  <c r="O823" i="8"/>
  <c r="N823" i="8"/>
  <c r="R822" i="8"/>
  <c r="P822" i="8"/>
  <c r="O822" i="8"/>
  <c r="N822" i="8"/>
  <c r="R821" i="8"/>
  <c r="P821" i="8"/>
  <c r="O821" i="8"/>
  <c r="N821" i="8"/>
  <c r="R820" i="8"/>
  <c r="P820" i="8"/>
  <c r="O820" i="8"/>
  <c r="N820" i="8"/>
  <c r="R819" i="8"/>
  <c r="P819" i="8"/>
  <c r="O819" i="8"/>
  <c r="N819" i="8"/>
  <c r="R818" i="8"/>
  <c r="P818" i="8"/>
  <c r="O818" i="8"/>
  <c r="N818" i="8"/>
  <c r="R817" i="8"/>
  <c r="P817" i="8"/>
  <c r="O817" i="8"/>
  <c r="N817" i="8"/>
  <c r="R816" i="8"/>
  <c r="P816" i="8"/>
  <c r="O816" i="8"/>
  <c r="N816" i="8"/>
  <c r="R815" i="8"/>
  <c r="P815" i="8"/>
  <c r="O815" i="8"/>
  <c r="N815" i="8"/>
  <c r="R814" i="8"/>
  <c r="P814" i="8"/>
  <c r="O814" i="8"/>
  <c r="N814" i="8"/>
  <c r="R813" i="8"/>
  <c r="P813" i="8"/>
  <c r="O813" i="8"/>
  <c r="N813" i="8"/>
  <c r="R812" i="8"/>
  <c r="P812" i="8"/>
  <c r="O812" i="8"/>
  <c r="N812" i="8"/>
  <c r="R811" i="8"/>
  <c r="P811" i="8"/>
  <c r="O811" i="8"/>
  <c r="N811" i="8"/>
  <c r="R810" i="8"/>
  <c r="P810" i="8"/>
  <c r="O810" i="8"/>
  <c r="N810" i="8"/>
  <c r="R809" i="8"/>
  <c r="P809" i="8"/>
  <c r="O809" i="8"/>
  <c r="N809" i="8"/>
  <c r="R808" i="8"/>
  <c r="P808" i="8"/>
  <c r="O808" i="8"/>
  <c r="N808" i="8"/>
  <c r="R807" i="8"/>
  <c r="P807" i="8"/>
  <c r="O807" i="8"/>
  <c r="N807" i="8"/>
  <c r="R806" i="8"/>
  <c r="P806" i="8"/>
  <c r="O806" i="8"/>
  <c r="N806" i="8"/>
  <c r="R805" i="8"/>
  <c r="P805" i="8"/>
  <c r="O805" i="8"/>
  <c r="N805" i="8"/>
  <c r="R804" i="8"/>
  <c r="P804" i="8"/>
  <c r="O804" i="8"/>
  <c r="N804" i="8"/>
  <c r="R803" i="8"/>
  <c r="P803" i="8"/>
  <c r="O803" i="8"/>
  <c r="N803" i="8"/>
  <c r="R802" i="8"/>
  <c r="P802" i="8"/>
  <c r="O802" i="8"/>
  <c r="N802" i="8"/>
  <c r="R801" i="8"/>
  <c r="P801" i="8"/>
  <c r="O801" i="8"/>
  <c r="N801" i="8"/>
  <c r="R800" i="8"/>
  <c r="P800" i="8"/>
  <c r="O800" i="8"/>
  <c r="N800" i="8"/>
  <c r="R799" i="8"/>
  <c r="P799" i="8"/>
  <c r="O799" i="8"/>
  <c r="N799" i="8"/>
  <c r="R798" i="8"/>
  <c r="P798" i="8"/>
  <c r="O798" i="8"/>
  <c r="N798" i="8"/>
  <c r="R797" i="8"/>
  <c r="P797" i="8"/>
  <c r="O797" i="8"/>
  <c r="N797" i="8"/>
  <c r="R796" i="8"/>
  <c r="P796" i="8"/>
  <c r="O796" i="8"/>
  <c r="N796" i="8"/>
  <c r="R795" i="8"/>
  <c r="P795" i="8"/>
  <c r="O795" i="8"/>
  <c r="N795" i="8"/>
  <c r="R794" i="8"/>
  <c r="P794" i="8"/>
  <c r="O794" i="8"/>
  <c r="N794" i="8"/>
  <c r="R793" i="8"/>
  <c r="P793" i="8"/>
  <c r="O793" i="8"/>
  <c r="N793" i="8"/>
  <c r="R792" i="8"/>
  <c r="P792" i="8"/>
  <c r="O792" i="8"/>
  <c r="N792" i="8"/>
  <c r="R791" i="8"/>
  <c r="P791" i="8"/>
  <c r="O791" i="8"/>
  <c r="N791" i="8"/>
  <c r="R790" i="8"/>
  <c r="P790" i="8"/>
  <c r="O790" i="8"/>
  <c r="N790" i="8"/>
  <c r="R789" i="8"/>
  <c r="P789" i="8"/>
  <c r="O789" i="8"/>
  <c r="N789" i="8"/>
  <c r="R788" i="8"/>
  <c r="P788" i="8"/>
  <c r="O788" i="8"/>
  <c r="N788" i="8"/>
  <c r="R787" i="8"/>
  <c r="P787" i="8"/>
  <c r="O787" i="8"/>
  <c r="N787" i="8"/>
  <c r="R786" i="8"/>
  <c r="P786" i="8"/>
  <c r="O786" i="8"/>
  <c r="N786" i="8"/>
  <c r="R785" i="8"/>
  <c r="P785" i="8"/>
  <c r="O785" i="8"/>
  <c r="N785" i="8"/>
  <c r="R784" i="8"/>
  <c r="P784" i="8"/>
  <c r="O784" i="8"/>
  <c r="N784" i="8"/>
  <c r="R783" i="8"/>
  <c r="P783" i="8"/>
  <c r="O783" i="8"/>
  <c r="N783" i="8"/>
  <c r="R782" i="8"/>
  <c r="P782" i="8"/>
  <c r="O782" i="8"/>
  <c r="N782" i="8"/>
  <c r="R781" i="8"/>
  <c r="P781" i="8"/>
  <c r="O781" i="8"/>
  <c r="N781" i="8"/>
  <c r="R780" i="8"/>
  <c r="P780" i="8"/>
  <c r="O780" i="8"/>
  <c r="N780" i="8"/>
  <c r="R779" i="8"/>
  <c r="P779" i="8"/>
  <c r="O779" i="8"/>
  <c r="N779" i="8"/>
  <c r="R778" i="8"/>
  <c r="P778" i="8"/>
  <c r="O778" i="8"/>
  <c r="N778" i="8"/>
  <c r="R777" i="8"/>
  <c r="P777" i="8"/>
  <c r="O777" i="8"/>
  <c r="N777" i="8"/>
  <c r="R776" i="8"/>
  <c r="P776" i="8"/>
  <c r="O776" i="8"/>
  <c r="N776" i="8"/>
  <c r="R775" i="8"/>
  <c r="P775" i="8"/>
  <c r="O775" i="8"/>
  <c r="N775" i="8"/>
  <c r="R774" i="8"/>
  <c r="P774" i="8"/>
  <c r="O774" i="8"/>
  <c r="N774" i="8"/>
  <c r="R773" i="8"/>
  <c r="P773" i="8"/>
  <c r="O773" i="8"/>
  <c r="N773" i="8"/>
  <c r="R772" i="8"/>
  <c r="P772" i="8"/>
  <c r="O772" i="8"/>
  <c r="N772" i="8"/>
  <c r="R771" i="8"/>
  <c r="P771" i="8"/>
  <c r="O771" i="8"/>
  <c r="N771" i="8"/>
  <c r="R770" i="8"/>
  <c r="P770" i="8"/>
  <c r="O770" i="8"/>
  <c r="N770" i="8"/>
  <c r="R769" i="8"/>
  <c r="P769" i="8"/>
  <c r="O769" i="8"/>
  <c r="N769" i="8"/>
  <c r="R768" i="8"/>
  <c r="P768" i="8"/>
  <c r="O768" i="8"/>
  <c r="N768" i="8"/>
  <c r="R767" i="8"/>
  <c r="P767" i="8"/>
  <c r="O767" i="8"/>
  <c r="N767" i="8"/>
  <c r="R766" i="8"/>
  <c r="P766" i="8"/>
  <c r="O766" i="8"/>
  <c r="N766" i="8"/>
  <c r="R765" i="8"/>
  <c r="P765" i="8"/>
  <c r="O765" i="8"/>
  <c r="N765" i="8"/>
  <c r="R764" i="8"/>
  <c r="P764" i="8"/>
  <c r="O764" i="8"/>
  <c r="N764" i="8"/>
  <c r="R763" i="8"/>
  <c r="P763" i="8"/>
  <c r="O763" i="8"/>
  <c r="N763" i="8"/>
  <c r="R762" i="8"/>
  <c r="P762" i="8"/>
  <c r="O762" i="8"/>
  <c r="N762" i="8"/>
  <c r="R761" i="8"/>
  <c r="P761" i="8"/>
  <c r="O761" i="8"/>
  <c r="N761" i="8"/>
  <c r="R760" i="8"/>
  <c r="P760" i="8"/>
  <c r="O760" i="8"/>
  <c r="N760" i="8"/>
  <c r="R759" i="8"/>
  <c r="P759" i="8"/>
  <c r="O759" i="8"/>
  <c r="N759" i="8"/>
  <c r="R758" i="8"/>
  <c r="P758" i="8"/>
  <c r="O758" i="8"/>
  <c r="N758" i="8"/>
  <c r="R757" i="8"/>
  <c r="P757" i="8"/>
  <c r="O757" i="8"/>
  <c r="N757" i="8"/>
  <c r="R756" i="8"/>
  <c r="P756" i="8"/>
  <c r="O756" i="8"/>
  <c r="N756" i="8"/>
  <c r="R755" i="8"/>
  <c r="P755" i="8"/>
  <c r="O755" i="8"/>
  <c r="N755" i="8"/>
  <c r="R754" i="8"/>
  <c r="P754" i="8"/>
  <c r="O754" i="8"/>
  <c r="N754" i="8"/>
  <c r="R753" i="8"/>
  <c r="P753" i="8"/>
  <c r="O753" i="8"/>
  <c r="N753" i="8"/>
  <c r="R752" i="8"/>
  <c r="P752" i="8"/>
  <c r="O752" i="8"/>
  <c r="N752" i="8"/>
  <c r="R751" i="8"/>
  <c r="P751" i="8"/>
  <c r="O751" i="8"/>
  <c r="N751" i="8"/>
  <c r="R750" i="8"/>
  <c r="P750" i="8"/>
  <c r="O750" i="8"/>
  <c r="N750" i="8"/>
  <c r="R749" i="8"/>
  <c r="P749" i="8"/>
  <c r="O749" i="8"/>
  <c r="N749" i="8"/>
  <c r="R748" i="8"/>
  <c r="P748" i="8"/>
  <c r="O748" i="8"/>
  <c r="N748" i="8"/>
  <c r="R747" i="8"/>
  <c r="P747" i="8"/>
  <c r="O747" i="8"/>
  <c r="N747" i="8"/>
  <c r="R746" i="8"/>
  <c r="P746" i="8"/>
  <c r="O746" i="8"/>
  <c r="N746" i="8"/>
  <c r="R745" i="8"/>
  <c r="P745" i="8"/>
  <c r="O745" i="8"/>
  <c r="N745" i="8"/>
  <c r="R744" i="8"/>
  <c r="P744" i="8"/>
  <c r="O744" i="8"/>
  <c r="N744" i="8"/>
  <c r="R743" i="8"/>
  <c r="P743" i="8"/>
  <c r="O743" i="8"/>
  <c r="N743" i="8"/>
  <c r="R742" i="8"/>
  <c r="P742" i="8"/>
  <c r="O742" i="8"/>
  <c r="N742" i="8"/>
  <c r="R741" i="8"/>
  <c r="P741" i="8"/>
  <c r="O741" i="8"/>
  <c r="N741" i="8"/>
  <c r="R740" i="8"/>
  <c r="P740" i="8"/>
  <c r="O740" i="8"/>
  <c r="N740" i="8"/>
  <c r="R739" i="8"/>
  <c r="P739" i="8"/>
  <c r="O739" i="8"/>
  <c r="N739" i="8"/>
  <c r="R738" i="8"/>
  <c r="P738" i="8"/>
  <c r="O738" i="8"/>
  <c r="N738" i="8"/>
  <c r="R737" i="8"/>
  <c r="P737" i="8"/>
  <c r="O737" i="8"/>
  <c r="N737" i="8"/>
  <c r="R736" i="8"/>
  <c r="P736" i="8"/>
  <c r="O736" i="8"/>
  <c r="N736" i="8"/>
  <c r="R735" i="8"/>
  <c r="P735" i="8"/>
  <c r="O735" i="8"/>
  <c r="N735" i="8"/>
  <c r="R734" i="8"/>
  <c r="P734" i="8"/>
  <c r="O734" i="8"/>
  <c r="N734" i="8"/>
  <c r="R733" i="8"/>
  <c r="P733" i="8"/>
  <c r="O733" i="8"/>
  <c r="N733" i="8"/>
  <c r="R732" i="8"/>
  <c r="P732" i="8"/>
  <c r="O732" i="8"/>
  <c r="N732" i="8"/>
  <c r="R731" i="8"/>
  <c r="P731" i="8"/>
  <c r="O731" i="8"/>
  <c r="N731" i="8"/>
  <c r="R730" i="8"/>
  <c r="P730" i="8"/>
  <c r="O730" i="8"/>
  <c r="N730" i="8"/>
  <c r="R729" i="8"/>
  <c r="P729" i="8"/>
  <c r="O729" i="8"/>
  <c r="N729" i="8"/>
  <c r="R728" i="8"/>
  <c r="P728" i="8"/>
  <c r="O728" i="8"/>
  <c r="N728" i="8"/>
  <c r="R727" i="8"/>
  <c r="P727" i="8"/>
  <c r="O727" i="8"/>
  <c r="N727" i="8"/>
  <c r="R726" i="8"/>
  <c r="P726" i="8"/>
  <c r="O726" i="8"/>
  <c r="N726" i="8"/>
  <c r="R725" i="8"/>
  <c r="P725" i="8"/>
  <c r="O725" i="8"/>
  <c r="N725" i="8"/>
  <c r="R724" i="8"/>
  <c r="P724" i="8"/>
  <c r="O724" i="8"/>
  <c r="N724" i="8"/>
  <c r="R723" i="8"/>
  <c r="P723" i="8"/>
  <c r="O723" i="8"/>
  <c r="N723" i="8"/>
  <c r="R722" i="8"/>
  <c r="P722" i="8"/>
  <c r="O722" i="8"/>
  <c r="N722" i="8"/>
  <c r="R721" i="8"/>
  <c r="P721" i="8"/>
  <c r="O721" i="8"/>
  <c r="N721" i="8"/>
  <c r="R720" i="8"/>
  <c r="P720" i="8"/>
  <c r="O720" i="8"/>
  <c r="N720" i="8"/>
  <c r="R719" i="8"/>
  <c r="P719" i="8"/>
  <c r="O719" i="8"/>
  <c r="N719" i="8"/>
  <c r="R718" i="8"/>
  <c r="P718" i="8"/>
  <c r="O718" i="8"/>
  <c r="N718" i="8"/>
  <c r="R717" i="8"/>
  <c r="P717" i="8"/>
  <c r="O717" i="8"/>
  <c r="N717" i="8"/>
  <c r="R716" i="8"/>
  <c r="P716" i="8"/>
  <c r="O716" i="8"/>
  <c r="N716" i="8"/>
  <c r="R715" i="8"/>
  <c r="P715" i="8"/>
  <c r="O715" i="8"/>
  <c r="N715" i="8"/>
  <c r="R714" i="8"/>
  <c r="P714" i="8"/>
  <c r="O714" i="8"/>
  <c r="N714" i="8"/>
  <c r="R713" i="8"/>
  <c r="P713" i="8"/>
  <c r="O713" i="8"/>
  <c r="N713" i="8"/>
  <c r="R712" i="8"/>
  <c r="P712" i="8"/>
  <c r="O712" i="8"/>
  <c r="N712" i="8"/>
  <c r="R711" i="8"/>
  <c r="P711" i="8"/>
  <c r="O711" i="8"/>
  <c r="N711" i="8"/>
  <c r="R710" i="8"/>
  <c r="P710" i="8"/>
  <c r="O710" i="8"/>
  <c r="N710" i="8"/>
  <c r="R709" i="8"/>
  <c r="P709" i="8"/>
  <c r="O709" i="8"/>
  <c r="N709" i="8"/>
  <c r="R708" i="8"/>
  <c r="P708" i="8"/>
  <c r="O708" i="8"/>
  <c r="N708" i="8"/>
  <c r="R707" i="8"/>
  <c r="P707" i="8"/>
  <c r="O707" i="8"/>
  <c r="N707" i="8"/>
  <c r="R706" i="8"/>
  <c r="P706" i="8"/>
  <c r="O706" i="8"/>
  <c r="N706" i="8"/>
  <c r="R705" i="8"/>
  <c r="P705" i="8"/>
  <c r="O705" i="8"/>
  <c r="N705" i="8"/>
  <c r="R704" i="8"/>
  <c r="P704" i="8"/>
  <c r="O704" i="8"/>
  <c r="N704" i="8"/>
  <c r="R703" i="8"/>
  <c r="P703" i="8"/>
  <c r="O703" i="8"/>
  <c r="N703" i="8"/>
  <c r="R702" i="8"/>
  <c r="P702" i="8"/>
  <c r="O702" i="8"/>
  <c r="N702" i="8"/>
  <c r="R701" i="8"/>
  <c r="P701" i="8"/>
  <c r="O701" i="8"/>
  <c r="N701" i="8"/>
  <c r="R700" i="8"/>
  <c r="P700" i="8"/>
  <c r="O700" i="8"/>
  <c r="N700" i="8"/>
  <c r="R699" i="8"/>
  <c r="P699" i="8"/>
  <c r="O699" i="8"/>
  <c r="N699" i="8"/>
  <c r="R698" i="8"/>
  <c r="P698" i="8"/>
  <c r="O698" i="8"/>
  <c r="N698" i="8"/>
  <c r="R697" i="8"/>
  <c r="P697" i="8"/>
  <c r="O697" i="8"/>
  <c r="N697" i="8"/>
  <c r="R696" i="8"/>
  <c r="P696" i="8"/>
  <c r="O696" i="8"/>
  <c r="N696" i="8"/>
  <c r="R695" i="8"/>
  <c r="P695" i="8"/>
  <c r="O695" i="8"/>
  <c r="N695" i="8"/>
  <c r="R694" i="8"/>
  <c r="P694" i="8"/>
  <c r="O694" i="8"/>
  <c r="N694" i="8"/>
  <c r="R693" i="8"/>
  <c r="P693" i="8"/>
  <c r="O693" i="8"/>
  <c r="N693" i="8"/>
  <c r="R692" i="8"/>
  <c r="P692" i="8"/>
  <c r="O692" i="8"/>
  <c r="N692" i="8"/>
  <c r="R691" i="8"/>
  <c r="P691" i="8"/>
  <c r="O691" i="8"/>
  <c r="N691" i="8"/>
  <c r="R690" i="8"/>
  <c r="P690" i="8"/>
  <c r="O690" i="8"/>
  <c r="N690" i="8"/>
  <c r="R689" i="8"/>
  <c r="P689" i="8"/>
  <c r="O689" i="8"/>
  <c r="N689" i="8"/>
  <c r="R688" i="8"/>
  <c r="P688" i="8"/>
  <c r="O688" i="8"/>
  <c r="N688" i="8"/>
  <c r="R687" i="8"/>
  <c r="P687" i="8"/>
  <c r="O687" i="8"/>
  <c r="N687" i="8"/>
  <c r="R686" i="8"/>
  <c r="P686" i="8"/>
  <c r="O686" i="8"/>
  <c r="N686" i="8"/>
  <c r="R685" i="8"/>
  <c r="P685" i="8"/>
  <c r="O685" i="8"/>
  <c r="N685" i="8"/>
  <c r="R684" i="8"/>
  <c r="P684" i="8"/>
  <c r="O684" i="8"/>
  <c r="N684" i="8"/>
  <c r="R683" i="8"/>
  <c r="P683" i="8"/>
  <c r="O683" i="8"/>
  <c r="N683" i="8"/>
  <c r="R682" i="8"/>
  <c r="P682" i="8"/>
  <c r="O682" i="8"/>
  <c r="N682" i="8"/>
  <c r="R681" i="8"/>
  <c r="P681" i="8"/>
  <c r="O681" i="8"/>
  <c r="N681" i="8"/>
  <c r="R680" i="8"/>
  <c r="P680" i="8"/>
  <c r="O680" i="8"/>
  <c r="N680" i="8"/>
  <c r="R679" i="8"/>
  <c r="P679" i="8"/>
  <c r="O679" i="8"/>
  <c r="N679" i="8"/>
  <c r="R678" i="8"/>
  <c r="P678" i="8"/>
  <c r="O678" i="8"/>
  <c r="N678" i="8"/>
  <c r="R677" i="8"/>
  <c r="P677" i="8"/>
  <c r="O677" i="8"/>
  <c r="N677" i="8"/>
  <c r="R676" i="8"/>
  <c r="P676" i="8"/>
  <c r="O676" i="8"/>
  <c r="N676" i="8"/>
  <c r="R675" i="8"/>
  <c r="P675" i="8"/>
  <c r="O675" i="8"/>
  <c r="N675" i="8"/>
  <c r="R674" i="8"/>
  <c r="P674" i="8"/>
  <c r="O674" i="8"/>
  <c r="N674" i="8"/>
  <c r="R673" i="8"/>
  <c r="P673" i="8"/>
  <c r="O673" i="8"/>
  <c r="N673" i="8"/>
  <c r="R672" i="8"/>
  <c r="P672" i="8"/>
  <c r="O672" i="8"/>
  <c r="N672" i="8"/>
  <c r="R671" i="8"/>
  <c r="P671" i="8"/>
  <c r="O671" i="8"/>
  <c r="N671" i="8"/>
  <c r="R670" i="8"/>
  <c r="P670" i="8"/>
  <c r="O670" i="8"/>
  <c r="N670" i="8"/>
  <c r="R669" i="8"/>
  <c r="P669" i="8"/>
  <c r="O669" i="8"/>
  <c r="N669" i="8"/>
  <c r="R668" i="8"/>
  <c r="P668" i="8"/>
  <c r="O668" i="8"/>
  <c r="N668" i="8"/>
  <c r="R667" i="8"/>
  <c r="P667" i="8"/>
  <c r="O667" i="8"/>
  <c r="N667" i="8"/>
  <c r="R666" i="8"/>
  <c r="P666" i="8"/>
  <c r="O666" i="8"/>
  <c r="N666" i="8"/>
  <c r="R665" i="8"/>
  <c r="P665" i="8"/>
  <c r="O665" i="8"/>
  <c r="N665" i="8"/>
  <c r="R664" i="8"/>
  <c r="P664" i="8"/>
  <c r="O664" i="8"/>
  <c r="N664" i="8"/>
  <c r="R663" i="8"/>
  <c r="P663" i="8"/>
  <c r="O663" i="8"/>
  <c r="N663" i="8"/>
  <c r="R662" i="8"/>
  <c r="P662" i="8"/>
  <c r="O662" i="8"/>
  <c r="N662" i="8"/>
  <c r="R661" i="8"/>
  <c r="P661" i="8"/>
  <c r="O661" i="8"/>
  <c r="N661" i="8"/>
  <c r="R660" i="8"/>
  <c r="P660" i="8"/>
  <c r="O660" i="8"/>
  <c r="N660" i="8"/>
  <c r="R659" i="8"/>
  <c r="P659" i="8"/>
  <c r="O659" i="8"/>
  <c r="N659" i="8"/>
  <c r="R658" i="8"/>
  <c r="P658" i="8"/>
  <c r="O658" i="8"/>
  <c r="N658" i="8"/>
  <c r="R657" i="8"/>
  <c r="P657" i="8"/>
  <c r="O657" i="8"/>
  <c r="N657" i="8"/>
  <c r="R656" i="8"/>
  <c r="P656" i="8"/>
  <c r="O656" i="8"/>
  <c r="N656" i="8"/>
  <c r="R655" i="8"/>
  <c r="P655" i="8"/>
  <c r="O655" i="8"/>
  <c r="N655" i="8"/>
  <c r="R654" i="8"/>
  <c r="P654" i="8"/>
  <c r="O654" i="8"/>
  <c r="N654" i="8"/>
  <c r="R653" i="8"/>
  <c r="P653" i="8"/>
  <c r="O653" i="8"/>
  <c r="N653" i="8"/>
  <c r="R652" i="8"/>
  <c r="P652" i="8"/>
  <c r="O652" i="8"/>
  <c r="N652" i="8"/>
  <c r="R651" i="8"/>
  <c r="P651" i="8"/>
  <c r="O651" i="8"/>
  <c r="N651" i="8"/>
  <c r="R650" i="8"/>
  <c r="P650" i="8"/>
  <c r="O650" i="8"/>
  <c r="N650" i="8"/>
  <c r="R649" i="8"/>
  <c r="P649" i="8"/>
  <c r="O649" i="8"/>
  <c r="N649" i="8"/>
  <c r="R648" i="8"/>
  <c r="P648" i="8"/>
  <c r="O648" i="8"/>
  <c r="N648" i="8"/>
  <c r="R647" i="8"/>
  <c r="P647" i="8"/>
  <c r="O647" i="8"/>
  <c r="N647" i="8"/>
  <c r="R646" i="8"/>
  <c r="P646" i="8"/>
  <c r="O646" i="8"/>
  <c r="N646" i="8"/>
  <c r="R645" i="8"/>
  <c r="P645" i="8"/>
  <c r="O645" i="8"/>
  <c r="N645" i="8"/>
  <c r="R644" i="8"/>
  <c r="P644" i="8"/>
  <c r="O644" i="8"/>
  <c r="N644" i="8"/>
  <c r="R643" i="8"/>
  <c r="P643" i="8"/>
  <c r="O643" i="8"/>
  <c r="N643" i="8"/>
  <c r="R642" i="8"/>
  <c r="P642" i="8"/>
  <c r="O642" i="8"/>
  <c r="N642" i="8"/>
  <c r="R641" i="8"/>
  <c r="P641" i="8"/>
  <c r="O641" i="8"/>
  <c r="N641" i="8"/>
  <c r="R640" i="8"/>
  <c r="P640" i="8"/>
  <c r="O640" i="8"/>
  <c r="N640" i="8"/>
  <c r="R639" i="8"/>
  <c r="P639" i="8"/>
  <c r="O639" i="8"/>
  <c r="N639" i="8"/>
  <c r="R638" i="8"/>
  <c r="P638" i="8"/>
  <c r="O638" i="8"/>
  <c r="N638" i="8"/>
  <c r="R637" i="8"/>
  <c r="P637" i="8"/>
  <c r="O637" i="8"/>
  <c r="N637" i="8"/>
  <c r="R636" i="8"/>
  <c r="P636" i="8"/>
  <c r="O636" i="8"/>
  <c r="N636" i="8"/>
  <c r="R635" i="8"/>
  <c r="P635" i="8"/>
  <c r="O635" i="8"/>
  <c r="N635" i="8"/>
  <c r="R634" i="8"/>
  <c r="P634" i="8"/>
  <c r="O634" i="8"/>
  <c r="N634" i="8"/>
  <c r="R633" i="8"/>
  <c r="P633" i="8"/>
  <c r="O633" i="8"/>
  <c r="N633" i="8"/>
  <c r="R632" i="8"/>
  <c r="P632" i="8"/>
  <c r="O632" i="8"/>
  <c r="N632" i="8"/>
  <c r="R631" i="8"/>
  <c r="P631" i="8"/>
  <c r="O631" i="8"/>
  <c r="N631" i="8"/>
  <c r="R630" i="8"/>
  <c r="P630" i="8"/>
  <c r="O630" i="8"/>
  <c r="N630" i="8"/>
  <c r="R629" i="8"/>
  <c r="P629" i="8"/>
  <c r="O629" i="8"/>
  <c r="N629" i="8"/>
  <c r="R628" i="8"/>
  <c r="P628" i="8"/>
  <c r="O628" i="8"/>
  <c r="N628" i="8"/>
  <c r="R627" i="8"/>
  <c r="P627" i="8"/>
  <c r="O627" i="8"/>
  <c r="N627" i="8"/>
  <c r="R626" i="8"/>
  <c r="P626" i="8"/>
  <c r="O626" i="8"/>
  <c r="N626" i="8"/>
  <c r="R625" i="8"/>
  <c r="P625" i="8"/>
  <c r="O625" i="8"/>
  <c r="N625" i="8"/>
  <c r="R624" i="8"/>
  <c r="P624" i="8"/>
  <c r="O624" i="8"/>
  <c r="N624" i="8"/>
  <c r="R623" i="8"/>
  <c r="P623" i="8"/>
  <c r="O623" i="8"/>
  <c r="N623" i="8"/>
  <c r="R622" i="8"/>
  <c r="P622" i="8"/>
  <c r="O622" i="8"/>
  <c r="N622" i="8"/>
  <c r="R621" i="8"/>
  <c r="P621" i="8"/>
  <c r="O621" i="8"/>
  <c r="N621" i="8"/>
  <c r="R620" i="8"/>
  <c r="P620" i="8"/>
  <c r="O620" i="8"/>
  <c r="N620" i="8"/>
  <c r="R619" i="8"/>
  <c r="P619" i="8"/>
  <c r="O619" i="8"/>
  <c r="N619" i="8"/>
  <c r="R618" i="8"/>
  <c r="P618" i="8"/>
  <c r="O618" i="8"/>
  <c r="N618" i="8"/>
  <c r="R617" i="8"/>
  <c r="P617" i="8"/>
  <c r="O617" i="8"/>
  <c r="N617" i="8"/>
  <c r="R616" i="8"/>
  <c r="P616" i="8"/>
  <c r="O616" i="8"/>
  <c r="N616" i="8"/>
  <c r="R615" i="8"/>
  <c r="P615" i="8"/>
  <c r="O615" i="8"/>
  <c r="N615" i="8"/>
  <c r="R614" i="8"/>
  <c r="P614" i="8"/>
  <c r="O614" i="8"/>
  <c r="N614" i="8"/>
  <c r="R613" i="8"/>
  <c r="P613" i="8"/>
  <c r="O613" i="8"/>
  <c r="N613" i="8"/>
  <c r="R612" i="8"/>
  <c r="P612" i="8"/>
  <c r="O612" i="8"/>
  <c r="N612" i="8"/>
  <c r="R611" i="8"/>
  <c r="P611" i="8"/>
  <c r="O611" i="8"/>
  <c r="N611" i="8"/>
  <c r="R610" i="8"/>
  <c r="P610" i="8"/>
  <c r="O610" i="8"/>
  <c r="N610" i="8"/>
  <c r="R609" i="8"/>
  <c r="P609" i="8"/>
  <c r="O609" i="8"/>
  <c r="N609" i="8"/>
  <c r="R608" i="8"/>
  <c r="P608" i="8"/>
  <c r="O608" i="8"/>
  <c r="N608" i="8"/>
  <c r="R607" i="8"/>
  <c r="P607" i="8"/>
  <c r="O607" i="8"/>
  <c r="N607" i="8"/>
  <c r="R606" i="8"/>
  <c r="P606" i="8"/>
  <c r="O606" i="8"/>
  <c r="N606" i="8"/>
  <c r="R605" i="8"/>
  <c r="P605" i="8"/>
  <c r="O605" i="8"/>
  <c r="N605" i="8"/>
  <c r="R604" i="8"/>
  <c r="P604" i="8"/>
  <c r="O604" i="8"/>
  <c r="N604" i="8"/>
  <c r="R603" i="8"/>
  <c r="P603" i="8"/>
  <c r="O603" i="8"/>
  <c r="N603" i="8"/>
  <c r="R602" i="8"/>
  <c r="P602" i="8"/>
  <c r="O602" i="8"/>
  <c r="N602" i="8"/>
  <c r="R601" i="8"/>
  <c r="P601" i="8"/>
  <c r="O601" i="8"/>
  <c r="N601" i="8"/>
  <c r="R600" i="8"/>
  <c r="P600" i="8"/>
  <c r="O600" i="8"/>
  <c r="N600" i="8"/>
  <c r="R599" i="8"/>
  <c r="P599" i="8"/>
  <c r="O599" i="8"/>
  <c r="N599" i="8"/>
  <c r="R598" i="8"/>
  <c r="P598" i="8"/>
  <c r="O598" i="8"/>
  <c r="N598" i="8"/>
  <c r="R597" i="8"/>
  <c r="P597" i="8"/>
  <c r="O597" i="8"/>
  <c r="N597" i="8"/>
  <c r="R596" i="8"/>
  <c r="P596" i="8"/>
  <c r="O596" i="8"/>
  <c r="N596" i="8"/>
  <c r="R595" i="8"/>
  <c r="P595" i="8"/>
  <c r="O595" i="8"/>
  <c r="N595" i="8"/>
  <c r="R594" i="8"/>
  <c r="P594" i="8"/>
  <c r="O594" i="8"/>
  <c r="N594" i="8"/>
  <c r="R593" i="8"/>
  <c r="P593" i="8"/>
  <c r="O593" i="8"/>
  <c r="N593" i="8"/>
  <c r="R592" i="8"/>
  <c r="P592" i="8"/>
  <c r="O592" i="8"/>
  <c r="N592" i="8"/>
  <c r="R591" i="8"/>
  <c r="P591" i="8"/>
  <c r="O591" i="8"/>
  <c r="N591" i="8"/>
  <c r="R590" i="8"/>
  <c r="P590" i="8"/>
  <c r="O590" i="8"/>
  <c r="N590" i="8"/>
  <c r="R589" i="8"/>
  <c r="P589" i="8"/>
  <c r="O589" i="8"/>
  <c r="N589" i="8"/>
  <c r="R588" i="8"/>
  <c r="P588" i="8"/>
  <c r="O588" i="8"/>
  <c r="N588" i="8"/>
  <c r="R587" i="8"/>
  <c r="P587" i="8"/>
  <c r="O587" i="8"/>
  <c r="N587" i="8"/>
  <c r="R586" i="8"/>
  <c r="P586" i="8"/>
  <c r="O586" i="8"/>
  <c r="N586" i="8"/>
  <c r="R585" i="8"/>
  <c r="P585" i="8"/>
  <c r="O585" i="8"/>
  <c r="N585" i="8"/>
  <c r="R584" i="8"/>
  <c r="P584" i="8"/>
  <c r="O584" i="8"/>
  <c r="N584" i="8"/>
  <c r="R583" i="8"/>
  <c r="P583" i="8"/>
  <c r="O583" i="8"/>
  <c r="N583" i="8"/>
  <c r="R582" i="8"/>
  <c r="P582" i="8"/>
  <c r="O582" i="8"/>
  <c r="N582" i="8"/>
  <c r="R581" i="8"/>
  <c r="P581" i="8"/>
  <c r="O581" i="8"/>
  <c r="N581" i="8"/>
  <c r="R580" i="8"/>
  <c r="P580" i="8"/>
  <c r="O580" i="8"/>
  <c r="N580" i="8"/>
  <c r="R579" i="8"/>
  <c r="P579" i="8"/>
  <c r="O579" i="8"/>
  <c r="N579" i="8"/>
  <c r="R578" i="8"/>
  <c r="P578" i="8"/>
  <c r="O578" i="8"/>
  <c r="N578" i="8"/>
  <c r="R577" i="8"/>
  <c r="P577" i="8"/>
  <c r="O577" i="8"/>
  <c r="N577" i="8"/>
  <c r="R576" i="8"/>
  <c r="P576" i="8"/>
  <c r="O576" i="8"/>
  <c r="N576" i="8"/>
  <c r="R575" i="8"/>
  <c r="P575" i="8"/>
  <c r="O575" i="8"/>
  <c r="N575" i="8"/>
  <c r="R574" i="8"/>
  <c r="P574" i="8"/>
  <c r="O574" i="8"/>
  <c r="N574" i="8"/>
  <c r="R573" i="8"/>
  <c r="P573" i="8"/>
  <c r="O573" i="8"/>
  <c r="N573" i="8"/>
  <c r="R572" i="8"/>
  <c r="P572" i="8"/>
  <c r="O572" i="8"/>
  <c r="N572" i="8"/>
  <c r="R571" i="8"/>
  <c r="P571" i="8"/>
  <c r="O571" i="8"/>
  <c r="N571" i="8"/>
  <c r="R570" i="8"/>
  <c r="P570" i="8"/>
  <c r="O570" i="8"/>
  <c r="N570" i="8"/>
  <c r="R569" i="8"/>
  <c r="P569" i="8"/>
  <c r="O569" i="8"/>
  <c r="N569" i="8"/>
  <c r="R568" i="8"/>
  <c r="P568" i="8"/>
  <c r="O568" i="8"/>
  <c r="N568" i="8"/>
  <c r="R567" i="8"/>
  <c r="P567" i="8"/>
  <c r="O567" i="8"/>
  <c r="N567" i="8"/>
  <c r="R566" i="8"/>
  <c r="P566" i="8"/>
  <c r="O566" i="8"/>
  <c r="N566" i="8"/>
  <c r="R565" i="8"/>
  <c r="P565" i="8"/>
  <c r="O565" i="8"/>
  <c r="N565" i="8"/>
  <c r="R564" i="8"/>
  <c r="P564" i="8"/>
  <c r="O564" i="8"/>
  <c r="N564" i="8"/>
  <c r="R563" i="8"/>
  <c r="P563" i="8"/>
  <c r="O563" i="8"/>
  <c r="N563" i="8"/>
  <c r="R562" i="8"/>
  <c r="P562" i="8"/>
  <c r="O562" i="8"/>
  <c r="N562" i="8"/>
  <c r="R561" i="8"/>
  <c r="P561" i="8"/>
  <c r="O561" i="8"/>
  <c r="N561" i="8"/>
  <c r="R560" i="8"/>
  <c r="P560" i="8"/>
  <c r="O560" i="8"/>
  <c r="N560" i="8"/>
  <c r="R559" i="8"/>
  <c r="P559" i="8"/>
  <c r="O559" i="8"/>
  <c r="N559" i="8"/>
  <c r="R558" i="8"/>
  <c r="P558" i="8"/>
  <c r="O558" i="8"/>
  <c r="N558" i="8"/>
  <c r="R557" i="8"/>
  <c r="P557" i="8"/>
  <c r="O557" i="8"/>
  <c r="N557" i="8"/>
  <c r="R556" i="8"/>
  <c r="P556" i="8"/>
  <c r="O556" i="8"/>
  <c r="N556" i="8"/>
  <c r="R555" i="8"/>
  <c r="P555" i="8"/>
  <c r="O555" i="8"/>
  <c r="N555" i="8"/>
  <c r="R554" i="8"/>
  <c r="P554" i="8"/>
  <c r="O554" i="8"/>
  <c r="N554" i="8"/>
  <c r="R553" i="8"/>
  <c r="P553" i="8"/>
  <c r="O553" i="8"/>
  <c r="N553" i="8"/>
  <c r="R552" i="8"/>
  <c r="P552" i="8"/>
  <c r="O552" i="8"/>
  <c r="N552" i="8"/>
  <c r="R551" i="8"/>
  <c r="P551" i="8"/>
  <c r="O551" i="8"/>
  <c r="N551" i="8"/>
  <c r="R550" i="8"/>
  <c r="P550" i="8"/>
  <c r="O550" i="8"/>
  <c r="N550" i="8"/>
  <c r="R549" i="8"/>
  <c r="P549" i="8"/>
  <c r="O549" i="8"/>
  <c r="N549" i="8"/>
  <c r="R548" i="8"/>
  <c r="P548" i="8"/>
  <c r="O548" i="8"/>
  <c r="N548" i="8"/>
  <c r="R547" i="8"/>
  <c r="P547" i="8"/>
  <c r="O547" i="8"/>
  <c r="N547" i="8"/>
  <c r="R546" i="8"/>
  <c r="P546" i="8"/>
  <c r="O546" i="8"/>
  <c r="N546" i="8"/>
  <c r="R545" i="8"/>
  <c r="P545" i="8"/>
  <c r="O545" i="8"/>
  <c r="N545" i="8"/>
  <c r="R544" i="8"/>
  <c r="P544" i="8"/>
  <c r="O544" i="8"/>
  <c r="N544" i="8"/>
  <c r="R543" i="8"/>
  <c r="P543" i="8"/>
  <c r="O543" i="8"/>
  <c r="N543" i="8"/>
  <c r="R542" i="8"/>
  <c r="P542" i="8"/>
  <c r="O542" i="8"/>
  <c r="N542" i="8"/>
  <c r="R541" i="8"/>
  <c r="P541" i="8"/>
  <c r="O541" i="8"/>
  <c r="N541" i="8"/>
  <c r="R540" i="8"/>
  <c r="P540" i="8"/>
  <c r="O540" i="8"/>
  <c r="N540" i="8"/>
  <c r="R539" i="8"/>
  <c r="P539" i="8"/>
  <c r="O539" i="8"/>
  <c r="N539" i="8"/>
  <c r="R538" i="8"/>
  <c r="P538" i="8"/>
  <c r="O538" i="8"/>
  <c r="N538" i="8"/>
  <c r="R537" i="8"/>
  <c r="P537" i="8"/>
  <c r="O537" i="8"/>
  <c r="N537" i="8"/>
  <c r="R536" i="8"/>
  <c r="P536" i="8"/>
  <c r="O536" i="8"/>
  <c r="N536" i="8"/>
  <c r="R535" i="8"/>
  <c r="P535" i="8"/>
  <c r="O535" i="8"/>
  <c r="N535" i="8"/>
  <c r="R534" i="8"/>
  <c r="P534" i="8"/>
  <c r="O534" i="8"/>
  <c r="N534" i="8"/>
  <c r="R533" i="8"/>
  <c r="P533" i="8"/>
  <c r="O533" i="8"/>
  <c r="N533" i="8"/>
  <c r="R532" i="8"/>
  <c r="P532" i="8"/>
  <c r="O532" i="8"/>
  <c r="N532" i="8"/>
  <c r="R531" i="8"/>
  <c r="P531" i="8"/>
  <c r="O531" i="8"/>
  <c r="N531" i="8"/>
  <c r="R530" i="8"/>
  <c r="P530" i="8"/>
  <c r="O530" i="8"/>
  <c r="N530" i="8"/>
  <c r="R529" i="8"/>
  <c r="P529" i="8"/>
  <c r="O529" i="8"/>
  <c r="N529" i="8"/>
  <c r="R528" i="8"/>
  <c r="P528" i="8"/>
  <c r="O528" i="8"/>
  <c r="N528" i="8"/>
  <c r="R527" i="8"/>
  <c r="P527" i="8"/>
  <c r="O527" i="8"/>
  <c r="N527" i="8"/>
  <c r="R526" i="8"/>
  <c r="P526" i="8"/>
  <c r="O526" i="8"/>
  <c r="N526" i="8"/>
  <c r="R525" i="8"/>
  <c r="P525" i="8"/>
  <c r="O525" i="8"/>
  <c r="N525" i="8"/>
  <c r="R524" i="8"/>
  <c r="P524" i="8"/>
  <c r="O524" i="8"/>
  <c r="N524" i="8"/>
  <c r="R523" i="8"/>
  <c r="P523" i="8"/>
  <c r="O523" i="8"/>
  <c r="N523" i="8"/>
  <c r="R522" i="8"/>
  <c r="P522" i="8"/>
  <c r="O522" i="8"/>
  <c r="N522" i="8"/>
  <c r="R521" i="8"/>
  <c r="P521" i="8"/>
  <c r="O521" i="8"/>
  <c r="N521" i="8"/>
  <c r="R520" i="8"/>
  <c r="P520" i="8"/>
  <c r="O520" i="8"/>
  <c r="N520" i="8"/>
  <c r="R519" i="8"/>
  <c r="P519" i="8"/>
  <c r="O519" i="8"/>
  <c r="N519" i="8"/>
  <c r="R518" i="8"/>
  <c r="P518" i="8"/>
  <c r="O518" i="8"/>
  <c r="N518" i="8"/>
  <c r="R517" i="8"/>
  <c r="P517" i="8"/>
  <c r="O517" i="8"/>
  <c r="N517" i="8"/>
  <c r="R516" i="8"/>
  <c r="P516" i="8"/>
  <c r="O516" i="8"/>
  <c r="N516" i="8"/>
  <c r="R515" i="8"/>
  <c r="P515" i="8"/>
  <c r="O515" i="8"/>
  <c r="N515" i="8"/>
  <c r="R514" i="8"/>
  <c r="P514" i="8"/>
  <c r="O514" i="8"/>
  <c r="N514" i="8"/>
  <c r="R513" i="8"/>
  <c r="P513" i="8"/>
  <c r="O513" i="8"/>
  <c r="N513" i="8"/>
  <c r="R512" i="8"/>
  <c r="P512" i="8"/>
  <c r="O512" i="8"/>
  <c r="N512" i="8"/>
  <c r="R511" i="8"/>
  <c r="P511" i="8"/>
  <c r="O511" i="8"/>
  <c r="N511" i="8"/>
  <c r="R510" i="8"/>
  <c r="P510" i="8"/>
  <c r="O510" i="8"/>
  <c r="N510" i="8"/>
  <c r="R509" i="8"/>
  <c r="P509" i="8"/>
  <c r="O509" i="8"/>
  <c r="N509" i="8"/>
  <c r="R508" i="8"/>
  <c r="P508" i="8"/>
  <c r="O508" i="8"/>
  <c r="N508" i="8"/>
  <c r="R507" i="8"/>
  <c r="P507" i="8"/>
  <c r="O507" i="8"/>
  <c r="N507" i="8"/>
  <c r="R506" i="8"/>
  <c r="P506" i="8"/>
  <c r="O506" i="8"/>
  <c r="N506" i="8"/>
  <c r="R505" i="8"/>
  <c r="P505" i="8"/>
  <c r="O505" i="8"/>
  <c r="N505" i="8"/>
  <c r="R504" i="8"/>
  <c r="P504" i="8"/>
  <c r="O504" i="8"/>
  <c r="N504" i="8"/>
  <c r="R503" i="8"/>
  <c r="P503" i="8"/>
  <c r="O503" i="8"/>
  <c r="N503" i="8"/>
  <c r="R502" i="8"/>
  <c r="P502" i="8"/>
  <c r="O502" i="8"/>
  <c r="N502" i="8"/>
  <c r="R501" i="8"/>
  <c r="P501" i="8"/>
  <c r="O501" i="8"/>
  <c r="N501" i="8"/>
  <c r="R500" i="8"/>
  <c r="P500" i="8"/>
  <c r="O500" i="8"/>
  <c r="N500" i="8"/>
  <c r="R499" i="8"/>
  <c r="P499" i="8"/>
  <c r="O499" i="8"/>
  <c r="N499" i="8"/>
  <c r="R498" i="8"/>
  <c r="P498" i="8"/>
  <c r="O498" i="8"/>
  <c r="N498" i="8"/>
  <c r="R497" i="8"/>
  <c r="P497" i="8"/>
  <c r="O497" i="8"/>
  <c r="N497" i="8"/>
  <c r="R496" i="8"/>
  <c r="P496" i="8"/>
  <c r="O496" i="8"/>
  <c r="N496" i="8"/>
  <c r="R495" i="8"/>
  <c r="P495" i="8"/>
  <c r="O495" i="8"/>
  <c r="N495" i="8"/>
  <c r="R494" i="8"/>
  <c r="P494" i="8"/>
  <c r="O494" i="8"/>
  <c r="N494" i="8"/>
  <c r="R493" i="8"/>
  <c r="P493" i="8"/>
  <c r="O493" i="8"/>
  <c r="N493" i="8"/>
  <c r="R492" i="8"/>
  <c r="P492" i="8"/>
  <c r="O492" i="8"/>
  <c r="N492" i="8"/>
  <c r="R491" i="8"/>
  <c r="P491" i="8"/>
  <c r="O491" i="8"/>
  <c r="N491" i="8"/>
  <c r="R490" i="8"/>
  <c r="P490" i="8"/>
  <c r="O490" i="8"/>
  <c r="N490" i="8"/>
  <c r="R489" i="8"/>
  <c r="P489" i="8"/>
  <c r="O489" i="8"/>
  <c r="N489" i="8"/>
  <c r="R488" i="8"/>
  <c r="P488" i="8"/>
  <c r="O488" i="8"/>
  <c r="N488" i="8"/>
  <c r="R487" i="8"/>
  <c r="P487" i="8"/>
  <c r="O487" i="8"/>
  <c r="N487" i="8"/>
  <c r="R486" i="8"/>
  <c r="P486" i="8"/>
  <c r="O486" i="8"/>
  <c r="N486" i="8"/>
  <c r="R485" i="8"/>
  <c r="P485" i="8"/>
  <c r="O485" i="8"/>
  <c r="N485" i="8"/>
  <c r="R484" i="8"/>
  <c r="P484" i="8"/>
  <c r="O484" i="8"/>
  <c r="N484" i="8"/>
  <c r="R483" i="8"/>
  <c r="P483" i="8"/>
  <c r="O483" i="8"/>
  <c r="N483" i="8"/>
  <c r="R482" i="8"/>
  <c r="P482" i="8"/>
  <c r="O482" i="8"/>
  <c r="N482" i="8"/>
  <c r="R481" i="8"/>
  <c r="P481" i="8"/>
  <c r="O481" i="8"/>
  <c r="N481" i="8"/>
  <c r="R480" i="8"/>
  <c r="P480" i="8"/>
  <c r="O480" i="8"/>
  <c r="N480" i="8"/>
  <c r="R479" i="8"/>
  <c r="P479" i="8"/>
  <c r="O479" i="8"/>
  <c r="N479" i="8"/>
  <c r="R478" i="8"/>
  <c r="P478" i="8"/>
  <c r="O478" i="8"/>
  <c r="N478" i="8"/>
  <c r="R477" i="8"/>
  <c r="P477" i="8"/>
  <c r="O477" i="8"/>
  <c r="N477" i="8"/>
  <c r="R476" i="8"/>
  <c r="P476" i="8"/>
  <c r="O476" i="8"/>
  <c r="N476" i="8"/>
  <c r="R475" i="8"/>
  <c r="P475" i="8"/>
  <c r="O475" i="8"/>
  <c r="N475" i="8"/>
  <c r="R474" i="8"/>
  <c r="P474" i="8"/>
  <c r="O474" i="8"/>
  <c r="N474" i="8"/>
  <c r="R473" i="8"/>
  <c r="P473" i="8"/>
  <c r="O473" i="8"/>
  <c r="N473" i="8"/>
  <c r="R472" i="8"/>
  <c r="P472" i="8"/>
  <c r="O472" i="8"/>
  <c r="N472" i="8"/>
  <c r="R471" i="8"/>
  <c r="P471" i="8"/>
  <c r="O471" i="8"/>
  <c r="N471" i="8"/>
  <c r="R470" i="8"/>
  <c r="P470" i="8"/>
  <c r="O470" i="8"/>
  <c r="N470" i="8"/>
  <c r="R469" i="8"/>
  <c r="P469" i="8"/>
  <c r="O469" i="8"/>
  <c r="N469" i="8"/>
  <c r="R468" i="8"/>
  <c r="P468" i="8"/>
  <c r="O468" i="8"/>
  <c r="N468" i="8"/>
  <c r="R467" i="8"/>
  <c r="P467" i="8"/>
  <c r="O467" i="8"/>
  <c r="N467" i="8"/>
  <c r="R466" i="8"/>
  <c r="P466" i="8"/>
  <c r="O466" i="8"/>
  <c r="N466" i="8"/>
  <c r="R465" i="8"/>
  <c r="P465" i="8"/>
  <c r="O465" i="8"/>
  <c r="N465" i="8"/>
  <c r="R464" i="8"/>
  <c r="P464" i="8"/>
  <c r="O464" i="8"/>
  <c r="N464" i="8"/>
  <c r="R463" i="8"/>
  <c r="P463" i="8"/>
  <c r="O463" i="8"/>
  <c r="N463" i="8"/>
  <c r="R462" i="8"/>
  <c r="P462" i="8"/>
  <c r="O462" i="8"/>
  <c r="N462" i="8"/>
  <c r="R461" i="8"/>
  <c r="P461" i="8"/>
  <c r="O461" i="8"/>
  <c r="N461" i="8"/>
  <c r="R460" i="8"/>
  <c r="P460" i="8"/>
  <c r="O460" i="8"/>
  <c r="N460" i="8"/>
  <c r="R459" i="8"/>
  <c r="P459" i="8"/>
  <c r="O459" i="8"/>
  <c r="N459" i="8"/>
  <c r="R458" i="8"/>
  <c r="P458" i="8"/>
  <c r="O458" i="8"/>
  <c r="N458" i="8"/>
  <c r="R457" i="8"/>
  <c r="P457" i="8"/>
  <c r="O457" i="8"/>
  <c r="N457" i="8"/>
  <c r="R456" i="8"/>
  <c r="P456" i="8"/>
  <c r="O456" i="8"/>
  <c r="N456" i="8"/>
  <c r="R455" i="8"/>
  <c r="P455" i="8"/>
  <c r="O455" i="8"/>
  <c r="N455" i="8"/>
  <c r="R454" i="8"/>
  <c r="P454" i="8"/>
  <c r="O454" i="8"/>
  <c r="N454" i="8"/>
  <c r="R453" i="8"/>
  <c r="P453" i="8"/>
  <c r="O453" i="8"/>
  <c r="N453" i="8"/>
  <c r="R452" i="8"/>
  <c r="P452" i="8"/>
  <c r="O452" i="8"/>
  <c r="N452" i="8"/>
  <c r="R451" i="8"/>
  <c r="P451" i="8"/>
  <c r="O451" i="8"/>
  <c r="N451" i="8"/>
  <c r="R450" i="8"/>
  <c r="P450" i="8"/>
  <c r="O450" i="8"/>
  <c r="N450" i="8"/>
  <c r="R449" i="8"/>
  <c r="P449" i="8"/>
  <c r="O449" i="8"/>
  <c r="N449" i="8"/>
  <c r="R448" i="8"/>
  <c r="P448" i="8"/>
  <c r="O448" i="8"/>
  <c r="N448" i="8"/>
  <c r="R447" i="8"/>
  <c r="P447" i="8"/>
  <c r="O447" i="8"/>
  <c r="N447" i="8"/>
  <c r="R446" i="8"/>
  <c r="P446" i="8"/>
  <c r="O446" i="8"/>
  <c r="N446" i="8"/>
  <c r="R445" i="8"/>
  <c r="P445" i="8"/>
  <c r="O445" i="8"/>
  <c r="N445" i="8"/>
  <c r="R444" i="8"/>
  <c r="P444" i="8"/>
  <c r="O444" i="8"/>
  <c r="N444" i="8"/>
  <c r="R443" i="8"/>
  <c r="P443" i="8"/>
  <c r="O443" i="8"/>
  <c r="N443" i="8"/>
  <c r="R442" i="8"/>
  <c r="P442" i="8"/>
  <c r="O442" i="8"/>
  <c r="N442" i="8"/>
  <c r="R441" i="8"/>
  <c r="P441" i="8"/>
  <c r="O441" i="8"/>
  <c r="N441" i="8"/>
  <c r="R440" i="8"/>
  <c r="P440" i="8"/>
  <c r="O440" i="8"/>
  <c r="N440" i="8"/>
  <c r="R439" i="8"/>
  <c r="P439" i="8"/>
  <c r="O439" i="8"/>
  <c r="N439" i="8"/>
  <c r="R438" i="8"/>
  <c r="P438" i="8"/>
  <c r="O438" i="8"/>
  <c r="N438" i="8"/>
  <c r="R437" i="8"/>
  <c r="P437" i="8"/>
  <c r="O437" i="8"/>
  <c r="N437" i="8"/>
  <c r="R436" i="8"/>
  <c r="P436" i="8"/>
  <c r="O436" i="8"/>
  <c r="N436" i="8"/>
  <c r="R435" i="8"/>
  <c r="P435" i="8"/>
  <c r="O435" i="8"/>
  <c r="N435" i="8"/>
  <c r="R434" i="8"/>
  <c r="P434" i="8"/>
  <c r="O434" i="8"/>
  <c r="N434" i="8"/>
  <c r="R433" i="8"/>
  <c r="P433" i="8"/>
  <c r="O433" i="8"/>
  <c r="N433" i="8"/>
  <c r="R432" i="8"/>
  <c r="P432" i="8"/>
  <c r="O432" i="8"/>
  <c r="N432" i="8"/>
  <c r="R431" i="8"/>
  <c r="P431" i="8"/>
  <c r="O431" i="8"/>
  <c r="N431" i="8"/>
  <c r="R430" i="8"/>
  <c r="P430" i="8"/>
  <c r="O430" i="8"/>
  <c r="N430" i="8"/>
  <c r="R429" i="8"/>
  <c r="P429" i="8"/>
  <c r="O429" i="8"/>
  <c r="N429" i="8"/>
  <c r="R428" i="8"/>
  <c r="P428" i="8"/>
  <c r="O428" i="8"/>
  <c r="N428" i="8"/>
  <c r="R427" i="8"/>
  <c r="P427" i="8"/>
  <c r="O427" i="8"/>
  <c r="N427" i="8"/>
  <c r="R426" i="8"/>
  <c r="P426" i="8"/>
  <c r="O426" i="8"/>
  <c r="N426" i="8"/>
  <c r="R425" i="8"/>
  <c r="P425" i="8"/>
  <c r="O425" i="8"/>
  <c r="N425" i="8"/>
  <c r="R424" i="8"/>
  <c r="P424" i="8"/>
  <c r="O424" i="8"/>
  <c r="N424" i="8"/>
  <c r="R423" i="8"/>
  <c r="P423" i="8"/>
  <c r="O423" i="8"/>
  <c r="N423" i="8"/>
  <c r="R422" i="8"/>
  <c r="P422" i="8"/>
  <c r="O422" i="8"/>
  <c r="N422" i="8"/>
  <c r="R421" i="8"/>
  <c r="P421" i="8"/>
  <c r="O421" i="8"/>
  <c r="N421" i="8"/>
  <c r="R420" i="8"/>
  <c r="P420" i="8"/>
  <c r="O420" i="8"/>
  <c r="N420" i="8"/>
  <c r="R419" i="8"/>
  <c r="P419" i="8"/>
  <c r="O419" i="8"/>
  <c r="N419" i="8"/>
  <c r="R418" i="8"/>
  <c r="P418" i="8"/>
  <c r="O418" i="8"/>
  <c r="N418" i="8"/>
  <c r="R417" i="8"/>
  <c r="P417" i="8"/>
  <c r="O417" i="8"/>
  <c r="N417" i="8"/>
  <c r="R416" i="8"/>
  <c r="P416" i="8"/>
  <c r="O416" i="8"/>
  <c r="N416" i="8"/>
  <c r="R415" i="8"/>
  <c r="P415" i="8"/>
  <c r="O415" i="8"/>
  <c r="N415" i="8"/>
  <c r="R414" i="8"/>
  <c r="P414" i="8"/>
  <c r="O414" i="8"/>
  <c r="N414" i="8"/>
  <c r="R413" i="8"/>
  <c r="P413" i="8"/>
  <c r="O413" i="8"/>
  <c r="N413" i="8"/>
  <c r="R412" i="8"/>
  <c r="P412" i="8"/>
  <c r="O412" i="8"/>
  <c r="N412" i="8"/>
  <c r="R411" i="8"/>
  <c r="P411" i="8"/>
  <c r="O411" i="8"/>
  <c r="N411" i="8"/>
  <c r="R410" i="8"/>
  <c r="P410" i="8"/>
  <c r="O410" i="8"/>
  <c r="N410" i="8"/>
  <c r="R409" i="8"/>
  <c r="P409" i="8"/>
  <c r="O409" i="8"/>
  <c r="N409" i="8"/>
  <c r="R408" i="8"/>
  <c r="P408" i="8"/>
  <c r="O408" i="8"/>
  <c r="N408" i="8"/>
  <c r="R407" i="8"/>
  <c r="P407" i="8"/>
  <c r="O407" i="8"/>
  <c r="N407" i="8"/>
  <c r="R406" i="8"/>
  <c r="P406" i="8"/>
  <c r="O406" i="8"/>
  <c r="N406" i="8"/>
  <c r="R405" i="8"/>
  <c r="P405" i="8"/>
  <c r="O405" i="8"/>
  <c r="N405" i="8"/>
  <c r="R404" i="8"/>
  <c r="P404" i="8"/>
  <c r="O404" i="8"/>
  <c r="N404" i="8"/>
  <c r="R403" i="8"/>
  <c r="P403" i="8"/>
  <c r="O403" i="8"/>
  <c r="N403" i="8"/>
  <c r="R402" i="8"/>
  <c r="P402" i="8"/>
  <c r="O402" i="8"/>
  <c r="N402" i="8"/>
  <c r="R401" i="8"/>
  <c r="P401" i="8"/>
  <c r="O401" i="8"/>
  <c r="N401" i="8"/>
  <c r="R400" i="8"/>
  <c r="P400" i="8"/>
  <c r="O400" i="8"/>
  <c r="N400" i="8"/>
  <c r="R399" i="8"/>
  <c r="P399" i="8"/>
  <c r="O399" i="8"/>
  <c r="N399" i="8"/>
  <c r="R398" i="8"/>
  <c r="P398" i="8"/>
  <c r="O398" i="8"/>
  <c r="N398" i="8"/>
  <c r="R397" i="8"/>
  <c r="P397" i="8"/>
  <c r="O397" i="8"/>
  <c r="N397" i="8"/>
  <c r="R396" i="8"/>
  <c r="P396" i="8"/>
  <c r="O396" i="8"/>
  <c r="N396" i="8"/>
  <c r="R395" i="8"/>
  <c r="P395" i="8"/>
  <c r="O395" i="8"/>
  <c r="N395" i="8"/>
  <c r="R394" i="8"/>
  <c r="P394" i="8"/>
  <c r="O394" i="8"/>
  <c r="N394" i="8"/>
  <c r="R393" i="8"/>
  <c r="P393" i="8"/>
  <c r="O393" i="8"/>
  <c r="N393" i="8"/>
  <c r="R392" i="8"/>
  <c r="P392" i="8"/>
  <c r="O392" i="8"/>
  <c r="N392" i="8"/>
  <c r="R391" i="8"/>
  <c r="P391" i="8"/>
  <c r="O391" i="8"/>
  <c r="N391" i="8"/>
  <c r="R390" i="8"/>
  <c r="P390" i="8"/>
  <c r="O390" i="8"/>
  <c r="N390" i="8"/>
  <c r="R389" i="8"/>
  <c r="P389" i="8"/>
  <c r="O389" i="8"/>
  <c r="N389" i="8"/>
  <c r="R388" i="8"/>
  <c r="P388" i="8"/>
  <c r="O388" i="8"/>
  <c r="N388" i="8"/>
  <c r="R387" i="8"/>
  <c r="P387" i="8"/>
  <c r="O387" i="8"/>
  <c r="N387" i="8"/>
  <c r="R386" i="8"/>
  <c r="P386" i="8"/>
  <c r="O386" i="8"/>
  <c r="N386" i="8"/>
  <c r="R385" i="8"/>
  <c r="P385" i="8"/>
  <c r="O385" i="8"/>
  <c r="N385" i="8"/>
  <c r="R384" i="8"/>
  <c r="P384" i="8"/>
  <c r="O384" i="8"/>
  <c r="N384" i="8"/>
  <c r="R383" i="8"/>
  <c r="P383" i="8"/>
  <c r="O383" i="8"/>
  <c r="N383" i="8"/>
  <c r="R382" i="8"/>
  <c r="P382" i="8"/>
  <c r="O382" i="8"/>
  <c r="N382" i="8"/>
  <c r="R381" i="8"/>
  <c r="P381" i="8"/>
  <c r="O381" i="8"/>
  <c r="N381" i="8"/>
  <c r="R380" i="8"/>
  <c r="P380" i="8"/>
  <c r="O380" i="8"/>
  <c r="N380" i="8"/>
  <c r="R379" i="8"/>
  <c r="P379" i="8"/>
  <c r="O379" i="8"/>
  <c r="N379" i="8"/>
  <c r="R378" i="8"/>
  <c r="P378" i="8"/>
  <c r="O378" i="8"/>
  <c r="N378" i="8"/>
  <c r="R377" i="8"/>
  <c r="P377" i="8"/>
  <c r="O377" i="8"/>
  <c r="N377" i="8"/>
  <c r="R376" i="8"/>
  <c r="P376" i="8"/>
  <c r="O376" i="8"/>
  <c r="N376" i="8"/>
  <c r="R375" i="8"/>
  <c r="P375" i="8"/>
  <c r="O375" i="8"/>
  <c r="N375" i="8"/>
  <c r="R374" i="8"/>
  <c r="P374" i="8"/>
  <c r="O374" i="8"/>
  <c r="N374" i="8"/>
  <c r="R373" i="8"/>
  <c r="P373" i="8"/>
  <c r="O373" i="8"/>
  <c r="N373" i="8"/>
  <c r="R372" i="8"/>
  <c r="P372" i="8"/>
  <c r="O372" i="8"/>
  <c r="N372" i="8"/>
  <c r="R371" i="8"/>
  <c r="P371" i="8"/>
  <c r="O371" i="8"/>
  <c r="N371" i="8"/>
  <c r="R370" i="8"/>
  <c r="P370" i="8"/>
  <c r="O370" i="8"/>
  <c r="N370" i="8"/>
  <c r="R369" i="8"/>
  <c r="P369" i="8"/>
  <c r="O369" i="8"/>
  <c r="N369" i="8"/>
  <c r="R368" i="8"/>
  <c r="P368" i="8"/>
  <c r="O368" i="8"/>
  <c r="N368" i="8"/>
  <c r="R367" i="8"/>
  <c r="P367" i="8"/>
  <c r="O367" i="8"/>
  <c r="N367" i="8"/>
  <c r="R366" i="8"/>
  <c r="P366" i="8"/>
  <c r="O366" i="8"/>
  <c r="N366" i="8"/>
  <c r="R365" i="8"/>
  <c r="P365" i="8"/>
  <c r="O365" i="8"/>
  <c r="N365" i="8"/>
  <c r="R364" i="8"/>
  <c r="P364" i="8"/>
  <c r="O364" i="8"/>
  <c r="N364" i="8"/>
  <c r="R363" i="8"/>
  <c r="P363" i="8"/>
  <c r="O363" i="8"/>
  <c r="N363" i="8"/>
  <c r="R362" i="8"/>
  <c r="P362" i="8"/>
  <c r="O362" i="8"/>
  <c r="N362" i="8"/>
  <c r="R361" i="8"/>
  <c r="P361" i="8"/>
  <c r="O361" i="8"/>
  <c r="N361" i="8"/>
  <c r="R360" i="8"/>
  <c r="P360" i="8"/>
  <c r="O360" i="8"/>
  <c r="N360" i="8"/>
  <c r="R359" i="8"/>
  <c r="P359" i="8"/>
  <c r="O359" i="8"/>
  <c r="N359" i="8"/>
  <c r="R358" i="8"/>
  <c r="P358" i="8"/>
  <c r="O358" i="8"/>
  <c r="N358" i="8"/>
  <c r="R357" i="8"/>
  <c r="P357" i="8"/>
  <c r="O357" i="8"/>
  <c r="N357" i="8"/>
  <c r="R356" i="8"/>
  <c r="P356" i="8"/>
  <c r="O356" i="8"/>
  <c r="N356" i="8"/>
  <c r="R355" i="8"/>
  <c r="P355" i="8"/>
  <c r="O355" i="8"/>
  <c r="N355" i="8"/>
  <c r="R354" i="8"/>
  <c r="P354" i="8"/>
  <c r="O354" i="8"/>
  <c r="N354" i="8"/>
  <c r="R353" i="8"/>
  <c r="P353" i="8"/>
  <c r="O353" i="8"/>
  <c r="N353" i="8"/>
  <c r="R352" i="8"/>
  <c r="P352" i="8"/>
  <c r="O352" i="8"/>
  <c r="N352" i="8"/>
  <c r="R351" i="8"/>
  <c r="P351" i="8"/>
  <c r="O351" i="8"/>
  <c r="N351" i="8"/>
  <c r="R350" i="8"/>
  <c r="P350" i="8"/>
  <c r="O350" i="8"/>
  <c r="N350" i="8"/>
  <c r="R349" i="8"/>
  <c r="P349" i="8"/>
  <c r="O349" i="8"/>
  <c r="N349" i="8"/>
  <c r="R348" i="8"/>
  <c r="P348" i="8"/>
  <c r="O348" i="8"/>
  <c r="N348" i="8"/>
  <c r="R347" i="8"/>
  <c r="P347" i="8"/>
  <c r="O347" i="8"/>
  <c r="N347" i="8"/>
  <c r="R346" i="8"/>
  <c r="P346" i="8"/>
  <c r="O346" i="8"/>
  <c r="N346" i="8"/>
  <c r="R345" i="8"/>
  <c r="P345" i="8"/>
  <c r="O345" i="8"/>
  <c r="N345" i="8"/>
  <c r="R344" i="8"/>
  <c r="P344" i="8"/>
  <c r="O344" i="8"/>
  <c r="N344" i="8"/>
  <c r="R343" i="8"/>
  <c r="P343" i="8"/>
  <c r="O343" i="8"/>
  <c r="N343" i="8"/>
  <c r="R342" i="8"/>
  <c r="P342" i="8"/>
  <c r="O342" i="8"/>
  <c r="N342" i="8"/>
  <c r="R341" i="8"/>
  <c r="P341" i="8"/>
  <c r="O341" i="8"/>
  <c r="N341" i="8"/>
  <c r="R340" i="8"/>
  <c r="P340" i="8"/>
  <c r="O340" i="8"/>
  <c r="N340" i="8"/>
  <c r="R339" i="8"/>
  <c r="P339" i="8"/>
  <c r="O339" i="8"/>
  <c r="N339" i="8"/>
  <c r="R338" i="8"/>
  <c r="P338" i="8"/>
  <c r="O338" i="8"/>
  <c r="N338" i="8"/>
  <c r="R337" i="8"/>
  <c r="P337" i="8"/>
  <c r="O337" i="8"/>
  <c r="N337" i="8"/>
  <c r="R336" i="8"/>
  <c r="P336" i="8"/>
  <c r="O336" i="8"/>
  <c r="N336" i="8"/>
  <c r="R335" i="8"/>
  <c r="P335" i="8"/>
  <c r="O335" i="8"/>
  <c r="N335" i="8"/>
  <c r="R334" i="8"/>
  <c r="P334" i="8"/>
  <c r="O334" i="8"/>
  <c r="N334" i="8"/>
  <c r="R333" i="8"/>
  <c r="P333" i="8"/>
  <c r="O333" i="8"/>
  <c r="N333" i="8"/>
  <c r="R332" i="8"/>
  <c r="P332" i="8"/>
  <c r="O332" i="8"/>
  <c r="N332" i="8"/>
  <c r="R331" i="8"/>
  <c r="P331" i="8"/>
  <c r="O331" i="8"/>
  <c r="N331" i="8"/>
  <c r="R330" i="8"/>
  <c r="P330" i="8"/>
  <c r="O330" i="8"/>
  <c r="N330" i="8"/>
  <c r="R329" i="8"/>
  <c r="P329" i="8"/>
  <c r="O329" i="8"/>
  <c r="N329" i="8"/>
  <c r="R328" i="8"/>
  <c r="P328" i="8"/>
  <c r="O328" i="8"/>
  <c r="N328" i="8"/>
  <c r="R327" i="8"/>
  <c r="P327" i="8"/>
  <c r="O327" i="8"/>
  <c r="N327" i="8"/>
  <c r="R326" i="8"/>
  <c r="P326" i="8"/>
  <c r="O326" i="8"/>
  <c r="N326" i="8"/>
  <c r="R325" i="8"/>
  <c r="P325" i="8"/>
  <c r="O325" i="8"/>
  <c r="N325" i="8"/>
  <c r="R324" i="8"/>
  <c r="P324" i="8"/>
  <c r="O324" i="8"/>
  <c r="N324" i="8"/>
  <c r="R323" i="8"/>
  <c r="P323" i="8"/>
  <c r="O323" i="8"/>
  <c r="N323" i="8"/>
  <c r="R322" i="8"/>
  <c r="P322" i="8"/>
  <c r="O322" i="8"/>
  <c r="N322" i="8"/>
  <c r="R321" i="8"/>
  <c r="P321" i="8"/>
  <c r="O321" i="8"/>
  <c r="N321" i="8"/>
  <c r="R320" i="8"/>
  <c r="P320" i="8"/>
  <c r="O320" i="8"/>
  <c r="N320" i="8"/>
  <c r="R319" i="8"/>
  <c r="P319" i="8"/>
  <c r="O319" i="8"/>
  <c r="N319" i="8"/>
  <c r="R318" i="8"/>
  <c r="P318" i="8"/>
  <c r="O318" i="8"/>
  <c r="N318" i="8"/>
  <c r="R317" i="8"/>
  <c r="P317" i="8"/>
  <c r="O317" i="8"/>
  <c r="N317" i="8"/>
  <c r="R316" i="8"/>
  <c r="P316" i="8"/>
  <c r="O316" i="8"/>
  <c r="N316" i="8"/>
  <c r="R315" i="8"/>
  <c r="P315" i="8"/>
  <c r="O315" i="8"/>
  <c r="N315" i="8"/>
  <c r="R314" i="8"/>
  <c r="P314" i="8"/>
  <c r="O314" i="8"/>
  <c r="N314" i="8"/>
  <c r="R313" i="8"/>
  <c r="P313" i="8"/>
  <c r="O313" i="8"/>
  <c r="N313" i="8"/>
  <c r="R312" i="8"/>
  <c r="P312" i="8"/>
  <c r="O312" i="8"/>
  <c r="N312" i="8"/>
  <c r="R311" i="8"/>
  <c r="P311" i="8"/>
  <c r="O311" i="8"/>
  <c r="N311" i="8"/>
  <c r="R310" i="8"/>
  <c r="P310" i="8"/>
  <c r="O310" i="8"/>
  <c r="N310" i="8"/>
  <c r="R309" i="8"/>
  <c r="P309" i="8"/>
  <c r="O309" i="8"/>
  <c r="N309" i="8"/>
  <c r="R308" i="8"/>
  <c r="P308" i="8"/>
  <c r="O308" i="8"/>
  <c r="N308" i="8"/>
  <c r="R307" i="8"/>
  <c r="P307" i="8"/>
  <c r="O307" i="8"/>
  <c r="N307" i="8"/>
  <c r="R306" i="8"/>
  <c r="P306" i="8"/>
  <c r="O306" i="8"/>
  <c r="N306" i="8"/>
  <c r="R305" i="8"/>
  <c r="P305" i="8"/>
  <c r="O305" i="8"/>
  <c r="N305" i="8"/>
  <c r="R304" i="8"/>
  <c r="P304" i="8"/>
  <c r="O304" i="8"/>
  <c r="N304" i="8"/>
  <c r="R303" i="8"/>
  <c r="P303" i="8"/>
  <c r="O303" i="8"/>
  <c r="N303" i="8"/>
  <c r="R302" i="8"/>
  <c r="P302" i="8"/>
  <c r="O302" i="8"/>
  <c r="N302" i="8"/>
  <c r="R301" i="8"/>
  <c r="P301" i="8"/>
  <c r="O301" i="8"/>
  <c r="N301" i="8"/>
  <c r="R300" i="8"/>
  <c r="P300" i="8"/>
  <c r="O300" i="8"/>
  <c r="N300" i="8"/>
  <c r="R299" i="8"/>
  <c r="P299" i="8"/>
  <c r="O299" i="8"/>
  <c r="N299" i="8"/>
  <c r="R298" i="8"/>
  <c r="P298" i="8"/>
  <c r="O298" i="8"/>
  <c r="N298" i="8"/>
  <c r="R297" i="8"/>
  <c r="P297" i="8"/>
  <c r="O297" i="8"/>
  <c r="N297" i="8"/>
  <c r="R296" i="8"/>
  <c r="P296" i="8"/>
  <c r="O296" i="8"/>
  <c r="N296" i="8"/>
  <c r="R295" i="8"/>
  <c r="P295" i="8"/>
  <c r="O295" i="8"/>
  <c r="N295" i="8"/>
  <c r="R294" i="8"/>
  <c r="P294" i="8"/>
  <c r="O294" i="8"/>
  <c r="N294" i="8"/>
  <c r="R293" i="8"/>
  <c r="P293" i="8"/>
  <c r="O293" i="8"/>
  <c r="N293" i="8"/>
  <c r="R292" i="8"/>
  <c r="P292" i="8"/>
  <c r="O292" i="8"/>
  <c r="N292" i="8"/>
  <c r="R291" i="8"/>
  <c r="P291" i="8"/>
  <c r="O291" i="8"/>
  <c r="N291" i="8"/>
  <c r="R290" i="8"/>
  <c r="P290" i="8"/>
  <c r="O290" i="8"/>
  <c r="N290" i="8"/>
  <c r="R289" i="8"/>
  <c r="P289" i="8"/>
  <c r="O289" i="8"/>
  <c r="N289" i="8"/>
  <c r="R288" i="8"/>
  <c r="P288" i="8"/>
  <c r="O288" i="8"/>
  <c r="N288" i="8"/>
  <c r="R287" i="8"/>
  <c r="P287" i="8"/>
  <c r="O287" i="8"/>
  <c r="N287" i="8"/>
  <c r="R286" i="8"/>
  <c r="P286" i="8"/>
  <c r="O286" i="8"/>
  <c r="N286" i="8"/>
  <c r="R285" i="8"/>
  <c r="P285" i="8"/>
  <c r="O285" i="8"/>
  <c r="N285" i="8"/>
  <c r="R284" i="8"/>
  <c r="P284" i="8"/>
  <c r="O284" i="8"/>
  <c r="N284" i="8"/>
  <c r="R283" i="8"/>
  <c r="P283" i="8"/>
  <c r="O283" i="8"/>
  <c r="N283" i="8"/>
  <c r="R282" i="8"/>
  <c r="P282" i="8"/>
  <c r="O282" i="8"/>
  <c r="N282" i="8"/>
  <c r="R281" i="8"/>
  <c r="P281" i="8"/>
  <c r="O281" i="8"/>
  <c r="N281" i="8"/>
  <c r="R280" i="8"/>
  <c r="P280" i="8"/>
  <c r="O280" i="8"/>
  <c r="N280" i="8"/>
  <c r="R279" i="8"/>
  <c r="P279" i="8"/>
  <c r="O279" i="8"/>
  <c r="N279" i="8"/>
  <c r="R278" i="8"/>
  <c r="P278" i="8"/>
  <c r="O278" i="8"/>
  <c r="N278" i="8"/>
  <c r="R277" i="8"/>
  <c r="P277" i="8"/>
  <c r="O277" i="8"/>
  <c r="N277" i="8"/>
  <c r="R276" i="8"/>
  <c r="P276" i="8"/>
  <c r="O276" i="8"/>
  <c r="N276" i="8"/>
  <c r="R275" i="8"/>
  <c r="P275" i="8"/>
  <c r="O275" i="8"/>
  <c r="N275" i="8"/>
  <c r="R274" i="8"/>
  <c r="P274" i="8"/>
  <c r="O274" i="8"/>
  <c r="N274" i="8"/>
  <c r="R273" i="8"/>
  <c r="P273" i="8"/>
  <c r="O273" i="8"/>
  <c r="N273" i="8"/>
  <c r="R272" i="8"/>
  <c r="P272" i="8"/>
  <c r="O272" i="8"/>
  <c r="N272" i="8"/>
  <c r="R271" i="8"/>
  <c r="P271" i="8"/>
  <c r="O271" i="8"/>
  <c r="N271" i="8"/>
  <c r="R270" i="8"/>
  <c r="P270" i="8"/>
  <c r="O270" i="8"/>
  <c r="N270" i="8"/>
  <c r="R269" i="8"/>
  <c r="P269" i="8"/>
  <c r="O269" i="8"/>
  <c r="N269" i="8"/>
  <c r="R268" i="8"/>
  <c r="P268" i="8"/>
  <c r="O268" i="8"/>
  <c r="N268" i="8"/>
  <c r="R267" i="8"/>
  <c r="P267" i="8"/>
  <c r="O267" i="8"/>
  <c r="N267" i="8"/>
  <c r="R266" i="8"/>
  <c r="P266" i="8"/>
  <c r="O266" i="8"/>
  <c r="N266" i="8"/>
  <c r="R265" i="8"/>
  <c r="P265" i="8"/>
  <c r="O265" i="8"/>
  <c r="N265" i="8"/>
  <c r="R264" i="8"/>
  <c r="P264" i="8"/>
  <c r="O264" i="8"/>
  <c r="N264" i="8"/>
  <c r="R263" i="8"/>
  <c r="P263" i="8"/>
  <c r="O263" i="8"/>
  <c r="N263" i="8"/>
  <c r="R262" i="8"/>
  <c r="P262" i="8"/>
  <c r="O262" i="8"/>
  <c r="N262" i="8"/>
  <c r="R261" i="8"/>
  <c r="P261" i="8"/>
  <c r="O261" i="8"/>
  <c r="N261" i="8"/>
  <c r="R260" i="8"/>
  <c r="P260" i="8"/>
  <c r="O260" i="8"/>
  <c r="N260" i="8"/>
  <c r="R259" i="8"/>
  <c r="P259" i="8"/>
  <c r="O259" i="8"/>
  <c r="N259" i="8"/>
  <c r="R258" i="8"/>
  <c r="P258" i="8"/>
  <c r="O258" i="8"/>
  <c r="N258" i="8"/>
  <c r="R257" i="8"/>
  <c r="P257" i="8"/>
  <c r="O257" i="8"/>
  <c r="N257" i="8"/>
  <c r="R256" i="8"/>
  <c r="P256" i="8"/>
  <c r="O256" i="8"/>
  <c r="N256" i="8"/>
  <c r="R255" i="8"/>
  <c r="P255" i="8"/>
  <c r="O255" i="8"/>
  <c r="N255" i="8"/>
  <c r="R254" i="8"/>
  <c r="P254" i="8"/>
  <c r="O254" i="8"/>
  <c r="N254" i="8"/>
  <c r="R253" i="8"/>
  <c r="P253" i="8"/>
  <c r="O253" i="8"/>
  <c r="N253" i="8"/>
  <c r="R252" i="8"/>
  <c r="P252" i="8"/>
  <c r="O252" i="8"/>
  <c r="N252" i="8"/>
  <c r="R251" i="8"/>
  <c r="P251" i="8"/>
  <c r="O251" i="8"/>
  <c r="N251" i="8"/>
  <c r="R250" i="8"/>
  <c r="P250" i="8"/>
  <c r="O250" i="8"/>
  <c r="N250" i="8"/>
  <c r="R249" i="8"/>
  <c r="P249" i="8"/>
  <c r="O249" i="8"/>
  <c r="N249" i="8"/>
  <c r="R248" i="8"/>
  <c r="P248" i="8"/>
  <c r="O248" i="8"/>
  <c r="N248" i="8"/>
  <c r="R247" i="8"/>
  <c r="P247" i="8"/>
  <c r="O247" i="8"/>
  <c r="N247" i="8"/>
  <c r="R246" i="8"/>
  <c r="P246" i="8"/>
  <c r="O246" i="8"/>
  <c r="N246" i="8"/>
  <c r="R245" i="8"/>
  <c r="P245" i="8"/>
  <c r="O245" i="8"/>
  <c r="N245" i="8"/>
  <c r="R244" i="8"/>
  <c r="P244" i="8"/>
  <c r="O244" i="8"/>
  <c r="N244" i="8"/>
  <c r="R243" i="8"/>
  <c r="P243" i="8"/>
  <c r="O243" i="8"/>
  <c r="N243" i="8"/>
  <c r="R242" i="8"/>
  <c r="P242" i="8"/>
  <c r="O242" i="8"/>
  <c r="N242" i="8"/>
  <c r="R241" i="8"/>
  <c r="P241" i="8"/>
  <c r="O241" i="8"/>
  <c r="N241" i="8"/>
  <c r="R240" i="8"/>
  <c r="P240" i="8"/>
  <c r="O240" i="8"/>
  <c r="N240" i="8"/>
  <c r="R239" i="8"/>
  <c r="P239" i="8"/>
  <c r="O239" i="8"/>
  <c r="N239" i="8"/>
  <c r="R238" i="8"/>
  <c r="P238" i="8"/>
  <c r="O238" i="8"/>
  <c r="N238" i="8"/>
  <c r="R237" i="8"/>
  <c r="P237" i="8"/>
  <c r="O237" i="8"/>
  <c r="N237" i="8"/>
  <c r="R236" i="8"/>
  <c r="P236" i="8"/>
  <c r="O236" i="8"/>
  <c r="N236" i="8"/>
  <c r="R235" i="8"/>
  <c r="P235" i="8"/>
  <c r="O235" i="8"/>
  <c r="N235" i="8"/>
  <c r="R234" i="8"/>
  <c r="P234" i="8"/>
  <c r="O234" i="8"/>
  <c r="N234" i="8"/>
  <c r="R233" i="8"/>
  <c r="P233" i="8"/>
  <c r="O233" i="8"/>
  <c r="N233" i="8"/>
  <c r="R232" i="8"/>
  <c r="P232" i="8"/>
  <c r="O232" i="8"/>
  <c r="N232" i="8"/>
  <c r="R231" i="8"/>
  <c r="P231" i="8"/>
  <c r="O231" i="8"/>
  <c r="N231" i="8"/>
  <c r="R230" i="8"/>
  <c r="P230" i="8"/>
  <c r="O230" i="8"/>
  <c r="N230" i="8"/>
  <c r="R229" i="8"/>
  <c r="P229" i="8"/>
  <c r="O229" i="8"/>
  <c r="N229" i="8"/>
  <c r="R228" i="8"/>
  <c r="P228" i="8"/>
  <c r="O228" i="8"/>
  <c r="N228" i="8"/>
  <c r="R227" i="8"/>
  <c r="P227" i="8"/>
  <c r="O227" i="8"/>
  <c r="N227" i="8"/>
  <c r="R226" i="8"/>
  <c r="P226" i="8"/>
  <c r="O226" i="8"/>
  <c r="N226" i="8"/>
  <c r="R225" i="8"/>
  <c r="P225" i="8"/>
  <c r="O225" i="8"/>
  <c r="N225" i="8"/>
  <c r="R224" i="8"/>
  <c r="P224" i="8"/>
  <c r="O224" i="8"/>
  <c r="N224" i="8"/>
  <c r="R223" i="8"/>
  <c r="P223" i="8"/>
  <c r="O223" i="8"/>
  <c r="N223" i="8"/>
  <c r="R222" i="8"/>
  <c r="P222" i="8"/>
  <c r="O222" i="8"/>
  <c r="N222" i="8"/>
  <c r="R221" i="8"/>
  <c r="P221" i="8"/>
  <c r="O221" i="8"/>
  <c r="N221" i="8"/>
  <c r="R220" i="8"/>
  <c r="P220" i="8"/>
  <c r="O220" i="8"/>
  <c r="N220" i="8"/>
  <c r="R219" i="8"/>
  <c r="P219" i="8"/>
  <c r="O219" i="8"/>
  <c r="N219" i="8"/>
  <c r="R218" i="8"/>
  <c r="P218" i="8"/>
  <c r="O218" i="8"/>
  <c r="N218" i="8"/>
  <c r="R217" i="8"/>
  <c r="P217" i="8"/>
  <c r="O217" i="8"/>
  <c r="N217" i="8"/>
  <c r="R216" i="8"/>
  <c r="P216" i="8"/>
  <c r="O216" i="8"/>
  <c r="N216" i="8"/>
  <c r="R215" i="8"/>
  <c r="P215" i="8"/>
  <c r="O215" i="8"/>
  <c r="N215" i="8"/>
  <c r="R214" i="8"/>
  <c r="P214" i="8"/>
  <c r="O214" i="8"/>
  <c r="N214" i="8"/>
  <c r="R213" i="8"/>
  <c r="P213" i="8"/>
  <c r="O213" i="8"/>
  <c r="N213" i="8"/>
  <c r="R212" i="8"/>
  <c r="P212" i="8"/>
  <c r="O212" i="8"/>
  <c r="N212" i="8"/>
  <c r="R211" i="8"/>
  <c r="P211" i="8"/>
  <c r="O211" i="8"/>
  <c r="N211" i="8"/>
  <c r="R210" i="8"/>
  <c r="P210" i="8"/>
  <c r="O210" i="8"/>
  <c r="N210" i="8"/>
  <c r="R209" i="8"/>
  <c r="P209" i="8"/>
  <c r="O209" i="8"/>
  <c r="N209" i="8"/>
  <c r="R208" i="8"/>
  <c r="P208" i="8"/>
  <c r="O208" i="8"/>
  <c r="N208" i="8"/>
  <c r="R207" i="8"/>
  <c r="P207" i="8"/>
  <c r="O207" i="8"/>
  <c r="N207" i="8"/>
  <c r="R206" i="8"/>
  <c r="P206" i="8"/>
  <c r="O206" i="8"/>
  <c r="N206" i="8"/>
  <c r="R205" i="8"/>
  <c r="P205" i="8"/>
  <c r="O205" i="8"/>
  <c r="N205" i="8"/>
  <c r="R204" i="8"/>
  <c r="P204" i="8"/>
  <c r="O204" i="8"/>
  <c r="N204" i="8"/>
  <c r="R203" i="8"/>
  <c r="P203" i="8"/>
  <c r="O203" i="8"/>
  <c r="N203" i="8"/>
  <c r="R202" i="8"/>
  <c r="P202" i="8"/>
  <c r="O202" i="8"/>
  <c r="N202" i="8"/>
  <c r="R201" i="8"/>
  <c r="P201" i="8"/>
  <c r="O201" i="8"/>
  <c r="N201" i="8"/>
  <c r="R200" i="8"/>
  <c r="P200" i="8"/>
  <c r="O200" i="8"/>
  <c r="N200" i="8"/>
  <c r="R199" i="8"/>
  <c r="P199" i="8"/>
  <c r="O199" i="8"/>
  <c r="N199" i="8"/>
  <c r="R198" i="8"/>
  <c r="P198" i="8"/>
  <c r="O198" i="8"/>
  <c r="N198" i="8"/>
  <c r="R197" i="8"/>
  <c r="P197" i="8"/>
  <c r="O197" i="8"/>
  <c r="N197" i="8"/>
  <c r="R196" i="8"/>
  <c r="P196" i="8"/>
  <c r="O196" i="8"/>
  <c r="N196" i="8"/>
  <c r="R195" i="8"/>
  <c r="P195" i="8"/>
  <c r="O195" i="8"/>
  <c r="N195" i="8"/>
  <c r="R194" i="8"/>
  <c r="P194" i="8"/>
  <c r="O194" i="8"/>
  <c r="N194" i="8"/>
  <c r="R193" i="8"/>
  <c r="P193" i="8"/>
  <c r="O193" i="8"/>
  <c r="N193" i="8"/>
  <c r="R192" i="8"/>
  <c r="P192" i="8"/>
  <c r="O192" i="8"/>
  <c r="N192" i="8"/>
  <c r="R191" i="8"/>
  <c r="P191" i="8"/>
  <c r="O191" i="8"/>
  <c r="N191" i="8"/>
  <c r="R190" i="8"/>
  <c r="P190" i="8"/>
  <c r="O190" i="8"/>
  <c r="N190" i="8"/>
  <c r="R189" i="8"/>
  <c r="P189" i="8"/>
  <c r="O189" i="8"/>
  <c r="N189" i="8"/>
  <c r="R188" i="8"/>
  <c r="P188" i="8"/>
  <c r="O188" i="8"/>
  <c r="N188" i="8"/>
  <c r="R187" i="8"/>
  <c r="P187" i="8"/>
  <c r="O187" i="8"/>
  <c r="N187" i="8"/>
  <c r="R186" i="8"/>
  <c r="P186" i="8"/>
  <c r="O186" i="8"/>
  <c r="N186" i="8"/>
  <c r="R185" i="8"/>
  <c r="P185" i="8"/>
  <c r="O185" i="8"/>
  <c r="N185" i="8"/>
  <c r="R184" i="8"/>
  <c r="P184" i="8"/>
  <c r="O184" i="8"/>
  <c r="N184" i="8"/>
  <c r="R183" i="8"/>
  <c r="P183" i="8"/>
  <c r="O183" i="8"/>
  <c r="N183" i="8"/>
  <c r="R182" i="8"/>
  <c r="P182" i="8"/>
  <c r="O182" i="8"/>
  <c r="N182" i="8"/>
  <c r="R181" i="8"/>
  <c r="P181" i="8"/>
  <c r="O181" i="8"/>
  <c r="N181" i="8"/>
  <c r="R180" i="8"/>
  <c r="P180" i="8"/>
  <c r="O180" i="8"/>
  <c r="N180" i="8"/>
  <c r="R179" i="8"/>
  <c r="P179" i="8"/>
  <c r="O179" i="8"/>
  <c r="N179" i="8"/>
  <c r="R178" i="8"/>
  <c r="P178" i="8"/>
  <c r="O178" i="8"/>
  <c r="N178" i="8"/>
  <c r="R177" i="8"/>
  <c r="P177" i="8"/>
  <c r="O177" i="8"/>
  <c r="N177" i="8"/>
  <c r="R176" i="8"/>
  <c r="P176" i="8"/>
  <c r="O176" i="8"/>
  <c r="N176" i="8"/>
  <c r="R175" i="8"/>
  <c r="P175" i="8"/>
  <c r="O175" i="8"/>
  <c r="N175" i="8"/>
  <c r="R174" i="8"/>
  <c r="P174" i="8"/>
  <c r="O174" i="8"/>
  <c r="N174" i="8"/>
  <c r="R173" i="8"/>
  <c r="P173" i="8"/>
  <c r="O173" i="8"/>
  <c r="N173" i="8"/>
  <c r="R172" i="8"/>
  <c r="P172" i="8"/>
  <c r="O172" i="8"/>
  <c r="N172" i="8"/>
  <c r="R171" i="8"/>
  <c r="P171" i="8"/>
  <c r="O171" i="8"/>
  <c r="N171" i="8"/>
  <c r="R170" i="8"/>
  <c r="P170" i="8"/>
  <c r="O170" i="8"/>
  <c r="N170" i="8"/>
  <c r="R169" i="8"/>
  <c r="P169" i="8"/>
  <c r="O169" i="8"/>
  <c r="N169" i="8"/>
  <c r="R168" i="8"/>
  <c r="P168" i="8"/>
  <c r="O168" i="8"/>
  <c r="N168" i="8"/>
  <c r="R167" i="8"/>
  <c r="P167" i="8"/>
  <c r="O167" i="8"/>
  <c r="N167" i="8"/>
  <c r="R166" i="8"/>
  <c r="P166" i="8"/>
  <c r="O166" i="8"/>
  <c r="N166" i="8"/>
  <c r="R165" i="8"/>
  <c r="P165" i="8"/>
  <c r="O165" i="8"/>
  <c r="N165" i="8"/>
  <c r="R164" i="8"/>
  <c r="P164" i="8"/>
  <c r="O164" i="8"/>
  <c r="N164" i="8"/>
  <c r="R163" i="8"/>
  <c r="P163" i="8"/>
  <c r="O163" i="8"/>
  <c r="N163" i="8"/>
  <c r="R162" i="8"/>
  <c r="P162" i="8"/>
  <c r="O162" i="8"/>
  <c r="N162" i="8"/>
  <c r="R161" i="8"/>
  <c r="P161" i="8"/>
  <c r="O161" i="8"/>
  <c r="N161" i="8"/>
  <c r="R160" i="8"/>
  <c r="P160" i="8"/>
  <c r="O160" i="8"/>
  <c r="N160" i="8"/>
  <c r="R159" i="8"/>
  <c r="P159" i="8"/>
  <c r="O159" i="8"/>
  <c r="N159" i="8"/>
  <c r="R158" i="8"/>
  <c r="P158" i="8"/>
  <c r="O158" i="8"/>
  <c r="N158" i="8"/>
  <c r="R157" i="8"/>
  <c r="P157" i="8"/>
  <c r="O157" i="8"/>
  <c r="N157" i="8"/>
  <c r="R156" i="8"/>
  <c r="P156" i="8"/>
  <c r="O156" i="8"/>
  <c r="N156" i="8"/>
  <c r="R155" i="8"/>
  <c r="P155" i="8"/>
  <c r="O155" i="8"/>
  <c r="N155" i="8"/>
  <c r="R154" i="8"/>
  <c r="P154" i="8"/>
  <c r="O154" i="8"/>
  <c r="N154" i="8"/>
  <c r="R153" i="8"/>
  <c r="P153" i="8"/>
  <c r="O153" i="8"/>
  <c r="N153" i="8"/>
  <c r="R152" i="8"/>
  <c r="P152" i="8"/>
  <c r="O152" i="8"/>
  <c r="N152" i="8"/>
  <c r="R151" i="8"/>
  <c r="P151" i="8"/>
  <c r="O151" i="8"/>
  <c r="N151" i="8"/>
  <c r="R150" i="8"/>
  <c r="P150" i="8"/>
  <c r="O150" i="8"/>
  <c r="N150" i="8"/>
  <c r="R149" i="8"/>
  <c r="P149" i="8"/>
  <c r="O149" i="8"/>
  <c r="N149" i="8"/>
  <c r="R148" i="8"/>
  <c r="P148" i="8"/>
  <c r="O148" i="8"/>
  <c r="N148" i="8"/>
  <c r="R147" i="8"/>
  <c r="P147" i="8"/>
  <c r="O147" i="8"/>
  <c r="N147" i="8"/>
  <c r="R146" i="8"/>
  <c r="P146" i="8"/>
  <c r="O146" i="8"/>
  <c r="N146" i="8"/>
  <c r="R145" i="8"/>
  <c r="P145" i="8"/>
  <c r="O145" i="8"/>
  <c r="N145" i="8"/>
  <c r="R144" i="8"/>
  <c r="P144" i="8"/>
  <c r="O144" i="8"/>
  <c r="N144" i="8"/>
  <c r="R143" i="8"/>
  <c r="P143" i="8"/>
  <c r="O143" i="8"/>
  <c r="N143" i="8"/>
  <c r="R142" i="8"/>
  <c r="P142" i="8"/>
  <c r="O142" i="8"/>
  <c r="N142" i="8"/>
  <c r="R141" i="8"/>
  <c r="P141" i="8"/>
  <c r="O141" i="8"/>
  <c r="N141" i="8"/>
  <c r="R140" i="8"/>
  <c r="P140" i="8"/>
  <c r="O140" i="8"/>
  <c r="N140" i="8"/>
  <c r="R139" i="8"/>
  <c r="P139" i="8"/>
  <c r="O139" i="8"/>
  <c r="N139" i="8"/>
  <c r="R138" i="8"/>
  <c r="P138" i="8"/>
  <c r="O138" i="8"/>
  <c r="N138" i="8"/>
  <c r="R137" i="8"/>
  <c r="P137" i="8"/>
  <c r="O137" i="8"/>
  <c r="N137" i="8"/>
  <c r="R136" i="8"/>
  <c r="P136" i="8"/>
  <c r="O136" i="8"/>
  <c r="N136" i="8"/>
  <c r="R135" i="8"/>
  <c r="P135" i="8"/>
  <c r="O135" i="8"/>
  <c r="N135" i="8"/>
  <c r="R134" i="8"/>
  <c r="P134" i="8"/>
  <c r="O134" i="8"/>
  <c r="N134" i="8"/>
  <c r="R133" i="8"/>
  <c r="P133" i="8"/>
  <c r="O133" i="8"/>
  <c r="N133" i="8"/>
  <c r="R132" i="8"/>
  <c r="P132" i="8"/>
  <c r="O132" i="8"/>
  <c r="N132" i="8"/>
  <c r="R131" i="8"/>
  <c r="P131" i="8"/>
  <c r="O131" i="8"/>
  <c r="N131" i="8"/>
  <c r="R130" i="8"/>
  <c r="P130" i="8"/>
  <c r="O130" i="8"/>
  <c r="N130" i="8"/>
  <c r="R129" i="8"/>
  <c r="P129" i="8"/>
  <c r="O129" i="8"/>
  <c r="N129" i="8"/>
  <c r="R128" i="8"/>
  <c r="P128" i="8"/>
  <c r="O128" i="8"/>
  <c r="N128" i="8"/>
  <c r="R127" i="8"/>
  <c r="P127" i="8"/>
  <c r="O127" i="8"/>
  <c r="N127" i="8"/>
  <c r="R126" i="8"/>
  <c r="P126" i="8"/>
  <c r="O126" i="8"/>
  <c r="N126" i="8"/>
  <c r="R125" i="8"/>
  <c r="P125" i="8"/>
  <c r="O125" i="8"/>
  <c r="N125" i="8"/>
  <c r="R124" i="8"/>
  <c r="P124" i="8"/>
  <c r="O124" i="8"/>
  <c r="N124" i="8"/>
  <c r="R123" i="8"/>
  <c r="P123" i="8"/>
  <c r="O123" i="8"/>
  <c r="N123" i="8"/>
  <c r="R122" i="8"/>
  <c r="P122" i="8"/>
  <c r="O122" i="8"/>
  <c r="N122" i="8"/>
  <c r="R121" i="8"/>
  <c r="P121" i="8"/>
  <c r="O121" i="8"/>
  <c r="N121" i="8"/>
  <c r="R120" i="8"/>
  <c r="P120" i="8"/>
  <c r="O120" i="8"/>
  <c r="N120" i="8"/>
  <c r="R119" i="8"/>
  <c r="P119" i="8"/>
  <c r="O119" i="8"/>
  <c r="N119" i="8"/>
  <c r="R118" i="8"/>
  <c r="P118" i="8"/>
  <c r="O118" i="8"/>
  <c r="N118" i="8"/>
  <c r="R117" i="8"/>
  <c r="P117" i="8"/>
  <c r="O117" i="8"/>
  <c r="N117" i="8"/>
  <c r="R116" i="8"/>
  <c r="P116" i="8"/>
  <c r="O116" i="8"/>
  <c r="N116" i="8"/>
  <c r="R115" i="8"/>
  <c r="P115" i="8"/>
  <c r="O115" i="8"/>
  <c r="N115" i="8"/>
  <c r="R114" i="8"/>
  <c r="P114" i="8"/>
  <c r="O114" i="8"/>
  <c r="N114" i="8"/>
  <c r="R113" i="8"/>
  <c r="P113" i="8"/>
  <c r="O113" i="8"/>
  <c r="N113" i="8"/>
  <c r="R112" i="8"/>
  <c r="P112" i="8"/>
  <c r="O112" i="8"/>
  <c r="N112" i="8"/>
  <c r="R111" i="8"/>
  <c r="P111" i="8"/>
  <c r="O111" i="8"/>
  <c r="N111" i="8"/>
  <c r="R110" i="8"/>
  <c r="P110" i="8"/>
  <c r="O110" i="8"/>
  <c r="N110" i="8"/>
  <c r="R109" i="8"/>
  <c r="P109" i="8"/>
  <c r="O109" i="8"/>
  <c r="N109" i="8"/>
  <c r="R108" i="8"/>
  <c r="P108" i="8"/>
  <c r="O108" i="8"/>
  <c r="N108" i="8"/>
  <c r="R107" i="8"/>
  <c r="P107" i="8"/>
  <c r="O107" i="8"/>
  <c r="N107" i="8"/>
  <c r="R106" i="8"/>
  <c r="P106" i="8"/>
  <c r="O106" i="8"/>
  <c r="N106" i="8"/>
  <c r="R105" i="8"/>
  <c r="P105" i="8"/>
  <c r="O105" i="8"/>
  <c r="N105" i="8"/>
  <c r="R104" i="8"/>
  <c r="P104" i="8"/>
  <c r="O104" i="8"/>
  <c r="N104" i="8"/>
  <c r="R103" i="8"/>
  <c r="P103" i="8"/>
  <c r="O103" i="8"/>
  <c r="N103" i="8"/>
  <c r="R102" i="8"/>
  <c r="P102" i="8"/>
  <c r="O102" i="8"/>
  <c r="N102" i="8"/>
  <c r="R101" i="8"/>
  <c r="P101" i="8"/>
  <c r="O101" i="8"/>
  <c r="N101" i="8"/>
  <c r="R100" i="8"/>
  <c r="P100" i="8"/>
  <c r="O100" i="8"/>
  <c r="N100" i="8"/>
  <c r="R99" i="8"/>
  <c r="P99" i="8"/>
  <c r="O99" i="8"/>
  <c r="N99" i="8"/>
  <c r="R98" i="8"/>
  <c r="P98" i="8"/>
  <c r="O98" i="8"/>
  <c r="N98" i="8"/>
  <c r="R97" i="8"/>
  <c r="P97" i="8"/>
  <c r="O97" i="8"/>
  <c r="N97" i="8"/>
  <c r="R96" i="8"/>
  <c r="P96" i="8"/>
  <c r="O96" i="8"/>
  <c r="N96" i="8"/>
  <c r="R95" i="8"/>
  <c r="P95" i="8"/>
  <c r="O95" i="8"/>
  <c r="N95" i="8"/>
  <c r="R94" i="8"/>
  <c r="P94" i="8"/>
  <c r="O94" i="8"/>
  <c r="N94" i="8"/>
  <c r="R93" i="8"/>
  <c r="P93" i="8"/>
  <c r="O93" i="8"/>
  <c r="N93" i="8"/>
  <c r="R92" i="8"/>
  <c r="P92" i="8"/>
  <c r="O92" i="8"/>
  <c r="N92" i="8"/>
  <c r="R91" i="8"/>
  <c r="P91" i="8"/>
  <c r="O91" i="8"/>
  <c r="N91" i="8"/>
  <c r="R90" i="8"/>
  <c r="P90" i="8"/>
  <c r="O90" i="8"/>
  <c r="N90" i="8"/>
  <c r="R89" i="8"/>
  <c r="P89" i="8"/>
  <c r="O89" i="8"/>
  <c r="N89" i="8"/>
  <c r="R88" i="8"/>
  <c r="P88" i="8"/>
  <c r="O88" i="8"/>
  <c r="N88" i="8"/>
  <c r="R87" i="8"/>
  <c r="P87" i="8"/>
  <c r="O87" i="8"/>
  <c r="N87" i="8"/>
  <c r="R86" i="8"/>
  <c r="P86" i="8"/>
  <c r="O86" i="8"/>
  <c r="N86" i="8"/>
  <c r="R85" i="8"/>
  <c r="P85" i="8"/>
  <c r="O85" i="8"/>
  <c r="N85" i="8"/>
  <c r="R84" i="8"/>
  <c r="P84" i="8"/>
  <c r="O84" i="8"/>
  <c r="N84" i="8"/>
  <c r="R83" i="8"/>
  <c r="P83" i="8"/>
  <c r="O83" i="8"/>
  <c r="N83" i="8"/>
  <c r="R82" i="8"/>
  <c r="P82" i="8"/>
  <c r="O82" i="8"/>
  <c r="N82" i="8"/>
  <c r="R81" i="8"/>
  <c r="P81" i="8"/>
  <c r="O81" i="8"/>
  <c r="N81" i="8"/>
  <c r="R80" i="8"/>
  <c r="P80" i="8"/>
  <c r="O80" i="8"/>
  <c r="N80" i="8"/>
  <c r="R79" i="8"/>
  <c r="P79" i="8"/>
  <c r="O79" i="8"/>
  <c r="N79" i="8"/>
  <c r="R78" i="8"/>
  <c r="P78" i="8"/>
  <c r="O78" i="8"/>
  <c r="N78" i="8"/>
  <c r="R77" i="8"/>
  <c r="P77" i="8"/>
  <c r="O77" i="8"/>
  <c r="N77" i="8"/>
  <c r="R76" i="8"/>
  <c r="P76" i="8"/>
  <c r="O76" i="8"/>
  <c r="N76" i="8"/>
  <c r="R75" i="8"/>
  <c r="P75" i="8"/>
  <c r="O75" i="8"/>
  <c r="N75" i="8"/>
  <c r="R74" i="8"/>
  <c r="P74" i="8"/>
  <c r="O74" i="8"/>
  <c r="N74" i="8"/>
  <c r="R73" i="8"/>
  <c r="P73" i="8"/>
  <c r="O73" i="8"/>
  <c r="N73" i="8"/>
  <c r="R72" i="8"/>
  <c r="P72" i="8"/>
  <c r="O72" i="8"/>
  <c r="N72" i="8"/>
  <c r="R71" i="8"/>
  <c r="P71" i="8"/>
  <c r="O71" i="8"/>
  <c r="N71" i="8"/>
  <c r="R70" i="8"/>
  <c r="P70" i="8"/>
  <c r="O70" i="8"/>
  <c r="N70" i="8"/>
  <c r="R69" i="8"/>
  <c r="P69" i="8"/>
  <c r="O69" i="8"/>
  <c r="N69" i="8"/>
  <c r="R68" i="8"/>
  <c r="P68" i="8"/>
  <c r="O68" i="8"/>
  <c r="N68" i="8"/>
  <c r="R67" i="8"/>
  <c r="P67" i="8"/>
  <c r="O67" i="8"/>
  <c r="N67" i="8"/>
  <c r="R66" i="8"/>
  <c r="P66" i="8"/>
  <c r="O66" i="8"/>
  <c r="N66" i="8"/>
  <c r="R65" i="8"/>
  <c r="P65" i="8"/>
  <c r="O65" i="8"/>
  <c r="N65" i="8"/>
  <c r="R64" i="8"/>
  <c r="P64" i="8"/>
  <c r="O64" i="8"/>
  <c r="N64" i="8"/>
  <c r="R63" i="8"/>
  <c r="P63" i="8"/>
  <c r="O63" i="8"/>
  <c r="N63" i="8"/>
  <c r="R62" i="8"/>
  <c r="P62" i="8"/>
  <c r="O62" i="8"/>
  <c r="N62" i="8"/>
  <c r="R61" i="8"/>
  <c r="P61" i="8"/>
  <c r="O61" i="8"/>
  <c r="N61" i="8"/>
  <c r="R60" i="8"/>
  <c r="P60" i="8"/>
  <c r="O60" i="8"/>
  <c r="N60" i="8"/>
  <c r="R59" i="8"/>
  <c r="P59" i="8"/>
  <c r="O59" i="8"/>
  <c r="N59" i="8"/>
  <c r="R58" i="8"/>
  <c r="P58" i="8"/>
  <c r="O58" i="8"/>
  <c r="N58" i="8"/>
  <c r="R57" i="8"/>
  <c r="P57" i="8"/>
  <c r="O57" i="8"/>
  <c r="N57" i="8"/>
  <c r="R56" i="8"/>
  <c r="P56" i="8"/>
  <c r="O56" i="8"/>
  <c r="N56" i="8"/>
  <c r="R55" i="8"/>
  <c r="P55" i="8"/>
  <c r="O55" i="8"/>
  <c r="N55" i="8"/>
  <c r="R54" i="8"/>
  <c r="P54" i="8"/>
  <c r="O54" i="8"/>
  <c r="N54" i="8"/>
  <c r="R53" i="8"/>
  <c r="P53" i="8"/>
  <c r="O53" i="8"/>
  <c r="N53" i="8"/>
  <c r="R52" i="8"/>
  <c r="P52" i="8"/>
  <c r="O52" i="8"/>
  <c r="N52" i="8"/>
  <c r="R51" i="8"/>
  <c r="P51" i="8"/>
  <c r="O51" i="8"/>
  <c r="N51" i="8"/>
  <c r="R50" i="8"/>
  <c r="P50" i="8"/>
  <c r="O50" i="8"/>
  <c r="N50" i="8"/>
  <c r="R49" i="8"/>
  <c r="P49" i="8"/>
  <c r="O49" i="8"/>
  <c r="N49" i="8"/>
  <c r="R48" i="8"/>
  <c r="P48" i="8"/>
  <c r="O48" i="8"/>
  <c r="N48" i="8"/>
  <c r="R47" i="8"/>
  <c r="P47" i="8"/>
  <c r="O47" i="8"/>
  <c r="N47" i="8"/>
  <c r="R46" i="8"/>
  <c r="P46" i="8"/>
  <c r="O46" i="8"/>
  <c r="N46" i="8"/>
  <c r="R45" i="8"/>
  <c r="P45" i="8"/>
  <c r="O45" i="8"/>
  <c r="N45" i="8"/>
  <c r="R44" i="8"/>
  <c r="P44" i="8"/>
  <c r="O44" i="8"/>
  <c r="N44" i="8"/>
  <c r="R43" i="8"/>
  <c r="P43" i="8"/>
  <c r="O43" i="8"/>
  <c r="N43" i="8"/>
  <c r="R42" i="8"/>
  <c r="P42" i="8"/>
  <c r="O42" i="8"/>
  <c r="N42" i="8"/>
  <c r="R41" i="8"/>
  <c r="P41" i="8"/>
  <c r="O41" i="8"/>
  <c r="N41" i="8"/>
  <c r="R40" i="8"/>
  <c r="P40" i="8"/>
  <c r="O40" i="8"/>
  <c r="N40" i="8"/>
  <c r="R39" i="8"/>
  <c r="P39" i="8"/>
  <c r="O39" i="8"/>
  <c r="N39" i="8"/>
  <c r="R38" i="8"/>
  <c r="P38" i="8"/>
  <c r="O38" i="8"/>
  <c r="N38" i="8"/>
  <c r="R37" i="8"/>
  <c r="P37" i="8"/>
  <c r="O37" i="8"/>
  <c r="N37" i="8"/>
  <c r="R36" i="8"/>
  <c r="P36" i="8"/>
  <c r="O36" i="8"/>
  <c r="N36" i="8"/>
  <c r="R35" i="8"/>
  <c r="P35" i="8"/>
  <c r="O35" i="8"/>
  <c r="N35" i="8"/>
  <c r="R34" i="8"/>
  <c r="P34" i="8"/>
  <c r="O34" i="8"/>
  <c r="N34" i="8"/>
  <c r="R33" i="8"/>
  <c r="P33" i="8"/>
  <c r="O33" i="8"/>
  <c r="N33" i="8"/>
  <c r="R32" i="8"/>
  <c r="P32" i="8"/>
  <c r="O32" i="8"/>
  <c r="N32" i="8"/>
  <c r="R31" i="8"/>
  <c r="P31" i="8"/>
  <c r="O31" i="8"/>
  <c r="N31" i="8"/>
  <c r="R30" i="8"/>
  <c r="P30" i="8"/>
  <c r="O30" i="8"/>
  <c r="N30" i="8"/>
  <c r="R29" i="8"/>
  <c r="P29" i="8"/>
  <c r="O29" i="8"/>
  <c r="N29" i="8"/>
  <c r="R28" i="8"/>
  <c r="P28" i="8"/>
  <c r="O28" i="8"/>
  <c r="N28" i="8"/>
  <c r="R27" i="8"/>
  <c r="P27" i="8"/>
  <c r="O27" i="8"/>
  <c r="N27" i="8"/>
  <c r="R26" i="8"/>
  <c r="P26" i="8"/>
  <c r="O26" i="8"/>
  <c r="N26" i="8"/>
  <c r="R25" i="8"/>
  <c r="P25" i="8"/>
  <c r="O25" i="8"/>
  <c r="N25" i="8"/>
  <c r="R24" i="8"/>
  <c r="P24" i="8"/>
  <c r="O24" i="8"/>
  <c r="N24" i="8"/>
  <c r="R23" i="8"/>
  <c r="P23" i="8"/>
  <c r="O23" i="8"/>
  <c r="N23" i="8"/>
  <c r="R22" i="8"/>
  <c r="P22" i="8"/>
  <c r="O22" i="8"/>
  <c r="N22" i="8"/>
  <c r="R21" i="8"/>
  <c r="P21" i="8"/>
  <c r="O21" i="8"/>
  <c r="N21" i="8"/>
  <c r="R20" i="8"/>
  <c r="P20" i="8"/>
  <c r="O20" i="8"/>
  <c r="N20" i="8"/>
  <c r="R19" i="8"/>
  <c r="P19" i="8"/>
  <c r="O19" i="8"/>
  <c r="N19" i="8"/>
  <c r="R18" i="8"/>
  <c r="P18" i="8"/>
  <c r="O18" i="8"/>
  <c r="N18" i="8"/>
  <c r="R17" i="8"/>
  <c r="P17" i="8"/>
  <c r="O17" i="8"/>
  <c r="N17" i="8"/>
  <c r="R16" i="8"/>
  <c r="P16" i="8"/>
  <c r="O16" i="8"/>
  <c r="N16" i="8"/>
  <c r="R15" i="8"/>
  <c r="P15" i="8"/>
  <c r="O15" i="8"/>
  <c r="N15" i="8"/>
  <c r="R14" i="8"/>
  <c r="P14" i="8"/>
  <c r="O14" i="8"/>
  <c r="N14" i="8"/>
  <c r="R13" i="8"/>
  <c r="P13" i="8"/>
  <c r="O13" i="8"/>
  <c r="N13" i="8"/>
  <c r="R12" i="8"/>
  <c r="P12" i="8"/>
  <c r="O12" i="8"/>
  <c r="N12" i="8"/>
  <c r="R11" i="8"/>
  <c r="P11" i="8"/>
  <c r="O11" i="8"/>
  <c r="N11" i="8"/>
  <c r="R10" i="8"/>
  <c r="P10" i="8"/>
  <c r="O10" i="8"/>
  <c r="N10" i="8"/>
  <c r="R9" i="8"/>
  <c r="P9" i="8"/>
  <c r="O9" i="8"/>
  <c r="N9" i="8"/>
  <c r="R8" i="8"/>
  <c r="P8" i="8"/>
  <c r="O8" i="8"/>
  <c r="N8" i="8"/>
  <c r="R7" i="8"/>
  <c r="P7" i="8"/>
  <c r="O7" i="8"/>
  <c r="N7" i="8"/>
  <c r="R6" i="8"/>
  <c r="P6" i="8"/>
  <c r="O6" i="8"/>
  <c r="N6" i="8"/>
  <c r="R5" i="8"/>
  <c r="P5" i="8"/>
  <c r="O5" i="8"/>
  <c r="N5" i="8"/>
  <c r="R4" i="8"/>
  <c r="P4" i="8"/>
  <c r="O4" i="8"/>
  <c r="N4" i="8"/>
  <c r="R3" i="8"/>
  <c r="P3" i="8"/>
  <c r="O3" i="8"/>
  <c r="N3" i="8"/>
  <c r="R2" i="8"/>
  <c r="P2" i="8"/>
  <c r="O2" i="8"/>
  <c r="N2" i="8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P2" i="1"/>
  <c r="P4112" i="1"/>
  <c r="P4113" i="1"/>
  <c r="P4114" i="1"/>
  <c r="P4115" i="1"/>
  <c r="P2963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2959" i="1"/>
  <c r="P2960" i="1"/>
  <c r="P2961" i="1"/>
  <c r="P2957" i="1"/>
  <c r="P2958" i="1"/>
  <c r="P2962" i="1"/>
  <c r="P2964" i="1"/>
  <c r="P2965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3" i="1"/>
  <c r="P4" i="1"/>
  <c r="P5" i="1"/>
  <c r="P6" i="1"/>
  <c r="P7" i="1"/>
  <c r="P8" i="1"/>
  <c r="P9" i="1"/>
  <c r="P10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744251-B825-491C-80D3-1337132890EF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FDEB2C8-EB9A-4E4E-A206-6646DD0C6437}" name="WorksheetConnection_Sheet1!$A:$R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R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Parent Catego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<sst xmlns="http://schemas.openxmlformats.org/spreadsheetml/2006/main" count="61498" uniqueCount="8421">
  <si>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</si>
  <si>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</si>
  <si>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</si>
  <si>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</si>
  <si>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</si>
  <si>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</si>
  <si>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</si>
  <si>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</si>
  <si>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</si>
  <si>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</si>
  <si>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</si>
  <si>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</si>
  <si>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</si>
  <si>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</si>
  <si>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</si>
  <si>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</si>
  <si>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</si>
  <si>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</si>
  <si>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</si>
  <si>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</si>
  <si>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</si>
  <si>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</si>
  <si>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</si>
  <si>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</si>
  <si>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</si>
  <si>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</si>
  <si>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</si>
  <si>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</si>
  <si>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</si>
  <si>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</si>
  <si>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</si>
  <si>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</si>
  <si>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</si>
  <si>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</si>
  <si>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</si>
  <si>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</si>
  <si>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</si>
  <si>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</si>
  <si>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</si>
  <si>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</si>
  <si>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</si>
  <si>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</si>
  <si>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</si>
  <si>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</si>
  <si>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</si>
  <si>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</si>
  <si>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</si>
  <si>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</si>
  <si>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</si>
  <si>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</si>
  <si>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</si>
  <si>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</si>
  <si>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</si>
  <si>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</si>
  <si>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</si>
  <si>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</si>
  <si>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</si>
  <si>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</si>
  <si>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</si>
  <si>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</si>
  <si>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</si>
  <si>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</si>
  <si>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</si>
  <si>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</si>
  <si>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</si>
  <si>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</si>
  <si>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</si>
  <si>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</si>
  <si>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</si>
  <si>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</si>
  <si>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</si>
  <si>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</si>
  <si>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</si>
  <si>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</si>
  <si>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</si>
  <si>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</si>
  <si>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</si>
  <si>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</si>
  <si>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</si>
  <si>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</si>
  <si>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</si>
  <si>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</si>
  <si>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</si>
  <si>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</si>
  <si>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</si>
  <si>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</si>
  <si>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</si>
  <si>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</si>
  <si>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</si>
  <si>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</si>
  <si>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</si>
  <si>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</si>
  <si>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</si>
  <si>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</si>
  <si>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</si>
  <si>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</si>
  <si>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</si>
  <si>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</si>
  <si>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</si>
  <si>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</si>
  <si>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</si>
  <si>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</si>
  <si>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</si>
  <si>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</si>
  <si>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</si>
  <si>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</si>
  <si>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</si>
  <si>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</si>
  <si>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</si>
  <si>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</si>
  <si>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</si>
  <si>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</si>
  <si>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</si>
  <si>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</si>
  <si>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</si>
  <si>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</si>
  <si>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</si>
  <si>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</si>
  <si>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</si>
  <si>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</si>
  <si>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</si>
  <si>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</si>
  <si>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</si>
  <si>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</si>
  <si>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</si>
  <si>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</si>
  <si>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</si>
  <si>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</si>
  <si>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</si>
  <si>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</si>
  <si>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</si>
  <si>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</si>
  <si>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</si>
  <si>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</si>
  <si>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</si>
  <si>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</si>
  <si>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</si>
  <si>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</si>
  <si>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</si>
  <si>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</si>
  <si>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</si>
  <si>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</si>
  <si>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</si>
  <si>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</si>
  <si>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</si>
  <si>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</si>
  <si>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</si>
  <si>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</si>
  <si>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</si>
  <si>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</si>
  <si>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</si>
  <si>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</si>
  <si>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</si>
  <si>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</si>
  <si>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</si>
  <si>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</si>
  <si>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</si>
  <si>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</si>
  <si>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</si>
  <si>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</si>
  <si>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</si>
  <si>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</si>
  <si>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</si>
  <si>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</si>
  <si>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</si>
  <si>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</si>
  <si>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</si>
  <si>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</si>
  <si>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</si>
  <si>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</si>
  <si>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</si>
  <si>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</si>
  <si>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</si>
  <si>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</si>
  <si>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</si>
  <si>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</si>
  <si>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</si>
  <si>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</si>
  <si>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</si>
  <si>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</si>
  <si>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</si>
  <si>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</si>
  <si>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</si>
  <si>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</si>
  <si>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</si>
  <si>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</si>
  <si>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</si>
  <si>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</si>
  <si>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</si>
  <si>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</si>
  <si>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</si>
  <si>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</si>
  <si>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</si>
  <si>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</si>
  <si>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</si>
  <si>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</si>
  <si>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</si>
  <si>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</si>
  <si>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</si>
  <si>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</si>
  <si>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</si>
  <si>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</si>
  <si>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</si>
  <si>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</si>
  <si>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</si>
  <si>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</si>
  <si>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</si>
  <si>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</si>
  <si>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</si>
  <si>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</si>
  <si>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</si>
  <si>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</si>
  <si>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</si>
  <si>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</si>
  <si>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</si>
  <si>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</si>
  <si>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</si>
  <si>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</si>
  <si>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</si>
  <si>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</si>
  <si>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</si>
  <si>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</si>
  <si>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</si>
  <si>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</si>
  <si>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</si>
  <si>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</si>
  <si>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</si>
  <si>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</si>
  <si>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</si>
  <si>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</si>
  <si>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</si>
  <si>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</si>
  <si>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</si>
  <si>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</si>
  <si>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</si>
  <si>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</si>
  <si>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</si>
  <si>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</si>
  <si>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</si>
  <si>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</si>
  <si>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</si>
  <si>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</si>
  <si>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</si>
  <si>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</si>
  <si>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</si>
  <si>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</si>
  <si>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</si>
  <si>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</si>
  <si>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</si>
  <si>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</si>
  <si>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</si>
  <si>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</si>
  <si>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</si>
  <si>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</si>
  <si>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</si>
  <si>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</si>
  <si>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</si>
  <si>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</si>
  <si>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</si>
  <si>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</si>
  <si>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</si>
  <si>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</si>
  <si>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</si>
  <si>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</si>
  <si>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</si>
  <si>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</si>
  <si>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</si>
  <si>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</si>
  <si>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</si>
  <si>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</si>
  <si>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</si>
  <si>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</si>
  <si>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</si>
  <si>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</si>
  <si>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</si>
  <si>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</si>
  <si>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</si>
  <si>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</si>
  <si>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</si>
  <si>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</si>
  <si>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</si>
  <si>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</si>
  <si>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</si>
  <si>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</si>
  <si>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</si>
  <si>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</si>
  <si>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</si>
  <si>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</si>
  <si>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</si>
  <si>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</si>
  <si>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</si>
  <si>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</si>
  <si>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</si>
  <si>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</si>
  <si>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</si>
  <si>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</si>
  <si>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</si>
  <si>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</si>
  <si>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</si>
  <si>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</si>
  <si>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</si>
  <si>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</si>
  <si>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</si>
  <si>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</si>
  <si>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</si>
  <si>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</si>
  <si>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</si>
  <si>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</si>
  <si>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</si>
  <si>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</si>
  <si>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</si>
  <si>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</si>
  <si>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</si>
  <si>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</si>
  <si>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</si>
  <si>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</si>
  <si>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</si>
  <si>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</si>
  <si>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</si>
  <si>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</si>
  <si>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</si>
  <si>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</si>
  <si>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</si>
  <si>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</si>
  <si>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</si>
  <si>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</si>
  <si>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</si>
  <si>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</si>
  <si>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</si>
  <si>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</si>
  <si>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</si>
  <si>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</si>
  <si>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</si>
  <si>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</si>
  <si>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</si>
  <si>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</si>
  <si>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</si>
  <si>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</si>
  <si>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</si>
  <si>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</si>
  <si>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</si>
  <si>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</si>
  <si>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</si>
  <si>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</si>
  <si>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</si>
  <si>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</si>
  <si>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</si>
  <si>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</si>
  <si>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</si>
  <si>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</si>
  <si>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</si>
  <si>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</si>
  <si>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</si>
  <si>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</si>
  <si>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</si>
  <si>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</si>
  <si>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</si>
  <si>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</si>
  <si>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</si>
  <si>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</si>
  <si>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</si>
  <si>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</si>
  <si>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</si>
  <si>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</si>
  <si>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</si>
  <si>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</si>
  <si>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</si>
  <si>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</si>
  <si>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</si>
  <si>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</si>
  <si>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</si>
  <si>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</si>
  <si>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</si>
  <si>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</si>
  <si>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</si>
  <si>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</si>
  <si>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</si>
  <si>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</si>
  <si>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</si>
  <si>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</si>
  <si>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</si>
  <si>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</si>
  <si>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</si>
  <si>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</si>
  <si>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</si>
  <si>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</si>
  <si>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</si>
  <si>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</si>
  <si>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</si>
  <si>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</si>
  <si>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</si>
  <si>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</si>
  <si>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</si>
  <si>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</si>
  <si>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</si>
  <si>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</si>
  <si>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</si>
  <si>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</si>
  <si>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</si>
  <si>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</si>
  <si>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</si>
  <si>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</si>
  <si>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</si>
  <si>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</si>
  <si>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</si>
  <si>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</si>
  <si>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</si>
  <si>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</si>
  <si>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</si>
  <si>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</si>
  <si>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</si>
  <si>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</si>
  <si>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</si>
  <si>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</si>
  <si>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</si>
  <si>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</si>
  <si>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</si>
  <si>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</si>
  <si>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</si>
  <si>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</si>
  <si>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</si>
  <si>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</si>
  <si>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</si>
  <si>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</si>
  <si>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</si>
  <si>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</si>
  <si>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</si>
  <si>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</si>
  <si>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</si>
  <si>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</si>
  <si>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</si>
  <si>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</si>
  <si>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</si>
  <si>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</si>
  <si>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</si>
  <si>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</si>
  <si>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</si>
  <si>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</si>
  <si>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</si>
  <si>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</si>
  <si>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</si>
  <si>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</si>
  <si>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</si>
  <si>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</si>
  <si>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</si>
  <si>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</si>
  <si>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</si>
  <si>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</si>
  <si>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</si>
  <si>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</si>
  <si>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</si>
  <si>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</si>
  <si>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</si>
  <si>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</si>
  <si>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</si>
  <si>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</si>
  <si>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</si>
  <si>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</si>
  <si>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</si>
  <si>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</si>
  <si>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</si>
  <si>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</si>
  <si>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</si>
  <si>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</si>
  <si>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</si>
  <si>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</si>
  <si>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</si>
  <si>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</si>
  <si>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</si>
  <si>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</si>
  <si>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</si>
  <si>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</si>
  <si>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</si>
  <si>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</si>
  <si>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</si>
  <si>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</si>
  <si>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</si>
  <si>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</si>
  <si>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</si>
  <si>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</si>
  <si>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</si>
  <si>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</si>
  <si>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</si>
  <si>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</si>
  <si>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</si>
  <si>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</si>
  <si>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</si>
  <si>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</si>
  <si>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</si>
  <si>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</si>
  <si>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</si>
  <si>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</si>
  <si>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</si>
  <si>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</si>
  <si>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</si>
  <si>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</si>
  <si>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</si>
  <si>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</si>
  <si>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</si>
  <si>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</si>
  <si>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</si>
  <si>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</si>
  <si>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</si>
  <si>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</si>
  <si>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</si>
  <si>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</si>
  <si>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</si>
  <si>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</si>
  <si>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</si>
  <si>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</si>
  <si>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</si>
  <si>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</si>
  <si>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</si>
  <si>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</si>
  <si>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</si>
  <si>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</si>
  <si>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</si>
  <si>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</si>
  <si>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</si>
  <si>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</si>
  <si>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</si>
  <si>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</si>
  <si>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</si>
  <si>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</si>
  <si>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</si>
  <si>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</si>
  <si>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</si>
  <si>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</si>
  <si>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</si>
  <si>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</si>
  <si>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</si>
  <si>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</si>
  <si>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</si>
  <si>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</si>
  <si>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</si>
  <si>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</si>
  <si>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</si>
  <si>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</si>
  <si>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</si>
  <si>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</si>
  <si>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</si>
  <si>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</si>
  <si>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</si>
  <si>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</si>
  <si>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</si>
  <si>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</si>
  <si>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</si>
  <si>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</si>
  <si>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</si>
  <si>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</si>
  <si>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</si>
  <si>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</si>
  <si>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</si>
  <si>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</si>
  <si>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</si>
  <si>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</si>
  <si>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</si>
  <si>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</si>
  <si>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</si>
  <si>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</si>
  <si>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</si>
  <si>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</si>
  <si>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</si>
  <si>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</si>
  <si>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</si>
  <si>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</si>
  <si>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</si>
  <si>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</si>
  <si>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</si>
  <si>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</si>
  <si>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</si>
  <si>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</si>
  <si>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</si>
  <si>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</si>
  <si>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</si>
  <si>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</si>
  <si>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</si>
  <si>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</si>
  <si>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</si>
  <si>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</si>
  <si>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</si>
  <si>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</si>
  <si>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</si>
  <si>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</si>
  <si>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</si>
  <si>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</si>
  <si>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</si>
  <si>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</si>
  <si>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</si>
  <si>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</si>
  <si>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</si>
  <si>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</si>
  <si>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</si>
  <si>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</si>
  <si>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</si>
  <si>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</si>
  <si>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</si>
  <si>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</si>
  <si>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</si>
  <si>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</si>
  <si>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</si>
  <si>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</si>
  <si>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</si>
  <si>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</si>
  <si>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</si>
  <si>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</si>
  <si>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</si>
  <si>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</si>
  <si>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</si>
  <si>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</si>
  <si>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</si>
  <si>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</si>
  <si>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</si>
  <si>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</si>
  <si>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</si>
  <si>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</si>
  <si>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</si>
  <si>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</si>
  <si>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</si>
  <si>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</si>
  <si>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</si>
  <si>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</si>
  <si>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</si>
  <si>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</si>
  <si>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</si>
  <si>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</si>
  <si>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</si>
  <si>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</si>
  <si>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</si>
  <si>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</si>
  <si>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</si>
  <si>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</si>
  <si>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</si>
  <si>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</si>
  <si>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</si>
  <si>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</si>
  <si>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</si>
  <si>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</si>
  <si>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</si>
  <si>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</si>
  <si>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</si>
  <si>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</si>
  <si>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</si>
  <si>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</si>
  <si>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</si>
  <si>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</si>
  <si>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</si>
  <si>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</si>
  <si>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</si>
  <si>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</si>
  <si>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</si>
  <si>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</si>
  <si>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</si>
  <si>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</si>
  <si>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</si>
  <si>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</si>
  <si>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</si>
  <si>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</si>
  <si>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</si>
  <si>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</si>
  <si>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</si>
  <si>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</si>
  <si>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</si>
  <si>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</si>
  <si>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</si>
  <si>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</si>
  <si>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</si>
  <si>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</si>
  <si>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</si>
  <si>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</si>
  <si>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</si>
  <si>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</si>
  <si>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</si>
  <si>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</si>
  <si>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</si>
  <si>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</si>
  <si>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</si>
  <si>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</si>
  <si>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</si>
  <si>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</si>
  <si>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</si>
  <si>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</si>
  <si>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</si>
  <si>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</si>
  <si>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</si>
  <si>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</si>
  <si>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</si>
  <si>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</si>
  <si>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</si>
  <si>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</si>
  <si>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</si>
  <si>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</si>
  <si>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</si>
  <si>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</si>
  <si>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</si>
  <si>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</si>
  <si>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</si>
  <si>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</si>
  <si>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</si>
  <si>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</si>
  <si>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</si>
  <si>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</si>
  <si>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</si>
  <si>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</si>
  <si>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</si>
  <si>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</si>
  <si>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</si>
  <si>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</si>
  <si>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</si>
  <si>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</si>
  <si>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</si>
  <si>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</si>
  <si>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</si>
  <si>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</si>
  <si>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</si>
  <si>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</si>
  <si>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</si>
  <si>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</si>
  <si>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</si>
  <si>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</si>
  <si>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</si>
  <si>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</si>
  <si>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</si>
  <si>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</si>
  <si>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</si>
  <si>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</si>
  <si>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</si>
  <si>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</si>
  <si>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</si>
  <si>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</si>
  <si>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</si>
  <si>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</si>
  <si>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</si>
  <si>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</si>
  <si>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</si>
  <si>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</si>
  <si>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</si>
  <si>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</si>
  <si>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</si>
  <si>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</si>
  <si>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</si>
  <si>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</si>
  <si>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</si>
  <si>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</si>
  <si>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</si>
  <si>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</si>
  <si>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</si>
  <si>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</si>
  <si>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</si>
  <si>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</si>
  <si>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</si>
  <si>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</si>
  <si>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</si>
  <si>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</si>
  <si>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</si>
  <si>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</si>
  <si>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</si>
  <si>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</si>
  <si>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</si>
  <si>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</si>
  <si>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</si>
  <si>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</si>
  <si>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</si>
  <si>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</si>
  <si>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</si>
  <si>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</si>
  <si>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</si>
  <si>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</si>
  <si>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</si>
  <si>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</si>
  <si>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</si>
  <si>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</si>
  <si>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</si>
  <si>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</si>
  <si>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</si>
  <si>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</si>
  <si>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</si>
  <si>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</si>
  <si>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</si>
  <si>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</si>
  <si>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</si>
  <si>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</si>
  <si>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</si>
  <si>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</si>
  <si>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</si>
  <si>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</si>
  <si>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</si>
  <si>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</si>
  <si>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</si>
  <si>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</si>
  <si>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</si>
  <si>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</si>
  <si>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</si>
  <si>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</si>
  <si>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</si>
  <si>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</si>
  <si>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</si>
  <si>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</si>
  <si>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</si>
  <si>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</si>
  <si>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</si>
  <si>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</si>
  <si>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</si>
  <si>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</si>
  <si>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</si>
  <si>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</si>
  <si>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</si>
  <si>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</si>
  <si>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</si>
  <si>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</si>
  <si>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</si>
  <si>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</si>
  <si>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</si>
  <si>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</si>
  <si>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</si>
  <si>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</si>
  <si>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</si>
  <si>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</si>
  <si>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</si>
  <si>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</si>
  <si>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</si>
  <si>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</si>
  <si>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</si>
  <si>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</si>
  <si>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</si>
  <si>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</si>
  <si>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</si>
  <si>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</si>
  <si>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</si>
  <si>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</si>
  <si>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</si>
  <si>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</si>
  <si>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</si>
  <si>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</si>
  <si>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</si>
  <si>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</si>
  <si>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</si>
  <si>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</si>
  <si>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</si>
  <si>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</si>
  <si>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</si>
  <si>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</si>
  <si>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</si>
  <si>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</si>
  <si>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</si>
  <si>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</si>
  <si>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</si>
  <si>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</si>
  <si>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</si>
  <si>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</si>
  <si>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</si>
  <si>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</si>
  <si>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</si>
  <si>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</si>
  <si>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</si>
  <si>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</si>
  <si>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</si>
  <si>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</si>
  <si>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</si>
  <si>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</si>
  <si>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</si>
  <si>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</si>
  <si>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</si>
  <si>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</si>
  <si>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</si>
  <si>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</si>
  <si>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</si>
  <si>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</si>
  <si>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</si>
  <si>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</si>
  <si>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</si>
  <si>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</si>
  <si>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</si>
  <si>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</si>
  <si>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</si>
  <si>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</si>
  <si>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</si>
  <si>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</si>
  <si>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</si>
  <si>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</si>
  <si>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</si>
  <si>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</si>
  <si>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</si>
  <si>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</si>
  <si>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</si>
  <si>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</si>
  <si>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</si>
  <si>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</si>
  <si>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</si>
  <si>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</si>
  <si>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</si>
  <si>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</si>
  <si>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</si>
  <si>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</si>
  <si>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</si>
  <si>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</si>
  <si>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</si>
  <si>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</si>
  <si>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</si>
  <si>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</si>
  <si>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</si>
  <si>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</si>
  <si>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</si>
  <si>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</si>
  <si>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</si>
  <si>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</si>
  <si>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</si>
  <si>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</si>
  <si>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</si>
  <si>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</si>
  <si>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</si>
  <si>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</si>
  <si>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</si>
  <si>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</si>
  <si>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</si>
  <si>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</si>
  <si>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</si>
  <si>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</si>
  <si>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</si>
  <si>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</si>
  <si>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</si>
  <si>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</si>
  <si>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</si>
  <si>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</si>
  <si>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</si>
  <si>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</si>
  <si>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</si>
  <si>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</si>
  <si>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</si>
  <si>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</si>
  <si>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</si>
  <si>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</si>
  <si>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</si>
  <si>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</si>
  <si>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</si>
  <si>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</si>
  <si>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</si>
  <si>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</si>
  <si>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</si>
  <si>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</si>
  <si>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</si>
  <si>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</si>
  <si>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</si>
  <si>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</si>
  <si>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</si>
  <si>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</si>
  <si>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</si>
  <si>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</si>
  <si>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</si>
  <si>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</si>
  <si>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</si>
  <si>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</si>
  <si>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</si>
  <si>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</si>
  <si>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</si>
  <si>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</si>
  <si>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</si>
  <si>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</si>
  <si>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</si>
  <si>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</si>
  <si>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</si>
  <si>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</si>
  <si>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</si>
  <si>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</si>
  <si>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</si>
  <si>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</si>
  <si>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</si>
  <si>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</si>
  <si>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</si>
  <si>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</si>
  <si>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</si>
  <si>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</si>
  <si>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</si>
  <si>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</si>
  <si>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</si>
  <si>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</si>
  <si>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</si>
  <si>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</si>
  <si>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</si>
  <si>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</si>
  <si>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</si>
  <si>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</si>
  <si>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</si>
  <si>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</si>
  <si>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</si>
  <si>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</si>
  <si>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</si>
  <si>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</si>
  <si>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</si>
  <si>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</si>
  <si>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</si>
  <si>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</si>
  <si>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</si>
  <si>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</si>
  <si>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</si>
  <si>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</si>
  <si>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</si>
  <si>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</si>
  <si>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</si>
  <si>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</si>
  <si>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</si>
  <si>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</si>
  <si>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</si>
  <si>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</si>
  <si>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</si>
  <si>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</si>
  <si>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</si>
  <si>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</si>
  <si>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</si>
  <si>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</si>
  <si>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</si>
  <si>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</si>
  <si>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</si>
  <si>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</si>
  <si>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</si>
  <si>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</si>
  <si>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</si>
  <si>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</si>
  <si>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</si>
  <si>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</si>
  <si>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</si>
  <si>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</si>
  <si>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</si>
  <si>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</si>
  <si>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</si>
  <si>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</si>
  <si>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</si>
  <si>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</si>
  <si>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</si>
  <si>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</si>
  <si>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</si>
  <si>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</si>
  <si>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</si>
  <si>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</si>
  <si>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</si>
  <si>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</si>
  <si>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</si>
  <si>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</si>
  <si>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</si>
  <si>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</si>
  <si>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</si>
  <si>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</si>
  <si>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</si>
  <si>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</si>
  <si>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</si>
  <si>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</si>
  <si>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</si>
  <si>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</si>
  <si>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</si>
  <si>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</si>
  <si>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</si>
  <si>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</si>
  <si>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</si>
  <si>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</si>
  <si>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</si>
  <si>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</si>
  <si>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</si>
  <si>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</si>
  <si>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</si>
  <si>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</si>
  <si>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</si>
  <si>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</si>
  <si>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</si>
  <si>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</si>
  <si>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</si>
  <si>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</si>
  <si>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</si>
  <si>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</si>
  <si>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</si>
  <si>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</si>
  <si>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</si>
  <si>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</si>
  <si>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</si>
  <si>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</si>
  <si>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</si>
  <si>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</si>
  <si>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</si>
  <si>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</si>
  <si>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</si>
  <si>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</si>
  <si>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</si>
  <si>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</si>
  <si>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</si>
  <si>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</si>
  <si>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</si>
  <si>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</si>
  <si>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</si>
  <si>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</si>
  <si>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</si>
  <si>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</si>
  <si>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</si>
  <si>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</si>
  <si>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</si>
  <si>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</si>
  <si>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</si>
  <si>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</si>
  <si>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</si>
  <si>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</si>
  <si>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</si>
  <si>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</si>
  <si>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</si>
  <si>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</si>
  <si>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</si>
  <si>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</si>
  <si>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</si>
  <si>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</si>
  <si>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</si>
  <si>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</si>
  <si>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</si>
  <si>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</si>
  <si>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</si>
  <si>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</si>
  <si>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</si>
  <si>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</si>
  <si>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</si>
  <si>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</si>
  <si>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</si>
  <si>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</si>
  <si>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</si>
  <si>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</si>
  <si>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</si>
  <si>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</si>
  <si>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</si>
  <si>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</si>
  <si>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</si>
  <si>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</si>
  <si>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</si>
  <si>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</si>
  <si>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</si>
  <si>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</si>
  <si>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</si>
  <si>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</si>
  <si>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</si>
  <si>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</si>
  <si>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</si>
  <si>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</si>
  <si>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</si>
  <si>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</si>
  <si>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</si>
  <si>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</si>
  <si>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</si>
  <si>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</si>
  <si>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</si>
  <si>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</si>
  <si>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</si>
  <si>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</si>
  <si>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</si>
  <si>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</si>
  <si>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</si>
  <si>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</si>
  <si>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</si>
  <si>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</si>
  <si>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</si>
  <si>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</si>
  <si>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</si>
  <si>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</si>
  <si>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</si>
  <si>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</si>
  <si>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</si>
  <si>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</si>
  <si>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</si>
  <si>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</si>
  <si>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</si>
  <si>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</si>
  <si>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</si>
  <si>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</si>
  <si>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</si>
  <si>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</si>
  <si>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</si>
  <si>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</si>
  <si>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</si>
  <si>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</si>
  <si>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</si>
  <si>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</si>
  <si>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</si>
  <si>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</si>
  <si>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</si>
  <si>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</si>
  <si>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</si>
  <si>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</si>
  <si>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</si>
  <si>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</si>
  <si>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</si>
  <si>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</si>
  <si>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</si>
  <si>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</si>
  <si>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</si>
  <si>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</si>
  <si>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</si>
  <si>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</si>
  <si>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</si>
  <si>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</si>
  <si>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</si>
  <si>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</si>
  <si>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</si>
  <si>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</si>
  <si>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</si>
  <si>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</si>
  <si>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</si>
  <si>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</si>
  <si>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</si>
  <si>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</si>
  <si>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</si>
  <si>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</si>
  <si>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</si>
  <si>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</si>
  <si>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</si>
  <si>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</si>
  <si>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</si>
  <si>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</si>
  <si>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</si>
  <si>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</si>
  <si>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</si>
  <si>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</si>
  <si>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</si>
  <si>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</si>
  <si>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</si>
  <si>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</si>
  <si>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</si>
  <si>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</si>
  <si>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</si>
  <si>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</si>
  <si>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</si>
  <si>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</si>
  <si>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</si>
  <si>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</si>
  <si>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</si>
  <si>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</si>
  <si>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</si>
  <si>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</si>
  <si>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</si>
  <si>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</si>
  <si>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</si>
  <si>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</si>
  <si>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</si>
  <si>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</si>
  <si>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</si>
  <si>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</si>
  <si>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</si>
  <si>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</si>
  <si>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</si>
  <si>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</si>
  <si>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</si>
  <si>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</si>
  <si>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</si>
  <si>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</si>
  <si>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</si>
  <si>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</si>
  <si>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</si>
  <si>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</si>
  <si>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</si>
  <si>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</si>
  <si>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</si>
  <si>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</si>
  <si>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</si>
  <si>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</si>
  <si>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</si>
  <si>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</si>
  <si>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</si>
  <si>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</si>
  <si>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</si>
  <si>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</si>
  <si>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</si>
  <si>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</si>
  <si>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</si>
  <si>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</si>
  <si>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</si>
  <si>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</si>
  <si>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</si>
  <si>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</si>
  <si>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</si>
  <si>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</si>
  <si>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</si>
  <si>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</si>
  <si>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</si>
  <si>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</si>
  <si>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</si>
  <si>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</si>
  <si>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</si>
  <si>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</si>
  <si>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</si>
  <si>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</si>
  <si>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</si>
  <si>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</si>
  <si>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</si>
  <si>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</si>
  <si>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</si>
  <si>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</si>
  <si>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</si>
  <si>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</si>
  <si>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</si>
  <si>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</si>
  <si>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</si>
  <si>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</si>
  <si>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</si>
  <si>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</si>
  <si>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</si>
  <si>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</si>
  <si>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</si>
  <si>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</si>
  <si>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</si>
  <si>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</si>
  <si>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</si>
  <si>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</si>
  <si>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</si>
  <si>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</si>
  <si>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</si>
  <si>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</si>
  <si>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</si>
  <si>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</si>
  <si>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</si>
  <si>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</si>
  <si>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</si>
  <si>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</si>
  <si>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</si>
  <si>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</si>
  <si>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</si>
  <si>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</si>
  <si>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</si>
  <si>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</si>
  <si>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</si>
  <si>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</si>
  <si>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</si>
  <si>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</si>
  <si>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</si>
  <si>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</si>
  <si>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</si>
  <si>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</si>
  <si>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</si>
  <si>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</si>
  <si>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</si>
  <si>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</si>
  <si>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</si>
  <si>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</si>
  <si>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</si>
  <si>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</si>
  <si>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</si>
  <si>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</si>
  <si>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</si>
  <si>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</si>
  <si>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</si>
  <si>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</si>
  <si>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</si>
  <si>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</si>
  <si>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</si>
  <si>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</si>
  <si>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</si>
  <si>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</si>
  <si>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</si>
  <si>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</si>
  <si>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</si>
  <si>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</si>
  <si>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</si>
  <si>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</si>
  <si>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</si>
  <si>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</si>
  <si>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</si>
  <si>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</si>
  <si>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</si>
  <si>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</si>
  <si>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</si>
  <si>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</si>
  <si>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</si>
  <si>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</si>
  <si>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</si>
  <si>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</si>
  <si>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</si>
  <si>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</si>
  <si>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</si>
  <si>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</si>
  <si>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</si>
  <si>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</si>
  <si>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</si>
  <si>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</si>
  <si>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</si>
  <si>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</si>
  <si>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</si>
  <si>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</si>
  <si>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</si>
  <si>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</si>
  <si>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</si>
  <si>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</si>
  <si>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</si>
  <si>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</si>
  <si>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</si>
  <si>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</si>
  <si>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</si>
  <si>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</si>
  <si>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</si>
  <si>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</si>
  <si>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</si>
  <si>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</si>
  <si>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</si>
  <si>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</si>
  <si>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</si>
  <si>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</si>
  <si>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</si>
  <si>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</si>
  <si>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</si>
  <si>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</si>
  <si>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</si>
  <si>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</si>
  <si>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</si>
  <si>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</si>
  <si>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</si>
  <si>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</si>
  <si>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</si>
  <si>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</si>
  <si>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</si>
  <si>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</si>
  <si>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</si>
  <si>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</si>
  <si>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</si>
  <si>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</si>
  <si>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</si>
  <si>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</si>
  <si>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</si>
  <si>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</si>
  <si>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</si>
  <si>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</si>
  <si>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</si>
  <si>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</si>
  <si>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</si>
  <si>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</si>
  <si>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</si>
  <si>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</si>
  <si>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</si>
  <si>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</si>
  <si>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</si>
  <si>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</si>
  <si>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</si>
  <si>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</si>
  <si>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</si>
  <si>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</si>
  <si>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</si>
  <si>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</si>
  <si>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</si>
  <si>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</si>
  <si>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</si>
  <si>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</si>
  <si>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</si>
  <si>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</si>
  <si>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</si>
  <si>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</si>
  <si>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</si>
  <si>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</si>
  <si>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</si>
  <si>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</si>
  <si>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</si>
  <si>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</si>
  <si>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</si>
  <si>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</si>
  <si>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</si>
  <si>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</si>
  <si>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</si>
  <si>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</si>
  <si>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</si>
  <si>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</si>
  <si>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</si>
  <si>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</si>
  <si>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</si>
  <si>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</si>
  <si>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</si>
  <si>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</si>
  <si>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</si>
  <si>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</si>
  <si>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</si>
  <si>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</si>
  <si>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</si>
  <si>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</si>
  <si>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</si>
  <si>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</si>
  <si>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</si>
  <si>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</si>
  <si>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</si>
  <si>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</si>
  <si>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</si>
  <si>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</si>
  <si>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</si>
  <si>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</si>
  <si>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</si>
  <si>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</si>
  <si>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</si>
  <si>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</si>
  <si>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</si>
  <si>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</si>
  <si>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</si>
  <si>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</si>
  <si>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</si>
  <si>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</si>
  <si>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</si>
  <si>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</si>
  <si>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</si>
  <si>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</si>
  <si>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</si>
  <si>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</si>
  <si>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</si>
  <si>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</si>
  <si>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</si>
  <si>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</si>
  <si>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</si>
  <si>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</si>
  <si>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</si>
  <si>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</si>
  <si>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</si>
  <si>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</si>
  <si>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</si>
  <si>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</si>
  <si>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</si>
  <si>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</si>
  <si>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</si>
  <si>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</si>
  <si>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</si>
  <si>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</si>
  <si>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</si>
  <si>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</si>
  <si>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</si>
  <si>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</si>
  <si>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</si>
  <si>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</si>
  <si>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</si>
  <si>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</si>
  <si>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</si>
  <si>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</si>
  <si>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</si>
  <si>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</si>
  <si>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</si>
  <si>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</si>
  <si>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</si>
  <si>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</si>
  <si>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</si>
  <si>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</si>
  <si>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</si>
  <si>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</si>
  <si>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</si>
  <si>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</si>
  <si>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</si>
  <si>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</si>
  <si>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</si>
  <si>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</si>
  <si>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</si>
  <si>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</si>
  <si>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</si>
  <si>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</si>
  <si>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</si>
  <si>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</si>
  <si>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</si>
  <si>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</si>
  <si>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</si>
  <si>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</si>
  <si>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</si>
  <si>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</si>
  <si>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</si>
  <si>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</si>
  <si>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</si>
  <si>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</si>
  <si>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</si>
  <si>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</si>
  <si>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</si>
  <si>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</si>
  <si>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</si>
  <si>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</si>
  <si>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</si>
  <si>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</si>
  <si>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</si>
  <si>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</si>
  <si>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</si>
  <si>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</si>
  <si>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</si>
  <si>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</si>
  <si>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</si>
  <si>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</si>
  <si>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</si>
  <si>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</si>
  <si>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</si>
  <si>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</si>
  <si>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</si>
  <si>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</si>
  <si>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</si>
  <si>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</si>
  <si>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</si>
  <si>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</si>
  <si>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</si>
  <si>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</si>
  <si>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</si>
  <si>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</si>
  <si>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</si>
  <si>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</si>
  <si>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</si>
  <si>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</si>
  <si>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</si>
  <si>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</si>
  <si>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</si>
  <si>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</si>
  <si>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</si>
  <si>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</si>
  <si>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</si>
  <si>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</si>
  <si>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</si>
  <si>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</si>
  <si>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</si>
  <si>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</si>
  <si>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</si>
  <si>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</si>
  <si>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</si>
  <si>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</si>
  <si>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</si>
  <si>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</si>
  <si>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</si>
  <si>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</si>
  <si>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</si>
  <si>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</si>
  <si>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</si>
  <si>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</si>
  <si>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</si>
  <si>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</si>
  <si>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</si>
  <si>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</si>
  <si>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</si>
  <si>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</si>
  <si>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</si>
  <si>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</si>
  <si>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</si>
  <si>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</si>
  <si>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</si>
  <si>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</si>
  <si>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</si>
  <si>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</si>
  <si>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</si>
  <si>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</si>
  <si>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</si>
  <si>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</si>
  <si>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</si>
  <si>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</si>
  <si>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</si>
  <si>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</si>
  <si>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</si>
  <si>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</si>
  <si>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</si>
  <si>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</si>
  <si>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</si>
  <si>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</si>
  <si>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</si>
  <si>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</si>
  <si>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</si>
  <si>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</si>
  <si>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</si>
  <si>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</si>
  <si>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</si>
  <si>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</si>
  <si>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</si>
  <si>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</si>
  <si>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</si>
  <si>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</si>
  <si>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</si>
  <si>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</si>
  <si>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</si>
  <si>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</si>
  <si>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</si>
  <si>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</si>
  <si>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</si>
  <si>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</si>
  <si>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</si>
  <si>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</si>
  <si>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</si>
  <si>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</si>
  <si>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</si>
  <si>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</si>
  <si>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</si>
  <si>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</si>
  <si>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</si>
  <si>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</si>
  <si>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</si>
  <si>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</si>
  <si>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</si>
  <si>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</si>
  <si>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</si>
  <si>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</si>
  <si>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</si>
  <si>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</si>
  <si>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</si>
  <si>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</si>
  <si>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</si>
  <si>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</si>
  <si>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</si>
  <si>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</si>
  <si>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</si>
  <si>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</si>
  <si>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</si>
  <si>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</si>
  <si>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</si>
  <si>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</si>
  <si>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</si>
  <si>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</si>
  <si>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</si>
  <si>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</si>
  <si>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</si>
  <si>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</si>
  <si>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</si>
  <si>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</si>
  <si>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</si>
  <si>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</si>
  <si>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</si>
  <si>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</si>
  <si>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</si>
  <si>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</si>
  <si>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</si>
  <si>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</si>
  <si>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</si>
  <si>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</si>
  <si>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</si>
  <si>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</si>
  <si>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</si>
  <si>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</si>
  <si>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</si>
  <si>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</si>
  <si>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</si>
  <si>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</si>
  <si>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</si>
  <si>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</si>
  <si>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</si>
  <si>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</si>
  <si>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</si>
  <si>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</si>
  <si>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</si>
  <si>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</si>
  <si>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</si>
  <si>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</si>
  <si>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</si>
  <si>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</si>
  <si>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</si>
  <si>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</si>
  <si>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</si>
  <si>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</si>
  <si>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</si>
  <si>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</si>
  <si>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</si>
  <si>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</si>
  <si>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</si>
  <si>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</si>
  <si>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</si>
  <si>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</si>
  <si>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</si>
  <si>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</si>
  <si>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</si>
  <si>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</si>
  <si>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</si>
  <si>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</si>
  <si>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</si>
  <si>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</si>
  <si>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</si>
  <si>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</si>
  <si>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</si>
  <si>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</si>
  <si>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</si>
  <si>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</si>
  <si>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</si>
  <si>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</si>
  <si>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</si>
  <si>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</si>
  <si>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</si>
  <si>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</si>
  <si>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</si>
  <si>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</si>
  <si>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</si>
  <si>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</si>
  <si>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</si>
  <si>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</si>
  <si>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</si>
  <si>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</si>
  <si>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</si>
  <si>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</si>
  <si>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</si>
  <si>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</si>
  <si>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</si>
  <si>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</si>
  <si>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</si>
  <si>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</si>
  <si>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</si>
  <si>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</si>
  <si>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</si>
  <si>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</si>
  <si>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</si>
  <si>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</si>
  <si>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</si>
  <si>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</si>
  <si>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</si>
  <si>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</si>
  <si>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</si>
  <si>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</si>
  <si>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</si>
  <si>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</si>
  <si>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</si>
  <si>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</si>
  <si>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</si>
  <si>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</si>
  <si>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</si>
  <si>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</si>
  <si>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</si>
  <si>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</si>
  <si>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</si>
  <si>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</si>
  <si>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</si>
  <si>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</si>
  <si>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</si>
  <si>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</si>
  <si>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</si>
  <si>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</si>
  <si>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</si>
  <si>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</si>
  <si>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</si>
  <si>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</si>
  <si>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</si>
  <si>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</si>
  <si>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</si>
  <si>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</si>
  <si>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</si>
  <si>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</si>
  <si>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</si>
  <si>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</si>
  <si>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</si>
  <si>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</si>
  <si>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</si>
  <si>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</si>
  <si>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</si>
  <si>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</si>
  <si>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</si>
  <si>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</si>
  <si>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</si>
  <si>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</si>
  <si>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</si>
  <si>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</si>
  <si>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</si>
  <si>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</si>
  <si>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</si>
  <si>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</si>
  <si>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</si>
  <si>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</si>
  <si>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</si>
  <si>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</si>
  <si>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</si>
  <si>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</si>
  <si>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</si>
  <si>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</si>
  <si>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</si>
  <si>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</si>
  <si>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</si>
  <si>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</si>
  <si>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</si>
  <si>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</si>
  <si>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</si>
  <si>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</si>
  <si>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</si>
  <si>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</si>
  <si>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</si>
  <si>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</si>
  <si>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</si>
  <si>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</si>
  <si>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</si>
  <si>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</si>
  <si>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</si>
  <si>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</si>
  <si>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</si>
  <si>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</si>
  <si>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</si>
  <si>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</si>
  <si>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</si>
  <si>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</si>
  <si>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</si>
  <si>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</si>
  <si>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</si>
  <si>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</si>
  <si>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</si>
  <si>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</si>
  <si>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</si>
  <si>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</si>
  <si>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</si>
  <si>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</si>
  <si>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</si>
  <si>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</si>
  <si>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</si>
  <si>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</si>
  <si>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</si>
  <si>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</si>
  <si>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</si>
  <si>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</si>
  <si>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</si>
  <si>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</si>
  <si>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</si>
  <si>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</si>
  <si>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</si>
  <si>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</si>
  <si>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</si>
  <si>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</si>
  <si>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</si>
  <si>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</si>
  <si>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</si>
  <si>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</si>
  <si>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</si>
  <si>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</si>
  <si>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</si>
  <si>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</si>
  <si>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</si>
  <si>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</si>
  <si>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</si>
  <si>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</si>
  <si>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</si>
  <si>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</si>
  <si>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</si>
  <si>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</si>
  <si>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</si>
  <si>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</si>
  <si>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</si>
  <si>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</si>
  <si>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</si>
  <si>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</si>
  <si>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</si>
  <si>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</si>
  <si>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</si>
  <si>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</si>
  <si>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</si>
  <si>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</si>
  <si>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</si>
  <si>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</si>
  <si>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</si>
  <si>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</si>
  <si>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</si>
  <si>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</si>
  <si>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</si>
  <si>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</si>
  <si>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</si>
  <si>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</si>
  <si>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</si>
  <si>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</si>
  <si>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</si>
  <si>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</si>
  <si>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</si>
  <si>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</si>
  <si>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</si>
  <si>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</si>
  <si>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</si>
  <si>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</si>
  <si>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</si>
  <si>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</si>
  <si>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</si>
  <si>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</si>
  <si>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</si>
  <si>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</si>
  <si>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</si>
  <si>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</si>
  <si>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</si>
  <si>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</si>
  <si>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</si>
  <si>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</si>
  <si>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</si>
  <si>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</si>
  <si>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</si>
  <si>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</si>
  <si>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</si>
  <si>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</si>
  <si>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</si>
  <si>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</si>
  <si>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</si>
  <si>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</si>
  <si>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</si>
  <si>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</si>
  <si>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</si>
  <si>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</si>
  <si>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</si>
  <si>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</si>
  <si>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</si>
  <si>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</si>
  <si>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</si>
  <si>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</si>
  <si>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</si>
  <si>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</si>
  <si>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</si>
  <si>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</si>
  <si>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</si>
  <si>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</si>
  <si>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</si>
  <si>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</si>
  <si>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</si>
  <si>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</si>
  <si>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</si>
  <si>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</si>
  <si>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</si>
  <si>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</si>
  <si>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</si>
  <si>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</si>
  <si>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</si>
  <si>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</si>
  <si>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</si>
  <si>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</si>
  <si>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</si>
  <si>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</si>
  <si>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</si>
  <si>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</si>
  <si>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</si>
  <si>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</si>
  <si>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</si>
  <si>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</si>
  <si>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</si>
  <si>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</si>
  <si>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</si>
  <si>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</si>
  <si>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</si>
  <si>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</si>
  <si>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</si>
  <si>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</si>
  <si>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</si>
  <si>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</si>
  <si>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</si>
  <si>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</si>
  <si>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</si>
  <si>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</si>
  <si>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</si>
  <si>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</si>
  <si>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</si>
  <si>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</si>
  <si>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</si>
  <si>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</si>
  <si>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</si>
  <si>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</si>
  <si>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</si>
  <si>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</si>
  <si>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</si>
  <si>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</si>
  <si>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</si>
  <si>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</si>
  <si>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</si>
  <si>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</si>
  <si>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</si>
  <si>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</si>
  <si>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</si>
  <si>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</si>
  <si>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</si>
  <si>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</si>
  <si>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</si>
  <si>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</si>
  <si>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</si>
  <si>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</si>
  <si>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</si>
  <si>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</si>
  <si>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</si>
  <si>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</si>
  <si>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</si>
  <si>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</si>
  <si>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</si>
  <si>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</si>
  <si>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</si>
  <si>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</si>
  <si>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</si>
  <si>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</si>
  <si>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</si>
  <si>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</si>
  <si>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</si>
  <si>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</si>
  <si>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</si>
  <si>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</si>
  <si>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</si>
  <si>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</si>
  <si>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</si>
  <si>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</si>
  <si>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</si>
  <si>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</si>
  <si>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</si>
  <si>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</si>
  <si>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</si>
  <si>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</si>
  <si>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</si>
  <si>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</si>
  <si>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</si>
  <si>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</si>
  <si>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</si>
  <si>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</si>
  <si>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</si>
  <si>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</si>
  <si>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</si>
  <si>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</si>
  <si>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</si>
  <si>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</si>
  <si>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</si>
  <si>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</si>
  <si>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</si>
  <si>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</si>
  <si>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</si>
  <si>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</si>
  <si>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</si>
  <si>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</si>
  <si>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</si>
  <si>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</si>
  <si>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</si>
  <si>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</si>
  <si>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</si>
  <si>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</si>
  <si>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</si>
  <si>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</si>
  <si>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</si>
  <si>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</si>
  <si>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</si>
  <si>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</si>
  <si>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</si>
  <si>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</si>
  <si>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</si>
  <si>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</si>
  <si>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</si>
  <si>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</si>
  <si>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</si>
  <si>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</si>
  <si>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</si>
  <si>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</si>
  <si>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</si>
  <si>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</si>
  <si>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</si>
  <si>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</si>
  <si>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</si>
  <si>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</si>
  <si>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</si>
  <si>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</si>
  <si>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</si>
  <si>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</si>
  <si>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</si>
  <si>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</si>
  <si>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</si>
  <si>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</si>
  <si>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</si>
  <si>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</si>
  <si>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</si>
  <si>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</si>
  <si>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</si>
  <si>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</si>
  <si>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</si>
  <si>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</si>
  <si>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</si>
  <si>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</si>
  <si>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</si>
  <si>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</si>
  <si>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</si>
  <si>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</si>
  <si>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</si>
  <si>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</si>
  <si>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</si>
  <si>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</si>
  <si>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</si>
  <si>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</si>
  <si>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</si>
  <si>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</si>
  <si>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</si>
  <si>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</si>
  <si>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</si>
  <si>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</si>
  <si>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</si>
  <si>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</si>
  <si>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</si>
  <si>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</si>
  <si>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</si>
  <si>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</si>
  <si>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</si>
  <si>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</si>
  <si>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</si>
  <si>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</si>
  <si>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</si>
  <si>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</si>
  <si>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</si>
  <si>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</si>
  <si>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</si>
  <si>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</si>
  <si>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</si>
  <si>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</si>
  <si>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</si>
  <si>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</si>
  <si>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</si>
  <si>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</si>
  <si>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</si>
  <si>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</si>
  <si>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</si>
  <si>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</si>
  <si>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</si>
  <si>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</si>
  <si>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</si>
  <si>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</si>
  <si>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</si>
  <si>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</si>
  <si>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</si>
  <si>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</si>
  <si>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</si>
  <si>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</si>
  <si>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</si>
  <si>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</si>
  <si>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</si>
  <si>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</si>
  <si>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</si>
  <si>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</si>
  <si>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</si>
  <si>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</si>
  <si>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</si>
  <si>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</si>
  <si>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</si>
  <si>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</si>
  <si>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</si>
  <si>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</si>
  <si>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</si>
  <si>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</si>
  <si>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</si>
  <si>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</si>
  <si>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</si>
  <si>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</si>
  <si>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</si>
  <si>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</si>
  <si>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</si>
  <si>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</si>
  <si>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</si>
  <si>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</si>
  <si>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</si>
  <si>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</si>
  <si>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</si>
  <si>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</si>
  <si>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</si>
  <si>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</si>
  <si>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</si>
  <si>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</si>
  <si>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</si>
  <si>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</si>
  <si>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</si>
  <si>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</si>
  <si>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</si>
  <si>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</si>
  <si>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</si>
  <si>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</si>
  <si>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</si>
  <si>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</si>
  <si>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</si>
  <si>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</si>
  <si>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</si>
  <si>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</si>
  <si>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</si>
  <si>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</si>
  <si>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</si>
  <si>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</si>
  <si>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</si>
  <si>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</si>
  <si>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</si>
  <si>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</si>
  <si>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</si>
  <si>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</si>
  <si>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</si>
  <si>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</si>
  <si>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</si>
  <si>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</si>
  <si>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</si>
  <si>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</si>
  <si>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</si>
  <si>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</si>
  <si>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</si>
  <si>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</si>
  <si>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</si>
  <si>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</si>
  <si>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</si>
  <si>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</si>
  <si>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</si>
  <si>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</si>
  <si>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</si>
  <si>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</si>
  <si>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</si>
  <si>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</si>
  <si>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</si>
  <si>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</si>
  <si>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</si>
  <si>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</si>
  <si>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</si>
  <si>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</si>
  <si>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</si>
  <si>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</si>
  <si>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</si>
  <si>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</si>
  <si>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</si>
  <si>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</si>
  <si>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</si>
  <si>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</si>
  <si>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</si>
  <si>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</si>
  <si>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</si>
  <si>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</si>
  <si>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</si>
  <si>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</si>
  <si>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</si>
  <si>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</si>
  <si>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</si>
  <si>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</si>
  <si>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</si>
  <si>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</si>
  <si>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</si>
  <si>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</si>
  <si>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</si>
  <si>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</si>
  <si>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</si>
  <si>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</si>
  <si>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</si>
  <si>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</si>
  <si>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</si>
  <si>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</si>
  <si>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</si>
  <si>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</si>
  <si>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</si>
  <si>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</si>
  <si>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</si>
  <si>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</si>
  <si>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</si>
  <si>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</si>
  <si>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</si>
  <si>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</si>
  <si>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</si>
  <si>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</si>
  <si>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</si>
  <si>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</si>
  <si>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</si>
  <si>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</si>
  <si>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</si>
  <si>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</si>
  <si>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</si>
  <si>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</si>
  <si>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</si>
  <si>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</si>
  <si>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</si>
  <si>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</si>
  <si>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</si>
  <si>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</si>
  <si>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</si>
  <si>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</si>
  <si>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</si>
  <si>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</si>
  <si>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</si>
  <si>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</si>
  <si>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</si>
  <si>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</si>
  <si>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</si>
  <si>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</si>
  <si>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</si>
  <si>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</si>
  <si>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</si>
  <si>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</si>
  <si>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</si>
  <si>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</si>
  <si>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</si>
  <si>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</si>
  <si>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</si>
  <si>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</si>
  <si>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</si>
  <si>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</si>
  <si>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</si>
  <si>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</si>
  <si>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</si>
  <si>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</si>
  <si>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</si>
  <si>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</si>
  <si>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</si>
  <si>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</si>
  <si>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</si>
  <si>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</si>
  <si>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</si>
  <si>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</si>
  <si>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</si>
  <si>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</si>
  <si>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</si>
  <si>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</si>
  <si>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</si>
  <si>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</si>
  <si>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</si>
  <si>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</si>
  <si>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</si>
  <si>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</si>
  <si>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</si>
  <si>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</si>
  <si>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</si>
  <si>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</si>
  <si>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</si>
  <si>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</si>
  <si>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</si>
  <si>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</si>
  <si>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</si>
  <si>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</si>
  <si>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</si>
  <si>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</si>
  <si>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</si>
  <si>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</si>
  <si>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</si>
  <si>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</si>
  <si>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</si>
  <si>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</si>
  <si>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</si>
  <si>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</si>
  <si>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</si>
  <si>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</si>
  <si>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</si>
  <si>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</si>
  <si>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</si>
  <si>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</si>
  <si>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</si>
  <si>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</si>
  <si>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</si>
  <si>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</si>
  <si>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</si>
  <si>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</si>
  <si>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</si>
  <si>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</si>
  <si>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</si>
  <si>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</si>
  <si>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</si>
  <si>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</si>
  <si>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</si>
  <si>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</si>
  <si>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</si>
  <si>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</si>
  <si>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</si>
  <si>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</si>
  <si>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</si>
  <si>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</si>
  <si>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</si>
  <si>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</si>
  <si>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</si>
  <si>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</si>
  <si>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</si>
  <si>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</si>
  <si>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</si>
  <si>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</si>
  <si>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</si>
  <si>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</si>
  <si>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</si>
  <si>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</si>
  <si>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</si>
  <si>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</si>
  <si>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</si>
  <si>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</si>
  <si>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</si>
  <si>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</si>
  <si>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</si>
  <si>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</si>
  <si>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</si>
  <si>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</si>
  <si>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</si>
  <si>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</si>
  <si>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</si>
  <si>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</si>
  <si>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</si>
  <si>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</si>
  <si>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</si>
  <si>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</si>
  <si>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</si>
  <si>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</si>
  <si>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</si>
  <si>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</si>
  <si>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</si>
  <si>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</si>
  <si>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</si>
  <si>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</si>
  <si>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</si>
  <si>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</si>
  <si>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</si>
  <si>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</si>
  <si>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</si>
  <si>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</si>
  <si>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</si>
  <si>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</si>
  <si>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</si>
  <si>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</si>
  <si>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</si>
  <si>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</si>
  <si>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</si>
  <si>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</si>
  <si>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</si>
  <si>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</si>
  <si>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</si>
  <si>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</si>
  <si>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</si>
  <si>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</si>
  <si>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</si>
  <si>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</si>
  <si>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</si>
  <si>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</si>
  <si>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</si>
  <si>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</si>
  <si>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</si>
  <si>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</si>
  <si>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</si>
  <si>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</si>
  <si>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</si>
  <si>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</si>
  <si>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</si>
  <si>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</si>
  <si>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</si>
  <si>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</si>
  <si>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</si>
  <si>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</si>
  <si>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</si>
  <si>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</si>
  <si>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</si>
  <si>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</si>
  <si>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</si>
  <si>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</si>
  <si>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</si>
  <si>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</si>
  <si>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</si>
  <si>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</si>
  <si>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</si>
  <si>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</si>
  <si>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</si>
  <si>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</si>
  <si>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</si>
  <si>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</si>
  <si>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</si>
  <si>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</si>
  <si>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</si>
  <si>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</si>
  <si>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</si>
  <si>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</si>
  <si>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</si>
  <si>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</si>
  <si>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</si>
  <si>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</si>
  <si>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</si>
  <si>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</si>
  <si>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</si>
  <si>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</si>
  <si>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</si>
  <si>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</si>
  <si>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</si>
  <si>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</si>
  <si>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</si>
  <si>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</si>
  <si>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</si>
  <si>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</si>
  <si>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</si>
  <si>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</si>
  <si>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</si>
  <si>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</si>
  <si>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</si>
  <si>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</si>
  <si>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</si>
  <si>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</si>
  <si>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</si>
  <si>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</si>
  <si>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</si>
  <si>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</si>
  <si>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</si>
  <si>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</si>
  <si>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</si>
  <si>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</si>
  <si>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</si>
  <si>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</si>
  <si>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</si>
  <si>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</si>
  <si>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</si>
  <si>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</si>
  <si>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</si>
  <si>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</si>
  <si>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</si>
  <si>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</si>
  <si>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</si>
  <si>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</si>
  <si>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</si>
  <si>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</si>
  <si>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</si>
  <si>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</si>
  <si>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</si>
  <si>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</si>
  <si>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</si>
  <si>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</si>
  <si>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</si>
  <si>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</si>
  <si>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</si>
  <si>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</si>
  <si>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</si>
  <si>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</si>
  <si>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</si>
  <si>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</si>
  <si>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</si>
  <si>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</si>
  <si>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</si>
  <si>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</si>
  <si>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</si>
  <si>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</si>
  <si>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</si>
  <si>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</si>
  <si>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</si>
  <si>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</si>
  <si>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</si>
  <si>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</si>
  <si>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</si>
  <si>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</si>
  <si>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</si>
  <si>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</si>
  <si>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</si>
  <si>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</si>
  <si>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</si>
  <si>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</si>
  <si>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</si>
  <si>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</si>
  <si>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</si>
  <si>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</si>
  <si>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</si>
  <si>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</si>
  <si>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</si>
  <si>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</si>
  <si>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</si>
  <si>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</si>
  <si>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</si>
  <si>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</si>
  <si>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</si>
  <si>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</si>
  <si>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</si>
  <si>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</si>
  <si>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</si>
  <si>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</si>
  <si>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</si>
  <si>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</si>
  <si>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</si>
  <si>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</si>
  <si>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</si>
  <si>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</si>
  <si>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</si>
  <si>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</si>
  <si>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</si>
  <si>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</si>
  <si>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</si>
  <si>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</si>
  <si>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</si>
  <si>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</si>
  <si>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</si>
  <si>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</si>
  <si>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</si>
  <si>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</si>
  <si>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</si>
  <si>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</si>
  <si>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</si>
  <si>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</si>
  <si>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</si>
  <si>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</si>
  <si>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</si>
  <si>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</si>
  <si>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</si>
  <si>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</si>
  <si>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</si>
  <si>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</si>
  <si>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</si>
  <si>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</si>
  <si>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</si>
  <si>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</si>
  <si>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</si>
  <si>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</si>
  <si>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</si>
  <si>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</si>
  <si>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</si>
  <si>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</si>
  <si>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</si>
  <si>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</si>
  <si>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</si>
  <si>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</si>
  <si>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</si>
  <si>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</si>
  <si>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</si>
  <si>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</si>
  <si>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</si>
  <si>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</si>
  <si>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</si>
  <si>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</si>
  <si>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</si>
  <si>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</si>
  <si>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</si>
  <si>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</si>
  <si>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</si>
  <si>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</si>
  <si>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</si>
  <si>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</si>
  <si>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</si>
  <si>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</si>
  <si>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</si>
  <si>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</si>
  <si>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</si>
  <si>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</si>
  <si>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</si>
  <si>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</si>
  <si>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</si>
  <si>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</si>
  <si>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</si>
  <si>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</si>
  <si>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</si>
  <si>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</si>
  <si>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</si>
  <si>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</si>
  <si>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</si>
  <si>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</si>
  <si>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</si>
  <si>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</si>
  <si>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</si>
  <si>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</si>
  <si>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</si>
  <si>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</si>
  <si>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</si>
  <si>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</si>
  <si>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</si>
  <si>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</si>
  <si>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</si>
  <si>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</si>
  <si>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</si>
  <si>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</si>
  <si>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</si>
  <si>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</si>
  <si>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</si>
  <si>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</si>
  <si>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</si>
  <si>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</si>
  <si>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</si>
  <si>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</si>
  <si>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</si>
  <si>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</si>
  <si>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</si>
  <si>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</si>
  <si>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</si>
  <si>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</si>
  <si>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</si>
  <si>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</si>
  <si>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</si>
  <si>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</si>
  <si>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</si>
  <si>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</si>
  <si>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</si>
  <si>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</si>
  <si>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</si>
  <si>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</si>
  <si>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</si>
  <si>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</si>
  <si>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</si>
  <si>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</si>
  <si>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</si>
  <si>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</si>
  <si>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</si>
  <si>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</si>
  <si>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</si>
  <si>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</si>
  <si>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</si>
  <si>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</si>
  <si>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</si>
  <si>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</si>
  <si>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</si>
  <si>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</si>
  <si>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</si>
  <si>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</si>
  <si>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</si>
  <si>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</si>
  <si>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</si>
  <si>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</si>
  <si>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</si>
  <si>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</si>
  <si>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</si>
  <si>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</si>
  <si>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</si>
  <si>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</si>
  <si>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</si>
  <si>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</si>
  <si>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</si>
  <si>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</si>
  <si>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</si>
  <si>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</si>
  <si>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</si>
  <si>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</si>
  <si>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</si>
  <si>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</si>
  <si>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</si>
  <si>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</si>
  <si>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</si>
  <si>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</si>
  <si>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</si>
  <si>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</si>
  <si>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</si>
  <si>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</si>
  <si>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</si>
  <si>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</si>
  <si>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</si>
  <si>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</si>
  <si>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</si>
  <si>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</si>
  <si>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</si>
  <si>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</si>
  <si>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</si>
  <si>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</si>
  <si>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</si>
  <si>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</si>
  <si>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</si>
  <si>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</si>
  <si>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</si>
  <si>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</si>
  <si>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</si>
  <si>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</si>
  <si>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</si>
  <si>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</si>
  <si>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</si>
  <si>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</si>
  <si>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</si>
  <si>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</si>
  <si>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</si>
  <si>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</si>
  <si>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</si>
  <si>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</si>
  <si>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</si>
  <si>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</si>
  <si>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</si>
  <si>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</si>
  <si>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</si>
  <si>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</si>
  <si>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</si>
  <si>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</si>
  <si>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</si>
  <si>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</si>
  <si>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</si>
  <si>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</si>
  <si>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</si>
  <si>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</si>
  <si>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</si>
  <si>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</si>
  <si>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</si>
  <si>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</si>
  <si>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</si>
  <si>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</si>
  <si>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</si>
  <si>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</si>
  <si>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</si>
  <si>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</si>
  <si>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</si>
  <si>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</si>
  <si>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</si>
  <si>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</si>
  <si>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</si>
  <si>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</si>
  <si>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</si>
  <si>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</si>
  <si>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</si>
  <si>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</si>
  <si>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</si>
  <si>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</si>
  <si>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</si>
  <si>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</si>
  <si>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</si>
  <si>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</si>
  <si>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</si>
  <si>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</si>
  <si>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</si>
  <si>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</si>
  <si>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</si>
  <si>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</si>
  <si>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</si>
  <si>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</si>
  <si>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</si>
  <si>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</si>
  <si>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</si>
  <si>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</si>
  <si>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</si>
  <si>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</si>
  <si>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</si>
  <si>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</si>
  <si>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</si>
  <si>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</si>
  <si>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</si>
  <si>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</si>
  <si>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</si>
  <si>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</si>
  <si>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</si>
  <si>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</si>
  <si>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</si>
  <si>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</si>
  <si>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</si>
  <si>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</si>
  <si>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</si>
  <si>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</si>
  <si>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</si>
  <si>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</si>
  <si>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</si>
  <si>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</si>
  <si>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</si>
  <si>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</si>
  <si>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</si>
  <si>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</si>
  <si>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</si>
  <si>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</si>
  <si>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</si>
  <si>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</si>
  <si>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</si>
  <si>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</si>
  <si>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</si>
  <si>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</si>
  <si>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</si>
  <si>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</si>
  <si>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</si>
  <si>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</si>
  <si>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</si>
  <si>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</si>
  <si>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</si>
  <si>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</si>
  <si>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</si>
  <si>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</si>
  <si>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</si>
  <si>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</si>
  <si>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</si>
  <si>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</si>
  <si>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</si>
  <si>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</si>
  <si>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</si>
  <si>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</si>
  <si>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</si>
  <si>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</si>
  <si>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</si>
  <si>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</si>
  <si>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</si>
  <si>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</si>
  <si>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</si>
  <si>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</si>
  <si>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</si>
  <si>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</si>
  <si>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</si>
  <si>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</si>
  <si>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</si>
  <si>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</si>
  <si>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</si>
  <si>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</si>
  <si>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</si>
  <si>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</si>
  <si>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</si>
  <si>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</si>
  <si>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</si>
  <si>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</si>
  <si>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</si>
  <si>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</si>
  <si>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</si>
  <si>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</si>
  <si>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</si>
  <si>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</si>
  <si>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</si>
  <si>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</si>
  <si>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</si>
  <si>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</si>
  <si>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</si>
  <si>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</si>
  <si>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</si>
  <si>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</si>
  <si>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</si>
  <si>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</si>
  <si>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</si>
  <si>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</si>
  <si>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</si>
  <si>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</si>
  <si>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</si>
  <si>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</si>
  <si>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</si>
  <si>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</si>
  <si>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</si>
  <si>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</si>
  <si>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</si>
  <si>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</si>
  <si>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</si>
  <si>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</si>
  <si>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</si>
  <si>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</si>
  <si>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</si>
  <si>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</si>
  <si>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</si>
  <si>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</si>
  <si>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</si>
  <si>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</si>
  <si>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</si>
  <si>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</si>
  <si>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</si>
  <si>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</si>
  <si>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</si>
  <si>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</si>
  <si>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</si>
  <si>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</si>
  <si>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</si>
  <si>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</si>
  <si>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</si>
  <si>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</si>
  <si>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</si>
  <si>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</si>
  <si>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</si>
  <si>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</si>
  <si>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</si>
  <si>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</si>
  <si>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</si>
  <si>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</si>
  <si>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</si>
  <si>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</si>
  <si>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</si>
  <si>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</si>
  <si>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</si>
  <si>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</si>
  <si>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</si>
  <si>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</si>
  <si>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</si>
  <si>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</si>
  <si>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</si>
  <si>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</si>
  <si>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</si>
  <si>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</si>
  <si>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</si>
  <si>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</si>
  <si>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</si>
  <si>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</si>
  <si>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</si>
  <si>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</si>
  <si>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</si>
  <si>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</si>
  <si>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</si>
  <si>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</si>
  <si>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</si>
  <si>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</si>
  <si>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</si>
  <si>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</si>
  <si>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</si>
  <si>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</si>
  <si>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</si>
  <si>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</si>
  <si>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</si>
  <si>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</si>
  <si>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</si>
  <si>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</si>
  <si>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</si>
  <si>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</si>
  <si>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</si>
  <si>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</si>
  <si>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</si>
  <si>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</si>
  <si>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</si>
  <si>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</si>
  <si>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</si>
  <si>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</si>
  <si>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</si>
  <si>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</si>
  <si>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</si>
  <si>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</si>
  <si>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</si>
  <si>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</si>
  <si>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</si>
  <si>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</si>
  <si>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</si>
  <si>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</si>
  <si>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</si>
  <si>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</si>
  <si>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</si>
  <si>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</si>
  <si>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</si>
  <si>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</si>
  <si>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</si>
  <si>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</si>
  <si>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</si>
  <si>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</si>
  <si>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</si>
  <si>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</si>
  <si>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</si>
  <si>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</si>
  <si>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</si>
  <si>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</si>
  <si>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</si>
  <si>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</si>
  <si>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</si>
  <si>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</si>
  <si>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</si>
  <si>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</si>
  <si>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</si>
  <si>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</si>
  <si>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</si>
  <si>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</si>
  <si>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</si>
  <si>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</si>
  <si>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</si>
  <si>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</si>
  <si>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</si>
  <si>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</si>
  <si>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</si>
  <si>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</si>
  <si>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</si>
  <si>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</si>
  <si>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</si>
  <si>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</si>
  <si>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</si>
  <si>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</si>
  <si>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</si>
  <si>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</si>
  <si>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</si>
  <si>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</si>
  <si>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</si>
  <si>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</si>
  <si>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</si>
  <si>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</si>
  <si>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</si>
  <si>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</si>
  <si>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</si>
  <si>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</si>
  <si>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</si>
  <si>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</si>
  <si>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</si>
  <si>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</si>
  <si>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</si>
  <si>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</si>
  <si>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</si>
  <si>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</si>
  <si>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</si>
  <si>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</si>
  <si>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</si>
  <si>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</si>
  <si>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</si>
  <si>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</si>
  <si>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</si>
  <si>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</si>
  <si>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</si>
  <si>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</si>
  <si>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</si>
  <si>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</si>
  <si>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</si>
  <si>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</si>
  <si>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</si>
  <si>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</si>
  <si>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</si>
  <si>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</si>
  <si>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</si>
  <si>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</si>
  <si>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</si>
  <si>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</si>
  <si>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</si>
  <si>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</si>
  <si>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</si>
  <si>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</si>
  <si>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</si>
  <si>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</si>
  <si>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</si>
  <si>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</si>
  <si>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</si>
  <si>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</si>
  <si>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</si>
  <si>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</si>
  <si>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</si>
  <si>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</si>
  <si>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</si>
  <si>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</si>
  <si>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</si>
  <si>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</si>
  <si>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</si>
  <si>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</si>
  <si>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</si>
  <si>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</si>
  <si>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</si>
  <si>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</si>
  <si>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</si>
  <si>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</si>
  <si>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</si>
  <si>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</si>
  <si>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</si>
  <si>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</si>
  <si>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</si>
  <si>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</si>
  <si>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</si>
  <si>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</si>
  <si>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</si>
  <si>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</si>
  <si>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</si>
  <si>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</si>
  <si>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</si>
  <si>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</si>
  <si>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</si>
  <si>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</si>
  <si>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</si>
  <si>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</si>
  <si>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</si>
  <si>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</si>
  <si>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</si>
  <si>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</si>
  <si>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</si>
  <si>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</si>
  <si>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</si>
  <si>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</si>
  <si>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</si>
  <si>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</si>
  <si>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</si>
  <si>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</si>
  <si>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</si>
  <si>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</si>
  <si>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</si>
  <si>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</si>
  <si>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</si>
  <si>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</si>
  <si>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</si>
  <si>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</si>
  <si>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</si>
  <si>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</si>
  <si>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</si>
  <si>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</si>
  <si>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</si>
  <si>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</si>
  <si>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</si>
  <si>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</si>
  <si>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</si>
  <si>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</si>
  <si>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</si>
  <si>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</si>
  <si>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</si>
  <si>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</si>
  <si>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</si>
  <si>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</si>
  <si>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</si>
  <si>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</si>
  <si>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</si>
  <si>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</si>
  <si>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</si>
  <si>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</si>
  <si>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</si>
  <si>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</si>
  <si>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</si>
  <si>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</si>
  <si>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</si>
  <si>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</si>
  <si>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</si>
  <si>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</si>
  <si>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</si>
  <si>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</si>
  <si>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</si>
  <si>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</si>
  <si>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</si>
  <si>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</si>
  <si>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</si>
  <si>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</si>
  <si>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</si>
  <si>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</si>
  <si>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</si>
  <si>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</si>
  <si>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</si>
  <si>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</si>
  <si>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</si>
  <si>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</si>
  <si>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</si>
  <si>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</si>
  <si>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</si>
  <si>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</si>
  <si>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</si>
  <si>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</si>
  <si>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</si>
  <si>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</si>
  <si>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</si>
  <si>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</si>
  <si>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</si>
  <si>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</si>
  <si>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</si>
  <si>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</si>
  <si>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</si>
  <si>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</si>
  <si>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</si>
  <si>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</si>
  <si>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</si>
  <si>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</si>
  <si>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</si>
  <si>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</si>
  <si>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</si>
  <si>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</si>
  <si>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</si>
  <si>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</si>
  <si>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</si>
  <si>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</si>
  <si>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</si>
  <si>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</si>
  <si>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</si>
  <si>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</si>
  <si>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</si>
  <si>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</si>
  <si>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</si>
  <si>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</si>
  <si>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</si>
  <si>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</si>
  <si>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</si>
  <si>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</si>
  <si>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</si>
  <si>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</si>
  <si>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</si>
  <si>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</si>
  <si>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</si>
  <si>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</si>
  <si>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</si>
  <si>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</si>
  <si>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</si>
  <si>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</si>
  <si>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</si>
  <si>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</si>
  <si>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</si>
  <si>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</si>
  <si>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</si>
  <si>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</si>
  <si>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</si>
  <si>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</si>
  <si>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</si>
  <si>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</si>
  <si>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</si>
  <si>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</si>
  <si>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</si>
  <si>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</si>
  <si>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</si>
  <si>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</si>
  <si>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</si>
  <si>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</si>
  <si>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</si>
  <si>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</si>
  <si>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</si>
  <si>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</si>
  <si>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</si>
  <si>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</si>
  <si>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</si>
  <si>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</si>
  <si>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</si>
  <si>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</si>
  <si>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</si>
  <si>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</si>
  <si>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</si>
  <si>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</si>
  <si>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</si>
  <si>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</si>
  <si>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</si>
  <si>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</si>
  <si>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</si>
  <si>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</si>
  <si>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</si>
  <si>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</si>
  <si>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</si>
  <si>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</si>
  <si>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</si>
  <si>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</si>
  <si>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</si>
  <si>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</si>
  <si>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</si>
  <si>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</si>
  <si>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</si>
  <si>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</si>
  <si>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</si>
  <si>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</si>
  <si>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</si>
  <si>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</si>
  <si>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</si>
  <si>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</si>
  <si>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</si>
  <si>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</si>
  <si>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</si>
  <si>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</si>
  <si>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</si>
  <si>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</si>
  <si>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</si>
  <si>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</si>
  <si>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</si>
  <si>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</si>
  <si>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</si>
  <si>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</si>
  <si>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</si>
  <si>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</si>
  <si>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</si>
  <si>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</si>
  <si>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</si>
  <si>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</si>
  <si>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</si>
  <si>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</si>
  <si>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</si>
  <si>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</si>
  <si>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</si>
  <si>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</si>
  <si>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</si>
  <si>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</si>
  <si>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</si>
  <si>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</si>
  <si>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</si>
  <si>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</si>
  <si>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</si>
  <si>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</si>
  <si>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</si>
  <si>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</si>
  <si>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</si>
  <si>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</si>
  <si>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</si>
  <si>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</si>
  <si>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</si>
  <si>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</si>
  <si>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</si>
  <si>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</si>
  <si>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</si>
  <si>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</si>
  <si>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</si>
  <si>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</si>
  <si>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</si>
  <si>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</si>
  <si>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</si>
  <si>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</si>
  <si>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</si>
  <si>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</si>
  <si>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</si>
  <si>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</si>
  <si>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</si>
  <si>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</si>
  <si>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</si>
  <si>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</si>
  <si>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</si>
  <si>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</si>
  <si>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</si>
  <si>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</si>
  <si>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</si>
  <si>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</si>
  <si>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</si>
  <si>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</si>
  <si>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</si>
  <si>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</si>
  <si>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</si>
  <si>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</si>
  <si>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</si>
  <si>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</si>
  <si>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</si>
  <si>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</si>
  <si>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</si>
  <si>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</si>
  <si>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</si>
  <si>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</si>
  <si>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</si>
  <si>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</si>
  <si>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</si>
  <si>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</si>
  <si>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</si>
  <si>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</si>
  <si>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</si>
  <si>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</si>
  <si>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</si>
  <si>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</si>
  <si>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</si>
  <si>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</si>
  <si>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</si>
  <si>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</si>
  <si>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</si>
  <si>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</si>
  <si>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</si>
  <si>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</si>
  <si>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</si>
  <si>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</si>
  <si>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</si>
  <si>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</si>
  <si>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</si>
  <si>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</si>
  <si>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</si>
  <si>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</si>
  <si>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</si>
  <si>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</si>
  <si>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</si>
  <si>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</si>
  <si>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</si>
  <si>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</si>
  <si>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</si>
  <si>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</si>
  <si>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</si>
  <si>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</si>
  <si>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</si>
  <si>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</si>
  <si>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</si>
  <si>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</si>
  <si>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</si>
  <si>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</si>
  <si>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</si>
  <si>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</si>
  <si>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</si>
  <si>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</si>
  <si>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</si>
  <si>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</si>
  <si>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</si>
  <si>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</si>
  <si>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</si>
  <si>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</si>
  <si>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</si>
  <si>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</si>
  <si>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</si>
  <si>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</si>
  <si>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</si>
  <si>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</si>
  <si>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</si>
  <si>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</si>
  <si>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</si>
  <si>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</si>
  <si>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</si>
  <si>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</si>
  <si>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</si>
  <si>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</si>
  <si>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</si>
  <si>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</si>
  <si>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</si>
  <si>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</si>
  <si>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</si>
  <si>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</si>
  <si>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</si>
  <si>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</si>
  <si>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</si>
  <si>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</si>
  <si>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</si>
  <si>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</si>
  <si>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</si>
  <si>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</si>
  <si>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</si>
  <si>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</si>
  <si>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</si>
  <si>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</si>
  <si>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</si>
  <si>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</si>
  <si>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</si>
  <si>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</si>
  <si>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</si>
  <si>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</si>
  <si>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</si>
  <si>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</si>
  <si>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</si>
  <si>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</si>
  <si>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</si>
  <si>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</si>
  <si>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</si>
  <si>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</si>
  <si>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</si>
  <si>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</si>
  <si>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</si>
  <si>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</si>
  <si>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</si>
  <si>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</si>
  <si>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</si>
  <si>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</si>
  <si>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</si>
  <si>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</si>
  <si>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</si>
  <si>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</si>
  <si>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</si>
  <si>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</si>
  <si>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</si>
  <si>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</si>
  <si>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</si>
  <si>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</si>
  <si>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</si>
  <si>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</si>
  <si>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</si>
  <si>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</si>
  <si>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</si>
  <si>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</si>
  <si>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</si>
  <si>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</si>
  <si>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</si>
  <si>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</si>
  <si>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</si>
  <si>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</si>
  <si>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</si>
  <si>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</si>
  <si>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</si>
  <si>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</si>
  <si>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</si>
  <si>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</si>
  <si>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</si>
  <si>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</si>
  <si>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</si>
  <si>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</si>
  <si>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</si>
  <si>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</si>
  <si>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</si>
  <si>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</si>
  <si>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</si>
  <si>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</si>
  <si>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</si>
  <si>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</si>
  <si>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</si>
  <si>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</si>
  <si>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</si>
  <si>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</si>
  <si>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</si>
  <si>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</si>
  <si>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</si>
  <si>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</si>
  <si>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</si>
  <si>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</si>
  <si>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</si>
  <si>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</si>
  <si>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</si>
  <si>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</si>
  <si>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</si>
  <si>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</si>
  <si>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</si>
  <si>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</si>
  <si>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</si>
  <si>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</si>
  <si>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</si>
  <si>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</si>
  <si>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</si>
  <si>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</si>
  <si>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</si>
  <si>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</si>
  <si>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</si>
  <si>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</si>
  <si>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</si>
  <si>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</si>
  <si>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</si>
  <si>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</si>
  <si>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</si>
  <si>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</si>
  <si>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</si>
  <si>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</si>
  <si>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</si>
  <si>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</si>
  <si>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</si>
  <si>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</si>
  <si>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</si>
  <si>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</si>
  <si>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</si>
  <si>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</si>
  <si>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</si>
  <si>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</si>
  <si>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</si>
  <si>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</si>
  <si>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</si>
  <si>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</si>
  <si>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</si>
  <si>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</si>
  <si>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</si>
  <si>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</si>
  <si>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</si>
  <si>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</si>
  <si>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</si>
  <si>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</si>
  <si>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</si>
  <si>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</si>
  <si>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</si>
  <si>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</si>
  <si>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</si>
  <si>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</si>
  <si>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</si>
  <si>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</si>
  <si>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</si>
  <si>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</si>
  <si>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</si>
  <si>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</si>
  <si>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</si>
  <si>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</si>
  <si>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</si>
  <si>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</si>
  <si>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</si>
  <si>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</si>
  <si>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</si>
  <si>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</si>
  <si>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</si>
  <si>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</si>
  <si>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</si>
  <si>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</si>
  <si>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</si>
  <si>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</si>
  <si>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</si>
  <si>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</si>
  <si>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</si>
  <si>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</si>
  <si>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</si>
  <si>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</si>
  <si>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</si>
  <si>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</si>
  <si>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</si>
  <si>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</si>
  <si>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</si>
  <si>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</si>
  <si>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</si>
  <si>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</si>
  <si>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</si>
  <si>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</si>
  <si>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</si>
  <si>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</si>
  <si>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</si>
  <si>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</si>
  <si>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</si>
  <si>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</si>
  <si>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</si>
  <si>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</si>
  <si>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</si>
  <si>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</si>
  <si>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</si>
  <si>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</si>
  <si>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</si>
  <si>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</si>
  <si>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</si>
  <si>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</si>
  <si>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</si>
  <si>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</si>
  <si>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</si>
  <si>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</si>
  <si>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</si>
  <si>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</si>
  <si>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</si>
  <si>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</si>
  <si>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</si>
  <si>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</si>
  <si>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</si>
  <si>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</si>
  <si>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</si>
  <si>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</si>
  <si>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</si>
  <si>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</si>
  <si>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</si>
  <si>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</si>
  <si>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</si>
  <si>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</si>
  <si>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</si>
  <si>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</si>
  <si>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</si>
  <si>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</si>
  <si>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</si>
  <si>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</si>
  <si>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</si>
  <si>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</si>
  <si>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</si>
  <si>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</si>
  <si>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</si>
  <si>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</si>
  <si>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</si>
  <si>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</si>
  <si>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</si>
  <si>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</si>
  <si>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</si>
  <si>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</si>
  <si>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</si>
  <si>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</si>
  <si>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</si>
  <si>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</si>
  <si>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</si>
  <si>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</si>
  <si>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</si>
  <si>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</si>
  <si>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</si>
  <si>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</si>
  <si>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</si>
  <si>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</si>
  <si>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</si>
  <si>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</si>
  <si>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</si>
  <si>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</si>
  <si>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</si>
  <si>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</si>
  <si>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</si>
  <si>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</si>
  <si>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</si>
  <si>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</si>
  <si>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</si>
  <si>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</si>
  <si>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</si>
  <si>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</si>
  <si>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</si>
  <si>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</si>
  <si>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</si>
  <si>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</si>
  <si>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</si>
  <si>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</si>
  <si>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</si>
  <si>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</si>
  <si>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</si>
  <si>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</si>
  <si>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</si>
  <si>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</si>
  <si>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</si>
  <si>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</si>
  <si>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</si>
  <si>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</si>
  <si>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</si>
  <si>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</si>
  <si>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</si>
  <si>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</si>
  <si>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</si>
  <si>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</si>
  <si>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</si>
  <si>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</si>
  <si>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</si>
  <si>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</si>
  <si>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</si>
  <si>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</si>
  <si>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</si>
  <si>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</si>
  <si>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</si>
  <si>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</si>
  <si>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</si>
  <si>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</si>
  <si>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</si>
  <si>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</si>
  <si>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</si>
  <si>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</si>
  <si>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</si>
  <si>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</si>
  <si>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</si>
  <si>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</si>
  <si>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</si>
  <si>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</si>
  <si>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</si>
  <si>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</si>
  <si>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</si>
  <si>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</si>
  <si>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</si>
  <si>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</si>
  <si>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</si>
  <si>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</si>
  <si>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</si>
  <si>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</si>
  <si>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</si>
  <si>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</si>
  <si>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</si>
  <si>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</si>
  <si>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</si>
  <si>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</si>
  <si>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</si>
  <si>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</si>
  <si>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</si>
  <si>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</si>
  <si>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</si>
  <si>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</si>
  <si>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</si>
  <si>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</si>
  <si>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</si>
  <si>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</si>
  <si>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</si>
  <si>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</si>
  <si>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</si>
  <si>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</si>
  <si>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</si>
  <si>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</si>
  <si>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</si>
  <si>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</si>
  <si>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</si>
  <si>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</si>
  <si>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</si>
  <si>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</si>
  <si>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</si>
  <si>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</si>
  <si>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</si>
  <si>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</si>
  <si>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</si>
  <si>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</si>
  <si>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</si>
  <si>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</si>
  <si>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</si>
  <si>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</si>
  <si>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</si>
  <si>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</si>
  <si>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</si>
  <si>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</si>
  <si>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</si>
  <si>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</si>
  <si>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</si>
  <si>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</si>
  <si>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</si>
  <si>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</si>
  <si>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</si>
  <si>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</si>
  <si>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</si>
  <si>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</si>
  <si>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</si>
  <si>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</si>
  <si>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</si>
  <si>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</si>
  <si>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</si>
  <si>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</si>
  <si>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</si>
  <si>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</si>
  <si>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</si>
  <si>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</si>
  <si>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</si>
  <si>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</si>
  <si>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</si>
  <si>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</si>
  <si>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</si>
  <si>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</si>
  <si>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</si>
  <si>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</si>
  <si>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</si>
  <si>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</si>
  <si>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</si>
  <si>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</si>
  <si>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</si>
  <si>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</si>
  <si>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</si>
  <si>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</si>
  <si>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</si>
  <si>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</si>
  <si>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</si>
  <si>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</si>
  <si>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</si>
  <si>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</si>
  <si>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</si>
  <si>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</si>
  <si>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</si>
  <si>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</si>
  <si>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</si>
  <si>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</si>
  <si>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</si>
  <si>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</si>
  <si>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</si>
  <si>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</si>
  <si>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</si>
  <si>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</si>
  <si>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</si>
  <si>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</si>
  <si>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</si>
  <si>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</si>
  <si>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</si>
  <si>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</si>
  <si>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</si>
  <si>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</si>
  <si>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</si>
  <si>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</si>
  <si>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</si>
  <si>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</si>
  <si>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</si>
  <si>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</si>
  <si>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</si>
  <si>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</si>
  <si>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</si>
  <si>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</si>
  <si>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</si>
  <si>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</si>
  <si>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</si>
  <si>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</si>
  <si>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</si>
  <si>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</si>
  <si>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</si>
  <si>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</si>
  <si>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</si>
  <si>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</si>
  <si>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</si>
  <si>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</si>
  <si>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</si>
  <si>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</si>
  <si>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</si>
  <si>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</si>
  <si>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</si>
  <si>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</si>
  <si>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</si>
  <si>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</si>
  <si>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</si>
  <si>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</si>
  <si>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</si>
  <si>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</si>
  <si>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</si>
  <si>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</si>
  <si>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</si>
  <si>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</si>
  <si>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</si>
  <si>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</si>
  <si>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</si>
  <si>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</si>
  <si>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</si>
  <si>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</si>
  <si>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</si>
  <si>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</si>
  <si>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</si>
  <si>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</si>
  <si>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</si>
  <si>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</si>
  <si>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</si>
  <si>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</si>
  <si>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</si>
  <si>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</si>
  <si>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</si>
  <si>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</si>
  <si>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</si>
  <si>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</si>
  <si>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</si>
  <si>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</si>
  <si>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</si>
  <si>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</si>
  <si>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</si>
  <si>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</si>
  <si>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</si>
  <si>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</si>
  <si>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</si>
  <si>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</si>
  <si>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</si>
  <si>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</si>
  <si>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</si>
  <si>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</si>
  <si>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</si>
  <si>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</si>
  <si>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</si>
  <si>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</si>
  <si>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</si>
  <si>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</si>
  <si>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</si>
  <si>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</si>
  <si>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</si>
  <si>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</si>
  <si>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</si>
  <si>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</si>
  <si>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</si>
  <si>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</si>
  <si>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</si>
  <si>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</si>
  <si>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</si>
  <si>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</si>
  <si>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</si>
  <si>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</si>
  <si>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</si>
  <si>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</si>
  <si>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</si>
  <si>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</si>
  <si>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</si>
  <si>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</si>
  <si>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</si>
  <si>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</si>
  <si>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</si>
  <si>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</si>
  <si>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</si>
  <si>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</si>
  <si>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</si>
  <si>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</si>
  <si>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</si>
  <si>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</si>
  <si>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</si>
  <si>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</si>
  <si>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</si>
  <si>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</si>
  <si>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</si>
  <si>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</si>
  <si>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</si>
  <si>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</si>
  <si>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</si>
  <si>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</si>
  <si>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</si>
  <si>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</si>
  <si>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</si>
  <si>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</si>
  <si>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</si>
  <si>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</si>
  <si>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</si>
  <si>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</si>
  <si>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</si>
  <si>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</si>
  <si>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</si>
  <si>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</si>
  <si>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</si>
  <si>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</si>
  <si>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</si>
  <si>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</si>
  <si>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</si>
  <si>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</si>
  <si>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</si>
  <si>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</si>
  <si>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</si>
  <si>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</si>
  <si>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</si>
  <si>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</si>
  <si>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</si>
  <si>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</si>
  <si>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</si>
  <si>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</si>
  <si>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</si>
  <si>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</si>
  <si>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</si>
  <si>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</si>
  <si>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</si>
  <si>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</si>
  <si>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</si>
  <si>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</si>
  <si>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</si>
  <si>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</si>
  <si>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</si>
  <si>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</si>
  <si>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</si>
  <si>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</si>
  <si>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</si>
  <si>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</si>
  <si>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</si>
  <si>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</si>
  <si>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</si>
  <si>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</si>
  <si>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</si>
  <si>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</si>
  <si>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</si>
  <si>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</si>
  <si>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</si>
  <si>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</si>
  <si>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</si>
  <si>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</si>
  <si>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</si>
  <si>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</si>
  <si>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</si>
  <si>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</si>
  <si>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</si>
  <si>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</si>
  <si>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</si>
  <si>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</si>
  <si>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</si>
  <si>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</si>
  <si>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</si>
  <si>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</si>
  <si>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</si>
  <si>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</si>
  <si>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</si>
  <si>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</si>
  <si>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</si>
  <si>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</si>
  <si>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</si>
  <si>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</si>
  <si>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</si>
  <si>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</si>
  <si>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</si>
  <si>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</si>
  <si>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</si>
  <si>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</si>
  <si>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</si>
  <si>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</si>
  <si>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</si>
  <si>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</si>
  <si>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</si>
  <si>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</si>
  <si>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</si>
  <si>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</si>
  <si>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</si>
  <si>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</si>
  <si>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</si>
  <si>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</si>
  <si>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</si>
  <si>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</si>
  <si>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</si>
  <si>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</si>
  <si>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</si>
  <si>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</si>
  <si>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</si>
  <si>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</si>
  <si>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</si>
  <si>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</si>
  <si>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</si>
  <si>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</si>
  <si>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</si>
  <si>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</si>
  <si>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</si>
  <si>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</si>
  <si>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</si>
  <si>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</si>
  <si>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</si>
  <si>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</si>
  <si>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</si>
  <si>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</si>
  <si>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</si>
  <si>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</si>
  <si>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</si>
  <si>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</si>
  <si>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</si>
  <si>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</si>
  <si>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</si>
  <si>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</si>
  <si>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</si>
  <si>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</si>
  <si>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</si>
  <si>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</si>
  <si>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</si>
  <si>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</si>
  <si>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</si>
  <si>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</si>
  <si>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</si>
  <si>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</si>
  <si>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</si>
  <si>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</si>
  <si>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</si>
  <si>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</si>
  <si>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</si>
  <si>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</si>
  <si>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</si>
  <si>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</si>
  <si>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</si>
  <si>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</si>
  <si>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</si>
  <si>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</si>
  <si>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</si>
  <si>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</si>
  <si>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</si>
  <si>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</si>
  <si>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</si>
  <si>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</si>
  <si>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</si>
  <si>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</si>
  <si>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</si>
  <si>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</si>
  <si>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</si>
  <si>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</si>
  <si>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</si>
  <si>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</si>
  <si>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</si>
  <si>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</si>
  <si>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</si>
  <si>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</si>
  <si>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</si>
  <si>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</si>
  <si>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</si>
  <si>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</si>
  <si>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</si>
  <si>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</si>
  <si>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</si>
  <si>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</si>
  <si>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</si>
  <si>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</si>
  <si>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</si>
  <si>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</si>
  <si>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</si>
  <si>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</si>
  <si>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</si>
  <si>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</si>
  <si>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</si>
  <si>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</si>
  <si>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</si>
  <si>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</si>
  <si>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</si>
  <si>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</si>
  <si>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</si>
  <si>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</si>
  <si>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</si>
  <si>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</si>
  <si>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</si>
  <si>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</si>
  <si>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</si>
  <si>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</si>
  <si>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</si>
  <si>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</si>
  <si>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</si>
  <si>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</si>
  <si>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</si>
  <si>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</si>
  <si>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</si>
  <si>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</si>
  <si>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</si>
  <si>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</si>
  <si>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</si>
  <si>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</si>
  <si>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</si>
  <si>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</si>
  <si>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</si>
  <si>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</si>
  <si>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</si>
  <si>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</si>
  <si>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</si>
  <si>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</si>
  <si>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</si>
  <si>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</si>
  <si>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</si>
  <si>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</si>
  <si>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</si>
  <si>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</si>
  <si>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</si>
  <si>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</si>
  <si>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</si>
  <si>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</si>
  <si>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</si>
  <si>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</si>
  <si>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</si>
  <si>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</si>
  <si>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</si>
  <si>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</si>
  <si>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</si>
  <si>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</si>
  <si>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</si>
  <si>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</si>
  <si>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</si>
  <si>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</si>
  <si>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</si>
  <si>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</si>
  <si>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</si>
  <si>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</si>
  <si>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</si>
  <si>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</si>
  <si>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</si>
  <si>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</si>
  <si>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</si>
  <si>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</si>
  <si>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</si>
  <si>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</si>
  <si>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</si>
  <si>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</si>
  <si>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</si>
  <si>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</si>
  <si>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</si>
  <si>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</si>
  <si>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</si>
  <si>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</si>
  <si>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</si>
  <si>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</si>
  <si>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</si>
  <si>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</si>
  <si>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</si>
  <si>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</si>
  <si>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</si>
  <si>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</si>
  <si>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</si>
  <si>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</si>
  <si>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</si>
  <si>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</si>
  <si>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</si>
  <si>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</si>
  <si>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</si>
  <si>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</si>
  <si>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</si>
  <si>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</si>
  <si>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</si>
  <si>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</si>
  <si>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</si>
  <si>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</si>
  <si>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</si>
  <si>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</si>
  <si>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</si>
  <si>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</si>
  <si>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</si>
  <si>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</si>
  <si>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</si>
  <si>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</si>
  <si>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</si>
  <si>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</si>
  <si>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</si>
  <si>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</si>
  <si>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</si>
  <si>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</si>
  <si>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</si>
  <si>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</si>
  <si>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</si>
  <si>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</si>
  <si>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</si>
  <si>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</si>
  <si>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</si>
  <si>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</si>
  <si>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</si>
  <si>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</si>
  <si>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</si>
  <si>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</si>
  <si>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</si>
  <si>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</si>
  <si>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</si>
  <si>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</si>
  <si>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</si>
  <si>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</si>
  <si>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</si>
  <si>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</si>
  <si>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</si>
  <si>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</si>
  <si>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</si>
  <si>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</si>
  <si>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</si>
  <si>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</si>
  <si>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</si>
  <si>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</si>
  <si>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</si>
  <si>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</si>
  <si>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</si>
  <si>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</si>
  <si>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</si>
  <si>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</si>
  <si>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</si>
  <si>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</si>
  <si>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</si>
  <si>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</si>
  <si>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</si>
  <si>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</si>
  <si>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</si>
  <si>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</si>
  <si>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</si>
  <si>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</si>
  <si>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</si>
  <si>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</si>
  <si>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</si>
  <si>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</si>
  <si>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</si>
  <si>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</si>
  <si>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</si>
  <si>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</si>
  <si>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</si>
  <si>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</si>
  <si>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</si>
  <si>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</si>
  <si>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</si>
  <si>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</si>
  <si>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</si>
  <si>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</si>
  <si>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</si>
  <si>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</si>
  <si>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</si>
  <si>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</si>
  <si>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</si>
  <si>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</si>
  <si>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</si>
  <si>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</si>
  <si>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</si>
  <si>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</si>
  <si>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</si>
  <si>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</si>
  <si>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</si>
  <si>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</si>
  <si>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</si>
  <si>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</si>
  <si>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</si>
  <si>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</si>
  <si>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</si>
  <si>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</si>
  <si>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</si>
  <si>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</si>
  <si>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</si>
  <si>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</si>
  <si>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</si>
  <si>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</si>
  <si>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</si>
  <si>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</si>
  <si>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</si>
  <si>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</si>
  <si>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</si>
  <si>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</si>
  <si>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</si>
  <si>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</si>
  <si>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</si>
  <si>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</si>
  <si>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</si>
  <si>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</si>
  <si>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</si>
  <si>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</si>
  <si>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</si>
  <si>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</si>
  <si>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</si>
  <si>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</si>
  <si>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</si>
  <si>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</si>
  <si>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</si>
  <si>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</si>
  <si>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</si>
  <si>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</si>
  <si>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</si>
  <si>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</si>
  <si>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</si>
  <si>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</si>
  <si>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</si>
  <si>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</si>
  <si>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</si>
  <si>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</si>
  <si>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</si>
  <si>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</si>
  <si>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</si>
  <si>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</si>
  <si>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</si>
  <si>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</si>
  <si>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</si>
  <si>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</si>
  <si>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</si>
  <si>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</si>
  <si>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</si>
  <si>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</si>
  <si>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</si>
  <si>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</si>
  <si>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</si>
  <si>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</si>
  <si>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</si>
  <si>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</si>
  <si>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</si>
  <si>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</si>
  <si>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</si>
  <si>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</si>
  <si>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</si>
  <si>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</si>
  <si>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</si>
  <si>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</si>
  <si>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</si>
  <si>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</si>
  <si>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</si>
  <si>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</si>
  <si>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</si>
  <si>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</si>
  <si>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</si>
  <si>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</si>
  <si>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</si>
  <si>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</si>
  <si>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</si>
  <si>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</si>
  <si>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</si>
  <si>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</si>
  <si>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</si>
  <si>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</si>
  <si>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</si>
  <si>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</si>
  <si>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</si>
  <si>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</si>
  <si>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</si>
  <si>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</si>
  <si>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</si>
  <si>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</si>
  <si>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</si>
  <si>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</si>
  <si>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</si>
  <si>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</si>
  <si>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</si>
  <si>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</si>
  <si>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</si>
  <si>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</si>
  <si>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</si>
  <si>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</si>
  <si>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</si>
  <si>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</si>
  <si>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</si>
  <si>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</si>
  <si>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</si>
  <si>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</si>
  <si>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</si>
  <si>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</si>
  <si>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</si>
  <si>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</si>
  <si>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</si>
  <si>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</si>
  <si>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</si>
  <si>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</si>
  <si>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</si>
  <si>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</si>
  <si>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</si>
  <si>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</si>
  <si>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</si>
  <si>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</si>
  <si>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</si>
  <si>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</si>
  <si>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</si>
  <si>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</si>
  <si>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</si>
  <si>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</si>
  <si>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</si>
  <si>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</si>
  <si>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</si>
  <si>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</si>
  <si>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</si>
  <si>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</si>
  <si>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</si>
  <si>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</si>
  <si>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</si>
  <si>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</si>
  <si>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</si>
  <si>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</si>
  <si>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</si>
  <si>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</si>
  <si>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</si>
  <si>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</si>
  <si>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</si>
  <si>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</si>
  <si>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</si>
  <si>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</si>
  <si>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</si>
  <si>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</si>
  <si>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</si>
  <si>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</si>
  <si>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</si>
  <si>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</si>
  <si>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</si>
  <si>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</si>
  <si>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</si>
  <si>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</si>
  <si>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</si>
  <si>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</si>
  <si>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</si>
  <si>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</si>
  <si>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</si>
  <si>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</si>
  <si>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</si>
  <si>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</si>
  <si>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</si>
  <si>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</si>
  <si>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</si>
  <si>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</si>
  <si>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</si>
  <si>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</si>
  <si>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</si>
  <si>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</si>
  <si>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</si>
  <si>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</si>
  <si>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</si>
  <si>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</si>
  <si>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</si>
  <si>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</si>
  <si>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</si>
  <si>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</si>
  <si>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</si>
  <si>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</si>
  <si>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</si>
  <si>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</si>
  <si>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</si>
  <si>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</si>
  <si>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</si>
  <si>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</si>
  <si>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</si>
  <si>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</si>
  <si>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</si>
  <si>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</si>
  <si>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</si>
  <si>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</si>
  <si>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</si>
  <si>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</si>
  <si>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</si>
  <si>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</si>
  <si>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</si>
  <si>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</si>
  <si>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</si>
  <si>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</si>
  <si>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</si>
  <si>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</si>
  <si>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</si>
  <si>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</si>
  <si>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</si>
  <si>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</si>
  <si>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</si>
  <si>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</si>
  <si>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</si>
  <si>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</si>
  <si>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</si>
  <si>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</si>
  <si>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</si>
  <si>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</si>
  <si>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</si>
  <si>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</si>
  <si>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</si>
  <si>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</si>
  <si>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</si>
  <si>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</si>
  <si>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</si>
  <si>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</si>
  <si>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</si>
  <si>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</si>
  <si>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</si>
  <si>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</si>
  <si>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</si>
  <si>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</si>
  <si>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</si>
  <si>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</si>
  <si>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</si>
  <si>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</si>
  <si>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</si>
  <si>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</si>
  <si>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</si>
  <si>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</si>
  <si>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</si>
  <si>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</si>
  <si>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</si>
  <si>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</si>
  <si>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</si>
  <si>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</si>
  <si>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</si>
  <si>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</si>
  <si>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</si>
  <si>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</si>
  <si>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</si>
  <si>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</si>
  <si>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</si>
  <si>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</si>
  <si>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</si>
  <si>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</si>
  <si>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</si>
  <si>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</si>
  <si>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</si>
  <si>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</si>
  <si>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</si>
  <si>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</si>
  <si>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</si>
  <si>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</si>
  <si>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</si>
  <si>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</si>
  <si>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</si>
  <si>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</si>
  <si>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</si>
  <si>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</si>
  <si>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</si>
  <si>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</si>
  <si>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</si>
  <si>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</si>
  <si>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</si>
  <si>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</si>
  <si>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</si>
  <si>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</si>
  <si>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</si>
  <si>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</si>
  <si>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</si>
  <si>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</si>
  <si>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</si>
  <si>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</si>
  <si>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</si>
  <si>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</si>
  <si>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</si>
  <si>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</si>
  <si>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</si>
  <si>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</si>
  <si>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</si>
  <si>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</si>
  <si>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</si>
  <si>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</si>
  <si>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</si>
  <si>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</si>
  <si>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</si>
  <si>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</si>
  <si>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</si>
  <si>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</si>
  <si>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</si>
  <si>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</si>
  <si>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</si>
  <si>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</si>
  <si>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</si>
  <si>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</si>
  <si>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</si>
  <si>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</si>
  <si>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</si>
  <si>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</si>
  <si>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</si>
  <si>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</si>
  <si>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</si>
  <si>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</si>
  <si>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</si>
  <si>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</si>
  <si>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</si>
  <si>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</si>
  <si>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</si>
  <si>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</si>
  <si>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</si>
  <si>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</si>
  <si>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</si>
  <si>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</si>
  <si>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</si>
  <si>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</si>
  <si>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</si>
  <si>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</si>
  <si>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</si>
  <si>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</si>
  <si>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</si>
  <si>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</si>
  <si>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</si>
  <si>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</si>
  <si>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</si>
  <si>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</si>
  <si>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</si>
  <si>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</si>
  <si>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</si>
  <si>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</si>
  <si>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</si>
  <si>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</si>
  <si>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</si>
  <si>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</si>
  <si>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</si>
  <si>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</si>
  <si>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</si>
  <si>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</si>
  <si>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</si>
  <si>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</si>
  <si>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</si>
  <si>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</si>
  <si>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</si>
  <si>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</si>
  <si>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</si>
  <si>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</si>
  <si>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</si>
  <si>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</si>
  <si>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</si>
  <si>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</si>
  <si>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</si>
  <si>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</si>
  <si>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</si>
  <si>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</si>
  <si>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</si>
  <si>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</si>
  <si>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</si>
  <si>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</si>
  <si>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</si>
  <si>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</si>
  <si>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</si>
  <si>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</si>
  <si>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</si>
  <si>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</si>
  <si>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</si>
  <si>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</si>
  <si>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</si>
  <si>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</si>
  <si>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</si>
  <si>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</si>
  <si>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</si>
  <si>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</si>
  <si>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</si>
  <si>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</si>
  <si>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</si>
  <si>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</si>
  <si>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</si>
  <si>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</si>
  <si>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</si>
  <si>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</si>
  <si>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</si>
  <si>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</si>
  <si>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</si>
  <si>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</si>
  <si>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</si>
  <si>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</si>
  <si>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</si>
  <si>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</si>
  <si>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</si>
  <si>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</si>
  <si>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</si>
  <si>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</si>
  <si>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</si>
  <si>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</si>
  <si>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</si>
  <si>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</si>
  <si>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</si>
  <si>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</si>
  <si>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</si>
  <si>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</si>
  <si>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</si>
  <si>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</si>
  <si>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</si>
  <si>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</si>
  <si>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</si>
  <si>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</si>
  <si>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</si>
  <si>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</si>
  <si>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</si>
  <si>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</si>
  <si>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</si>
  <si>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</si>
  <si>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</si>
  <si>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</si>
  <si>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</si>
  <si>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</si>
  <si>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</si>
  <si>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</si>
  <si>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</si>
  <si>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</si>
  <si>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</si>
  <si>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</si>
  <si>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</si>
  <si>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</si>
  <si>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</si>
  <si>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</si>
  <si>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</si>
  <si>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</si>
  <si>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</si>
  <si>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</si>
  <si>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</si>
  <si>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</si>
  <si>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</si>
  <si>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</si>
  <si>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</si>
  <si>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</si>
  <si>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</si>
  <si>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</si>
  <si>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</si>
  <si>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</si>
  <si>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</si>
  <si>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</si>
  <si>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</si>
  <si>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</si>
  <si>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</si>
  <si>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</si>
  <si>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</si>
  <si>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</si>
  <si>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</si>
  <si>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</si>
  <si>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</si>
  <si>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</si>
  <si>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</si>
  <si>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</si>
  <si>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</si>
  <si>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</si>
  <si>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</si>
  <si>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</si>
  <si>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</si>
  <si>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</si>
  <si>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</si>
  <si>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</si>
  <si>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</si>
  <si>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</si>
  <si>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</si>
  <si>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</si>
  <si>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</si>
  <si>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</si>
  <si>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</si>
  <si>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</si>
  <si>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</si>
  <si>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</si>
  <si>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</si>
  <si>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</si>
  <si>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</si>
  <si>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</si>
  <si>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</si>
  <si>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</si>
  <si>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</si>
  <si>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</si>
  <si>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</si>
  <si>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</si>
  <si>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</si>
  <si>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</si>
  <si>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</si>
  <si>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</si>
  <si>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</si>
  <si>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</si>
  <si>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</si>
  <si>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</si>
  <si>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</si>
  <si>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</si>
  <si>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</si>
  <si>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</si>
  <si>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</si>
  <si>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</si>
  <si>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</si>
  <si>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</si>
  <si>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</si>
  <si>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</si>
  <si>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</si>
  <si>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</si>
  <si>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</si>
  <si>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</si>
  <si>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</si>
  <si>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</si>
  <si>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</si>
  <si>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</si>
  <si>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</si>
  <si>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</si>
  <si>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</si>
  <si>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</si>
  <si>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</si>
  <si>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</si>
  <si>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</si>
  <si>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</si>
  <si>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</si>
  <si>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</si>
  <si>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</si>
  <si>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</si>
  <si>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</si>
  <si>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</si>
  <si>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</si>
  <si>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</si>
  <si>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</si>
  <si>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</si>
  <si>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</si>
  <si>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</si>
  <si>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</si>
  <si>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</si>
  <si>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</si>
  <si>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</si>
  <si>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</si>
  <si>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</si>
  <si>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</si>
  <si>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</si>
  <si>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</si>
  <si>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</si>
  <si>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</si>
  <si>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</si>
  <si>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</si>
  <si>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</si>
  <si>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</si>
  <si>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</si>
  <si>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</si>
  <si>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</si>
  <si>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</si>
  <si>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</si>
  <si>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</si>
  <si>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</si>
  <si>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</si>
  <si>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</si>
  <si>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</si>
  <si>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</si>
  <si>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</si>
  <si>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</si>
  <si>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</si>
  <si>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</si>
  <si>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</si>
  <si>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</si>
  <si>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</si>
  <si>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</si>
  <si>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</si>
  <si>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</si>
  <si>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</si>
  <si>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</si>
  <si>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</si>
  <si>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</si>
  <si>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</si>
  <si>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</si>
  <si>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</si>
  <si>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</si>
  <si>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</si>
  <si>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</si>
  <si>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</si>
  <si>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</si>
  <si>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</si>
  <si>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</si>
  <si>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</si>
  <si>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</si>
  <si>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</si>
  <si>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</si>
  <si>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</si>
  <si>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</si>
  <si>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</si>
  <si>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</si>
  <si>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</si>
  <si>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</si>
  <si>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</si>
  <si>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</si>
  <si>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</si>
  <si>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</si>
  <si>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</si>
  <si>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</si>
  <si>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</si>
  <si>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</si>
  <si>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</si>
  <si>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</si>
  <si>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</si>
  <si>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</si>
  <si>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</si>
  <si>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</si>
  <si>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</si>
  <si>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</si>
  <si>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</si>
  <si>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</si>
  <si>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</si>
  <si>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</si>
  <si>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</si>
  <si>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</si>
  <si>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</si>
  <si>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</si>
  <si>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</si>
  <si>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</si>
  <si>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</si>
  <si>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</si>
  <si>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</si>
  <si>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</si>
  <si>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</si>
  <si>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</si>
  <si>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</si>
  <si>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</si>
  <si>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</si>
  <si>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</si>
  <si>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</si>
  <si>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</si>
  <si>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</si>
  <si>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</si>
  <si>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</si>
  <si>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</si>
  <si>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</si>
  <si>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</si>
  <si>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</si>
  <si>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</si>
  <si>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</si>
  <si>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</si>
  <si>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</si>
  <si>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</si>
  <si>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</si>
  <si>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</si>
  <si>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</si>
  <si>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</si>
  <si>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</si>
  <si>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</si>
  <si>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</si>
  <si>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</si>
  <si>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</si>
  <si>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</si>
  <si>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</si>
  <si>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</si>
  <si>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</si>
  <si>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</si>
  <si>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</si>
  <si>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</si>
  <si>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</si>
  <si>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</si>
  <si>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</si>
  <si>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</si>
  <si>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</si>
  <si>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</si>
  <si>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</si>
  <si>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</si>
  <si>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</si>
  <si>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</si>
  <si>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</si>
  <si>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</si>
  <si>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</si>
  <si>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</si>
  <si>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</si>
  <si>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</si>
  <si>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</si>
  <si>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</si>
  <si>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</si>
  <si>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</si>
  <si>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</si>
  <si>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</si>
  <si>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</si>
  <si>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</si>
  <si>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</si>
  <si>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</si>
  <si>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</si>
  <si>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</si>
  <si>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</si>
  <si>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</si>
  <si>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</si>
  <si>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</si>
  <si>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</si>
  <si>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</si>
  <si>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</si>
  <si>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</si>
  <si>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</si>
  <si>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</si>
  <si>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</si>
  <si>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</si>
  <si>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</si>
  <si>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</si>
  <si>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</si>
  <si>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</si>
  <si>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</si>
  <si>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</si>
  <si>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</si>
  <si>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</si>
  <si>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</si>
  <si>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</si>
  <si>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</si>
  <si>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</si>
  <si>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</si>
  <si>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</si>
  <si>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</si>
  <si>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</si>
  <si>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</si>
  <si>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</si>
  <si>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</si>
  <si>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</si>
  <si>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</si>
  <si>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</si>
  <si>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</si>
  <si>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</si>
  <si>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</si>
  <si>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</si>
  <si>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</si>
  <si>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</si>
  <si>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</si>
  <si>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</si>
  <si>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</si>
  <si>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</si>
  <si>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</si>
  <si>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</si>
  <si>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</si>
  <si>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</si>
  <si>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</si>
  <si>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</si>
  <si>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</si>
  <si>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</si>
  <si>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</si>
  <si>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</si>
  <si>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</si>
  <si>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</si>
  <si>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</si>
  <si>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</si>
  <si>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</si>
  <si>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</si>
  <si>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</si>
  <si>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</si>
  <si>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</si>
  <si>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</si>
  <si>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</si>
  <si>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</si>
  <si>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</si>
  <si>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</si>
  <si>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</si>
  <si>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</si>
  <si>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</si>
  <si>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</si>
  <si>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</si>
  <si>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</si>
  <si>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</si>
  <si>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</si>
  <si>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</si>
  <si>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</si>
  <si>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</si>
  <si>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</si>
  <si>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</si>
  <si>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</si>
  <si>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</si>
  <si>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</si>
  <si>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</si>
  <si>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</si>
  <si>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</si>
  <si>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</si>
  <si>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</si>
  <si>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</si>
  <si>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</si>
  <si>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</si>
  <si>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</si>
  <si>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</si>
  <si>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</si>
  <si>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</si>
  <si>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</si>
  <si>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</si>
  <si>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</si>
  <si>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</si>
  <si>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</si>
  <si>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</si>
  <si>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</si>
  <si>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</si>
  <si>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</si>
  <si>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</si>
  <si>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</si>
  <si>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</si>
  <si>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</si>
  <si>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</si>
  <si>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</si>
  <si>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</si>
  <si>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</si>
  <si>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</si>
  <si>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</si>
  <si>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</si>
  <si>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</si>
  <si>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</si>
  <si>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</si>
  <si>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</si>
  <si>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</si>
  <si>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</si>
  <si>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</si>
  <si>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</si>
  <si>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</si>
  <si>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</si>
  <si>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</si>
  <si>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</si>
  <si>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</si>
  <si>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</si>
  <si>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</si>
  <si>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</si>
  <si>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</si>
  <si>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</si>
  <si>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</si>
  <si>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</si>
  <si>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</si>
  <si>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</si>
  <si>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</si>
  <si>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</si>
  <si>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</si>
  <si>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</si>
  <si>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</si>
  <si>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</si>
  <si>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</si>
  <si>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</si>
  <si>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</si>
  <si>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</si>
  <si>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</si>
  <si>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</si>
  <si>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</si>
  <si>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</si>
  <si>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</si>
  <si>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</si>
  <si>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</si>
  <si>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</si>
  <si>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</si>
  <si>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</si>
  <si>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</si>
  <si>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</si>
  <si>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</si>
  <si>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</si>
  <si>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</si>
  <si>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</si>
  <si>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</si>
  <si>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</si>
  <si>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</si>
  <si>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</si>
  <si>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</si>
  <si>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</si>
  <si>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</si>
  <si>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</si>
  <si>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</si>
  <si>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</si>
  <si>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</si>
  <si>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</si>
  <si>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</si>
  <si>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</si>
  <si>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</si>
  <si>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</si>
  <si>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</si>
  <si>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</si>
  <si>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</si>
  <si>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</si>
  <si>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</si>
  <si>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</si>
  <si>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</si>
  <si>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</si>
  <si>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</si>
  <si>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</si>
  <si>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</si>
  <si>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</si>
  <si>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</si>
  <si>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</si>
  <si>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</si>
  <si>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</si>
  <si>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</si>
  <si>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</si>
  <si>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</si>
  <si>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</si>
  <si>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</si>
  <si>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</si>
  <si>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</si>
  <si>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</si>
  <si>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</si>
  <si>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</si>
  <si>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</si>
  <si>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</si>
  <si>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</si>
  <si>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</si>
  <si>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</si>
  <si>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</si>
  <si>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</si>
  <si>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</si>
  <si>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</si>
  <si>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</si>
  <si>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</si>
  <si>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</si>
  <si>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</si>
  <si>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</si>
  <si>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</si>
  <si>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</si>
  <si>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</si>
  <si>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</si>
  <si>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</si>
  <si>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</si>
  <si>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</si>
  <si>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</si>
  <si>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</si>
  <si>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</si>
  <si>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</si>
  <si>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</si>
  <si>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</si>
  <si>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</si>
  <si>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</si>
  <si>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</si>
  <si>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</si>
  <si>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</si>
  <si>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</si>
  <si>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</si>
  <si>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</si>
  <si>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</si>
  <si>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</si>
  <si>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</si>
  <si>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</si>
  <si>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</si>
  <si>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</si>
  <si>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</si>
  <si>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</si>
  <si>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</si>
  <si>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</si>
  <si>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</si>
  <si>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</si>
  <si>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</si>
  <si>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</si>
  <si>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</si>
  <si>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</si>
  <si>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</si>
  <si>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</si>
  <si>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</si>
  <si>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</si>
  <si>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</si>
  <si>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</si>
  <si>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</si>
  <si>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</si>
  <si>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</si>
  <si>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</si>
  <si>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</si>
  <si>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</si>
  <si>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</si>
  <si>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</si>
  <si>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</si>
  <si>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</si>
  <si>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</si>
  <si>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</si>
  <si>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</si>
  <si>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</si>
  <si>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</si>
  <si>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</si>
  <si>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</si>
  <si>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</si>
  <si>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</si>
  <si>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</si>
  <si>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</si>
  <si>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</si>
  <si>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</si>
  <si>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</si>
  <si>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</si>
  <si>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</si>
  <si>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</si>
  <si>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</si>
  <si>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</si>
  <si>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</si>
  <si>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</si>
  <si>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</si>
  <si>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</si>
  <si>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</si>
  <si>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</si>
  <si>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</si>
  <si>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</si>
  <si>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</si>
  <si>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</si>
  <si>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</si>
  <si>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</si>
  <si>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</si>
  <si>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</si>
  <si>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</si>
  <si>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</si>
  <si>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</si>
  <si>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</si>
  <si>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</si>
  <si>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</si>
  <si>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</si>
  <si>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</si>
  <si>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</si>
  <si>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</si>
  <si>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</si>
  <si>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</si>
  <si>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</si>
  <si>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</si>
  <si>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</si>
  <si>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</si>
  <si>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</si>
  <si>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</si>
  <si>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</si>
  <si>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</si>
  <si>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</si>
  <si>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</si>
  <si>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</si>
  <si>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</si>
  <si>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</si>
  <si>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</si>
  <si>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</si>
  <si>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</si>
  <si>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</si>
  <si>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</si>
  <si>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</si>
  <si>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</si>
  <si>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</si>
  <si>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</si>
  <si>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</si>
  <si>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</si>
  <si>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</si>
  <si>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</si>
  <si>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</si>
  <si>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</si>
  <si>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</si>
  <si>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</si>
  <si>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</si>
  <si>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</si>
  <si>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</si>
  <si>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</si>
  <si>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</si>
  <si>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</si>
  <si>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</si>
  <si>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</si>
  <si>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</si>
  <si>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</si>
  <si>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</si>
  <si>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</si>
  <si>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</si>
  <si>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</si>
  <si>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</si>
  <si>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</si>
  <si>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</si>
  <si>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</si>
  <si>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</si>
  <si>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</si>
  <si>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</si>
  <si>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</si>
  <si>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</si>
  <si>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</si>
  <si>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</si>
  <si>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</si>
  <si>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</si>
  <si>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</si>
  <si>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</si>
  <si>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</si>
  <si>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</si>
  <si>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</si>
  <si>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</si>
  <si>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</si>
  <si>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</si>
  <si>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</si>
  <si>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</si>
  <si>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</si>
  <si>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</si>
  <si>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</si>
  <si>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</si>
  <si>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</si>
  <si>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</si>
  <si>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</si>
  <si>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</si>
  <si>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</si>
  <si>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</si>
  <si>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</si>
  <si>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</si>
  <si>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</si>
  <si>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</si>
  <si>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</si>
  <si>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</si>
  <si>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</si>
  <si>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</si>
  <si>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</si>
  <si>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</si>
  <si>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</si>
  <si>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</si>
  <si>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</si>
  <si>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</si>
  <si>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</si>
  <si>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</si>
  <si>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</si>
  <si>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</si>
  <si>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</si>
  <si>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</si>
  <si>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</si>
  <si>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</si>
  <si>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</si>
  <si>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</si>
  <si>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</si>
  <si>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</si>
  <si>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</si>
  <si>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</si>
  <si>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</si>
  <si>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</si>
  <si>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</si>
  <si>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</si>
  <si>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</si>
  <si>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</si>
  <si>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</si>
  <si>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</si>
  <si>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</si>
  <si>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</si>
  <si>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</si>
  <si>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</si>
  <si>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</si>
  <si>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</si>
  <si>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</si>
  <si>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</si>
  <si>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</si>
  <si>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</si>
  <si>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</si>
  <si>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</si>
  <si>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</si>
  <si>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</si>
  <si>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</si>
  <si>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</si>
  <si>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</si>
  <si>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</si>
  <si>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</si>
  <si>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</si>
  <si>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</si>
  <si>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</si>
  <si>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</si>
  <si>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</si>
  <si>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</si>
  <si>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</si>
  <si>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</si>
  <si>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</si>
  <si>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</si>
  <si>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</si>
  <si>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</si>
  <si>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</si>
  <si>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</si>
  <si>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</si>
  <si>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</si>
  <si>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</si>
  <si>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</si>
  <si>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</si>
  <si>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</si>
  <si>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</si>
  <si>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</si>
  <si>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</si>
  <si>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</si>
  <si>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</si>
  <si>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</si>
  <si>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</si>
  <si>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</si>
  <si>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</si>
  <si>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</si>
  <si>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</si>
  <si>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</si>
  <si>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</si>
  <si>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</si>
  <si>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</si>
  <si>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</si>
  <si>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</si>
  <si>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</si>
  <si>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</si>
  <si>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</si>
  <si>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</si>
  <si>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</si>
  <si>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</si>
  <si>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</si>
  <si>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</si>
  <si>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</si>
  <si>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</si>
  <si>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</si>
  <si>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</si>
  <si>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</si>
  <si>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</si>
  <si>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</si>
  <si>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</si>
  <si>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</si>
  <si>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</si>
  <si>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</si>
  <si>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</si>
  <si>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</si>
  <si>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</si>
  <si>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</si>
  <si>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</si>
  <si>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</si>
  <si>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</si>
  <si>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</si>
  <si>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</si>
  <si>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</si>
  <si>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</si>
  <si>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</si>
  <si>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</si>
  <si>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</si>
  <si>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</si>
  <si>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</si>
  <si>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</si>
  <si>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</si>
  <si>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</si>
  <si>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</si>
  <si>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</si>
  <si>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</si>
  <si>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</si>
  <si>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</si>
  <si>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</si>
  <si>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</si>
  <si>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</si>
  <si>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</si>
  <si>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</si>
  <si>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</si>
  <si>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</si>
  <si>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</si>
  <si>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</si>
  <si>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</si>
  <si>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</si>
  <si>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</si>
  <si>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</si>
  <si>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</si>
  <si>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</si>
  <si>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</si>
  <si>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</si>
  <si>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</si>
  <si>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</si>
  <si>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</si>
  <si>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</si>
  <si>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</si>
  <si>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</si>
  <si>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</si>
  <si>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</si>
  <si>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</si>
  <si>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</si>
  <si>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</si>
  <si>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</si>
  <si>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</si>
  <si>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</si>
  <si>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</si>
  <si>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</si>
  <si>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</si>
  <si>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</si>
  <si>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</si>
  <si>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</si>
  <si>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</si>
  <si>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</si>
  <si>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</si>
  <si>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</si>
  <si>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</si>
  <si>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</si>
  <si>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</si>
  <si>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</si>
  <si>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</si>
  <si>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</si>
  <si>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</si>
  <si>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</si>
  <si>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</si>
  <si>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</si>
  <si>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</si>
  <si>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</si>
  <si>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</si>
  <si>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</si>
  <si>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</si>
  <si>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</si>
  <si>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</si>
  <si>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</si>
  <si>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</si>
  <si>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</si>
  <si>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</si>
  <si>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</si>
  <si>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</si>
  <si>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</si>
  <si>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</si>
  <si>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</si>
  <si>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</si>
  <si>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</si>
  <si>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</si>
  <si>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</si>
  <si>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</si>
  <si>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</si>
  <si>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</si>
  <si>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</si>
  <si>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</si>
  <si>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</si>
  <si>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</si>
  <si>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</si>
  <si>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</si>
  <si>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</si>
  <si>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</si>
  <si>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</si>
  <si>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</si>
  <si>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</si>
  <si>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</si>
  <si>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</si>
  <si>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</si>
  <si>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</si>
  <si>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</si>
  <si>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</si>
  <si>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</si>
  <si>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</si>
  <si>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</si>
  <si>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</si>
  <si>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</si>
  <si>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</si>
  <si>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</si>
  <si>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</si>
  <si>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</si>
  <si>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</si>
  <si>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</si>
  <si>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</si>
  <si>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</si>
  <si>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</si>
  <si>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</si>
  <si>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</si>
  <si>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</si>
  <si>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</si>
  <si>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</si>
  <si>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</si>
  <si>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</si>
  <si>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</si>
  <si>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</si>
  <si>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</si>
  <si>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</si>
  <si>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</si>
  <si>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</si>
  <si>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</si>
  <si>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</si>
  <si>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</si>
  <si>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</si>
  <si>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</si>
  <si>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</si>
  <si>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</si>
  <si>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</si>
  <si>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</si>
  <si>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</si>
  <si>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</si>
  <si>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</si>
  <si>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</si>
  <si>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</si>
  <si>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</si>
  <si>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</si>
  <si>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</si>
  <si>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</si>
  <si>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</si>
  <si>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</si>
  <si>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</si>
  <si>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</si>
  <si>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</si>
  <si>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</si>
  <si>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</si>
  <si>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</si>
  <si>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</si>
  <si>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</si>
  <si>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</si>
  <si>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</si>
  <si>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</si>
  <si>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</si>
  <si>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</si>
  <si>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</si>
  <si>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</si>
  <si>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</si>
  <si>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</si>
  <si>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</si>
  <si>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</si>
  <si>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</si>
  <si>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</si>
  <si>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</si>
  <si>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</si>
  <si>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</si>
  <si>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</si>
  <si>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</si>
  <si>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</si>
  <si>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</si>
  <si>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</si>
  <si>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</si>
  <si>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</si>
  <si>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</si>
  <si>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</si>
  <si>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</si>
  <si>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</si>
  <si>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</si>
  <si>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</si>
  <si>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</si>
  <si>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</si>
  <si>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</si>
  <si>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</si>
  <si>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</si>
  <si>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</si>
  <si>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</si>
  <si>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</si>
  <si>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</si>
  <si>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</si>
  <si>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</si>
  <si>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</si>
  <si>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</si>
  <si>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</si>
  <si>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</si>
  <si>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</si>
  <si>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</si>
  <si>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</si>
  <si>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</si>
  <si>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</si>
  <si>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</si>
  <si>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</si>
  <si>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</si>
  <si>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</si>
  <si>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</si>
  <si>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</si>
  <si>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</si>
  <si>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</si>
  <si>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</si>
  <si>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</si>
  <si>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</si>
  <si>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</si>
  <si>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</si>
  <si>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</si>
  <si>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</si>
  <si>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</si>
  <si>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</si>
  <si>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</si>
  <si>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</si>
  <si>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</si>
  <si>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</si>
  <si>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</si>
  <si>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</si>
  <si>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</si>
  <si>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</si>
  <si>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</si>
  <si>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</si>
  <si>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</si>
  <si>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</si>
  <si>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</si>
  <si>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</si>
  <si>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</si>
  <si>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</si>
  <si>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</si>
  <si>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</si>
  <si>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</si>
  <si>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</si>
  <si>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</si>
  <si>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</si>
  <si>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</si>
  <si>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</si>
  <si>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</si>
  <si>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</si>
  <si>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</si>
  <si>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</si>
  <si>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</si>
  <si>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</si>
  <si>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</si>
  <si>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</si>
  <si>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</si>
  <si>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</si>
  <si>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</si>
  <si>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</si>
  <si>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</si>
  <si>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</si>
  <si>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</si>
  <si>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</si>
  <si>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</si>
  <si>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</si>
  <si>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</si>
  <si>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</si>
  <si>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</si>
  <si>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</si>
  <si>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</si>
  <si>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</si>
  <si>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</si>
  <si>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</si>
  <si>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</si>
  <si>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</si>
  <si>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</si>
  <si>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</si>
  <si>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</si>
  <si>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</si>
  <si>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</si>
  <si>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</si>
  <si>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</si>
  <si>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</si>
  <si>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</si>
  <si>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</si>
  <si>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</si>
  <si>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</si>
  <si>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</si>
  <si>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</si>
  <si>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</si>
  <si>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</si>
  <si>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</si>
  <si>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</si>
  <si>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</si>
  <si>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</si>
  <si>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</si>
  <si>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</si>
  <si>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</si>
  <si>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</si>
  <si>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</si>
  <si>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</si>
  <si>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</si>
  <si>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</si>
  <si>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</si>
  <si>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</si>
  <si>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</si>
  <si>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</si>
  <si>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</si>
  <si>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</si>
  <si>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</si>
  <si>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</si>
  <si>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</si>
  <si>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</si>
  <si>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</si>
  <si>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</si>
  <si>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</si>
  <si>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</si>
  <si>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</si>
  <si>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</si>
  <si>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</si>
  <si>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</si>
  <si>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</si>
  <si>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</si>
  <si>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</si>
  <si>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</si>
  <si>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</si>
  <si>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</si>
  <si>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</si>
  <si>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</si>
  <si>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</si>
  <si>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</si>
  <si>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</si>
  <si>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</si>
  <si>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</si>
  <si>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</si>
  <si>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</si>
  <si>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</si>
  <si>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</si>
  <si>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</si>
  <si>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</si>
  <si>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</si>
  <si>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</si>
  <si>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</si>
  <si>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</si>
  <si>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</si>
  <si>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</si>
  <si>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</si>
  <si>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</si>
  <si>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</si>
  <si>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</si>
  <si>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</si>
  <si>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</si>
  <si>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</si>
  <si>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</si>
  <si>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</si>
  <si>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</si>
  <si>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</si>
  <si>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</si>
  <si>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</si>
  <si>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</si>
  <si>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</si>
  <si>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</si>
  <si>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</si>
  <si>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</si>
  <si>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</si>
  <si>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</si>
  <si>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</si>
  <si>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</si>
  <si>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</si>
  <si>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</si>
  <si>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</si>
  <si>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</si>
  <si>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</si>
  <si>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</si>
  <si>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</si>
  <si>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</si>
  <si>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</si>
  <si>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</si>
  <si>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</si>
  <si>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</si>
  <si>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</si>
  <si>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</si>
  <si>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</si>
  <si>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</si>
  <si>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</si>
  <si>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</si>
  <si>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</si>
  <si>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</si>
  <si>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</si>
  <si>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</si>
  <si>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</si>
  <si>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</si>
  <si>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</si>
  <si>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</si>
  <si>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</si>
  <si>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</si>
  <si>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</si>
  <si>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</si>
  <si>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</si>
  <si>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</si>
  <si>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</si>
  <si>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</si>
  <si>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</si>
  <si>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</si>
  <si>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</si>
  <si>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</si>
  <si>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</si>
  <si>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</si>
  <si>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</si>
  <si>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</si>
  <si>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</si>
  <si>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</si>
  <si>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</si>
  <si>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</si>
  <si>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</si>
  <si>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</si>
  <si>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</si>
  <si>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</si>
  <si>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</si>
  <si>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</si>
  <si>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</si>
  <si>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</si>
  <si>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</si>
  <si>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</si>
  <si>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</si>
  <si>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</si>
  <si>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</si>
  <si>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</si>
  <si>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</si>
  <si>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</si>
  <si>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</si>
  <si>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</si>
  <si>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</si>
  <si>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</si>
  <si>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</si>
  <si>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</si>
  <si>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</si>
  <si>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</si>
  <si>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</si>
  <si>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</si>
  <si>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</si>
  <si>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</si>
  <si>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</si>
  <si>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</si>
  <si>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</si>
  <si>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</si>
  <si>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</si>
  <si>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</si>
  <si>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</si>
  <si>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</si>
  <si>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</si>
  <si>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</si>
  <si>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</si>
  <si>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</si>
  <si>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</si>
  <si>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</si>
  <si>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</si>
  <si>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</si>
  <si>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</si>
  <si>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</si>
  <si>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</si>
  <si>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</si>
  <si>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</si>
  <si>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</si>
  <si>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</si>
  <si>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</si>
  <si>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</si>
  <si>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</si>
  <si>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</si>
  <si>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</si>
  <si>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</si>
  <si>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</si>
  <si>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</si>
  <si>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</si>
  <si>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</si>
  <si>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</si>
  <si>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</si>
  <si>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</si>
  <si>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</si>
  <si>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</si>
  <si>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</si>
  <si>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</si>
  <si>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</si>
  <si>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</si>
  <si>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</si>
  <si>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</si>
  <si>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</si>
  <si>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</si>
  <si>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</si>
  <si>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</si>
  <si>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</si>
  <si>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</si>
  <si>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</si>
  <si>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</si>
  <si>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</si>
  <si>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</si>
  <si>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</si>
  <si>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</si>
  <si>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</si>
  <si>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</si>
  <si>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</si>
  <si>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</si>
  <si>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</si>
  <si>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</si>
  <si>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</si>
  <si>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</si>
  <si>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</si>
  <si>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</si>
  <si>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</si>
  <si>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</si>
  <si>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</si>
  <si>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</si>
  <si>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</si>
  <si>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</si>
  <si>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</si>
  <si>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</si>
  <si>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</si>
  <si>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</si>
  <si>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</si>
  <si>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</si>
  <si>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</si>
  <si>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</si>
  <si>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</si>
  <si>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</si>
  <si>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</si>
  <si>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</si>
  <si>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</si>
  <si>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</si>
  <si>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</si>
  <si>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</si>
  <si>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</si>
  <si>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</si>
  <si>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</si>
  <si>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</si>
  <si>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</si>
  <si>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</si>
  <si>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</si>
  <si>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</si>
  <si>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</si>
  <si>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</si>
  <si>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</si>
  <si>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</si>
  <si>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</si>
  <si>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</si>
  <si>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</si>
  <si>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</si>
  <si>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</si>
  <si>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</si>
  <si>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</si>
  <si>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</si>
  <si>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</si>
  <si>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</si>
  <si>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</si>
  <si>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</si>
  <si>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</si>
  <si>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</si>
  <si>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</si>
  <si>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</si>
  <si>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</si>
  <si>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</si>
  <si>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</si>
  <si>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</si>
  <si>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</si>
  <si>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</si>
  <si>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</si>
  <si>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</si>
  <si>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</si>
  <si>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</si>
  <si>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</si>
  <si>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</si>
  <si>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</si>
  <si>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</si>
  <si>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</si>
  <si>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</si>
  <si>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</si>
  <si>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</si>
  <si>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</si>
  <si>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</si>
  <si>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</si>
  <si>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</si>
  <si>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</si>
  <si>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</si>
  <si>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</si>
  <si>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</si>
  <si>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</si>
  <si>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</si>
  <si>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</si>
  <si>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</si>
  <si>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</si>
  <si>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</si>
  <si>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</si>
  <si>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</si>
  <si>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</si>
  <si>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</si>
  <si>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</si>
  <si>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</si>
  <si>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</si>
  <si>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</si>
  <si>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</si>
  <si>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</si>
  <si>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</si>
  <si>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</si>
  <si>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</si>
  <si>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</si>
  <si>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</si>
  <si>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</si>
  <si>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</si>
  <si>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</si>
  <si>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</si>
  <si>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</si>
  <si>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</si>
  <si>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</si>
  <si>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</si>
  <si>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</si>
  <si>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</si>
  <si>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</si>
  <si>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</si>
  <si>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</si>
  <si>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</si>
  <si>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</si>
  <si>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</si>
  <si>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</si>
  <si>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</si>
  <si>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</si>
  <si>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</si>
  <si>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</si>
  <si>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</si>
  <si>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</si>
  <si>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</si>
  <si>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</si>
  <si>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</si>
  <si>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</si>
  <si>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</si>
  <si>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</si>
  <si>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</si>
  <si>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</si>
  <si>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</si>
  <si>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</si>
  <si>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</si>
  <si>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</si>
  <si>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</si>
  <si>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</si>
  <si>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</si>
  <si>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</si>
  <si>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</si>
  <si>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</si>
  <si>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</si>
  <si>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</si>
  <si>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</si>
  <si>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</si>
  <si>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</si>
  <si>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</si>
  <si>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</si>
  <si>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</si>
  <si>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</si>
  <si>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</si>
  <si>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</si>
  <si>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</si>
  <si>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</si>
  <si>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</si>
  <si>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</si>
  <si>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</si>
  <si>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</si>
  <si>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</si>
  <si>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</si>
  <si>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</si>
  <si>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</si>
  <si>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</si>
  <si>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</si>
  <si>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</si>
  <si>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</si>
  <si>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</si>
  <si>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</si>
  <si>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</si>
  <si>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</si>
  <si>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</si>
  <si>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</si>
  <si>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</si>
  <si>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</si>
  <si>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</si>
  <si>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</si>
  <si>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</si>
  <si>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</si>
  <si>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</si>
  <si>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</si>
  <si>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</si>
  <si>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</si>
  <si>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</si>
  <si>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</si>
  <si>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</si>
  <si>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</si>
  <si>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</si>
  <si>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</si>
  <si>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</si>
  <si>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</si>
  <si>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</si>
  <si>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</si>
  <si>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</si>
  <si>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</si>
  <si>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</si>
  <si>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</si>
  <si>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</si>
  <si>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</si>
  <si>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</si>
  <si>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</si>
  <si>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</si>
  <si>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</si>
  <si>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</si>
  <si>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</si>
  <si>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</si>
  <si>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</si>
  <si>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</si>
  <si>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</si>
  <si>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</si>
  <si>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</si>
  <si>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</si>
  <si>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</si>
  <si>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</si>
  <si>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</si>
  <si>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</si>
  <si>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</si>
  <si>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</si>
  <si>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</si>
  <si>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</si>
  <si>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</si>
  <si>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</si>
  <si>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</si>
  <si>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</si>
  <si>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</si>
  <si>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</si>
  <si>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</si>
  <si>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</si>
  <si>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</si>
  <si>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</si>
  <si>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</si>
  <si>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</si>
  <si>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</si>
  <si>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</si>
  <si>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</si>
  <si>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</si>
  <si>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</si>
  <si>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</si>
  <si>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</si>
  <si>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</si>
  <si>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</si>
  <si>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</si>
  <si>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</si>
  <si>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</si>
  <si>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</si>
  <si>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</si>
  <si>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</si>
  <si>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</si>
  <si>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</si>
  <si>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</si>
  <si>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</si>
  <si>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</si>
  <si>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</si>
  <si>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</si>
  <si>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</si>
  <si>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</si>
  <si>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</si>
  <si>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</si>
  <si>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</si>
  <si>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</si>
  <si>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</si>
  <si>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</si>
  <si>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</si>
  <si>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</si>
  <si>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</si>
  <si>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</si>
  <si>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</si>
  <si>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</si>
  <si>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</si>
  <si>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</si>
  <si>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</si>
  <si>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</si>
  <si>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</si>
  <si>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</si>
  <si>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</si>
  <si>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</si>
  <si>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</si>
  <si>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</si>
  <si>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</si>
  <si>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</si>
  <si>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</si>
  <si>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</si>
  <si>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</si>
  <si>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</si>
  <si>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</si>
  <si>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</si>
  <si>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</si>
  <si>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</si>
  <si>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</si>
  <si>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</si>
  <si>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</si>
  <si>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</si>
  <si>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</si>
  <si>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</si>
  <si>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</si>
  <si>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</si>
  <si>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</si>
  <si>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</si>
  <si>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</si>
  <si>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</si>
  <si>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</si>
  <si>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</si>
  <si>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</si>
  <si>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</si>
  <si>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</si>
  <si>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</si>
  <si>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</si>
  <si>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</si>
  <si>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</si>
  <si>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</si>
  <si>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</si>
  <si>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</si>
  <si>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</si>
  <si>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</si>
  <si>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</si>
  <si>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</si>
  <si>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</si>
  <si>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</si>
  <si>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</si>
  <si>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</si>
  <si>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</si>
  <si>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</si>
  <si>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</si>
  <si>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</si>
  <si>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</si>
  <si>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</si>
  <si>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</si>
  <si>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</si>
  <si>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</si>
  <si>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</si>
  <si>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</si>
  <si>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</si>
  <si>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</si>
  <si>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</si>
  <si>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</si>
  <si>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</si>
  <si>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</si>
  <si>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</si>
  <si>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</si>
  <si>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</si>
  <si>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</si>
  <si>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</si>
  <si>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</si>
  <si>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</si>
  <si>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</si>
  <si>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</si>
  <si>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</si>
  <si>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</si>
  <si>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</si>
  <si>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</si>
  <si>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</si>
  <si>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</si>
  <si>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</si>
  <si>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</si>
  <si>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</si>
  <si>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</si>
  <si>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</si>
  <si>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</si>
  <si>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</si>
  <si>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</si>
  <si>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</si>
  <si>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</si>
  <si>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</si>
  <si>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</si>
  <si>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</si>
  <si>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</si>
  <si>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</si>
  <si>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</si>
  <si>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</si>
  <si>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</si>
  <si>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</si>
  <si>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</si>
  <si>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</si>
  <si>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</si>
  <si>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</si>
  <si>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</si>
  <si>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</si>
  <si>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</si>
  <si>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</si>
  <si>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</si>
  <si>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</si>
  <si>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</si>
  <si>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</si>
  <si>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</si>
  <si>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</si>
  <si>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</si>
  <si>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</si>
  <si>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</si>
  <si>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</si>
  <si>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</si>
  <si>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</si>
  <si>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</si>
  <si>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</si>
  <si>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</si>
  <si>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</si>
  <si>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</si>
  <si>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</si>
  <si>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</si>
  <si>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</si>
  <si>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</si>
  <si>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</si>
  <si>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</si>
  <si>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</si>
  <si>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</si>
  <si>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</si>
  <si>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</si>
  <si>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</si>
  <si>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</si>
  <si>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</si>
  <si>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</si>
  <si>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</si>
  <si>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</si>
  <si>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</si>
  <si>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</si>
  <si>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</si>
  <si>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</si>
  <si>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</si>
  <si>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</si>
  <si>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</si>
  <si>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</si>
  <si>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</si>
  <si>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</si>
  <si>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</si>
  <si>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</si>
  <si>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</si>
  <si>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</si>
  <si>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</si>
  <si>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</si>
  <si>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</si>
  <si>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</si>
  <si>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</si>
  <si>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</si>
  <si>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</si>
  <si>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</si>
  <si>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</si>
  <si>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</si>
  <si>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</si>
  <si>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</si>
  <si>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</si>
  <si>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</si>
  <si>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</si>
  <si>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</si>
  <si>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</si>
  <si>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</si>
  <si>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</si>
  <si>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</si>
  <si>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</si>
  <si>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</si>
  <si>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</si>
  <si>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</si>
  <si>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</si>
  <si>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</si>
  <si>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</si>
  <si>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</si>
  <si>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</si>
  <si>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</si>
  <si>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</si>
  <si>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</si>
  <si>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</si>
  <si>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</si>
  <si>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</si>
  <si>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</si>
  <si>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</si>
  <si>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</si>
  <si>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</si>
  <si>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</si>
  <si>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</si>
  <si>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</si>
  <si>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</si>
  <si>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</si>
  <si>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</si>
  <si>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</si>
  <si>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</si>
  <si>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</si>
  <si>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</si>
  <si>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</si>
  <si>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</si>
  <si>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</si>
  <si>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</si>
  <si>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</si>
  <si>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</si>
  <si>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</si>
  <si>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</si>
  <si>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</si>
  <si>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</si>
  <si>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</si>
  <si>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</si>
  <si>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</si>
  <si>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</si>
  <si>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</si>
  <si>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</si>
  <si>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</si>
  <si>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</si>
  <si>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</si>
  <si>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</si>
  <si>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</si>
  <si>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</si>
  <si>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</si>
  <si>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</si>
  <si>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</si>
  <si>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</si>
  <si>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</si>
  <si>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</si>
  <si>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</si>
  <si>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</si>
  <si>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</si>
  <si>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</si>
  <si>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</si>
  <si>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</si>
  <si>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</si>
  <si>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</si>
  <si>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</si>
  <si>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</si>
  <si>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</si>
  <si>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</si>
  <si>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</si>
  <si>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</si>
  <si>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</si>
  <si>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</si>
  <si>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</si>
  <si>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</si>
  <si>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</si>
  <si>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</si>
  <si>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</si>
  <si>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</si>
  <si>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</si>
  <si>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</si>
  <si>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</si>
  <si>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</si>
  <si>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</si>
  <si>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</si>
  <si>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</si>
  <si>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</si>
  <si>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</si>
  <si>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</si>
  <si>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</si>
  <si>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</si>
  <si>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</si>
  <si>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</si>
  <si>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</si>
  <si>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</si>
  <si>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</si>
  <si>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</si>
  <si>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</si>
  <si>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</si>
  <si>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</si>
  <si>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</si>
  <si>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</si>
  <si>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</si>
  <si>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</si>
  <si>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</si>
  <si>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</si>
  <si>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</si>
  <si>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</si>
  <si>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</si>
  <si>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</si>
  <si>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</si>
  <si>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</si>
  <si>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</si>
  <si>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</si>
  <si>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</si>
  <si>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</si>
  <si>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</si>
  <si>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</si>
  <si>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</si>
  <si>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</si>
  <si>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</si>
  <si>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</si>
  <si>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</si>
  <si>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</si>
  <si>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</si>
  <si>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</si>
  <si>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</si>
  <si>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</si>
  <si>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</si>
  <si>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</si>
  <si>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</si>
  <si>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</si>
  <si>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</si>
  <si>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</si>
  <si>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</si>
  <si>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</si>
  <si>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</si>
  <si>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</si>
  <si>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</si>
  <si>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</si>
  <si>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</si>
  <si>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</si>
  <si>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</si>
  <si>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</si>
  <si>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</si>
  <si>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</si>
  <si>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</si>
  <si>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</si>
  <si>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</si>
  <si>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</si>
  <si>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</si>
  <si>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</si>
  <si>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</si>
  <si>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</si>
  <si>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</si>
  <si>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</si>
  <si>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</si>
  <si>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</si>
  <si>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</si>
  <si>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</si>
  <si>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</si>
  <si>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</si>
  <si>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</si>
  <si>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</si>
  <si>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</si>
  <si>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</si>
  <si>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</si>
  <si>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</si>
  <si>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</si>
  <si>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</si>
  <si>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</si>
  <si>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</si>
  <si>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</si>
  <si>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</si>
  <si>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</si>
  <si>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</si>
  <si>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</si>
  <si>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</si>
  <si>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</si>
  <si>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</si>
  <si>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</si>
  <si>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</si>
  <si>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</si>
  <si>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</si>
  <si>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</si>
  <si>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</si>
  <si>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</si>
  <si>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</si>
  <si>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</si>
  <si>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</si>
  <si>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</si>
  <si>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</si>
  <si>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</si>
  <si>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</si>
  <si>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</si>
  <si>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</si>
  <si>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</si>
  <si>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</si>
  <si>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</si>
  <si>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</si>
  <si>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</si>
  <si>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</si>
  <si>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</si>
  <si>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</si>
  <si>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</si>
  <si>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</si>
  <si>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</si>
  <si>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</si>
  <si>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</si>
  <si>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</si>
  <si>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</si>
  <si>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</si>
  <si>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</si>
  <si>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</si>
  <si>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</si>
  <si>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</si>
  <si>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</si>
  <si>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</si>
  <si>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</si>
  <si>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</si>
  <si>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</si>
  <si>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</si>
  <si>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</si>
  <si>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</si>
  <si>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</si>
  <si>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</si>
  <si>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</si>
  <si>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</si>
  <si>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</si>
  <si>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</si>
  <si>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</si>
  <si>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</si>
  <si>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</si>
  <si>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</si>
  <si>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</si>
  <si>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</si>
  <si>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</si>
  <si>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</si>
  <si>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</si>
  <si>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</si>
  <si>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</si>
  <si>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</si>
  <si>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</si>
  <si>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</si>
  <si>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</si>
  <si>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</si>
  <si>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</si>
  <si>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</si>
  <si>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</si>
  <si>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</si>
  <si>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</si>
  <si>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</si>
  <si>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</si>
  <si>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</si>
  <si>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</si>
  <si>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</si>
  <si>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</si>
  <si>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</si>
  <si>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</si>
  <si>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</si>
  <si>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</si>
  <si>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</si>
  <si>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</si>
  <si>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</si>
  <si>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</si>
  <si>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</si>
  <si>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</si>
  <si>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</si>
  <si>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</si>
  <si>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</si>
  <si>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</si>
  <si>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</si>
  <si>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</si>
  <si>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</si>
  <si>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</si>
  <si>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</si>
  <si>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</si>
  <si>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</si>
  <si>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</si>
  <si>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</si>
  <si>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</si>
  <si>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</si>
  <si>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</si>
  <si>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</si>
  <si>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</si>
  <si>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</si>
  <si>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</si>
  <si>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</si>
  <si>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</si>
  <si>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</si>
  <si>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</si>
  <si>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</si>
  <si>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</si>
  <si>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</si>
  <si>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</si>
  <si>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</si>
  <si>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</si>
  <si>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</si>
  <si>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</si>
  <si>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</si>
  <si>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</si>
  <si>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</si>
  <si>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</si>
  <si>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</si>
  <si>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</si>
  <si>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</si>
  <si>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</si>
  <si>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</si>
  <si>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</si>
  <si>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</si>
  <si>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</si>
  <si>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</si>
  <si>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</si>
  <si>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</si>
  <si>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</si>
  <si>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</si>
  <si>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</si>
  <si>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</si>
  <si>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</si>
  <si>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</si>
  <si>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</si>
  <si>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</si>
  <si>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</si>
  <si>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</si>
  <si>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</si>
  <si>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</si>
  <si>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</si>
  <si>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</si>
  <si>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</si>
  <si>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</si>
  <si>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</si>
  <si>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</si>
  <si>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</si>
  <si>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</si>
  <si>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</si>
  <si>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</si>
  <si>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</si>
  <si>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</si>
  <si>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</si>
  <si>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</si>
  <si>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</si>
  <si>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</si>
  <si>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</si>
  <si>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</si>
  <si>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</si>
  <si>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</si>
  <si>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</si>
  <si>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</si>
  <si>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</si>
  <si>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</si>
  <si>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</si>
  <si>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</si>
  <si>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</si>
  <si>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</si>
  <si>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</si>
  <si>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</si>
  <si>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</si>
  <si>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</si>
  <si>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</si>
  <si>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</si>
  <si>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</si>
  <si>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</si>
  <si>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</si>
  <si>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</si>
  <si>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</si>
  <si>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</si>
  <si>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</si>
  <si>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</si>
  <si>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</si>
  <si>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</si>
  <si>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</si>
  <si>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</si>
  <si>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</si>
  <si>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</si>
  <si>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</si>
  <si>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</si>
  <si>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</si>
  <si>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</si>
  <si>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</si>
  <si>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</si>
  <si>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</si>
  <si>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</si>
  <si>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</si>
  <si>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</si>
  <si>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</si>
  <si>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</si>
  <si>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</si>
  <si>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</si>
  <si>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</si>
  <si>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</si>
  <si>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</si>
  <si>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</si>
  <si>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</si>
  <si>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</si>
  <si>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</si>
  <si>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</si>
  <si>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</si>
  <si>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</si>
  <si>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</si>
  <si>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</si>
  <si>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</si>
  <si>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</si>
  <si>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</si>
  <si>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</si>
  <si>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</si>
  <si>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</si>
  <si>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</si>
  <si>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</si>
  <si>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</si>
  <si>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</si>
  <si>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</si>
  <si>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</si>
  <si>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</si>
  <si>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</si>
  <si>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</si>
  <si>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</si>
  <si>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</si>
  <si>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</si>
  <si>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</si>
  <si>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</si>
  <si>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</si>
  <si>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</si>
  <si>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</si>
  <si>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</si>
  <si>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</si>
  <si>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</si>
  <si>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</si>
  <si>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</si>
  <si>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</si>
  <si>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</si>
  <si>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</si>
  <si>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</si>
  <si>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</si>
  <si>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</si>
  <si>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</si>
  <si>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</si>
  <si>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</si>
  <si>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</si>
  <si>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</si>
  <si>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</si>
  <si>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</si>
  <si>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</si>
  <si>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</si>
  <si>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</si>
  <si>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</si>
  <si>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</si>
  <si>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</si>
  <si>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</si>
  <si>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</si>
  <si>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</si>
  <si>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</si>
  <si>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</si>
  <si>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</si>
  <si>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</si>
  <si>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</si>
  <si>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</si>
  <si>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</si>
  <si>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</si>
  <si>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</si>
  <si>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</si>
  <si>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</si>
  <si>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</si>
  <si>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</si>
  <si>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</si>
  <si>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</si>
  <si>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</si>
  <si>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</si>
  <si>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</si>
  <si>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</si>
  <si>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</si>
  <si>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</si>
  <si>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</si>
  <si>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</si>
  <si>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</si>
  <si>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</si>
  <si>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</si>
  <si>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</si>
  <si>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</si>
  <si>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</si>
  <si>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</si>
  <si>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</si>
  <si>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</si>
  <si>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</si>
  <si>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</si>
  <si>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</si>
  <si>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</si>
  <si>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</si>
  <si>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</si>
  <si>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</si>
  <si>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</si>
  <si>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</si>
  <si>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</si>
  <si>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</si>
  <si>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</si>
  <si>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</si>
  <si>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</si>
  <si>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</si>
  <si>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</si>
  <si>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</si>
  <si>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</si>
  <si>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</si>
  <si>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</si>
  <si>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</si>
  <si>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</si>
  <si>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</si>
  <si>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</si>
  <si>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</si>
  <si>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</si>
  <si>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</si>
  <si>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</si>
  <si>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</si>
  <si>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</si>
  <si>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</si>
  <si>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</si>
  <si>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</si>
  <si>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</si>
  <si>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</si>
  <si>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</si>
  <si>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</si>
  <si>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</si>
  <si>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</si>
  <si>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</si>
  <si>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</si>
  <si>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</si>
  <si>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</si>
  <si>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</si>
  <si>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</si>
  <si>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</si>
  <si>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</si>
  <si>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</si>
  <si>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</si>
  <si>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</si>
  <si>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</si>
  <si>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</si>
  <si>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</si>
  <si>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</si>
  <si>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</si>
  <si>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</si>
  <si>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</si>
  <si>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</si>
  <si>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</si>
  <si>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</si>
  <si>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</si>
  <si>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</si>
  <si>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</si>
  <si>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</si>
  <si>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</si>
  <si>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</si>
  <si>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</si>
  <si>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</si>
  <si>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</si>
  <si>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</si>
  <si>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</si>
  <si>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</si>
  <si>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</si>
  <si>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</si>
  <si>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</si>
  <si>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</si>
  <si>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</si>
  <si>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</si>
  <si>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</si>
  <si>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</si>
  <si>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</si>
  <si>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</si>
  <si>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</si>
  <si>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</si>
  <si>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</si>
  <si>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</si>
  <si>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</si>
  <si>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</si>
  <si>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</si>
  <si>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</si>
  <si>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</si>
  <si>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</si>
  <si>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</si>
  <si>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</si>
  <si>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</si>
  <si>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</si>
  <si>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</si>
  <si>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</si>
  <si>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</si>
  <si>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</si>
  <si>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</si>
  <si>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</si>
  <si>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</si>
  <si>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</si>
  <si>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</si>
  <si>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</si>
  <si>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</si>
  <si>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</si>
  <si>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</si>
  <si>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</si>
  <si>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</si>
  <si>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</si>
  <si>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</si>
  <si>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</si>
  <si>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</si>
  <si>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</si>
  <si>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</si>
  <si>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</si>
  <si>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</si>
  <si>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</si>
  <si>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</si>
  <si>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</si>
  <si>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</si>
  <si>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</si>
  <si>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</si>
  <si>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</si>
  <si>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</si>
  <si>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</si>
  <si>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</si>
  <si>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</si>
  <si>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</si>
  <si>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</si>
  <si>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</si>
  <si>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</si>
  <si>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</si>
  <si>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</si>
  <si>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</si>
  <si>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</si>
  <si>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</si>
  <si>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</si>
  <si>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</si>
  <si>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</si>
  <si>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</si>
  <si>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</si>
  <si>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</si>
  <si>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</si>
  <si>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</si>
  <si>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</si>
  <si>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</si>
  <si>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</si>
  <si>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</si>
  <si>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</si>
  <si>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</si>
  <si>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</si>
  <si>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</si>
  <si>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</si>
  <si>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</si>
  <si>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</si>
  <si>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</si>
  <si>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</si>
  <si>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</si>
  <si>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</si>
  <si>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</si>
  <si>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</si>
  <si>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</si>
  <si>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</si>
  <si>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</si>
  <si>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</si>
  <si>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</si>
  <si>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</si>
  <si>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</si>
  <si>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</si>
  <si>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</si>
  <si>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</si>
  <si>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</si>
  <si>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</si>
  <si>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</si>
  <si>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</si>
  <si>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</si>
  <si>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</si>
  <si>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</si>
  <si>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</si>
  <si>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</si>
  <si>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</si>
  <si>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</si>
  <si>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</si>
  <si>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</si>
  <si>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</si>
  <si>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</si>
  <si>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</si>
  <si>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</si>
  <si>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</si>
  <si>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</si>
  <si>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</si>
  <si>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</si>
  <si>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</si>
  <si>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</si>
  <si>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</si>
  <si>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</si>
  <si>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</si>
  <si>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</si>
  <si>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</si>
  <si>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</si>
  <si>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</si>
  <si>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</si>
  <si>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</si>
  <si>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</si>
  <si>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</si>
  <si>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</si>
  <si>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</si>
  <si>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</si>
  <si>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</si>
  <si>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</si>
  <si>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</si>
  <si>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</si>
  <si>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</si>
  <si>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</si>
  <si>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</si>
  <si>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</si>
  <si>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</si>
  <si>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</si>
  <si>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</si>
  <si>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</si>
  <si>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</si>
  <si>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</si>
  <si>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</si>
  <si>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</si>
  <si>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</si>
  <si>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</si>
  <si>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</si>
  <si>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</si>
  <si>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</si>
  <si>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</si>
  <si>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</si>
  <si>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</si>
  <si>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</si>
  <si>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</si>
  <si>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</si>
  <si>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</si>
  <si>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</si>
  <si>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</si>
  <si>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</si>
  <si>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</si>
  <si>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</si>
  <si>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</si>
  <si>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</si>
  <si>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</si>
  <si>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</si>
  <si>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</si>
  <si>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</si>
  <si>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</si>
  <si>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</si>
  <si>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</si>
  <si>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</si>
  <si>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</si>
  <si>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</si>
  <si>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</si>
  <si>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</si>
  <si>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</si>
  <si>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</si>
  <si>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</si>
  <si>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</si>
  <si>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</si>
  <si>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</si>
  <si>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</si>
  <si>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</si>
  <si>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</si>
  <si>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</si>
  <si>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</si>
  <si>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</si>
  <si>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</si>
  <si>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</si>
  <si>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</si>
  <si>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</si>
  <si>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</si>
  <si>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</si>
  <si>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</si>
  <si>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</si>
  <si>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</si>
  <si>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</si>
  <si>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</si>
  <si>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</si>
  <si>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</si>
  <si>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</si>
  <si>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</si>
  <si>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</si>
  <si>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</si>
  <si>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</si>
  <si>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</si>
  <si>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</si>
  <si>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</si>
  <si>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</si>
  <si>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</si>
  <si>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</si>
  <si>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</si>
  <si>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</si>
  <si>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</si>
  <si>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</si>
  <si>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</si>
  <si>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</si>
  <si>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</si>
  <si>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</si>
  <si>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</si>
  <si>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</si>
  <si>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</si>
  <si>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</si>
  <si>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</si>
  <si>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</si>
  <si>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</si>
  <si>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</si>
  <si>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</si>
  <si>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</si>
  <si>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</si>
  <si>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</si>
  <si>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</si>
  <si>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</si>
  <si>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</si>
  <si>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</si>
  <si>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</si>
  <si>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</si>
  <si>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</si>
  <si>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</si>
  <si>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</si>
  <si>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</si>
  <si>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</si>
  <si>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</si>
  <si>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</si>
  <si>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</si>
  <si>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</si>
  <si>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</si>
  <si>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</si>
  <si>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</si>
  <si>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</si>
  <si>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</si>
  <si>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</si>
  <si>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</si>
  <si>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</si>
  <si>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</si>
  <si>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</si>
  <si>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</si>
  <si>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</si>
  <si>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</si>
  <si>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</si>
  <si>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</si>
  <si>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</si>
  <si>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</si>
  <si>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</si>
  <si>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</si>
  <si>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</si>
  <si>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</si>
  <si>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</si>
  <si>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</si>
  <si>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</si>
  <si>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</si>
  <si>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</si>
  <si>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</si>
  <si>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</si>
  <si>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</si>
  <si>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</si>
  <si>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</si>
  <si>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</si>
  <si>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</si>
  <si>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</si>
  <si>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</si>
  <si>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</si>
  <si>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</si>
  <si>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</si>
  <si>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</si>
  <si>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</si>
  <si>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</si>
  <si>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</si>
  <si>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</si>
  <si>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</si>
  <si>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</si>
  <si>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</si>
  <si>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</si>
  <si>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</si>
  <si>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</si>
  <si>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</si>
  <si>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</si>
  <si>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</si>
  <si>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</si>
  <si>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</si>
  <si>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</si>
  <si>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</si>
  <si>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</si>
  <si>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</si>
  <si>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</si>
  <si>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</si>
  <si>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</si>
  <si>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</si>
  <si>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</si>
  <si>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</si>
  <si>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</si>
  <si>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</si>
  <si>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</si>
  <si>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</si>
  <si>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</si>
  <si>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</si>
  <si>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</si>
  <si>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</si>
  <si>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</si>
  <si>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</si>
  <si>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</si>
  <si>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</si>
  <si>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</si>
  <si>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</si>
  <si>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</si>
  <si>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</si>
  <si>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</si>
  <si>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</si>
  <si>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</si>
  <si>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</si>
  <si>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</si>
  <si>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</si>
  <si>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</si>
  <si>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</si>
  <si>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</si>
  <si>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</si>
  <si>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</si>
  <si>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</si>
  <si>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</si>
  <si>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</si>
  <si>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</si>
  <si>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</si>
  <si>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</si>
  <si>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</si>
  <si>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</si>
  <si>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</si>
  <si>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</si>
  <si>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</si>
  <si>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</si>
  <si>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</si>
  <si>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</si>
  <si>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</si>
  <si>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</si>
  <si>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</si>
  <si>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</si>
  <si>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</si>
  <si>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</si>
  <si>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</si>
  <si>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</si>
  <si>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</si>
  <si>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</si>
  <si>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</si>
  <si>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</si>
  <si>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</si>
  <si>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</si>
  <si>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</si>
  <si>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</si>
  <si>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</si>
  <si>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</si>
  <si>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</si>
  <si>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</si>
  <si>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</si>
  <si>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</si>
  <si>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</si>
  <si>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</si>
  <si>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</si>
  <si>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</si>
  <si>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</si>
  <si>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</si>
  <si>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</si>
  <si>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</si>
  <si>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</si>
  <si>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</si>
  <si>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</si>
  <si>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</si>
  <si>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</si>
  <si>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</si>
  <si>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</si>
  <si>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</si>
  <si>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</si>
  <si>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</si>
  <si>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</si>
  <si>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</si>
  <si>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</si>
  <si>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</si>
  <si>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</si>
  <si>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</si>
  <si>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</si>
  <si>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</si>
  <si>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</si>
  <si>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</si>
  <si>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</si>
  <si>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</si>
  <si>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</si>
  <si>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</si>
  <si>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</si>
  <si>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</si>
  <si>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</si>
  <si>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</si>
  <si>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</si>
  <si>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</si>
  <si>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</si>
  <si>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</si>
  <si>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</si>
  <si>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</si>
  <si>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</si>
  <si>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</si>
  <si>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</si>
  <si>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</si>
  <si>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</si>
  <si>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</si>
  <si>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</si>
  <si>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</si>
  <si>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</si>
  <si>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</si>
  <si>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</si>
  <si>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</si>
  <si>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</si>
  <si>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</si>
  <si>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</si>
  <si>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</si>
  <si>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</si>
  <si>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</si>
  <si>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</si>
  <si>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</si>
  <si>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</si>
  <si>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</si>
  <si>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</si>
  <si>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</si>
  <si>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</si>
  <si>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</si>
  <si>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</si>
  <si>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</si>
  <si>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</si>
  <si>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</si>
  <si>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</si>
  <si>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</si>
  <si>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</si>
  <si>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</si>
  <si>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</si>
  <si>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</si>
  <si>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</si>
  <si>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</si>
  <si>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</si>
  <si>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</si>
  <si>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</si>
  <si>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</si>
  <si>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</si>
  <si>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</si>
  <si>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</si>
  <si>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</si>
  <si>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</si>
  <si>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</si>
  <si>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</si>
  <si>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</si>
  <si>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</si>
  <si>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</si>
  <si>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</si>
  <si>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</si>
  <si>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</si>
  <si>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</si>
  <si>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</si>
  <si>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</si>
  <si>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</si>
  <si>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</si>
  <si>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</si>
  <si>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</si>
  <si>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</si>
  <si>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</si>
  <si>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</si>
  <si>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</si>
  <si>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</si>
  <si>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</si>
  <si>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</si>
  <si>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</si>
  <si>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</si>
  <si>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</si>
  <si>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</si>
  <si>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</si>
  <si>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</si>
  <si>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</si>
  <si>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</si>
  <si>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</si>
  <si>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</si>
  <si>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</si>
  <si>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</si>
  <si>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</si>
  <si>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</si>
  <si>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</si>
  <si>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</si>
  <si>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</si>
  <si>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</si>
  <si>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</si>
  <si>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</si>
  <si>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</si>
  <si>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</si>
  <si>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</si>
  <si>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</si>
  <si>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</si>
  <si>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</si>
  <si>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</si>
  <si>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</si>
  <si>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</si>
  <si>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</si>
  <si>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</si>
  <si>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</si>
  <si>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</si>
  <si>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</si>
  <si>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</si>
  <si>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</si>
  <si>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</si>
  <si>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</si>
  <si>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</si>
  <si>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</si>
  <si>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</si>
  <si>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</si>
  <si>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</si>
  <si>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</si>
  <si>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</si>
  <si>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</si>
  <si>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</si>
  <si>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</si>
  <si>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</si>
  <si>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</si>
  <si>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</si>
  <si>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</si>
  <si>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</si>
  <si>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</si>
  <si>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</si>
  <si>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</si>
  <si>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</si>
  <si>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</si>
  <si>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</si>
  <si>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</si>
  <si>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</si>
  <si>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</si>
  <si>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</si>
  <si>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</si>
  <si>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</si>
  <si>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</si>
  <si>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</si>
  <si>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</si>
  <si>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</si>
  <si>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</si>
  <si>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</si>
  <si>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</si>
  <si>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</si>
  <si>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</si>
  <si>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</si>
  <si>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</si>
  <si>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</si>
  <si>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</si>
  <si>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</si>
  <si>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</si>
  <si>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</si>
  <si>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</si>
  <si>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</si>
  <si>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</si>
  <si>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</si>
  <si>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</si>
  <si>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</si>
  <si>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</si>
  <si>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</si>
  <si>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</si>
  <si>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</si>
  <si>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</si>
  <si>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</si>
  <si>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</si>
  <si>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</si>
  <si>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</si>
  <si>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</si>
  <si>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</si>
  <si>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</si>
  <si>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</si>
  <si>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</si>
  <si>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</si>
  <si>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</si>
  <si>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</si>
  <si>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</si>
  <si>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</si>
  <si>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</si>
  <si>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</si>
  <si>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</si>
  <si>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</si>
  <si>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</si>
  <si>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</si>
  <si>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</si>
  <si>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</si>
  <si>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</si>
  <si>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</si>
  <si>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</si>
  <si>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</si>
  <si>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</si>
  <si>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</si>
  <si>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</si>
  <si>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</si>
  <si>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</si>
  <si>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</si>
  <si>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</si>
  <si>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</si>
  <si>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</si>
  <si>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</si>
  <si>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</si>
  <si>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</si>
  <si>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</si>
  <si>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</si>
  <si>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</si>
  <si>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</si>
  <si>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</si>
  <si>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</si>
  <si>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</si>
  <si>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</si>
  <si>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</si>
  <si>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</si>
  <si>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</si>
  <si>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</si>
  <si>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</si>
  <si>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</si>
  <si>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</si>
  <si>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</si>
  <si>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</si>
  <si>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</si>
  <si>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</si>
  <si>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</si>
  <si>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</si>
  <si>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</si>
  <si>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</si>
  <si>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</si>
  <si>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</si>
  <si>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</si>
  <si>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</si>
  <si>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</si>
  <si>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</si>
  <si>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</si>
  <si>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</si>
  <si>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</si>
  <si>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</si>
  <si>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</si>
  <si>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</si>
  <si>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</si>
  <si>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</si>
  <si>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</si>
  <si>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</si>
  <si>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</si>
  <si>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</si>
  <si>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</si>
  <si>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</si>
  <si>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</si>
  <si>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</si>
  <si>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</si>
  <si>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</si>
  <si>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</si>
  <si>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</si>
  <si>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</si>
  <si>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</si>
  <si>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</si>
  <si>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</si>
  <si>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</si>
  <si>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</si>
  <si>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</si>
  <si>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</si>
  <si>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</si>
  <si>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</si>
  <si>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</si>
  <si>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</si>
  <si>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</si>
  <si>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</si>
  <si>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</si>
  <si>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</si>
  <si>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</si>
  <si>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</si>
  <si>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</si>
  <si>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</si>
  <si>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</si>
  <si>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</si>
  <si>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</si>
  <si>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</si>
  <si>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</si>
  <si>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</si>
  <si>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</si>
  <si>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</si>
  <si>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</si>
  <si>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</si>
  <si>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</si>
  <si>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</si>
  <si>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</si>
  <si>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</si>
  <si>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</si>
  <si>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</si>
  <si>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</si>
  <si>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</si>
  <si>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</si>
  <si>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</si>
  <si>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</si>
  <si>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</si>
  <si>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</si>
  <si>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</si>
  <si>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</si>
  <si>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</si>
  <si>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</si>
  <si>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</si>
  <si>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</si>
  <si>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</si>
  <si>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</si>
  <si>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</si>
  <si>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</si>
  <si>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</si>
  <si>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</si>
  <si>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</si>
  <si>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</si>
  <si>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</si>
  <si>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</si>
  <si>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</si>
  <si>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</si>
  <si>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</si>
  <si>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</si>
  <si>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</si>
  <si>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</si>
  <si>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</si>
  <si>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</si>
  <si>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</si>
  <si>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</si>
  <si>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</si>
  <si>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</si>
  <si>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</si>
  <si>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</si>
  <si>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</si>
  <si>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</si>
  <si>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</si>
  <si>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</si>
  <si>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</si>
  <si>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</si>
  <si>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</si>
  <si>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</si>
  <si>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</si>
  <si>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</si>
  <si>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</si>
  <si>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</si>
  <si>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</si>
  <si>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</si>
  <si>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</si>
  <si>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</si>
  <si>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</si>
  <si>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</si>
  <si>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</si>
  <si>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</si>
  <si>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</si>
  <si>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</si>
  <si>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</si>
  <si>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</si>
  <si>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</si>
  <si>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</si>
  <si>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</si>
  <si>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</si>
  <si>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</si>
  <si>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</si>
  <si>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</si>
  <si>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</si>
  <si>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</si>
  <si>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</si>
  <si>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</si>
  <si>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</si>
  <si>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</si>
  <si>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</si>
  <si>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</si>
  <si>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</si>
  <si>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</si>
  <si>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</si>
  <si>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</si>
  <si>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</si>
  <si>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</si>
  <si>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</si>
  <si>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</si>
  <si>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</si>
  <si>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</si>
  <si>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</si>
  <si>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</si>
  <si>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</si>
  <si>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</si>
  <si>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</si>
  <si>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</si>
  <si>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</si>
  <si>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</si>
  <si>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</si>
  <si>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</si>
  <si>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</si>
  <si>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</si>
  <si>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</si>
  <si>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</si>
  <si>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</si>
  <si>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</si>
  <si>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</si>
  <si>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</si>
  <si>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</si>
  <si>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</si>
  <si>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</si>
  <si>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</si>
  <si>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</si>
  <si>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</si>
  <si>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</si>
  <si>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</si>
  <si>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</si>
  <si>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</si>
  <si>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</si>
  <si>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</si>
  <si>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</si>
  <si>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</si>
  <si>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</si>
  <si>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</si>
  <si>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</si>
  <si>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</si>
  <si>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</si>
  <si>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</si>
  <si>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</si>
  <si>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</si>
  <si>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</si>
  <si>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</si>
  <si>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</si>
  <si>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</si>
  <si>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</si>
  <si>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</si>
  <si>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</si>
  <si>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</si>
  <si>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</si>
  <si>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</si>
  <si>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</si>
  <si>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</si>
  <si>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</si>
  <si>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</si>
  <si>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</si>
  <si>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</si>
  <si>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</si>
  <si>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</si>
  <si>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</si>
  <si>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</si>
  <si>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</si>
  <si>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</si>
  <si>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</si>
  <si>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</si>
  <si>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</si>
  <si>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</si>
  <si>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</si>
  <si>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</si>
  <si>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</si>
  <si>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</si>
  <si>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</si>
  <si>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</si>
  <si>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</si>
  <si>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</si>
  <si>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</si>
  <si>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</si>
  <si>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</si>
  <si>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</si>
  <si>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</si>
  <si>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</si>
  <si>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</si>
  <si>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</si>
  <si>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</si>
  <si>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</si>
  <si>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</si>
  <si>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</si>
  <si>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</si>
  <si>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</si>
  <si>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</si>
  <si>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</si>
  <si>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</si>
  <si>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</si>
  <si>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</si>
  <si>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</si>
  <si>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</si>
  <si>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</si>
  <si>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</si>
  <si>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</si>
  <si>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</si>
  <si>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</si>
  <si>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</si>
  <si>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</si>
  <si>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</si>
  <si>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</si>
  <si>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</si>
  <si>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</si>
  <si>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</si>
  <si>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</si>
  <si>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</si>
  <si>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</si>
  <si>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</si>
  <si>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</si>
  <si>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</si>
  <si>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</si>
  <si>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</si>
  <si>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</si>
  <si>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</si>
  <si>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</si>
  <si>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</si>
  <si>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</si>
  <si>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</si>
  <si>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</si>
  <si>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</si>
  <si>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</si>
  <si>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</si>
  <si>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</si>
  <si>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</si>
  <si>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</si>
  <si>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</si>
  <si>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</si>
  <si>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</si>
  <si>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</si>
  <si>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</si>
  <si>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</si>
  <si>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</si>
  <si>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</si>
  <si>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</si>
  <si>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</si>
  <si>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</si>
  <si>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</si>
  <si>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</si>
  <si>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</si>
  <si>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</si>
  <si>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</si>
  <si>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</si>
  <si>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</si>
  <si>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</si>
  <si>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</si>
  <si>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</si>
  <si>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</si>
  <si>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</si>
  <si>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</si>
  <si>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</si>
  <si>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</si>
  <si>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</si>
  <si>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</si>
  <si>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</si>
  <si>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</si>
  <si>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</si>
  <si>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</si>
  <si>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</si>
  <si>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</si>
  <si>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</si>
  <si>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</si>
  <si>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</si>
  <si>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</si>
  <si>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</si>
  <si>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</si>
  <si>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</si>
  <si>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</si>
  <si>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</si>
  <si>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</si>
  <si>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</si>
  <si>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</si>
  <si>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</si>
  <si>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</si>
  <si>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</si>
  <si>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</si>
  <si>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</si>
  <si>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</si>
  <si>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</si>
  <si>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</si>
  <si>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</si>
  <si>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</si>
  <si>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</si>
  <si>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</si>
  <si>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</si>
  <si>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</si>
  <si>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</si>
  <si>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</si>
  <si>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</si>
  <si>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</si>
  <si>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</si>
  <si>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</si>
  <si>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</si>
  <si>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</si>
  <si>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</si>
  <si>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</si>
  <si>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</si>
  <si>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</si>
  <si>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</si>
  <si>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</si>
  <si>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</si>
  <si>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</si>
  <si>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</si>
  <si>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</si>
  <si>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</si>
  <si>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</si>
  <si>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</si>
  <si>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</si>
  <si>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</si>
  <si>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</si>
  <si>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</si>
  <si>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</si>
  <si>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</si>
  <si>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</si>
  <si>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</si>
  <si>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</si>
  <si>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</si>
  <si>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</si>
  <si>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</si>
  <si>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</si>
  <si>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</si>
  <si>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</si>
  <si>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</si>
  <si>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</si>
  <si>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</si>
  <si>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</si>
  <si>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</si>
  <si>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</si>
  <si>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</si>
  <si>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</si>
  <si>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</si>
  <si>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</si>
  <si>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</si>
  <si>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</si>
  <si>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</si>
  <si>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</si>
  <si>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</si>
  <si>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</si>
  <si>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</si>
  <si>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</si>
  <si>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</si>
  <si>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</si>
  <si>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</si>
  <si>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</si>
  <si>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</si>
  <si>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</si>
  <si>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</si>
  <si>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</si>
  <si>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</si>
  <si>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</si>
  <si>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</si>
  <si>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</si>
  <si>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</si>
  <si>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</si>
  <si>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</si>
  <si>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</si>
  <si>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</si>
  <si>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</si>
  <si>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</si>
  <si>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</si>
  <si>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</si>
  <si>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</si>
  <si>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</si>
  <si>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</si>
  <si>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</si>
  <si>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</si>
  <si>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</si>
  <si>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</si>
  <si>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</si>
  <si>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</si>
  <si>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</si>
  <si>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</si>
  <si>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</si>
  <si>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</si>
  <si>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</si>
  <si>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</si>
  <si>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</si>
  <si>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</si>
  <si>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</si>
  <si>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</si>
  <si>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</si>
  <si>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</si>
  <si>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</si>
  <si>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</si>
  <si>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</si>
  <si>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</si>
  <si>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</si>
  <si>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</si>
  <si>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</si>
  <si>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</si>
  <si>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</si>
  <si>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</si>
  <si>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</si>
  <si>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</si>
  <si>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</si>
  <si>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</si>
  <si>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</si>
  <si>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</si>
  <si>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</si>
  <si>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</si>
  <si>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</si>
  <si>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</si>
  <si>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</si>
  <si>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</si>
  <si>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</si>
  <si>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</si>
  <si>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</si>
  <si>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</si>
  <si>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</si>
  <si>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</si>
  <si>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</si>
  <si>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</si>
  <si>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</si>
  <si>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</si>
  <si>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</si>
  <si>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</si>
  <si>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</si>
  <si>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</si>
  <si>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</si>
  <si>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</si>
  <si>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</si>
  <si>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</si>
  <si>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</si>
  <si>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</si>
  <si>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</si>
  <si>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</si>
  <si>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</si>
  <si>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</si>
  <si>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</si>
  <si>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</si>
  <si>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</si>
  <si>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</si>
  <si>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</si>
  <si>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</si>
  <si>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</si>
  <si>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</si>
  <si>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</si>
  <si>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</si>
  <si>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</si>
  <si>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</si>
  <si>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</si>
  <si>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</si>
  <si>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</si>
  <si>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</si>
  <si>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</si>
  <si>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</si>
  <si>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</si>
  <si>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</si>
  <si>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</si>
  <si>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</si>
  <si>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</si>
  <si>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</si>
  <si>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</si>
  <si>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</si>
  <si>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</si>
  <si>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</si>
  <si>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</si>
  <si>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</si>
  <si>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</si>
  <si>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</si>
  <si>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</si>
  <si>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</si>
  <si>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</si>
  <si>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</si>
  <si>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</si>
  <si>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</si>
  <si>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</si>
  <si>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</si>
  <si>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</si>
  <si>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</si>
  <si>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</si>
  <si>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</si>
  <si>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</si>
  <si>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</si>
  <si>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</si>
  <si>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</si>
  <si>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</si>
  <si>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</si>
  <si>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</si>
  <si>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</si>
  <si>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</si>
  <si>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</si>
  <si>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</si>
  <si>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</si>
  <si>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</si>
  <si>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</si>
  <si>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</si>
  <si>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</si>
  <si>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</si>
  <si>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</si>
  <si>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</si>
  <si>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</si>
  <si>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</si>
  <si>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</si>
  <si>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</si>
  <si>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</si>
  <si>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</si>
  <si>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</si>
  <si>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</si>
  <si>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</si>
  <si>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</si>
  <si>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</si>
  <si>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</si>
  <si>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</si>
  <si>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</si>
  <si>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</si>
  <si>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</si>
  <si>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</si>
  <si>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</si>
  <si>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</si>
  <si>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</si>
  <si>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</si>
  <si>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</si>
  <si>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</si>
  <si>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</si>
  <si>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</si>
  <si>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</si>
  <si>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</si>
  <si>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</si>
  <si>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</si>
  <si>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</si>
  <si>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</si>
  <si>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</si>
  <si>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</si>
  <si>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</si>
  <si>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</si>
  <si>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</si>
  <si>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</si>
  <si>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</si>
  <si>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</si>
  <si>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</si>
  <si>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</si>
  <si>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</si>
  <si>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</si>
  <si>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</si>
  <si>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</si>
  <si>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</si>
  <si>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</si>
  <si>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</si>
  <si>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</si>
  <si>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</si>
  <si>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</si>
  <si>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</si>
  <si>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</si>
  <si>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</si>
  <si>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</si>
  <si>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</si>
  <si>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</si>
  <si>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</si>
  <si>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</si>
  <si>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</si>
  <si>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</si>
  <si>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</si>
  <si>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</si>
  <si>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</si>
  <si>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</si>
  <si>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</si>
  <si>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</si>
  <si>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</si>
  <si>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</si>
  <si>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Parent Category</t>
  </si>
  <si>
    <t>All</t>
  </si>
  <si>
    <t>Date Ended Conversation</t>
  </si>
  <si>
    <t>Date Created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</si>
  <si>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</si>
  <si>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</si>
  <si>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</si>
  <si>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</si>
  <si>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</si>
  <si>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</si>
  <si>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</si>
  <si>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</si>
  <si>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</si>
  <si>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</si>
  <si>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</si>
  <si>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</si>
  <si>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</si>
  <si>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</si>
  <si>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 xml:space="preserve">sub category 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</si>
  <si>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</si>
  <si>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</si>
  <si>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</si>
  <si>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</si>
  <si>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</si>
  <si>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</si>
  <si>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</si>
  <si>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</si>
  <si>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</si>
  <si>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</si>
  <si>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</si>
  <si>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</si>
  <si>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</si>
  <si>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</si>
  <si>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</si>
  <si>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</si>
  <si>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</si>
  <si>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</si>
  <si>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MEAN</t>
  </si>
  <si>
    <t>MEDIAN</t>
  </si>
  <si>
    <t>VAR.P</t>
  </si>
  <si>
    <t>VAR.S</t>
  </si>
  <si>
    <t>Sum of backers_count</t>
  </si>
  <si>
    <t xml:space="preserve"> backers_count</t>
  </si>
  <si>
    <t>#</t>
  </si>
  <si>
    <t>SUM</t>
  </si>
  <si>
    <t>COUNT</t>
  </si>
  <si>
    <t>AVERAGE</t>
  </si>
  <si>
    <t>Max of backers_count2</t>
  </si>
  <si>
    <t>MAX</t>
  </si>
  <si>
    <t>MIN</t>
  </si>
  <si>
    <t>STDEV.S</t>
  </si>
  <si>
    <t>STDEV.P</t>
  </si>
  <si>
    <t>Goal</t>
  </si>
  <si>
    <t>Less Than 1000</t>
  </si>
  <si>
    <t>Greater than 50000</t>
  </si>
  <si>
    <t>SUCCESSFUL</t>
  </si>
  <si>
    <t>FAILED</t>
  </si>
  <si>
    <t xml:space="preserve">There are some outliners shows the campaigns is successful and the numbers of backers signaficantly skew mean to the right. Also median summarize that the data is meaningfull.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</si>
</sst>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m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4292E"/>
      <name val="Calibri"/>
      <family val="2"/>
      <scheme val="minor"/>
    </font>
    <font>
      <sz val="11"/>
      <color rgb="FF0A010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2" fillId="0" borderId="0" xfId="0" applyNumberFormat="1" applyFont="1"/>
    <xf numFmtId="1" fontId="0" fillId="0" borderId="0" xfId="0" applyNumberFormat="1"/>
    <xf numFmtId="49" fontId="0" fillId="0" borderId="0" xfId="0" applyNumberFormat="1"/>
    <xf numFmtId="49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Font="1"/>
    <xf numFmtId="14" fontId="3" fillId="0" borderId="0" xfId="0" applyNumberFormat="1" applyFont="1"/>
    <xf numFmtId="14" fontId="1" fillId="0" borderId="0" xfId="0" applyNumberFormat="1" applyFont="1"/>
    <xf numFmtId="0" fontId="1" fillId="0" borderId="0" xfId="0" applyFont="1"/>
    <xf numFmtId="165" fontId="1" fillId="0" borderId="0" xfId="0" applyNumberFormat="1" applyFont="1"/>
    <xf numFmtId="165" fontId="0" fillId="0" borderId="0" xfId="0" applyNumberFormat="1"/>
    <xf numFmtId="0" fontId="0" fillId="0" borderId="0" xfId="0" applyAlignment="1">
      <alignment horizontal="left" indent="1"/>
    </xf>
    <xf numFmtId="0" fontId="0" fillId="2" borderId="0" xfId="0" applyFill="1" applyAlignment="1">
      <alignment horizontal="left" indent="1"/>
    </xf>
    <xf numFmtId="0" fontId="0" fillId="3" borderId="0" xfId="0" applyFill="1" applyAlignment="1">
      <alignment horizontal="left" indent="1"/>
    </xf>
    <xf numFmtId="2" fontId="0" fillId="0" borderId="0" xfId="0" applyNumberFormat="1"/>
    <xf numFmtId="2" fontId="1" fillId="0" borderId="0" xfId="0" applyNumberFormat="1" applyFont="1"/>
    <xf numFmtId="9" fontId="1" fillId="0" borderId="0" xfId="0" applyNumberFormat="1" applyFont="1"/>
    <xf numFmtId="9" fontId="0" fillId="0" borderId="0" xfId="0" applyNumberFormat="1"/>
    <xf numFmtId="0" fontId="0" fillId="0" borderId="0" xfId="0" applyAlignment="1">
      <alignment horizontal="center" wrapText="1"/>
    </xf>
    <xf numFmtId="0" fontId="1" fillId="4" borderId="0" xfId="0" applyFont="1" applyFill="1" applyAlignment="1">
      <alignment horizontal="center" wrapText="1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8">
    <dxf>
      <fill>
        <patternFill>
          <bgColor theme="8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0" tint="-0.24994659260841701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colors>
    <mruColors>
      <color rgb="FF184DE2"/>
      <color rgb="FF2FA335"/>
      <color rgb="FFF420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[KickstarterProject-Solved.xlsx] Pivot - campaigns per category!PivotTable1</c:name>
    <c:fmtId val="1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Pivot - campaigns per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 Pivot - 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- campaigns per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F8-425A-B332-C789F60BF8A8}"/>
            </c:ext>
          </c:extLst>
        </c:ser>
        <c:ser>
          <c:idx val="1"/>
          <c:order val="1"/>
          <c:tx>
            <c:strRef>
              <c:f>' Pivot - campaigns per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 Pivot - 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- campaigns per category'!$C$6:$C$15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F8-425A-B332-C789F60BF8A8}"/>
            </c:ext>
          </c:extLst>
        </c:ser>
        <c:ser>
          <c:idx val="2"/>
          <c:order val="2"/>
          <c:tx>
            <c:strRef>
              <c:f>' Pivot - campaigns per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 Pivot - 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- campaigns per category'!$D$6:$D$15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F8-425A-B332-C789F60BF8A8}"/>
            </c:ext>
          </c:extLst>
        </c:ser>
        <c:ser>
          <c:idx val="3"/>
          <c:order val="3"/>
          <c:tx>
            <c:strRef>
              <c:f>' Pivot - campaigns per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Pivot - campaigns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 - campaigns per 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F8-425A-B332-C789F60BF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0412144"/>
        <c:axId val="310389264"/>
      </c:barChart>
      <c:catAx>
        <c:axId val="31041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389264"/>
        <c:crosses val="autoZero"/>
        <c:auto val="1"/>
        <c:lblAlgn val="ctr"/>
        <c:lblOffset val="100"/>
        <c:noMultiLvlLbl val="0"/>
      </c:catAx>
      <c:valAx>
        <c:axId val="31038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41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[KickstarterProject-Solved.xlsx] Pivot-campaigns pr subcategory!PivotTable4</c:name>
    <c:fmtId val="1"/>
  </c:pivotSource>
  <c:chart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</c:pivotFmt>
      <c:pivotFmt>
        <c:idx val="67"/>
      </c:pivotFmt>
      <c:pivotFmt>
        <c:idx val="68"/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rgbClr val="FFC000"/>
          </a:solidFill>
          <a:ln>
            <a:noFill/>
          </a:ln>
          <a:effectLst/>
        </c:spPr>
      </c:pivotFmt>
      <c:pivotFmt>
        <c:idx val="76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C000"/>
          </a:solidFill>
          <a:ln>
            <a:noFill/>
          </a:ln>
          <a:effectLst/>
        </c:spPr>
      </c:pivotFmt>
      <c:pivotFmt>
        <c:idx val="79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Pivot-campaigns pr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Pivot-campaigns pr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Pivot-campaigns pr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D3-41D8-B72D-12FF5C132801}"/>
            </c:ext>
          </c:extLst>
        </c:ser>
        <c:ser>
          <c:idx val="1"/>
          <c:order val="1"/>
          <c:tx>
            <c:strRef>
              <c:f>' Pivot-campaigns pr subcategory'!$C$4:$C$5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 Pivot-campaigns pr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Pivot-campaigns pr subcategory'!$C$6:$C$47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5D-4785-A420-018B1257D3F3}"/>
            </c:ext>
          </c:extLst>
        </c:ser>
        <c:ser>
          <c:idx val="2"/>
          <c:order val="2"/>
          <c:tx>
            <c:strRef>
              <c:f>' Pivot-campaigns pr subcategory'!$D$4:$D$5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Pivot-campaigns pr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Pivot-campaigns pr subcategory'!$D$6:$D$47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5D-4785-A420-018B1257D3F3}"/>
            </c:ext>
          </c:extLst>
        </c:ser>
        <c:ser>
          <c:idx val="3"/>
          <c:order val="3"/>
          <c:tx>
            <c:strRef>
              <c:f>' Pivot-campaigns pr subcategory'!$E$4:$E$5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 Pivot-campaigns pr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Pivot-campaigns pr subcategory'!$E$6:$E$47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5D-4785-A420-018B1257D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202000"/>
        <c:axId val="191193680"/>
      </c:barChart>
      <c:catAx>
        <c:axId val="19120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93680"/>
        <c:crosses val="autoZero"/>
        <c:auto val="1"/>
        <c:lblAlgn val="ctr"/>
        <c:lblOffset val="100"/>
        <c:noMultiLvlLbl val="0"/>
      </c:catAx>
      <c:valAx>
        <c:axId val="19119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0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[KickstarterProject-Solved.xlsx]Pivot-Parent Ctg.Yrs!PivotTable8</c:name>
    <c:fmtId val="1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'Pivot-Parent Ctg.Yrs'!$B$5:$B$6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'Pivot-Parent Ctg.Yrs'!$A$7:$A$19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'Pivot-Parent Ctg.Yrs'!$B$7:$B$19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F-4C16-9DB8-5615A9D4E2EE}"/>
            </c:ext>
          </c:extLst>
        </c:ser>
        <c:ser>
          <c:idx val="1"/>
          <c:order val="1"/>
          <c:tx>
            <c:strRef>
              <c:f>'Pivot-Parent Ctg.Yrs'!$C$5:$C$6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'Pivot-Parent Ctg.Yrs'!$A$7:$A$19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'Pivot-Parent Ctg.Yrs'!$C$7:$C$19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BF-4C16-9DB8-5615A9D4E2EE}"/>
            </c:ext>
          </c:extLst>
        </c:ser>
        <c:ser>
          <c:idx val="2"/>
          <c:order val="2"/>
          <c:tx>
            <c:strRef>
              <c:f>'Pivot-Parent Ctg.Yrs'!$D$5:$D$6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'Pivot-Parent Ctg.Yrs'!$A$7:$A$19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'Pivot-Parent Ctg.Yrs'!$D$7:$D$19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BF-4C16-9DB8-5615A9D4E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567568"/>
        <c:axId val="403576720"/>
      </c:lineChart>
      <c:catAx>
        <c:axId val="40356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76720"/>
        <c:crosses val="autoZero"/>
        <c:auto val="1"/>
        <c:lblAlgn val="ctr"/>
        <c:lblOffset val="100"/>
        <c:noMultiLvlLbl val="0"/>
      </c:catAx>
      <c:valAx>
        <c:axId val="40357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6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Based on Goals</a:t>
            </a:r>
          </a:p>
        </c:rich>
      </c:tx>
      <c:layout>
        <c:manualLayout>
          <c:xMode val="edge"/>
          <c:yMode val="edge"/>
          <c:x val="0.45475083131291144"/>
          <c:y val="8.48260700085756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243780803637455E-2"/>
          <c:y val="5.9324894514767947E-2"/>
          <c:w val="0.94519632356903172"/>
          <c:h val="0.78017320619732655"/>
        </c:manualLayout>
      </c:layout>
      <c:lineChart>
        <c:grouping val="standard"/>
        <c:varyColors val="0"/>
        <c:ser>
          <c:idx val="0"/>
          <c:order val="0"/>
          <c:tx>
            <c:strRef>
              <c:f>'Outccomes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0.53221288515406162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EC-4EC5-82FC-77A313930AA2}"/>
            </c:ext>
          </c:extLst>
        </c:ser>
        <c:ser>
          <c:idx val="1"/>
          <c:order val="1"/>
          <c:tx>
            <c:strRef>
              <c:f>'Outccomes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0.3949579831932773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EC-4EC5-82FC-77A313930AA2}"/>
            </c:ext>
          </c:extLst>
        </c:ser>
        <c:ser>
          <c:idx val="2"/>
          <c:order val="2"/>
          <c:tx>
            <c:strRef>
              <c:f>'Outccomes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7.2829131652661069E-2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EC-4EC5-82FC-77A313930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84063"/>
        <c:axId val="210191135"/>
      </c:lineChart>
      <c:catAx>
        <c:axId val="21018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91135"/>
        <c:crosses val="autoZero"/>
        <c:auto val="1"/>
        <c:lblAlgn val="ctr"/>
        <c:lblOffset val="100"/>
        <c:noMultiLvlLbl val="0"/>
      </c:catAx>
      <c:valAx>
        <c:axId val="21019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8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val">
        <cx:f>_xlchart.v1.9</cx:f>
      </cx:numDim>
    </cx:data>
    <cx:data id="1">
      <cx:strDim type="cat">
        <cx:f>_xlchart.v1.7</cx:f>
      </cx:strDim>
      <cx:numDim type="val">
        <cx:f>_xlchart.v1.11</cx:f>
      </cx:numDim>
    </cx:data>
    <cx:data id="2">
      <cx:strDim type="cat">
        <cx:f>_xlchart.v1.7</cx:f>
      </cx:strDim>
      <cx:numDim type="val">
        <cx:f>_xlchart.v1.13</cx:f>
      </cx:numDim>
    </cx:data>
  </cx:chartData>
  <cx:chart>
    <cx:title pos="t" align="ctr" overlay="0"/>
    <cx:plotArea>
      <cx:plotAreaRegion>
        <cx:series layoutId="boxWhisker" uniqueId="{FCD93C0D-1A8F-4C20-B98C-FC073F876F78}">
          <cx:tx>
            <cx:txData>
              <cx:f>_xlchart.v1.8</cx:f>
              <cx:v/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8CCE75B-DCD3-4CB2-94C9-C1CD0B14661D}">
          <cx:tx>
            <cx:txData>
              <cx:f>_xlchart.v1.10</cx:f>
              <cx:v/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C036354E-6621-439D-975F-354CE3C4AAA2}">
          <cx:tx>
            <cx:txData>
              <cx:f>_xlchart.v1.12</cx:f>
              <cx:v/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190499</xdr:colOff>
      <xdr:row>1</xdr:row>
      <xdr:rowOff>26986</xdr:rowOff>
    </xdr:from>
    <xdr:to>
      <xdr:col>34</xdr:col>
      <xdr:colOff>47624</xdr:colOff>
      <xdr:row>24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E22788-F44F-4D54-B86A-C8F1DC35A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542924</xdr:colOff>
      <xdr:row>0</xdr:row>
      <xdr:rowOff>95250</xdr:rowOff>
    </xdr:from>
    <xdr:to>
      <xdr:col>20</xdr:col>
      <xdr:colOff>295274</xdr:colOff>
      <xdr:row>36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537AB9-8E64-44BD-9556-18F43D7D3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7937</xdr:rowOff>
    </xdr:from>
    <xdr:to>
      <xdr:col>12</xdr:col>
      <xdr:colOff>1000125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BE7A23-CF11-469E-A632-52C6E379F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0</xdr:rowOff>
    </xdr:from>
    <xdr:to>
      <xdr:col>7</xdr:col>
      <xdr:colOff>1190624</xdr:colOff>
      <xdr:row>39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C985E5-9E1A-4300-98AF-2A377C642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600074</xdr:colOff>
      <xdr:row>16</xdr:row>
      <xdr:rowOff>131762</xdr:rowOff>
    </xdr:from>
    <xdr:to>
      <xdr:col>22</xdr:col>
      <xdr:colOff>142874</xdr:colOff>
      <xdr:row>38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9821607-FD31-43BB-B1C1-19236C3CA7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53449" y="3027362"/>
              <a:ext cx="5172075" cy="39830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SUN Serap" refreshedDate="44349.581219791668" createdVersion="7" refreshedVersion="7" minRefreshableVersion="3" recordCount="4115" xr:uid="{9B4E8595-2C1F-465B-AF59-CE43E013F611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164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1">
      <sharedItems containsString="0" containsBlank="1" containsNumber="1" minValue="0" maxValue="2260300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SUN Serap" refreshedDate="44349.681537037039" createdVersion="7" refreshedVersion="7" minRefreshableVersion="3" recordCount="4115" xr:uid="{ED5801E1-970C-4C9C-9F53-2041B58F8A9A}">
  <cacheSource type="worksheet">
    <worksheetSource ref="A1:T1048576" sheet="Spreadsheet with date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1">
      <sharedItems containsString="0" containsBlank="1" containsNumber="1" minValue="0" maxValue="2260300"/>
    </cacheField>
    <cacheField name="Date Created Conversat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4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Category and Sub-Category" numFmtId="0">
      <sharedItems containsBlank="1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SUN Serap" refreshedDate="44351.652406018518" createdVersion="7" refreshedVersion="7" minRefreshableVersion="3" recordCount="4115" xr:uid="{63B80DAA-9080-49C6-BA13-BA4F0C2C4E73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1">
      <sharedItems containsString="0" containsBlank="1" containsNumber="1" minValue="0" maxValue="2260300"/>
    </cacheField>
    <cacheField name="Date Created Conversation" numFmtId="14">
      <sharedItems containsNonDate="0" containsDate="1" containsString="0" containsBlank="1" minDate="2009-05-17T03:55:13" maxDate="2017-03-15T15:30:07"/>
    </cacheField>
    <cacheField name="Date Ended Conversation" numFmtId="14">
      <sharedItems containsNonDate="0" containsDate="1" containsString="0" containsBlank="1" minDate="2009-08-10T19:26:00" maxDate="2017-05-03T19:12:00"/>
    </cacheField>
    <cacheField name="Category and Sub-Category" numFmtId="0">
      <sharedItems containsBlank="1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/>
    </cacheField>
    <cacheField name="sub category 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OSUN Serap" refreshedDate="44352.96168912037" backgroundQuery="1" createdVersion="7" refreshedVersion="7" minRefreshableVersion="3" recordCount="0" supportSubquery="1" supportAdvancedDrill="1" xr:uid="{469AAB04-1E38-429E-8C7C-FDEA24E7046D}">
  <cacheSource type="external" connectionId="1"/>
  <cacheFields count="4">
    <cacheField name="[Range].[Parent Category].[Parent Category]" caption="Parent Category" numFmtId="0" hierarchy="16" level="1">
      <sharedItems containsSemiMixedTypes="0" containsNonDate="0" containsString="0"/>
    </cacheField>
    <cacheField name="[Range].[state].[state]" caption="state" numFmtId="0" hierarchy="5" level="1">
      <sharedItems containsBlank="1" count="5">
        <s v="canceled"/>
        <s v="failed"/>
        <s v="live"/>
        <s v="successful"/>
        <m u="1"/>
      </sharedItems>
    </cacheField>
    <cacheField name="[Range].[Sub-Category].[Sub-Category]" caption="Sub-Category" numFmtId="0" hierarchy="17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[Measures].[Count of state]" caption="Count of state" numFmtId="0" hierarchy="26" level="32767"/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2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Percent Funded]" caption="Count of Percent Funded" measure="1" displayFolder="" measureGroup="Range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country]" caption="Count of country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pledged]" caption="Sum of pledged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ax of pledged]" caption="Max of pledged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pledged]" caption="Count of pledged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tate]" caption="Count of stat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x v="0"/>
    <n v="8500"/>
    <n v="11633"/>
    <x v="0"/>
    <x v="0"/>
    <s v="USD"/>
    <n v="1437620400"/>
    <n v="1434931811"/>
    <b v="0"/>
    <n v="182"/>
    <b v="1"/>
    <n v="136.85882352941178"/>
    <x v="0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b v="1"/>
    <n v="142.60827250608273"/>
    <x v="0"/>
    <n v="185.48101265822785"/>
    <x v="0"/>
    <x v="0"/>
  </r>
  <r>
    <n v="2"/>
    <x v="2"/>
    <x v="2"/>
    <n v="500"/>
    <n v="525"/>
    <x v="0"/>
    <x v="1"/>
    <s v="GBP"/>
    <n v="1455555083"/>
    <n v="1454691083"/>
    <b v="0"/>
    <n v="35"/>
    <b v="1"/>
    <n v="105"/>
    <x v="0"/>
    <n v="15"/>
    <x v="0"/>
    <x v="0"/>
  </r>
  <r>
    <n v="3"/>
    <x v="3"/>
    <x v="3"/>
    <n v="10000"/>
    <n v="10390"/>
    <x v="0"/>
    <x v="0"/>
    <s v="USD"/>
    <n v="1407414107"/>
    <n v="1404822107"/>
    <b v="0"/>
    <n v="150"/>
    <b v="1"/>
    <n v="103.89999999999999"/>
    <x v="0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n v="122.99154545454545"/>
    <x v="0"/>
    <n v="190.55028169014085"/>
    <x v="0"/>
    <x v="0"/>
  </r>
  <r>
    <n v="5"/>
    <x v="5"/>
    <x v="5"/>
    <n v="3999"/>
    <n v="4390"/>
    <x v="0"/>
    <x v="0"/>
    <s v="USD"/>
    <n v="1469770500"/>
    <n v="1468362207"/>
    <b v="0"/>
    <n v="47"/>
    <b v="1"/>
    <n v="109.77744436109028"/>
    <x v="0"/>
    <n v="93.40425531914893"/>
    <x v="0"/>
    <x v="0"/>
  </r>
  <r>
    <n v="6"/>
    <x v="6"/>
    <x v="6"/>
    <n v="8000"/>
    <n v="8519"/>
    <x v="0"/>
    <x v="0"/>
    <s v="USD"/>
    <n v="1402710250"/>
    <n v="1401846250"/>
    <b v="0"/>
    <n v="58"/>
    <b v="1"/>
    <n v="106.4875"/>
    <x v="0"/>
    <n v="146.87931034482759"/>
    <x v="0"/>
    <x v="0"/>
  </r>
  <r>
    <n v="7"/>
    <x v="7"/>
    <x v="7"/>
    <n v="9000"/>
    <n v="9110"/>
    <x v="0"/>
    <x v="0"/>
    <s v="USD"/>
    <n v="1467680867"/>
    <n v="1464224867"/>
    <b v="0"/>
    <n v="57"/>
    <b v="1"/>
    <n v="101.22222222222221"/>
    <x v="0"/>
    <n v="159.82456140350877"/>
    <x v="0"/>
    <x v="0"/>
  </r>
  <r>
    <n v="8"/>
    <x v="8"/>
    <x v="8"/>
    <n v="3500"/>
    <n v="3501.52"/>
    <x v="0"/>
    <x v="0"/>
    <s v="USD"/>
    <n v="1460754000"/>
    <n v="1460155212"/>
    <b v="0"/>
    <n v="12"/>
    <b v="1"/>
    <n v="100.04342857142856"/>
    <x v="0"/>
    <n v="291.79333333333335"/>
    <x v="0"/>
    <x v="0"/>
  </r>
  <r>
    <n v="9"/>
    <x v="9"/>
    <x v="9"/>
    <n v="500"/>
    <n v="629.99"/>
    <x v="0"/>
    <x v="0"/>
    <s v="USD"/>
    <n v="1460860144"/>
    <n v="1458268144"/>
    <b v="0"/>
    <n v="20"/>
    <b v="1"/>
    <n v="125.998"/>
    <x v="0"/>
    <n v="31.499500000000001"/>
    <x v="0"/>
    <x v="0"/>
  </r>
  <r>
    <n v="10"/>
    <x v="10"/>
    <x v="10"/>
    <n v="3000"/>
    <n v="3015"/>
    <x v="0"/>
    <x v="0"/>
    <s v="USD"/>
    <n v="1403660279"/>
    <n v="1400636279"/>
    <b v="0"/>
    <n v="19"/>
    <b v="1"/>
    <n v="100.49999999999999"/>
    <x v="0"/>
    <n v="158.68421052631578"/>
    <x v="0"/>
    <x v="0"/>
  </r>
  <r>
    <n v="11"/>
    <x v="11"/>
    <x v="11"/>
    <n v="5000"/>
    <n v="6025"/>
    <x v="0"/>
    <x v="0"/>
    <s v="USD"/>
    <n v="1471834800"/>
    <n v="1469126462"/>
    <b v="0"/>
    <n v="75"/>
    <b v="1"/>
    <n v="120.5"/>
    <x v="0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n v="165.29333333333335"/>
    <x v="0"/>
    <n v="59.961305925030231"/>
    <x v="0"/>
    <x v="0"/>
  </r>
  <r>
    <n v="13"/>
    <x v="13"/>
    <x v="13"/>
    <n v="3500"/>
    <n v="5599"/>
    <x v="0"/>
    <x v="0"/>
    <s v="USD"/>
    <n v="1466713620"/>
    <n v="1463588109"/>
    <b v="0"/>
    <n v="51"/>
    <b v="1"/>
    <n v="159.97142857142856"/>
    <x v="0"/>
    <n v="109.78431372549019"/>
    <x v="0"/>
    <x v="0"/>
  </r>
  <r>
    <n v="14"/>
    <x v="14"/>
    <x v="14"/>
    <n v="6000"/>
    <n v="6056"/>
    <x v="0"/>
    <x v="2"/>
    <s v="AUD"/>
    <n v="1405259940"/>
    <n v="1403051888"/>
    <b v="0"/>
    <n v="41"/>
    <b v="1"/>
    <n v="100.93333333333334"/>
    <x v="0"/>
    <n v="147.70731707317074"/>
    <x v="0"/>
    <x v="0"/>
  </r>
  <r>
    <n v="15"/>
    <x v="15"/>
    <x v="15"/>
    <n v="2000"/>
    <n v="2132"/>
    <x v="0"/>
    <x v="3"/>
    <s v="EUR"/>
    <n v="1443384840"/>
    <n v="1441790658"/>
    <b v="0"/>
    <n v="98"/>
    <b v="1"/>
    <n v="106.60000000000001"/>
    <x v="0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n v="70"/>
    <b v="1"/>
    <n v="100.24166666666667"/>
    <x v="0"/>
    <n v="171.84285714285716"/>
    <x v="0"/>
    <x v="0"/>
  </r>
  <r>
    <n v="17"/>
    <x v="17"/>
    <x v="17"/>
    <n v="1500"/>
    <n v="1510"/>
    <x v="0"/>
    <x v="1"/>
    <s v="GBP"/>
    <n v="1415126022"/>
    <n v="1412530422"/>
    <b v="0"/>
    <n v="36"/>
    <b v="1"/>
    <n v="100.66666666666666"/>
    <x v="0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n v="106.32110000000002"/>
    <x v="0"/>
    <n v="93.264122807017543"/>
    <x v="0"/>
    <x v="0"/>
  </r>
  <r>
    <n v="19"/>
    <x v="19"/>
    <x v="19"/>
    <n v="850"/>
    <n v="1235"/>
    <x v="0"/>
    <x v="0"/>
    <s v="USD"/>
    <n v="1437420934"/>
    <n v="1434828934"/>
    <b v="0"/>
    <n v="22"/>
    <b v="1"/>
    <n v="145.29411764705881"/>
    <x v="0"/>
    <n v="56.136363636363633"/>
    <x v="0"/>
    <x v="0"/>
  </r>
  <r>
    <n v="20"/>
    <x v="20"/>
    <x v="20"/>
    <n v="2000"/>
    <n v="2004"/>
    <x v="0"/>
    <x v="0"/>
    <s v="USD"/>
    <n v="1442167912"/>
    <n v="1436983912"/>
    <b v="0"/>
    <n v="25"/>
    <b v="1"/>
    <n v="100.2"/>
    <x v="0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n v="109.13513513513513"/>
    <x v="0"/>
    <n v="199.9009900990099"/>
    <x v="0"/>
    <x v="0"/>
  </r>
  <r>
    <n v="22"/>
    <x v="22"/>
    <x v="22"/>
    <n v="350"/>
    <n v="410"/>
    <x v="0"/>
    <x v="0"/>
    <s v="USD"/>
    <n v="1420099140"/>
    <n v="1418766740"/>
    <b v="0"/>
    <n v="8"/>
    <b v="1"/>
    <n v="117.14285714285715"/>
    <x v="0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b v="1"/>
    <n v="118.5"/>
    <x v="0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n v="108.80768571428572"/>
    <x v="0"/>
    <n v="66.346149825783982"/>
    <x v="0"/>
    <x v="0"/>
  </r>
  <r>
    <n v="25"/>
    <x v="25"/>
    <x v="25"/>
    <n v="600"/>
    <n v="800"/>
    <x v="0"/>
    <x v="0"/>
    <s v="USD"/>
    <n v="1452299761"/>
    <n v="1447115761"/>
    <b v="0"/>
    <n v="14"/>
    <b v="1"/>
    <n v="133.33333333333331"/>
    <x v="0"/>
    <n v="57.142857142857146"/>
    <x v="0"/>
    <x v="0"/>
  </r>
  <r>
    <n v="26"/>
    <x v="26"/>
    <x v="26"/>
    <n v="1250"/>
    <n v="1940"/>
    <x v="0"/>
    <x v="0"/>
    <s v="USD"/>
    <n v="1408278144"/>
    <n v="1404822144"/>
    <b v="0"/>
    <n v="19"/>
    <b v="1"/>
    <n v="155.20000000000002"/>
    <x v="0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n v="111.72500000000001"/>
    <x v="0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n v="100.35000000000001"/>
    <x v="0"/>
    <n v="169.6056338028169"/>
    <x v="0"/>
    <x v="0"/>
  </r>
  <r>
    <n v="29"/>
    <x v="29"/>
    <x v="29"/>
    <n v="3000"/>
    <n v="3700"/>
    <x v="0"/>
    <x v="1"/>
    <s v="GBP"/>
    <n v="1406045368"/>
    <n v="1403453368"/>
    <b v="0"/>
    <n v="117"/>
    <b v="1"/>
    <n v="123.33333333333334"/>
    <x v="0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n v="101.29975"/>
    <x v="0"/>
    <n v="76.45264150943396"/>
    <x v="0"/>
    <x v="0"/>
  </r>
  <r>
    <n v="31"/>
    <x v="31"/>
    <x v="31"/>
    <n v="13"/>
    <n v="13"/>
    <x v="0"/>
    <x v="0"/>
    <s v="USD"/>
    <n v="1453748434"/>
    <n v="1452193234"/>
    <b v="0"/>
    <n v="1"/>
    <b v="1"/>
    <n v="100"/>
    <x v="0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b v="1"/>
    <n v="100.24604569420035"/>
    <x v="0"/>
    <n v="320.44943820224717"/>
    <x v="0"/>
    <x v="0"/>
  </r>
  <r>
    <n v="33"/>
    <x v="33"/>
    <x v="33"/>
    <n v="5250"/>
    <n v="5360"/>
    <x v="0"/>
    <x v="0"/>
    <s v="USD"/>
    <n v="1447001501"/>
    <n v="1444405901"/>
    <b v="0"/>
    <n v="64"/>
    <b v="1"/>
    <n v="102.0952380952381"/>
    <x v="0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b v="1"/>
    <n v="130.46153846153845"/>
    <x v="0"/>
    <n v="49.882352941176471"/>
    <x v="0"/>
    <x v="0"/>
  </r>
  <r>
    <n v="35"/>
    <x v="35"/>
    <x v="35"/>
    <n v="1000"/>
    <n v="1665"/>
    <x v="0"/>
    <x v="0"/>
    <s v="USD"/>
    <n v="1430179200"/>
    <n v="1428130814"/>
    <b v="0"/>
    <n v="28"/>
    <b v="1"/>
    <n v="166.5"/>
    <x v="0"/>
    <n v="59.464285714285715"/>
    <x v="0"/>
    <x v="0"/>
  </r>
  <r>
    <n v="36"/>
    <x v="36"/>
    <x v="36"/>
    <n v="6000"/>
    <n v="8529"/>
    <x v="0"/>
    <x v="0"/>
    <s v="USD"/>
    <n v="1428128525"/>
    <n v="1425540125"/>
    <b v="0"/>
    <n v="44"/>
    <b v="1"/>
    <n v="142.15"/>
    <x v="0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n v="183.44090909090909"/>
    <x v="0"/>
    <n v="159.51383399209487"/>
    <x v="0"/>
    <x v="0"/>
  </r>
  <r>
    <n v="38"/>
    <x v="38"/>
    <x v="38"/>
    <n v="2500"/>
    <n v="2751"/>
    <x v="0"/>
    <x v="0"/>
    <s v="USD"/>
    <n v="1368235344"/>
    <n v="1365643344"/>
    <b v="0"/>
    <n v="66"/>
    <b v="1"/>
    <n v="110.04"/>
    <x v="0"/>
    <n v="41.68181818181818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n v="130.98000000000002"/>
    <x v="0"/>
    <n v="150.89861751152074"/>
    <x v="0"/>
    <x v="0"/>
  </r>
  <r>
    <n v="40"/>
    <x v="40"/>
    <x v="40"/>
    <n v="2000"/>
    <n v="2027"/>
    <x v="0"/>
    <x v="0"/>
    <s v="USD"/>
    <n v="1403150400"/>
    <n v="1401426488"/>
    <b v="0"/>
    <n v="16"/>
    <b v="1"/>
    <n v="101.35000000000001"/>
    <x v="0"/>
    <n v="126.6875"/>
    <x v="0"/>
    <x v="0"/>
  </r>
  <r>
    <n v="41"/>
    <x v="41"/>
    <x v="41"/>
    <n v="2000"/>
    <n v="2000"/>
    <x v="0"/>
    <x v="0"/>
    <s v="USD"/>
    <n v="1412516354"/>
    <n v="1409924354"/>
    <b v="0"/>
    <n v="19"/>
    <b v="1"/>
    <n v="100"/>
    <x v="0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n v="141.85714285714286"/>
    <x v="0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n v="308.65999999999997"/>
    <x v="0"/>
    <n v="117.36121673003802"/>
    <x v="0"/>
    <x v="0"/>
  </r>
  <r>
    <n v="44"/>
    <x v="44"/>
    <x v="44"/>
    <n v="2000"/>
    <n v="2000"/>
    <x v="0"/>
    <x v="0"/>
    <s v="USD"/>
    <n v="1412648537"/>
    <n v="1408760537"/>
    <b v="0"/>
    <n v="15"/>
    <b v="1"/>
    <n v="100"/>
    <x v="0"/>
    <n v="133.33333333333334"/>
    <x v="0"/>
    <x v="0"/>
  </r>
  <r>
    <n v="45"/>
    <x v="45"/>
    <x v="45"/>
    <n v="5000"/>
    <n v="6000"/>
    <x v="0"/>
    <x v="0"/>
    <s v="USD"/>
    <n v="1461769107"/>
    <n v="1459177107"/>
    <b v="0"/>
    <n v="61"/>
    <b v="1"/>
    <n v="120"/>
    <x v="0"/>
    <n v="98.360655737704917"/>
    <x v="0"/>
    <x v="0"/>
  </r>
  <r>
    <n v="46"/>
    <x v="46"/>
    <x v="46"/>
    <n v="8400"/>
    <n v="8750"/>
    <x v="0"/>
    <x v="2"/>
    <s v="AUD"/>
    <n v="1450220974"/>
    <n v="1447628974"/>
    <b v="0"/>
    <n v="45"/>
    <b v="1"/>
    <n v="104.16666666666667"/>
    <x v="0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n v="107.61100000000002"/>
    <x v="0"/>
    <n v="76.865000000000009"/>
    <x v="0"/>
    <x v="0"/>
  </r>
  <r>
    <n v="48"/>
    <x v="48"/>
    <x v="48"/>
    <n v="2000"/>
    <n v="2159"/>
    <x v="0"/>
    <x v="1"/>
    <s v="GBP"/>
    <n v="1425211200"/>
    <n v="1422534260"/>
    <b v="0"/>
    <n v="38"/>
    <b v="1"/>
    <n v="107.94999999999999"/>
    <x v="0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n v="87"/>
    <b v="1"/>
    <n v="100"/>
    <x v="0"/>
    <n v="137.93103448275863"/>
    <x v="0"/>
    <x v="0"/>
  </r>
  <r>
    <n v="50"/>
    <x v="50"/>
    <x v="50"/>
    <n v="600"/>
    <n v="600"/>
    <x v="0"/>
    <x v="1"/>
    <s v="GBP"/>
    <n v="1422637200"/>
    <n v="1419271458"/>
    <b v="0"/>
    <n v="22"/>
    <b v="1"/>
    <n v="100"/>
    <x v="0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n v="128.0181818181818"/>
    <x v="0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n v="52"/>
    <b v="1"/>
    <n v="116.21"/>
    <x v="0"/>
    <n v="223.48076923076923"/>
    <x v="0"/>
    <x v="0"/>
  </r>
  <r>
    <n v="53"/>
    <x v="53"/>
    <x v="53"/>
    <n v="3000"/>
    <n v="3289"/>
    <x v="0"/>
    <x v="0"/>
    <s v="USD"/>
    <n v="1396648800"/>
    <n v="1395407445"/>
    <b v="0"/>
    <n v="117"/>
    <b v="1"/>
    <n v="109.63333333333334"/>
    <x v="0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n v="52"/>
    <b v="1"/>
    <n v="101"/>
    <x v="0"/>
    <n v="194.23076923076923"/>
    <x v="0"/>
    <x v="0"/>
  </r>
  <r>
    <n v="55"/>
    <x v="55"/>
    <x v="55"/>
    <n v="8600"/>
    <n v="11090"/>
    <x v="0"/>
    <x v="0"/>
    <s v="USD"/>
    <n v="1464390916"/>
    <n v="1462576516"/>
    <b v="0"/>
    <n v="86"/>
    <b v="1"/>
    <n v="128.95348837209301"/>
    <x v="0"/>
    <n v="128.95348837209303"/>
    <x v="0"/>
    <x v="0"/>
  </r>
  <r>
    <n v="56"/>
    <x v="56"/>
    <x v="56"/>
    <n v="8000"/>
    <n v="8581"/>
    <x v="0"/>
    <x v="1"/>
    <s v="GBP"/>
    <n v="1433779200"/>
    <n v="1432559424"/>
    <b v="0"/>
    <n v="174"/>
    <b v="1"/>
    <n v="107.26249999999999"/>
    <x v="0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n v="69"/>
    <b v="1"/>
    <n v="101.89999999999999"/>
    <x v="0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n v="75"/>
    <b v="1"/>
    <n v="102.91"/>
    <x v="0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n v="100.12570000000001"/>
    <x v="0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n v="103.29622222222221"/>
    <x v="1"/>
    <n v="43.040092592592593"/>
    <x v="0"/>
    <x v="1"/>
  </r>
  <r>
    <n v="61"/>
    <x v="61"/>
    <x v="61"/>
    <n v="5000"/>
    <n v="7415"/>
    <x v="0"/>
    <x v="0"/>
    <s v="USD"/>
    <n v="1370547157"/>
    <n v="1368646357"/>
    <b v="0"/>
    <n v="23"/>
    <b v="1"/>
    <n v="148.30000000000001"/>
    <x v="1"/>
    <n v="322.39130434782606"/>
    <x v="0"/>
    <x v="1"/>
  </r>
  <r>
    <n v="62"/>
    <x v="62"/>
    <x v="62"/>
    <n v="3000"/>
    <n v="4642"/>
    <x v="0"/>
    <x v="0"/>
    <s v="USD"/>
    <n v="1362337878"/>
    <n v="1360177878"/>
    <b v="0"/>
    <n v="48"/>
    <b v="1"/>
    <n v="154.73333333333332"/>
    <x v="1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n v="113.51849999999999"/>
    <x v="1"/>
    <n v="35.474531249999998"/>
    <x v="0"/>
    <x v="1"/>
  </r>
  <r>
    <n v="64"/>
    <x v="64"/>
    <x v="64"/>
    <n v="1200"/>
    <n v="2080"/>
    <x v="0"/>
    <x v="0"/>
    <s v="USD"/>
    <n v="1373243181"/>
    <n v="1370651181"/>
    <b v="0"/>
    <n v="24"/>
    <b v="1"/>
    <n v="173.33333333333334"/>
    <x v="1"/>
    <n v="86.666666666666671"/>
    <x v="0"/>
    <x v="1"/>
  </r>
  <r>
    <n v="65"/>
    <x v="65"/>
    <x v="65"/>
    <n v="7000"/>
    <n v="7527"/>
    <x v="0"/>
    <x v="5"/>
    <s v="CAD"/>
    <n v="1407736740"/>
    <n v="1405453354"/>
    <b v="0"/>
    <n v="57"/>
    <b v="1"/>
    <n v="107.52857142857141"/>
    <x v="1"/>
    <n v="132.05263157894737"/>
    <x v="0"/>
    <x v="1"/>
  </r>
  <r>
    <n v="66"/>
    <x v="66"/>
    <x v="66"/>
    <n v="2000"/>
    <n v="2372"/>
    <x v="0"/>
    <x v="0"/>
    <s v="USD"/>
    <n v="1468873420"/>
    <n v="1466281420"/>
    <b v="0"/>
    <n v="26"/>
    <b v="1"/>
    <n v="118.6"/>
    <x v="1"/>
    <n v="91.230769230769226"/>
    <x v="0"/>
    <x v="1"/>
  </r>
  <r>
    <n v="67"/>
    <x v="67"/>
    <x v="67"/>
    <n v="2000"/>
    <n v="2325"/>
    <x v="0"/>
    <x v="0"/>
    <s v="USD"/>
    <n v="1342360804"/>
    <n v="1339768804"/>
    <b v="0"/>
    <n v="20"/>
    <b v="1"/>
    <n v="116.25000000000001"/>
    <x v="1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b v="1"/>
    <n v="127.16666666666667"/>
    <x v="1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n v="110.9423"/>
    <x v="1"/>
    <n v="62.327134831460668"/>
    <x v="0"/>
    <x v="1"/>
  </r>
  <r>
    <n v="70"/>
    <x v="70"/>
    <x v="70"/>
    <n v="500"/>
    <n v="636"/>
    <x v="0"/>
    <x v="0"/>
    <s v="USD"/>
    <n v="1315171845"/>
    <n v="1309987845"/>
    <b v="0"/>
    <n v="17"/>
    <b v="1"/>
    <n v="127.2"/>
    <x v="1"/>
    <n v="37.411764705882355"/>
    <x v="0"/>
    <x v="1"/>
  </r>
  <r>
    <n v="71"/>
    <x v="71"/>
    <x v="71"/>
    <n v="1800"/>
    <n v="2231"/>
    <x v="0"/>
    <x v="0"/>
    <s v="USD"/>
    <n v="1338186657"/>
    <n v="1333002657"/>
    <b v="0"/>
    <n v="32"/>
    <b v="1"/>
    <n v="123.94444444444443"/>
    <x v="1"/>
    <n v="69.71875"/>
    <x v="0"/>
    <x v="1"/>
  </r>
  <r>
    <n v="72"/>
    <x v="72"/>
    <x v="72"/>
    <n v="2200"/>
    <n v="2385"/>
    <x v="0"/>
    <x v="0"/>
    <s v="USD"/>
    <n v="1352937600"/>
    <n v="1351210481"/>
    <b v="0"/>
    <n v="41"/>
    <b v="1"/>
    <n v="108.40909090909091"/>
    <x v="1"/>
    <n v="58.170731707317074"/>
    <x v="0"/>
    <x v="1"/>
  </r>
  <r>
    <n v="73"/>
    <x v="73"/>
    <x v="73"/>
    <n v="900"/>
    <n v="900"/>
    <x v="0"/>
    <x v="0"/>
    <s v="USD"/>
    <n v="1304395140"/>
    <n v="1297620584"/>
    <b v="0"/>
    <n v="18"/>
    <b v="1"/>
    <n v="100"/>
    <x v="1"/>
    <n v="50"/>
    <x v="0"/>
    <x v="1"/>
  </r>
  <r>
    <n v="74"/>
    <x v="74"/>
    <x v="74"/>
    <n v="500"/>
    <n v="564.66"/>
    <x v="0"/>
    <x v="6"/>
    <s v="EUR"/>
    <n v="1453376495"/>
    <n v="1450784495"/>
    <b v="0"/>
    <n v="29"/>
    <b v="1"/>
    <n v="112.93199999999999"/>
    <x v="1"/>
    <n v="19.471034482758618"/>
    <x v="0"/>
    <x v="1"/>
  </r>
  <r>
    <n v="75"/>
    <x v="75"/>
    <x v="75"/>
    <n v="3500"/>
    <n v="4040"/>
    <x v="0"/>
    <x v="0"/>
    <s v="USD"/>
    <n v="1366693272"/>
    <n v="1364101272"/>
    <b v="0"/>
    <n v="47"/>
    <b v="1"/>
    <n v="115.42857142857143"/>
    <x v="1"/>
    <n v="85.957446808510639"/>
    <x v="0"/>
    <x v="1"/>
  </r>
  <r>
    <n v="76"/>
    <x v="76"/>
    <x v="76"/>
    <n v="300"/>
    <n v="460"/>
    <x v="0"/>
    <x v="0"/>
    <s v="USD"/>
    <n v="1325007358"/>
    <n v="1319819758"/>
    <b v="0"/>
    <n v="15"/>
    <b v="1"/>
    <n v="153.33333333333334"/>
    <x v="1"/>
    <n v="30.666666666666668"/>
    <x v="0"/>
    <x v="1"/>
  </r>
  <r>
    <n v="77"/>
    <x v="77"/>
    <x v="77"/>
    <n v="400"/>
    <n v="1570"/>
    <x v="0"/>
    <x v="0"/>
    <s v="USD"/>
    <n v="1337569140"/>
    <n v="1332991717"/>
    <b v="0"/>
    <n v="26"/>
    <b v="1"/>
    <n v="392.5"/>
    <x v="1"/>
    <n v="60.384615384615387"/>
    <x v="0"/>
    <x v="1"/>
  </r>
  <r>
    <n v="78"/>
    <x v="78"/>
    <x v="78"/>
    <n v="50"/>
    <n v="1351"/>
    <x v="0"/>
    <x v="6"/>
    <s v="EUR"/>
    <n v="1472751121"/>
    <n v="1471887121"/>
    <b v="0"/>
    <n v="35"/>
    <b v="1"/>
    <n v="2702"/>
    <x v="1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b v="1"/>
    <n v="127"/>
    <x v="1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n v="47"/>
    <b v="1"/>
    <n v="107.25"/>
    <x v="1"/>
    <n v="273.82978723404256"/>
    <x v="0"/>
    <x v="1"/>
  </r>
  <r>
    <n v="81"/>
    <x v="81"/>
    <x v="81"/>
    <n v="750"/>
    <n v="1485"/>
    <x v="0"/>
    <x v="0"/>
    <s v="USD"/>
    <n v="1342234920"/>
    <n v="1341892127"/>
    <b v="0"/>
    <n v="28"/>
    <b v="1"/>
    <n v="198"/>
    <x v="1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n v="100.01249999999999"/>
    <x v="1"/>
    <n v="40.005000000000003"/>
    <x v="0"/>
    <x v="1"/>
  </r>
  <r>
    <n v="83"/>
    <x v="83"/>
    <x v="83"/>
    <n v="200"/>
    <n v="205"/>
    <x v="0"/>
    <x v="1"/>
    <s v="GBP"/>
    <n v="1424604600"/>
    <n v="1423320389"/>
    <b v="0"/>
    <n v="13"/>
    <b v="1"/>
    <n v="102.49999999999999"/>
    <x v="1"/>
    <n v="15.76923076923077"/>
    <x v="0"/>
    <x v="1"/>
  </r>
  <r>
    <n v="84"/>
    <x v="84"/>
    <x v="84"/>
    <n v="500"/>
    <n v="500"/>
    <x v="0"/>
    <x v="0"/>
    <s v="USD"/>
    <n v="1305483086"/>
    <n v="1302891086"/>
    <b v="0"/>
    <n v="7"/>
    <b v="1"/>
    <n v="100"/>
    <x v="1"/>
    <n v="71.428571428571431"/>
    <x v="0"/>
    <x v="1"/>
  </r>
  <r>
    <n v="85"/>
    <x v="85"/>
    <x v="85"/>
    <n v="1200"/>
    <n v="1506"/>
    <x v="0"/>
    <x v="0"/>
    <s v="USD"/>
    <n v="1316746837"/>
    <n v="1314154837"/>
    <b v="0"/>
    <n v="21"/>
    <b v="1"/>
    <n v="125.49999999999999"/>
    <x v="1"/>
    <n v="71.714285714285708"/>
    <x v="0"/>
    <x v="1"/>
  </r>
  <r>
    <n v="86"/>
    <x v="86"/>
    <x v="86"/>
    <n v="6000"/>
    <n v="6388"/>
    <x v="0"/>
    <x v="6"/>
    <s v="EUR"/>
    <n v="1451226045"/>
    <n v="1444828845"/>
    <b v="0"/>
    <n v="17"/>
    <b v="1"/>
    <n v="106.46666666666667"/>
    <x v="1"/>
    <n v="375.76470588235293"/>
    <x v="0"/>
    <x v="1"/>
  </r>
  <r>
    <n v="87"/>
    <x v="87"/>
    <x v="87"/>
    <n v="2500"/>
    <n v="2615"/>
    <x v="0"/>
    <x v="0"/>
    <s v="USD"/>
    <n v="1275529260"/>
    <n v="1274705803"/>
    <b v="0"/>
    <n v="25"/>
    <b v="1"/>
    <n v="104.60000000000001"/>
    <x v="1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b v="1"/>
    <n v="102.85714285714285"/>
    <x v="1"/>
    <n v="60"/>
    <x v="0"/>
    <x v="1"/>
  </r>
  <r>
    <n v="89"/>
    <x v="89"/>
    <x v="89"/>
    <n v="6000"/>
    <n v="6904"/>
    <x v="0"/>
    <x v="0"/>
    <s v="USD"/>
    <n v="1370196192"/>
    <n v="1368036192"/>
    <b v="0"/>
    <n v="56"/>
    <b v="1"/>
    <n v="115.06666666666668"/>
    <x v="1"/>
    <n v="123.28571428571429"/>
    <x v="0"/>
    <x v="1"/>
  </r>
  <r>
    <n v="90"/>
    <x v="90"/>
    <x v="90"/>
    <n v="500"/>
    <n v="502"/>
    <x v="0"/>
    <x v="0"/>
    <s v="USD"/>
    <n v="1310454499"/>
    <n v="1307862499"/>
    <b v="0"/>
    <n v="16"/>
    <b v="1"/>
    <n v="100.4"/>
    <x v="1"/>
    <n v="31.375"/>
    <x v="0"/>
    <x v="1"/>
  </r>
  <r>
    <n v="91"/>
    <x v="91"/>
    <x v="91"/>
    <n v="3000"/>
    <n v="3600"/>
    <x v="0"/>
    <x v="0"/>
    <s v="USD"/>
    <n v="1305625164"/>
    <n v="1300354764"/>
    <b v="0"/>
    <n v="46"/>
    <b v="1"/>
    <n v="120"/>
    <x v="1"/>
    <n v="78.260869565217391"/>
    <x v="0"/>
    <x v="1"/>
  </r>
  <r>
    <n v="92"/>
    <x v="92"/>
    <x v="92"/>
    <n v="5000"/>
    <n v="5260"/>
    <x v="0"/>
    <x v="5"/>
    <s v="CAD"/>
    <n v="1485936000"/>
    <n v="1481949983"/>
    <b v="0"/>
    <n v="43"/>
    <b v="1"/>
    <n v="105.2"/>
    <x v="1"/>
    <n v="122.32558139534883"/>
    <x v="0"/>
    <x v="1"/>
  </r>
  <r>
    <n v="93"/>
    <x v="93"/>
    <x v="93"/>
    <n v="1000"/>
    <n v="1106"/>
    <x v="0"/>
    <x v="0"/>
    <s v="USD"/>
    <n v="1341349200"/>
    <n v="1338928537"/>
    <b v="0"/>
    <n v="15"/>
    <b v="1"/>
    <n v="110.60000000000001"/>
    <x v="1"/>
    <n v="73.733333333333334"/>
    <x v="0"/>
    <x v="1"/>
  </r>
  <r>
    <n v="94"/>
    <x v="94"/>
    <x v="94"/>
    <n v="250"/>
    <n v="260"/>
    <x v="0"/>
    <x v="1"/>
    <s v="GBP"/>
    <n v="1396890822"/>
    <n v="1395162822"/>
    <b v="0"/>
    <n v="12"/>
    <b v="1"/>
    <n v="104"/>
    <x v="1"/>
    <n v="21.666666666666668"/>
    <x v="0"/>
    <x v="1"/>
  </r>
  <r>
    <n v="95"/>
    <x v="95"/>
    <x v="95"/>
    <n v="350"/>
    <n v="460"/>
    <x v="0"/>
    <x v="0"/>
    <s v="USD"/>
    <n v="1330214841"/>
    <n v="1327622841"/>
    <b v="0"/>
    <n v="21"/>
    <b v="1"/>
    <n v="131.42857142857142"/>
    <x v="1"/>
    <n v="21.904761904761905"/>
    <x v="0"/>
    <x v="1"/>
  </r>
  <r>
    <n v="96"/>
    <x v="96"/>
    <x v="96"/>
    <n v="1500"/>
    <n v="1720"/>
    <x v="0"/>
    <x v="0"/>
    <s v="USD"/>
    <n v="1280631600"/>
    <n v="1274889241"/>
    <b v="0"/>
    <n v="34"/>
    <b v="1"/>
    <n v="114.66666666666667"/>
    <x v="1"/>
    <n v="50.588235294117645"/>
    <x v="0"/>
    <x v="1"/>
  </r>
  <r>
    <n v="97"/>
    <x v="97"/>
    <x v="97"/>
    <n v="400"/>
    <n v="425"/>
    <x v="0"/>
    <x v="0"/>
    <s v="USD"/>
    <n v="1310440482"/>
    <n v="1307848482"/>
    <b v="0"/>
    <n v="8"/>
    <b v="1"/>
    <n v="106.25"/>
    <x v="1"/>
    <n v="53.125"/>
    <x v="0"/>
    <x v="1"/>
  </r>
  <r>
    <n v="98"/>
    <x v="98"/>
    <x v="98"/>
    <n v="3200"/>
    <n v="3400"/>
    <x v="0"/>
    <x v="0"/>
    <s v="USD"/>
    <n v="1354923000"/>
    <n v="1351796674"/>
    <b v="0"/>
    <n v="60"/>
    <b v="1"/>
    <n v="106.25"/>
    <x v="1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n v="106.01933333333334"/>
    <x v="1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n v="100"/>
    <x v="1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n v="100"/>
    <x v="1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n v="127.75000000000001"/>
    <x v="1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n v="105.15384615384616"/>
    <x v="1"/>
    <n v="27.897959183673468"/>
    <x v="0"/>
    <x v="1"/>
  </r>
  <r>
    <n v="104"/>
    <x v="104"/>
    <x v="104"/>
    <n v="500"/>
    <n v="600"/>
    <x v="0"/>
    <x v="0"/>
    <s v="USD"/>
    <n v="1301792400"/>
    <n v="1299775266"/>
    <b v="0"/>
    <n v="10"/>
    <b v="1"/>
    <n v="120"/>
    <x v="1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n v="107.40909090909089"/>
    <x v="1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n v="100.49999999999999"/>
    <x v="1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n v="102.46666666666667"/>
    <x v="1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n v="246.66666666666669"/>
    <x v="1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n v="219.49999999999997"/>
    <x v="1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n v="130.76923076923077"/>
    <x v="1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n v="154.57142857142858"/>
    <x v="1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n v="104"/>
    <x v="1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n v="141"/>
    <x v="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n v="103.33333333333334"/>
    <x v="1"/>
    <n v="88.571428571428569"/>
    <x v="0"/>
    <x v="1"/>
  </r>
  <r>
    <n v="115"/>
    <x v="115"/>
    <x v="115"/>
    <n v="450"/>
    <n v="632"/>
    <x v="0"/>
    <x v="0"/>
    <s v="USD"/>
    <n v="1328377444"/>
    <n v="1326217444"/>
    <b v="0"/>
    <n v="22"/>
    <b v="1"/>
    <n v="140.44444444444443"/>
    <x v="1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n v="113.65714285714286"/>
    <x v="1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n v="100.49377777777779"/>
    <x v="1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n v="113.03159999999998"/>
    <x v="1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n v="104.55692307692308"/>
    <x v="1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n v="1"/>
    <b v="0"/>
    <n v="1.4285714285714287E-2"/>
    <x v="2"/>
    <n v="10"/>
    <x v="0"/>
    <x v="2"/>
  </r>
  <r>
    <n v="121"/>
    <x v="121"/>
    <x v="121"/>
    <n v="3000"/>
    <n v="1"/>
    <x v="1"/>
    <x v="0"/>
    <s v="USD"/>
    <n v="1429352160"/>
    <n v="1427993710"/>
    <b v="0"/>
    <n v="1"/>
    <b v="0"/>
    <n v="3.3333333333333333E-2"/>
    <x v="2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n v="0"/>
    <x v="2"/>
    <e v="#DIV/0!"/>
    <x v="0"/>
    <x v="2"/>
  </r>
  <r>
    <n v="123"/>
    <x v="123"/>
    <x v="123"/>
    <n v="55000"/>
    <n v="151"/>
    <x v="1"/>
    <x v="0"/>
    <s v="USD"/>
    <n v="1414533600"/>
    <n v="1411411564"/>
    <b v="0"/>
    <n v="6"/>
    <b v="0"/>
    <n v="0.27454545454545454"/>
    <x v="2"/>
    <n v="25.166666666666668"/>
    <x v="0"/>
    <x v="2"/>
  </r>
  <r>
    <n v="124"/>
    <x v="124"/>
    <x v="124"/>
    <n v="4000"/>
    <n v="0"/>
    <x v="1"/>
    <x v="0"/>
    <s v="USD"/>
    <n v="1431728242"/>
    <n v="1429568242"/>
    <b v="0"/>
    <n v="0"/>
    <b v="0"/>
    <n v="0"/>
    <x v="2"/>
    <e v="#DIV/0!"/>
    <x v="0"/>
    <x v="2"/>
  </r>
  <r>
    <n v="125"/>
    <x v="125"/>
    <x v="125"/>
    <n v="500"/>
    <n v="70"/>
    <x v="1"/>
    <x v="5"/>
    <s v="CAD"/>
    <n v="1486165880"/>
    <n v="1480981880"/>
    <b v="0"/>
    <n v="6"/>
    <b v="0"/>
    <n v="14.000000000000002"/>
    <x v="2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n v="5.548"/>
    <x v="2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n v="4"/>
    <b v="0"/>
    <n v="2.375"/>
    <x v="2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n v="1.867"/>
    <x v="2"/>
    <n v="311.16666666666669"/>
    <x v="0"/>
    <x v="2"/>
  </r>
  <r>
    <n v="129"/>
    <x v="129"/>
    <x v="129"/>
    <n v="20000"/>
    <n v="0"/>
    <x v="1"/>
    <x v="0"/>
    <s v="USD"/>
    <n v="1414708183"/>
    <n v="1409524183"/>
    <b v="0"/>
    <n v="0"/>
    <b v="0"/>
    <n v="0"/>
    <x v="2"/>
    <e v="#DIV/0!"/>
    <x v="0"/>
    <x v="2"/>
  </r>
  <r>
    <n v="130"/>
    <x v="130"/>
    <x v="130"/>
    <n v="600"/>
    <n v="0"/>
    <x v="1"/>
    <x v="1"/>
    <s v="GBP"/>
    <n v="1402949760"/>
    <n v="1400536692"/>
    <b v="0"/>
    <n v="0"/>
    <b v="0"/>
    <n v="0"/>
    <x v="2"/>
    <e v="#DIV/0!"/>
    <x v="0"/>
    <x v="2"/>
  </r>
  <r>
    <n v="131"/>
    <x v="131"/>
    <x v="131"/>
    <n v="1200"/>
    <n v="0"/>
    <x v="1"/>
    <x v="0"/>
    <s v="USD"/>
    <n v="1467763200"/>
    <n v="1466453161"/>
    <b v="0"/>
    <n v="0"/>
    <b v="0"/>
    <n v="0"/>
    <x v="2"/>
    <e v="#DIV/0!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n v="9.5687499999999996"/>
    <x v="2"/>
    <n v="94.506172839506178"/>
    <x v="0"/>
    <x v="2"/>
  </r>
  <r>
    <n v="133"/>
    <x v="133"/>
    <x v="133"/>
    <n v="71764"/>
    <n v="0"/>
    <x v="1"/>
    <x v="0"/>
    <s v="USD"/>
    <n v="1464715860"/>
    <n v="1462130584"/>
    <b v="0"/>
    <n v="0"/>
    <b v="0"/>
    <n v="0"/>
    <x v="2"/>
    <e v="#DIV/0!"/>
    <x v="0"/>
    <x v="2"/>
  </r>
  <r>
    <n v="134"/>
    <x v="134"/>
    <x v="134"/>
    <n v="5000"/>
    <n v="0"/>
    <x v="1"/>
    <x v="0"/>
    <s v="USD"/>
    <n v="1441386000"/>
    <n v="1438811418"/>
    <b v="0"/>
    <n v="0"/>
    <b v="0"/>
    <n v="0"/>
    <x v="2"/>
    <e v="#DIV/0!"/>
    <x v="0"/>
    <x v="2"/>
  </r>
  <r>
    <n v="135"/>
    <x v="135"/>
    <x v="135"/>
    <n v="3000"/>
    <n v="403"/>
    <x v="1"/>
    <x v="0"/>
    <s v="USD"/>
    <n v="1404241200"/>
    <n v="1401354597"/>
    <b v="0"/>
    <n v="5"/>
    <b v="0"/>
    <n v="13.433333333333334"/>
    <x v="2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b v="0"/>
    <n v="0"/>
    <x v="2"/>
    <e v="#DIV/0!"/>
    <x v="0"/>
    <x v="2"/>
  </r>
  <r>
    <n v="137"/>
    <x v="137"/>
    <x v="136"/>
    <n v="55000"/>
    <n v="0"/>
    <x v="1"/>
    <x v="8"/>
    <s v="DKK"/>
    <n v="1444657593"/>
    <n v="1440337593"/>
    <b v="0"/>
    <n v="0"/>
    <b v="0"/>
    <n v="0"/>
    <x v="2"/>
    <e v="#DIV/0!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n v="3.1413333333333333"/>
    <x v="2"/>
    <n v="81.241379310344826"/>
    <x v="0"/>
    <x v="2"/>
  </r>
  <r>
    <n v="139"/>
    <x v="139"/>
    <x v="138"/>
    <n v="500"/>
    <n v="500"/>
    <x v="1"/>
    <x v="0"/>
    <s v="USD"/>
    <n v="1436738772"/>
    <n v="1435874772"/>
    <b v="0"/>
    <n v="1"/>
    <b v="0"/>
    <n v="100"/>
    <x v="2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b v="0"/>
    <n v="0"/>
    <x v="2"/>
    <e v="#DIV/0!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n v="10.775"/>
    <x v="2"/>
    <n v="46.178571428571431"/>
    <x v="0"/>
    <x v="2"/>
  </r>
  <r>
    <n v="142"/>
    <x v="142"/>
    <x v="141"/>
    <n v="3000"/>
    <n v="10"/>
    <x v="1"/>
    <x v="0"/>
    <s v="USD"/>
    <n v="1416176778"/>
    <n v="1414358778"/>
    <b v="0"/>
    <n v="1"/>
    <b v="0"/>
    <n v="0.33333333333333337"/>
    <x v="2"/>
    <n v="10"/>
    <x v="0"/>
    <x v="2"/>
  </r>
  <r>
    <n v="143"/>
    <x v="143"/>
    <x v="142"/>
    <n v="5500"/>
    <n v="0"/>
    <x v="1"/>
    <x v="2"/>
    <s v="AUD"/>
    <n v="1472882100"/>
    <n v="1467941542"/>
    <b v="0"/>
    <n v="0"/>
    <b v="0"/>
    <n v="0"/>
    <x v="2"/>
    <e v="#DIV/0!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n v="27.6"/>
    <x v="2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n v="9"/>
    <b v="0"/>
    <n v="7.5111111111111111"/>
    <x v="2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n v="3"/>
    <b v="0"/>
    <n v="0.57499999999999996"/>
    <x v="2"/>
    <n v="38.333333333333336"/>
    <x v="0"/>
    <x v="2"/>
  </r>
  <r>
    <n v="147"/>
    <x v="147"/>
    <x v="146"/>
    <n v="7000"/>
    <n v="0"/>
    <x v="1"/>
    <x v="1"/>
    <s v="GBP"/>
    <n v="1420741080"/>
    <n v="1417026340"/>
    <b v="0"/>
    <n v="0"/>
    <b v="0"/>
    <n v="0"/>
    <x v="2"/>
    <e v="#DIV/0!"/>
    <x v="0"/>
    <x v="2"/>
  </r>
  <r>
    <n v="148"/>
    <x v="148"/>
    <x v="147"/>
    <n v="50000"/>
    <n v="40"/>
    <x v="1"/>
    <x v="0"/>
    <s v="USD"/>
    <n v="1456555536"/>
    <n v="1453963536"/>
    <b v="0"/>
    <n v="2"/>
    <b v="0"/>
    <n v="0.08"/>
    <x v="2"/>
    <n v="20"/>
    <x v="0"/>
    <x v="2"/>
  </r>
  <r>
    <n v="149"/>
    <x v="149"/>
    <x v="148"/>
    <n v="10000"/>
    <n v="92"/>
    <x v="1"/>
    <x v="0"/>
    <s v="USD"/>
    <n v="1419494400"/>
    <n v="1416888470"/>
    <b v="0"/>
    <n v="6"/>
    <b v="0"/>
    <n v="0.91999999999999993"/>
    <x v="2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n v="23.163076923076922"/>
    <x v="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n v="5.5999999999999994E-2"/>
    <x v="2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b v="0"/>
    <n v="7.8947368421052634E-3"/>
    <x v="2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n v="0.71799999999999997"/>
    <x v="2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b v="0"/>
    <n v="2.666666666666667"/>
    <x v="2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n v="6.0000000000000001E-3"/>
    <x v="2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n v="5.0999999999999996"/>
    <x v="2"/>
    <n v="119"/>
    <x v="0"/>
    <x v="2"/>
  </r>
  <r>
    <n v="157"/>
    <x v="157"/>
    <x v="156"/>
    <n v="2995"/>
    <n v="8"/>
    <x v="1"/>
    <x v="0"/>
    <s v="USD"/>
    <n v="1456523572"/>
    <n v="1453931572"/>
    <b v="0"/>
    <n v="2"/>
    <b v="0"/>
    <n v="0.26711185308848079"/>
    <x v="2"/>
    <n v="4"/>
    <x v="0"/>
    <x v="2"/>
  </r>
  <r>
    <n v="158"/>
    <x v="158"/>
    <x v="157"/>
    <n v="5000"/>
    <n v="0"/>
    <x v="1"/>
    <x v="0"/>
    <s v="USD"/>
    <n v="1413942628"/>
    <n v="1411350628"/>
    <b v="0"/>
    <n v="0"/>
    <b v="0"/>
    <n v="0"/>
    <x v="2"/>
    <e v="#DIV/0!"/>
    <x v="0"/>
    <x v="2"/>
  </r>
  <r>
    <n v="159"/>
    <x v="159"/>
    <x v="158"/>
    <n v="500000"/>
    <n v="10"/>
    <x v="1"/>
    <x v="0"/>
    <s v="USD"/>
    <n v="1467541545"/>
    <n v="1464085545"/>
    <b v="0"/>
    <n v="1"/>
    <b v="0"/>
    <n v="2E-3"/>
    <x v="2"/>
    <n v="10"/>
    <x v="0"/>
    <x v="2"/>
  </r>
  <r>
    <n v="160"/>
    <x v="160"/>
    <x v="159"/>
    <n v="5000"/>
    <n v="0"/>
    <x v="2"/>
    <x v="0"/>
    <s v="USD"/>
    <n v="1439675691"/>
    <n v="1434491691"/>
    <b v="0"/>
    <n v="0"/>
    <b v="0"/>
    <n v="0"/>
    <x v="3"/>
    <e v="#DIV/0!"/>
    <x v="0"/>
    <x v="3"/>
  </r>
  <r>
    <n v="161"/>
    <x v="161"/>
    <x v="160"/>
    <n v="50000"/>
    <n v="5"/>
    <x v="2"/>
    <x v="0"/>
    <s v="USD"/>
    <n v="1404318595"/>
    <n v="1401726595"/>
    <b v="0"/>
    <n v="1"/>
    <b v="0"/>
    <n v="0.01"/>
    <x v="3"/>
    <n v="5"/>
    <x v="0"/>
    <x v="3"/>
  </r>
  <r>
    <n v="162"/>
    <x v="162"/>
    <x v="161"/>
    <n v="2800"/>
    <n v="435"/>
    <x v="2"/>
    <x v="0"/>
    <s v="USD"/>
    <n v="1408232520"/>
    <n v="1405393356"/>
    <b v="0"/>
    <n v="10"/>
    <b v="0"/>
    <n v="15.535714285714286"/>
    <x v="3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b v="0"/>
    <n v="0"/>
    <x v="3"/>
    <e v="#DIV/0!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n v="0.53333333333333333"/>
    <x v="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n v="0"/>
    <b v="0"/>
    <n v="0"/>
    <x v="3"/>
    <e v="#DIV/0!"/>
    <x v="0"/>
    <x v="3"/>
  </r>
  <r>
    <n v="166"/>
    <x v="166"/>
    <x v="165"/>
    <n v="5000"/>
    <n v="3000"/>
    <x v="2"/>
    <x v="0"/>
    <s v="USD"/>
    <n v="1484531362"/>
    <n v="1481939362"/>
    <b v="0"/>
    <n v="1"/>
    <b v="0"/>
    <n v="60"/>
    <x v="3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b v="0"/>
    <n v="0.01"/>
    <x v="3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b v="0"/>
    <n v="4.0625"/>
    <x v="3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n v="10"/>
    <b v="0"/>
    <n v="22.400000000000002"/>
    <x v="3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n v="3.25"/>
    <x v="3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b v="0"/>
    <n v="2E-3"/>
    <x v="3"/>
    <n v="1"/>
    <x v="0"/>
    <x v="3"/>
  </r>
  <r>
    <n v="172"/>
    <x v="172"/>
    <x v="171"/>
    <n v="95000"/>
    <n v="0"/>
    <x v="2"/>
    <x v="0"/>
    <s v="USD"/>
    <n v="1426753723"/>
    <n v="1423733323"/>
    <b v="0"/>
    <n v="0"/>
    <b v="0"/>
    <n v="0"/>
    <x v="3"/>
    <e v="#DIV/0!"/>
    <x v="0"/>
    <x v="3"/>
  </r>
  <r>
    <n v="173"/>
    <x v="173"/>
    <x v="172"/>
    <n v="1110"/>
    <n v="0"/>
    <x v="2"/>
    <x v="1"/>
    <s v="GBP"/>
    <n v="1425131108"/>
    <n v="1422539108"/>
    <b v="0"/>
    <n v="0"/>
    <b v="0"/>
    <n v="0"/>
    <x v="3"/>
    <e v="#DIV/0!"/>
    <x v="0"/>
    <x v="3"/>
  </r>
  <r>
    <n v="174"/>
    <x v="174"/>
    <x v="173"/>
    <n v="6000"/>
    <n v="0"/>
    <x v="2"/>
    <x v="9"/>
    <s v="EUR"/>
    <n v="1431108776"/>
    <n v="1425924776"/>
    <b v="0"/>
    <n v="0"/>
    <b v="0"/>
    <n v="0"/>
    <x v="3"/>
    <e v="#DIV/0!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n v="6.4850000000000003"/>
    <x v="3"/>
    <n v="49.884615384615387"/>
    <x v="0"/>
    <x v="3"/>
  </r>
  <r>
    <n v="176"/>
    <x v="176"/>
    <x v="175"/>
    <n v="1500"/>
    <n v="0"/>
    <x v="2"/>
    <x v="0"/>
    <s v="USD"/>
    <n v="1438803999"/>
    <n v="1436211999"/>
    <b v="0"/>
    <n v="0"/>
    <b v="0"/>
    <n v="0"/>
    <x v="3"/>
    <e v="#DIV/0!"/>
    <x v="0"/>
    <x v="3"/>
  </r>
  <r>
    <n v="177"/>
    <x v="177"/>
    <x v="176"/>
    <n v="450"/>
    <n v="180"/>
    <x v="2"/>
    <x v="0"/>
    <s v="USD"/>
    <n v="1427155726"/>
    <n v="1425690526"/>
    <b v="0"/>
    <n v="7"/>
    <b v="0"/>
    <n v="40"/>
    <x v="3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n v="0"/>
    <b v="0"/>
    <n v="0"/>
    <x v="3"/>
    <e v="#DIV/0!"/>
    <x v="0"/>
    <x v="3"/>
  </r>
  <r>
    <n v="179"/>
    <x v="179"/>
    <x v="178"/>
    <n v="1000"/>
    <n v="200"/>
    <x v="2"/>
    <x v="0"/>
    <s v="USD"/>
    <n v="1457056555"/>
    <n v="1454464555"/>
    <b v="0"/>
    <n v="2"/>
    <b v="0"/>
    <n v="20"/>
    <x v="3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b v="0"/>
    <n v="33.416666666666664"/>
    <x v="3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n v="4"/>
    <b v="0"/>
    <n v="21.092608822670172"/>
    <x v="3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b v="0"/>
    <n v="0"/>
    <x v="3"/>
    <e v="#DIV/0!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n v="35.856000000000002"/>
    <x v="3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b v="0"/>
    <n v="3.4000000000000004"/>
    <x v="3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n v="5.5"/>
    <x v="3"/>
    <n v="220"/>
    <x v="0"/>
    <x v="3"/>
  </r>
  <r>
    <n v="186"/>
    <x v="186"/>
    <x v="185"/>
    <n v="5000"/>
    <n v="0"/>
    <x v="2"/>
    <x v="0"/>
    <s v="USD"/>
    <n v="1488571200"/>
    <n v="1485977434"/>
    <b v="0"/>
    <n v="0"/>
    <b v="0"/>
    <n v="0"/>
    <x v="3"/>
    <e v="#DIV/0!"/>
    <x v="0"/>
    <x v="3"/>
  </r>
  <r>
    <n v="187"/>
    <x v="187"/>
    <x v="186"/>
    <n v="5000"/>
    <n v="800"/>
    <x v="2"/>
    <x v="0"/>
    <s v="USD"/>
    <n v="1437461940"/>
    <n v="1435383457"/>
    <b v="0"/>
    <n v="5"/>
    <b v="0"/>
    <n v="16"/>
    <x v="3"/>
    <n v="160"/>
    <x v="0"/>
    <x v="3"/>
  </r>
  <r>
    <n v="188"/>
    <x v="188"/>
    <x v="187"/>
    <n v="1500"/>
    <n v="0"/>
    <x v="2"/>
    <x v="0"/>
    <s v="USD"/>
    <n v="1409891015"/>
    <n v="1407299015"/>
    <b v="0"/>
    <n v="0"/>
    <b v="0"/>
    <n v="0"/>
    <x v="3"/>
    <e v="#DIV/0!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n v="6.8999999999999992E-2"/>
    <x v="3"/>
    <n v="69"/>
    <x v="0"/>
    <x v="3"/>
  </r>
  <r>
    <n v="190"/>
    <x v="190"/>
    <x v="189"/>
    <n v="12000"/>
    <n v="50"/>
    <x v="2"/>
    <x v="0"/>
    <s v="USD"/>
    <n v="1466091446"/>
    <n v="1465227446"/>
    <b v="0"/>
    <n v="1"/>
    <b v="0"/>
    <n v="0.41666666666666669"/>
    <x v="3"/>
    <n v="50"/>
    <x v="0"/>
    <x v="3"/>
  </r>
  <r>
    <n v="191"/>
    <x v="191"/>
    <x v="190"/>
    <n v="5000"/>
    <n v="250"/>
    <x v="2"/>
    <x v="2"/>
    <s v="AUD"/>
    <n v="1443782138"/>
    <n v="1440326138"/>
    <b v="0"/>
    <n v="3"/>
    <b v="0"/>
    <n v="5"/>
    <x v="3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n v="1.6999999999999999E-3"/>
    <x v="3"/>
    <n v="5.666666666666667"/>
    <x v="0"/>
    <x v="3"/>
  </r>
  <r>
    <n v="193"/>
    <x v="193"/>
    <x v="192"/>
    <n v="1000"/>
    <n v="0"/>
    <x v="2"/>
    <x v="1"/>
    <s v="GBP"/>
    <n v="1417217166"/>
    <n v="1412029566"/>
    <b v="0"/>
    <n v="0"/>
    <b v="0"/>
    <n v="0"/>
    <x v="3"/>
    <e v="#DIV/0!"/>
    <x v="0"/>
    <x v="3"/>
  </r>
  <r>
    <n v="194"/>
    <x v="194"/>
    <x v="193"/>
    <n v="2500"/>
    <n v="3"/>
    <x v="2"/>
    <x v="1"/>
    <s v="GBP"/>
    <n v="1457308531"/>
    <n v="1452124531"/>
    <b v="0"/>
    <n v="3"/>
    <b v="0"/>
    <n v="0.12"/>
    <x v="3"/>
    <n v="1"/>
    <x v="0"/>
    <x v="3"/>
  </r>
  <r>
    <n v="195"/>
    <x v="195"/>
    <x v="194"/>
    <n v="2000000"/>
    <n v="0"/>
    <x v="2"/>
    <x v="0"/>
    <s v="USD"/>
    <n v="1436544332"/>
    <n v="1431360332"/>
    <b v="0"/>
    <n v="0"/>
    <b v="0"/>
    <n v="0"/>
    <x v="3"/>
    <e v="#DIV/0!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n v="41.857142857142861"/>
    <x v="3"/>
    <n v="77.10526315789474"/>
    <x v="0"/>
    <x v="3"/>
  </r>
  <r>
    <n v="197"/>
    <x v="197"/>
    <x v="196"/>
    <n v="2500"/>
    <n v="262"/>
    <x v="2"/>
    <x v="1"/>
    <s v="GBP"/>
    <n v="1487365200"/>
    <n v="1483734100"/>
    <b v="0"/>
    <n v="8"/>
    <b v="0"/>
    <n v="10.48"/>
    <x v="3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b v="0"/>
    <n v="1.1159999999999999"/>
    <x v="3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b v="0"/>
    <n v="0"/>
    <x v="3"/>
    <e v="#DIV/0!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n v="26.192500000000003"/>
    <x v="3"/>
    <n v="87.308333333333337"/>
    <x v="0"/>
    <x v="3"/>
  </r>
  <r>
    <n v="201"/>
    <x v="201"/>
    <x v="200"/>
    <n v="650"/>
    <n v="380"/>
    <x v="2"/>
    <x v="0"/>
    <s v="USD"/>
    <n v="1423424329"/>
    <n v="1421696329"/>
    <b v="0"/>
    <n v="7"/>
    <b v="0"/>
    <n v="58.461538461538467"/>
    <x v="3"/>
    <n v="54.285714285714285"/>
    <x v="0"/>
    <x v="3"/>
  </r>
  <r>
    <n v="202"/>
    <x v="202"/>
    <x v="201"/>
    <n v="6000"/>
    <n v="0"/>
    <x v="2"/>
    <x v="0"/>
    <s v="USD"/>
    <n v="1444337940"/>
    <n v="1441750564"/>
    <b v="0"/>
    <n v="0"/>
    <b v="0"/>
    <n v="0"/>
    <x v="3"/>
    <e v="#DIV/0!"/>
    <x v="0"/>
    <x v="3"/>
  </r>
  <r>
    <n v="203"/>
    <x v="203"/>
    <x v="202"/>
    <n v="2500"/>
    <n v="746"/>
    <x v="2"/>
    <x v="1"/>
    <s v="GBP"/>
    <n v="1422562864"/>
    <n v="1417378864"/>
    <b v="0"/>
    <n v="8"/>
    <b v="0"/>
    <n v="29.84"/>
    <x v="3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n v="50.721666666666664"/>
    <x v="3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n v="16.25"/>
    <x v="3"/>
    <n v="76.470588235294116"/>
    <x v="0"/>
    <x v="3"/>
  </r>
  <r>
    <n v="206"/>
    <x v="206"/>
    <x v="205"/>
    <n v="12700"/>
    <n v="0"/>
    <x v="2"/>
    <x v="0"/>
    <s v="USD"/>
    <n v="1470441983"/>
    <n v="1468627583"/>
    <b v="0"/>
    <n v="0"/>
    <b v="0"/>
    <n v="0"/>
    <x v="3"/>
    <e v="#DIV/0!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n v="15.214285714285714"/>
    <x v="3"/>
    <n v="163.84615384615384"/>
    <x v="0"/>
    <x v="3"/>
  </r>
  <r>
    <n v="208"/>
    <x v="208"/>
    <x v="207"/>
    <n v="50000"/>
    <n v="0"/>
    <x v="2"/>
    <x v="2"/>
    <s v="AUD"/>
    <n v="1418719967"/>
    <n v="1416127967"/>
    <b v="0"/>
    <n v="0"/>
    <b v="0"/>
    <n v="0"/>
    <x v="3"/>
    <e v="#DIV/0!"/>
    <x v="0"/>
    <x v="3"/>
  </r>
  <r>
    <n v="209"/>
    <x v="209"/>
    <x v="208"/>
    <n v="25000"/>
    <n v="0"/>
    <x v="2"/>
    <x v="0"/>
    <s v="USD"/>
    <n v="1436566135"/>
    <n v="1433974135"/>
    <b v="0"/>
    <n v="0"/>
    <b v="0"/>
    <n v="0"/>
    <x v="3"/>
    <e v="#DIV/0!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n v="25.25"/>
    <x v="3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n v="44.6"/>
    <x v="3"/>
    <n v="185.83333333333334"/>
    <x v="0"/>
    <x v="3"/>
  </r>
  <r>
    <n v="212"/>
    <x v="212"/>
    <x v="211"/>
    <n v="6300"/>
    <n v="1"/>
    <x v="2"/>
    <x v="0"/>
    <s v="USD"/>
    <n v="1460837320"/>
    <n v="1455656920"/>
    <b v="0"/>
    <n v="1"/>
    <b v="0"/>
    <n v="1.5873015873015872E-2"/>
    <x v="3"/>
    <n v="1"/>
    <x v="0"/>
    <x v="3"/>
  </r>
  <r>
    <n v="213"/>
    <x v="213"/>
    <x v="212"/>
    <n v="50000"/>
    <n v="20"/>
    <x v="2"/>
    <x v="0"/>
    <s v="USD"/>
    <n v="1439734001"/>
    <n v="1437142547"/>
    <b v="0"/>
    <n v="1"/>
    <b v="0"/>
    <n v="0.04"/>
    <x v="3"/>
    <n v="20"/>
    <x v="0"/>
    <x v="3"/>
  </r>
  <r>
    <n v="214"/>
    <x v="214"/>
    <x v="213"/>
    <n v="12500"/>
    <n v="1"/>
    <x v="2"/>
    <x v="0"/>
    <s v="USD"/>
    <n v="1425655349"/>
    <n v="1420471349"/>
    <b v="0"/>
    <n v="1"/>
    <b v="0"/>
    <n v="8.0000000000000002E-3"/>
    <x v="3"/>
    <n v="1"/>
    <x v="0"/>
    <x v="3"/>
  </r>
  <r>
    <n v="215"/>
    <x v="215"/>
    <x v="214"/>
    <n v="4400"/>
    <n v="10"/>
    <x v="2"/>
    <x v="1"/>
    <s v="GBP"/>
    <n v="1455753540"/>
    <n v="1452058282"/>
    <b v="0"/>
    <n v="1"/>
    <b v="0"/>
    <n v="0.22727272727272727"/>
    <x v="3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n v="55.698440000000005"/>
    <x v="3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n v="11.943"/>
    <x v="3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n v="1"/>
    <b v="0"/>
    <n v="2"/>
    <x v="3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n v="17.630000000000003"/>
    <x v="3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n v="3"/>
    <b v="0"/>
    <n v="0.72"/>
    <x v="3"/>
    <n v="120"/>
    <x v="0"/>
    <x v="3"/>
  </r>
  <r>
    <n v="221"/>
    <x v="221"/>
    <x v="220"/>
    <n v="50000"/>
    <n v="0"/>
    <x v="2"/>
    <x v="0"/>
    <s v="USD"/>
    <n v="1427569564"/>
    <n v="1422389164"/>
    <b v="0"/>
    <n v="0"/>
    <b v="0"/>
    <n v="0"/>
    <x v="3"/>
    <e v="#DIV/0!"/>
    <x v="0"/>
    <x v="3"/>
  </r>
  <r>
    <n v="222"/>
    <x v="222"/>
    <x v="221"/>
    <n v="1000"/>
    <n v="130"/>
    <x v="2"/>
    <x v="0"/>
    <s v="USD"/>
    <n v="1427423940"/>
    <n v="1422383318"/>
    <b v="0"/>
    <n v="2"/>
    <b v="0"/>
    <n v="13"/>
    <x v="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b v="0"/>
    <n v="0"/>
    <x v="3"/>
    <e v="#DIV/0!"/>
    <x v="0"/>
    <x v="3"/>
  </r>
  <r>
    <n v="224"/>
    <x v="224"/>
    <x v="223"/>
    <n v="6000000"/>
    <n v="0"/>
    <x v="2"/>
    <x v="2"/>
    <s v="AUD"/>
    <n v="1436506726"/>
    <n v="1431322726"/>
    <b v="0"/>
    <n v="0"/>
    <b v="0"/>
    <n v="0"/>
    <x v="3"/>
    <e v="#DIV/0!"/>
    <x v="0"/>
    <x v="3"/>
  </r>
  <r>
    <n v="225"/>
    <x v="225"/>
    <x v="224"/>
    <n v="200"/>
    <n v="0"/>
    <x v="2"/>
    <x v="0"/>
    <s v="USD"/>
    <n v="1460153054"/>
    <n v="1457564654"/>
    <b v="0"/>
    <n v="0"/>
    <b v="0"/>
    <n v="0"/>
    <x v="3"/>
    <e v="#DIV/0!"/>
    <x v="0"/>
    <x v="3"/>
  </r>
  <r>
    <n v="226"/>
    <x v="226"/>
    <x v="225"/>
    <n v="29000"/>
    <n v="250"/>
    <x v="2"/>
    <x v="1"/>
    <s v="GBP"/>
    <n v="1433064540"/>
    <n v="1428854344"/>
    <b v="0"/>
    <n v="2"/>
    <b v="0"/>
    <n v="0.86206896551724133"/>
    <x v="3"/>
    <n v="125"/>
    <x v="0"/>
    <x v="3"/>
  </r>
  <r>
    <n v="227"/>
    <x v="227"/>
    <x v="226"/>
    <n v="28000"/>
    <n v="0"/>
    <x v="2"/>
    <x v="0"/>
    <s v="USD"/>
    <n v="1436477241"/>
    <n v="1433885241"/>
    <b v="0"/>
    <n v="0"/>
    <b v="0"/>
    <n v="0"/>
    <x v="3"/>
    <e v="#DIV/0!"/>
    <x v="0"/>
    <x v="3"/>
  </r>
  <r>
    <n v="228"/>
    <x v="228"/>
    <x v="227"/>
    <n v="8000"/>
    <n v="0"/>
    <x v="2"/>
    <x v="1"/>
    <s v="GBP"/>
    <n v="1433176105"/>
    <n v="1427992105"/>
    <b v="0"/>
    <n v="0"/>
    <b v="0"/>
    <n v="0"/>
    <x v="3"/>
    <e v="#DIV/0!"/>
    <x v="0"/>
    <x v="3"/>
  </r>
  <r>
    <n v="229"/>
    <x v="229"/>
    <x v="228"/>
    <n v="3000"/>
    <n v="0"/>
    <x v="2"/>
    <x v="12"/>
    <s v="EUR"/>
    <n v="1455402297"/>
    <n v="1452810297"/>
    <b v="0"/>
    <n v="0"/>
    <b v="0"/>
    <n v="0"/>
    <x v="3"/>
    <e v="#DIV/0!"/>
    <x v="0"/>
    <x v="3"/>
  </r>
  <r>
    <n v="230"/>
    <x v="230"/>
    <x v="229"/>
    <n v="15000"/>
    <n v="60"/>
    <x v="2"/>
    <x v="0"/>
    <s v="USD"/>
    <n v="1433443151"/>
    <n v="1430851151"/>
    <b v="0"/>
    <n v="2"/>
    <b v="0"/>
    <n v="0.4"/>
    <x v="3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b v="0"/>
    <n v="0"/>
    <x v="3"/>
    <e v="#DIV/0!"/>
    <x v="0"/>
    <x v="3"/>
  </r>
  <r>
    <n v="232"/>
    <x v="232"/>
    <x v="231"/>
    <n v="4000"/>
    <n v="110"/>
    <x v="2"/>
    <x v="1"/>
    <s v="GBP"/>
    <n v="1425066546"/>
    <n v="1422474546"/>
    <b v="0"/>
    <n v="7"/>
    <b v="0"/>
    <n v="2.75"/>
    <x v="3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n v="0"/>
    <b v="0"/>
    <n v="0"/>
    <x v="3"/>
    <e v="#DIV/0!"/>
    <x v="0"/>
    <x v="3"/>
  </r>
  <r>
    <n v="234"/>
    <x v="234"/>
    <x v="233"/>
    <n v="1000"/>
    <n v="401"/>
    <x v="2"/>
    <x v="0"/>
    <s v="USD"/>
    <n v="1434847859"/>
    <n v="1431391859"/>
    <b v="0"/>
    <n v="5"/>
    <b v="0"/>
    <n v="40.1"/>
    <x v="3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b v="0"/>
    <n v="0"/>
    <x v="3"/>
    <e v="#DIV/0!"/>
    <x v="0"/>
    <x v="3"/>
  </r>
  <r>
    <n v="236"/>
    <x v="236"/>
    <x v="235"/>
    <n v="150000"/>
    <n v="0"/>
    <x v="2"/>
    <x v="0"/>
    <s v="USD"/>
    <n v="1451952000"/>
    <n v="1447380099"/>
    <b v="0"/>
    <n v="0"/>
    <b v="0"/>
    <n v="0"/>
    <x v="3"/>
    <e v="#DIV/0!"/>
    <x v="0"/>
    <x v="3"/>
  </r>
  <r>
    <n v="237"/>
    <x v="237"/>
    <x v="236"/>
    <n v="15000"/>
    <n v="50"/>
    <x v="2"/>
    <x v="0"/>
    <s v="USD"/>
    <n v="1457445069"/>
    <n v="1452261069"/>
    <b v="0"/>
    <n v="1"/>
    <b v="0"/>
    <n v="0.33333333333333337"/>
    <x v="3"/>
    <n v="50"/>
    <x v="0"/>
    <x v="3"/>
  </r>
  <r>
    <n v="238"/>
    <x v="238"/>
    <x v="237"/>
    <n v="26000"/>
    <n v="0"/>
    <x v="2"/>
    <x v="0"/>
    <s v="USD"/>
    <n v="1483088400"/>
    <n v="1481324760"/>
    <b v="0"/>
    <n v="0"/>
    <b v="0"/>
    <n v="0"/>
    <x v="3"/>
    <e v="#DIV/0!"/>
    <x v="0"/>
    <x v="3"/>
  </r>
  <r>
    <n v="239"/>
    <x v="239"/>
    <x v="238"/>
    <n v="1000"/>
    <n v="250"/>
    <x v="2"/>
    <x v="2"/>
    <s v="AUD"/>
    <n v="1446984000"/>
    <n v="1445308730"/>
    <b v="0"/>
    <n v="5"/>
    <b v="0"/>
    <n v="25"/>
    <x v="3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n v="107.63413333333334"/>
    <x v="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n v="112.63736263736264"/>
    <x v="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n v="113.46153846153845"/>
    <x v="4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n v="102.592"/>
    <x v="4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n v="113.75714285714287"/>
    <x v="4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n v="103.71999999999998"/>
    <x v="4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n v="305.46000000000004"/>
    <x v="4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n v="134.1"/>
    <x v="4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n v="101.33294117647058"/>
    <x v="4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n v="112.92"/>
    <x v="4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n v="105.58333333333334"/>
    <x v="4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n v="125.57142857142858"/>
    <x v="4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n v="184.56"/>
    <x v="4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n v="7"/>
    <b v="1"/>
    <n v="100.73333333333335"/>
    <x v="4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n v="116.94725"/>
    <x v="4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n v="106.73325"/>
    <x v="4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n v="139.1"/>
    <x v="4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n v="106.72648571428572"/>
    <x v="4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n v="191.14"/>
    <x v="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n v="131.93789333333334"/>
    <x v="4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n v="106.4"/>
    <x v="4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n v="107.4"/>
    <x v="4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n v="240"/>
    <x v="4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n v="118.08108"/>
    <x v="4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n v="118.19999999999999"/>
    <x v="4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n v="111.1"/>
    <x v="4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n v="145.5"/>
    <x v="4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n v="131.62883248730967"/>
    <x v="4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n v="111.4"/>
    <x v="4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n v="147.23376999999999"/>
    <x v="4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n v="152.60869565217391"/>
    <x v="4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n v="104.67999999999999"/>
    <x v="4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n v="177.43366666666668"/>
    <x v="4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n v="107.7758"/>
    <x v="4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n v="156"/>
    <x v="4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n v="108.395"/>
    <x v="4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n v="147.6"/>
    <x v="4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n v="110.38153846153847"/>
    <x v="4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n v="150.34814814814814"/>
    <x v="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n v="157.31829411764707"/>
    <x v="4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n v="156.14400000000001"/>
    <x v="4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n v="120.58763636363636"/>
    <x v="4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n v="101.18888888888888"/>
    <x v="4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n v="114.27249999999999"/>
    <x v="4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n v="104.62615"/>
    <x v="4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n v="228.82507142857142"/>
    <x v="4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n v="109.15333333333332"/>
    <x v="4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n v="176.29999999999998"/>
    <x v="4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n v="103.21061999999999"/>
    <x v="4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n v="104.82000000000001"/>
    <x v="4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n v="106.68444444444445"/>
    <x v="4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n v="120.02"/>
    <x v="4"/>
    <n v="46.8828125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n v="101.50693333333334"/>
    <x v="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n v="101.38461538461539"/>
    <x v="4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n v="100"/>
    <x v="4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n v="133.10911999999999"/>
    <x v="4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n v="118.72620000000001"/>
    <x v="4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n v="100.64"/>
    <x v="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n v="108.93241269841269"/>
    <x v="4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n v="178.95250000000001"/>
    <x v="4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n v="101.72264"/>
    <x v="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n v="118.73499999999999"/>
    <x v="4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n v="100.46"/>
    <x v="4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n v="137.46666666666667"/>
    <x v="4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n v="231.64705882352939"/>
    <x v="4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n v="130.33333333333331"/>
    <x v="4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n v="292.89999999999998"/>
    <x v="4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n v="111.31818181818183"/>
    <x v="4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n v="105.56666666666668"/>
    <x v="4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n v="118.94444444444446"/>
    <x v="4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n v="104.129"/>
    <x v="4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n v="104.10165000000001"/>
    <x v="4"/>
    <n v="138.8022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n v="111.87499999999999"/>
    <x v="4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n v="104.73529411764706"/>
    <x v="4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n v="385.15000000000003"/>
    <x v="4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n v="101.248"/>
    <x v="4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n v="113.77333333333333"/>
    <x v="4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n v="100.80333333333333"/>
    <x v="4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n v="283.32"/>
    <x v="4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n v="112.68"/>
    <x v="4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n v="106.58000000000001"/>
    <x v="4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n v="102.66285714285715"/>
    <x v="4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n v="107.91200000000001"/>
    <x v="4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n v="123.07407407407408"/>
    <x v="4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n v="101.6"/>
    <x v="4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n v="104.396"/>
    <x v="4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n v="112.92973333333333"/>
    <x v="4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n v="136.4"/>
    <x v="4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n v="103.61439999999999"/>
    <x v="4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n v="105.5"/>
    <x v="4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n v="101.82857142857142"/>
    <x v="4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n v="106.60499999999999"/>
    <x v="4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n v="113.015"/>
    <x v="4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n v="125.22750000000001"/>
    <x v="4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n v="101.19"/>
    <x v="4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n v="102.76470588235294"/>
    <x v="4"/>
    <n v="109.1875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n v="116.83911999999998"/>
    <x v="4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n v="101.16833333333335"/>
    <x v="4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n v="110.13360000000002"/>
    <x v="4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n v="108.08333333333333"/>
    <x v="4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n v="125.02285714285715"/>
    <x v="4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n v="106.71428571428572"/>
    <x v="4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n v="100.36639999999998"/>
    <x v="4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n v="102.02863333333335"/>
    <x v="4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n v="102.08358208955224"/>
    <x v="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n v="123.27586206896552"/>
    <x v="4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n v="170.28880000000001"/>
    <x v="4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n v="111.59049999999999"/>
    <x v="4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n v="103"/>
    <x v="4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n v="106.63570159857905"/>
    <x v="4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n v="114.75999999999999"/>
    <x v="4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n v="127.34117647058822"/>
    <x v="4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n v="116.56"/>
    <x v="4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n v="108.61819426615318"/>
    <x v="4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n v="103.94285714285714"/>
    <x v="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n v="116.25714285714285"/>
    <x v="4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n v="102.69239999999999"/>
    <x v="4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n v="174"/>
    <x v="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n v="103.08800000000001"/>
    <x v="4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n v="104.85537190082646"/>
    <x v="4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n v="101.375"/>
    <x v="4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n v="111.07699999999998"/>
    <x v="4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n v="124.15933781686496"/>
    <x v="4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n v="101.33333333333334"/>
    <x v="4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n v="110.16142857142856"/>
    <x v="4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n v="103.97333333333334"/>
    <x v="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n v="101.31578947368421"/>
    <x v="4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n v="103.3501"/>
    <x v="4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n v="104.11200000000001"/>
    <x v="4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n v="110.15569230769231"/>
    <x v="4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n v="122.02"/>
    <x v="4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n v="114.16866666666667"/>
    <x v="4"/>
    <n v="161.25517890772127"/>
    <x v="0"/>
    <x v="4"/>
  </r>
  <r>
    <n v="372"/>
    <x v="372"/>
    <x v="371"/>
    <n v="300"/>
    <n v="376"/>
    <x v="0"/>
    <x v="1"/>
    <s v="GBP"/>
    <n v="1459872000"/>
    <n v="1456408244"/>
    <b v="0"/>
    <n v="9"/>
    <b v="1"/>
    <n v="125.33333333333334"/>
    <x v="4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n v="106.66666666666667"/>
    <x v="4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n v="130.65"/>
    <x v="4"/>
    <n v="45.051724137931032"/>
    <x v="0"/>
    <x v="4"/>
  </r>
  <r>
    <n v="375"/>
    <x v="375"/>
    <x v="374"/>
    <n v="500"/>
    <n v="600"/>
    <x v="0"/>
    <x v="0"/>
    <s v="USD"/>
    <n v="1393694280"/>
    <n v="1390088311"/>
    <b v="0"/>
    <n v="14"/>
    <b v="1"/>
    <n v="120"/>
    <x v="4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n v="105.9591836734694"/>
    <x v="4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n v="114.39999999999999"/>
    <x v="4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n v="111.76666666666665"/>
    <x v="4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n v="116.08000000000001"/>
    <x v="4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n v="141.5"/>
    <x v="4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n v="104.72999999999999"/>
    <x v="4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n v="22"/>
    <b v="1"/>
    <n v="255.83333333333331"/>
    <x v="4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n v="48"/>
    <b v="1"/>
    <n v="206.70670670670671"/>
    <x v="4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n v="112.105"/>
    <x v="4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n v="105.982"/>
    <x v="4"/>
    <n v="111.79535864978902"/>
    <x v="0"/>
    <x v="4"/>
  </r>
  <r>
    <n v="386"/>
    <x v="386"/>
    <x v="385"/>
    <n v="600"/>
    <n v="601"/>
    <x v="0"/>
    <x v="0"/>
    <s v="USD"/>
    <n v="1439246991"/>
    <n v="1437950991"/>
    <b v="0"/>
    <n v="13"/>
    <b v="1"/>
    <n v="100.16666666666667"/>
    <x v="4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n v="213.98947368421051"/>
    <x v="4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n v="126.16000000000001"/>
    <x v="4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n v="181.53547058823528"/>
    <x v="4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n v="100"/>
    <x v="4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n v="100.61"/>
    <x v="4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n v="100.9027027027027"/>
    <x v="4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n v="110.446"/>
    <x v="4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n v="111.8936170212766"/>
    <x v="4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n v="108.04450000000001"/>
    <x v="4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n v="106.66666666666667"/>
    <x v="4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n v="103.90027322404372"/>
    <x v="4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n v="125.16000000000001"/>
    <x v="4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n v="106.80499999999999"/>
    <x v="4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n v="112.30249999999999"/>
    <x v="4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n v="103.812"/>
    <x v="4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n v="141.65"/>
    <x v="4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n v="105.25999999999999"/>
    <x v="4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n v="103.09142857142857"/>
    <x v="4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n v="107.65957446808511"/>
    <x v="4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n v="107.70464285714286"/>
    <x v="4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n v="101.55000000000001"/>
    <x v="4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n v="101.43766666666667"/>
    <x v="4"/>
    <n v="160.16473684210527"/>
    <x v="0"/>
    <x v="4"/>
  </r>
  <r>
    <n v="409"/>
    <x v="409"/>
    <x v="408"/>
    <n v="500"/>
    <n v="684"/>
    <x v="0"/>
    <x v="1"/>
    <s v="GBP"/>
    <n v="1469220144"/>
    <n v="1466628144"/>
    <b v="0"/>
    <n v="15"/>
    <b v="1"/>
    <n v="136.80000000000001"/>
    <x v="4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b v="1"/>
    <n v="128.29999999999998"/>
    <x v="4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n v="101.05"/>
    <x v="4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n v="126.84"/>
    <x v="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n v="105.0859375"/>
    <x v="4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n v="102.85405405405406"/>
    <x v="4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n v="102.14714285714285"/>
    <x v="4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n v="120.21700000000001"/>
    <x v="4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n v="100.24761904761905"/>
    <x v="4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n v="100.63392857142857"/>
    <x v="4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n v="100.4375"/>
    <x v="4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n v="3"/>
    <b v="0"/>
    <n v="0.43939393939393934"/>
    <x v="5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n v="6"/>
    <b v="0"/>
    <n v="2.0066666666666668"/>
    <x v="5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n v="1.075"/>
    <x v="5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n v="0.76500000000000001"/>
    <x v="5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n v="6.7966666666666677"/>
    <x v="5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b v="0"/>
    <n v="1.2E-2"/>
    <x v="5"/>
    <n v="3"/>
    <x v="0"/>
    <x v="5"/>
  </r>
  <r>
    <n v="426"/>
    <x v="426"/>
    <x v="425"/>
    <n v="10000"/>
    <n v="133"/>
    <x v="2"/>
    <x v="0"/>
    <s v="USD"/>
    <n v="1456851914"/>
    <n v="1454259914"/>
    <b v="0"/>
    <n v="8"/>
    <b v="0"/>
    <n v="1.3299999999999998"/>
    <x v="5"/>
    <n v="16.625"/>
    <x v="0"/>
    <x v="5"/>
  </r>
  <r>
    <n v="427"/>
    <x v="427"/>
    <x v="426"/>
    <n v="6500"/>
    <n v="0"/>
    <x v="2"/>
    <x v="0"/>
    <s v="USD"/>
    <n v="1445540340"/>
    <n v="1444340940"/>
    <b v="0"/>
    <n v="0"/>
    <b v="0"/>
    <n v="0"/>
    <x v="5"/>
    <e v="#DIV/0!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n v="5.6333333333333329"/>
    <x v="5"/>
    <n v="52"/>
    <x v="0"/>
    <x v="5"/>
  </r>
  <r>
    <n v="429"/>
    <x v="429"/>
    <x v="428"/>
    <n v="5000"/>
    <n v="0"/>
    <x v="2"/>
    <x v="0"/>
    <s v="USD"/>
    <n v="1259297940"/>
    <n v="1252964282"/>
    <b v="0"/>
    <n v="0"/>
    <b v="0"/>
    <n v="0"/>
    <x v="5"/>
    <e v="#DIV/0!"/>
    <x v="0"/>
    <x v="5"/>
  </r>
  <r>
    <n v="430"/>
    <x v="430"/>
    <x v="429"/>
    <n v="1000"/>
    <n v="24"/>
    <x v="2"/>
    <x v="0"/>
    <s v="USD"/>
    <n v="1378866867"/>
    <n v="1377570867"/>
    <b v="0"/>
    <n v="5"/>
    <b v="0"/>
    <n v="2.4"/>
    <x v="5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b v="0"/>
    <n v="13.833333333333334"/>
    <x v="5"/>
    <n v="51.875"/>
    <x v="0"/>
    <x v="5"/>
  </r>
  <r>
    <n v="432"/>
    <x v="432"/>
    <x v="431"/>
    <n v="6000"/>
    <n v="570"/>
    <x v="2"/>
    <x v="0"/>
    <s v="USD"/>
    <n v="1445448381"/>
    <n v="1440264381"/>
    <b v="0"/>
    <n v="8"/>
    <b v="0"/>
    <n v="9.5"/>
    <x v="5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b v="0"/>
    <n v="0"/>
    <x v="5"/>
    <e v="#DIV/0!"/>
    <x v="0"/>
    <x v="5"/>
  </r>
  <r>
    <n v="434"/>
    <x v="434"/>
    <x v="433"/>
    <n v="2500"/>
    <n v="125"/>
    <x v="2"/>
    <x v="0"/>
    <s v="USD"/>
    <n v="1385931702"/>
    <n v="1383076902"/>
    <b v="0"/>
    <n v="2"/>
    <b v="0"/>
    <n v="5"/>
    <x v="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b v="0"/>
    <n v="2.7272727272727275E-3"/>
    <x v="5"/>
    <n v="1"/>
    <x v="0"/>
    <x v="5"/>
  </r>
  <r>
    <n v="436"/>
    <x v="436"/>
    <x v="435"/>
    <n v="1000"/>
    <n v="0"/>
    <x v="2"/>
    <x v="0"/>
    <s v="USD"/>
    <n v="1375260113"/>
    <n v="1372668113"/>
    <b v="0"/>
    <n v="0"/>
    <b v="0"/>
    <n v="0"/>
    <x v="5"/>
    <e v="#DIV/0!"/>
    <x v="0"/>
    <x v="5"/>
  </r>
  <r>
    <n v="437"/>
    <x v="437"/>
    <x v="436"/>
    <n v="7000"/>
    <n v="0"/>
    <x v="2"/>
    <x v="5"/>
    <s v="CAD"/>
    <n v="1475912326"/>
    <n v="1470728326"/>
    <b v="0"/>
    <n v="0"/>
    <b v="0"/>
    <n v="0"/>
    <x v="5"/>
    <e v="#DIV/0!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n v="9.379999999999999"/>
    <x v="5"/>
    <n v="170.54545454545453"/>
    <x v="0"/>
    <x v="5"/>
  </r>
  <r>
    <n v="439"/>
    <x v="439"/>
    <x v="438"/>
    <n v="450"/>
    <n v="0"/>
    <x v="2"/>
    <x v="0"/>
    <s v="USD"/>
    <n v="1413569818"/>
    <n v="1412705818"/>
    <b v="0"/>
    <n v="0"/>
    <b v="0"/>
    <n v="0"/>
    <x v="5"/>
    <e v="#DIV/0!"/>
    <x v="0"/>
    <x v="5"/>
  </r>
  <r>
    <n v="440"/>
    <x v="440"/>
    <x v="439"/>
    <n v="5000"/>
    <n v="5"/>
    <x v="2"/>
    <x v="0"/>
    <s v="USD"/>
    <n v="1458859153"/>
    <n v="1456270753"/>
    <b v="0"/>
    <n v="1"/>
    <b v="0"/>
    <n v="0.1"/>
    <x v="5"/>
    <n v="5"/>
    <x v="0"/>
    <x v="5"/>
  </r>
  <r>
    <n v="441"/>
    <x v="441"/>
    <x v="440"/>
    <n v="400"/>
    <n v="0"/>
    <x v="2"/>
    <x v="1"/>
    <s v="GBP"/>
    <n v="1383418996"/>
    <n v="1380826996"/>
    <b v="0"/>
    <n v="0"/>
    <b v="0"/>
    <n v="0"/>
    <x v="5"/>
    <e v="#DIV/0!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n v="39.358823529411765"/>
    <x v="5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n v="2"/>
    <b v="0"/>
    <n v="0.1"/>
    <x v="5"/>
    <n v="5"/>
    <x v="0"/>
    <x v="5"/>
  </r>
  <r>
    <n v="444"/>
    <x v="444"/>
    <x v="443"/>
    <n v="1000"/>
    <n v="50"/>
    <x v="2"/>
    <x v="0"/>
    <s v="USD"/>
    <n v="1329342361"/>
    <n v="1324158361"/>
    <b v="0"/>
    <n v="1"/>
    <b v="0"/>
    <n v="5"/>
    <x v="5"/>
    <n v="50"/>
    <x v="0"/>
    <x v="5"/>
  </r>
  <r>
    <n v="445"/>
    <x v="445"/>
    <x v="444"/>
    <n v="60000"/>
    <n v="2"/>
    <x v="2"/>
    <x v="0"/>
    <s v="USD"/>
    <n v="1432195375"/>
    <n v="1430899375"/>
    <b v="0"/>
    <n v="2"/>
    <b v="0"/>
    <n v="3.3333333333333335E-3"/>
    <x v="5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n v="7.2952380952380951"/>
    <x v="5"/>
    <n v="47.875"/>
    <x v="0"/>
    <x v="5"/>
  </r>
  <r>
    <n v="447"/>
    <x v="447"/>
    <x v="446"/>
    <n v="30000"/>
    <n v="5"/>
    <x v="2"/>
    <x v="1"/>
    <s v="GBP"/>
    <n v="1364041163"/>
    <n v="1361884763"/>
    <b v="0"/>
    <n v="1"/>
    <b v="0"/>
    <n v="1.6666666666666666E-2"/>
    <x v="5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n v="3.2804000000000002"/>
    <x v="5"/>
    <n v="20.502500000000001"/>
    <x v="0"/>
    <x v="5"/>
  </r>
  <r>
    <n v="449"/>
    <x v="449"/>
    <x v="448"/>
    <n v="2000"/>
    <n v="45"/>
    <x v="2"/>
    <x v="1"/>
    <s v="GBP"/>
    <n v="1382017085"/>
    <n v="1379425085"/>
    <b v="0"/>
    <n v="5"/>
    <b v="0"/>
    <n v="2.25"/>
    <x v="5"/>
    <n v="9"/>
    <x v="0"/>
    <x v="5"/>
  </r>
  <r>
    <n v="450"/>
    <x v="450"/>
    <x v="449"/>
    <n v="50000"/>
    <n v="396"/>
    <x v="2"/>
    <x v="0"/>
    <s v="USD"/>
    <n v="1392417800"/>
    <n v="1389825800"/>
    <b v="0"/>
    <n v="7"/>
    <b v="0"/>
    <n v="0.79200000000000004"/>
    <x v="5"/>
    <n v="56.571428571428569"/>
    <x v="0"/>
    <x v="5"/>
  </r>
  <r>
    <n v="451"/>
    <x v="451"/>
    <x v="450"/>
    <n v="20000"/>
    <n v="0"/>
    <x v="2"/>
    <x v="0"/>
    <s v="USD"/>
    <n v="1390669791"/>
    <n v="1388077791"/>
    <b v="0"/>
    <n v="0"/>
    <b v="0"/>
    <n v="0"/>
    <x v="5"/>
    <e v="#DIV/0!"/>
    <x v="0"/>
    <x v="5"/>
  </r>
  <r>
    <n v="452"/>
    <x v="452"/>
    <x v="451"/>
    <n v="750"/>
    <n v="480"/>
    <x v="2"/>
    <x v="0"/>
    <s v="USD"/>
    <n v="1431536015"/>
    <n v="1428944015"/>
    <b v="0"/>
    <n v="12"/>
    <b v="0"/>
    <n v="64"/>
    <x v="5"/>
    <n v="40"/>
    <x v="0"/>
    <x v="5"/>
  </r>
  <r>
    <n v="453"/>
    <x v="453"/>
    <x v="452"/>
    <n v="94875"/>
    <n v="26"/>
    <x v="2"/>
    <x v="0"/>
    <s v="USD"/>
    <n v="1424375279"/>
    <n v="1422992879"/>
    <b v="0"/>
    <n v="2"/>
    <b v="0"/>
    <n v="2.7404479578392621E-2"/>
    <x v="5"/>
    <n v="13"/>
    <x v="0"/>
    <x v="5"/>
  </r>
  <r>
    <n v="454"/>
    <x v="454"/>
    <x v="453"/>
    <n v="10000"/>
    <n v="82"/>
    <x v="2"/>
    <x v="0"/>
    <s v="USD"/>
    <n v="1417007640"/>
    <n v="1414343571"/>
    <b v="0"/>
    <n v="5"/>
    <b v="0"/>
    <n v="0.82000000000000006"/>
    <x v="5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b v="0"/>
    <n v="6.9230769230769221E-2"/>
    <x v="5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b v="0"/>
    <n v="0.68631863186318631"/>
    <x v="5"/>
    <n v="20.333333333333332"/>
    <x v="0"/>
    <x v="5"/>
  </r>
  <r>
    <n v="457"/>
    <x v="457"/>
    <x v="456"/>
    <n v="20000"/>
    <n v="0"/>
    <x v="2"/>
    <x v="5"/>
    <s v="CAD"/>
    <n v="1408213512"/>
    <n v="1405621512"/>
    <b v="0"/>
    <n v="0"/>
    <b v="0"/>
    <n v="0"/>
    <x v="5"/>
    <e v="#DIV/0!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n v="8.2100000000000009"/>
    <x v="5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n v="1"/>
    <b v="0"/>
    <n v="6.4102564102564097E-2"/>
    <x v="5"/>
    <n v="25"/>
    <x v="0"/>
    <x v="5"/>
  </r>
  <r>
    <n v="460"/>
    <x v="460"/>
    <x v="459"/>
    <n v="8500"/>
    <n v="25"/>
    <x v="2"/>
    <x v="0"/>
    <s v="USD"/>
    <n v="1401595200"/>
    <n v="1398862875"/>
    <b v="0"/>
    <n v="2"/>
    <b v="0"/>
    <n v="0.29411764705882354"/>
    <x v="5"/>
    <n v="12.5"/>
    <x v="0"/>
    <x v="5"/>
  </r>
  <r>
    <n v="461"/>
    <x v="461"/>
    <x v="460"/>
    <n v="550"/>
    <n v="0"/>
    <x v="2"/>
    <x v="1"/>
    <s v="GBP"/>
    <n v="1370204367"/>
    <n v="1368476367"/>
    <b v="0"/>
    <n v="0"/>
    <b v="0"/>
    <n v="0"/>
    <x v="5"/>
    <e v="#DIV/0!"/>
    <x v="0"/>
    <x v="5"/>
  </r>
  <r>
    <n v="462"/>
    <x v="462"/>
    <x v="461"/>
    <n v="100000"/>
    <n v="0"/>
    <x v="2"/>
    <x v="0"/>
    <s v="USD"/>
    <n v="1312945341"/>
    <n v="1307761341"/>
    <b v="0"/>
    <n v="0"/>
    <b v="0"/>
    <n v="0"/>
    <x v="5"/>
    <e v="#DIV/0!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n v="2.2727272727272729"/>
    <x v="5"/>
    <n v="113.63636363636364"/>
    <x v="0"/>
    <x v="5"/>
  </r>
  <r>
    <n v="464"/>
    <x v="464"/>
    <x v="463"/>
    <n v="1010"/>
    <n v="1"/>
    <x v="2"/>
    <x v="12"/>
    <s v="EUR"/>
    <n v="1463602935"/>
    <n v="1461874935"/>
    <b v="0"/>
    <n v="1"/>
    <b v="0"/>
    <n v="9.9009900990099015E-2"/>
    <x v="5"/>
    <n v="1"/>
    <x v="0"/>
    <x v="5"/>
  </r>
  <r>
    <n v="465"/>
    <x v="465"/>
    <x v="464"/>
    <n v="512"/>
    <n v="138"/>
    <x v="2"/>
    <x v="0"/>
    <s v="USD"/>
    <n v="1403837574"/>
    <n v="1402455174"/>
    <b v="0"/>
    <n v="8"/>
    <b v="0"/>
    <n v="26.953125"/>
    <x v="5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b v="0"/>
    <n v="0.76"/>
    <x v="5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n v="21.574999999999999"/>
    <x v="5"/>
    <n v="110.64102564102564"/>
    <x v="0"/>
    <x v="5"/>
  </r>
  <r>
    <n v="468"/>
    <x v="468"/>
    <x v="467"/>
    <n v="7500"/>
    <n v="0"/>
    <x v="2"/>
    <x v="0"/>
    <s v="USD"/>
    <n v="1341978665"/>
    <n v="1336795283"/>
    <b v="0"/>
    <n v="0"/>
    <b v="0"/>
    <n v="0"/>
    <x v="5"/>
    <e v="#DIV/0!"/>
    <x v="0"/>
    <x v="5"/>
  </r>
  <r>
    <n v="469"/>
    <x v="469"/>
    <x v="468"/>
    <n v="6000"/>
    <n v="0"/>
    <x v="2"/>
    <x v="1"/>
    <s v="GBP"/>
    <n v="1409960724"/>
    <n v="1404776724"/>
    <b v="0"/>
    <n v="0"/>
    <b v="0"/>
    <n v="0"/>
    <x v="5"/>
    <e v="#DIV/0!"/>
    <x v="0"/>
    <x v="5"/>
  </r>
  <r>
    <n v="470"/>
    <x v="470"/>
    <x v="469"/>
    <n v="5000"/>
    <n v="51"/>
    <x v="2"/>
    <x v="0"/>
    <s v="USD"/>
    <n v="1389844800"/>
    <n v="1385524889"/>
    <b v="0"/>
    <n v="2"/>
    <b v="0"/>
    <n v="1.02"/>
    <x v="5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n v="11.892727272727273"/>
    <x v="5"/>
    <n v="38.476470588235294"/>
    <x v="0"/>
    <x v="5"/>
  </r>
  <r>
    <n v="472"/>
    <x v="472"/>
    <x v="471"/>
    <n v="800"/>
    <n v="141"/>
    <x v="2"/>
    <x v="0"/>
    <s v="USD"/>
    <n v="1408831718"/>
    <n v="1406239718"/>
    <b v="0"/>
    <n v="5"/>
    <b v="0"/>
    <n v="17.625"/>
    <x v="5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n v="2.87"/>
    <x v="5"/>
    <n v="61.5"/>
    <x v="0"/>
    <x v="5"/>
  </r>
  <r>
    <n v="474"/>
    <x v="474"/>
    <x v="473"/>
    <n v="3300"/>
    <n v="1"/>
    <x v="2"/>
    <x v="0"/>
    <s v="USD"/>
    <n v="1487318029"/>
    <n v="1484726029"/>
    <b v="0"/>
    <n v="1"/>
    <b v="0"/>
    <n v="3.0303030303030304E-2"/>
    <x v="5"/>
    <n v="1"/>
    <x v="0"/>
    <x v="5"/>
  </r>
  <r>
    <n v="475"/>
    <x v="475"/>
    <x v="474"/>
    <n v="2000"/>
    <n v="0"/>
    <x v="2"/>
    <x v="0"/>
    <s v="USD"/>
    <n v="1430877843"/>
    <n v="1428285843"/>
    <b v="0"/>
    <n v="0"/>
    <b v="0"/>
    <n v="0"/>
    <x v="5"/>
    <e v="#DIV/0!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n v="2.230268181818182"/>
    <x v="5"/>
    <n v="39.569274193548388"/>
    <x v="0"/>
    <x v="5"/>
  </r>
  <r>
    <n v="477"/>
    <x v="477"/>
    <x v="476"/>
    <n v="1500"/>
    <n v="0"/>
    <x v="2"/>
    <x v="0"/>
    <s v="USD"/>
    <n v="1337371334"/>
    <n v="1332187334"/>
    <b v="0"/>
    <n v="0"/>
    <b v="0"/>
    <n v="0"/>
    <x v="5"/>
    <e v="#DIV/0!"/>
    <x v="0"/>
    <x v="5"/>
  </r>
  <r>
    <n v="478"/>
    <x v="478"/>
    <x v="477"/>
    <n v="10000"/>
    <n v="0"/>
    <x v="2"/>
    <x v="0"/>
    <s v="USD"/>
    <n v="1427921509"/>
    <n v="1425333109"/>
    <b v="0"/>
    <n v="0"/>
    <b v="0"/>
    <n v="0"/>
    <x v="5"/>
    <e v="#DIV/0!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n v="32.56"/>
    <x v="5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n v="19.41"/>
    <x v="5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n v="6.1"/>
    <x v="5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n v="1"/>
    <b v="0"/>
    <n v="0.1"/>
    <x v="5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n v="50.2"/>
    <x v="5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n v="0.18625"/>
    <x v="5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n v="21.906971229845084"/>
    <x v="5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n v="1"/>
    <b v="0"/>
    <n v="9.0909090909090905E-3"/>
    <x v="5"/>
    <n v="50"/>
    <x v="0"/>
    <x v="5"/>
  </r>
  <r>
    <n v="487"/>
    <x v="487"/>
    <x v="486"/>
    <n v="50000"/>
    <n v="0"/>
    <x v="2"/>
    <x v="5"/>
    <s v="CAD"/>
    <n v="1482678994"/>
    <n v="1477491394"/>
    <b v="0"/>
    <n v="0"/>
    <b v="0"/>
    <n v="0"/>
    <x v="5"/>
    <e v="#DIV/0!"/>
    <x v="0"/>
    <x v="5"/>
  </r>
  <r>
    <n v="488"/>
    <x v="488"/>
    <x v="487"/>
    <n v="12000"/>
    <n v="0"/>
    <x v="2"/>
    <x v="0"/>
    <s v="USD"/>
    <n v="1483924700"/>
    <n v="1481332700"/>
    <b v="0"/>
    <n v="0"/>
    <b v="0"/>
    <n v="0"/>
    <x v="5"/>
    <e v="#DIV/0!"/>
    <x v="0"/>
    <x v="5"/>
  </r>
  <r>
    <n v="489"/>
    <x v="489"/>
    <x v="488"/>
    <n v="74997"/>
    <n v="215"/>
    <x v="2"/>
    <x v="0"/>
    <s v="USD"/>
    <n v="1325763180"/>
    <n v="1323084816"/>
    <b v="0"/>
    <n v="3"/>
    <b v="0"/>
    <n v="0.28667813379201834"/>
    <x v="5"/>
    <n v="71.666666666666671"/>
    <x v="0"/>
    <x v="5"/>
  </r>
  <r>
    <n v="490"/>
    <x v="490"/>
    <x v="489"/>
    <n v="1000"/>
    <n v="0"/>
    <x v="2"/>
    <x v="0"/>
    <s v="USD"/>
    <n v="1345677285"/>
    <n v="1343085285"/>
    <b v="0"/>
    <n v="0"/>
    <b v="0"/>
    <n v="0"/>
    <x v="5"/>
    <e v="#DIV/0!"/>
    <x v="0"/>
    <x v="5"/>
  </r>
  <r>
    <n v="491"/>
    <x v="491"/>
    <x v="490"/>
    <n v="10000"/>
    <n v="0"/>
    <x v="2"/>
    <x v="0"/>
    <s v="USD"/>
    <n v="1453937699"/>
    <n v="1451345699"/>
    <b v="0"/>
    <n v="0"/>
    <b v="0"/>
    <n v="0"/>
    <x v="5"/>
    <e v="#DIV/0!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n v="0"/>
    <x v="5"/>
    <e v="#DIV/0!"/>
    <x v="0"/>
    <x v="5"/>
  </r>
  <r>
    <n v="493"/>
    <x v="493"/>
    <x v="492"/>
    <n v="30000"/>
    <n v="0"/>
    <x v="2"/>
    <x v="1"/>
    <s v="GBP"/>
    <n v="1432142738"/>
    <n v="1429550738"/>
    <b v="0"/>
    <n v="0"/>
    <b v="0"/>
    <n v="0"/>
    <x v="5"/>
    <e v="#DIV/0!"/>
    <x v="0"/>
    <x v="5"/>
  </r>
  <r>
    <n v="494"/>
    <x v="494"/>
    <x v="493"/>
    <n v="20000"/>
    <n v="31"/>
    <x v="2"/>
    <x v="0"/>
    <s v="USD"/>
    <n v="1404356400"/>
    <n v="1402343765"/>
    <b v="0"/>
    <n v="3"/>
    <b v="0"/>
    <n v="0.155"/>
    <x v="5"/>
    <n v="10.333333333333334"/>
    <x v="0"/>
    <x v="5"/>
  </r>
  <r>
    <n v="495"/>
    <x v="495"/>
    <x v="494"/>
    <n v="7000"/>
    <n v="0"/>
    <x v="2"/>
    <x v="0"/>
    <s v="USD"/>
    <n v="1437076305"/>
    <n v="1434484305"/>
    <b v="0"/>
    <n v="0"/>
    <b v="0"/>
    <n v="0"/>
    <x v="5"/>
    <e v="#DIV/0!"/>
    <x v="0"/>
    <x v="5"/>
  </r>
  <r>
    <n v="496"/>
    <x v="496"/>
    <x v="495"/>
    <n v="60000"/>
    <n v="1"/>
    <x v="2"/>
    <x v="0"/>
    <s v="USD"/>
    <n v="1392070874"/>
    <n v="1386886874"/>
    <b v="0"/>
    <n v="1"/>
    <b v="0"/>
    <n v="1.6666666666666668E-3"/>
    <x v="5"/>
    <n v="1"/>
    <x v="0"/>
    <x v="5"/>
  </r>
  <r>
    <n v="497"/>
    <x v="497"/>
    <x v="496"/>
    <n v="4480"/>
    <n v="30"/>
    <x v="2"/>
    <x v="0"/>
    <s v="USD"/>
    <n v="1419483600"/>
    <n v="1414889665"/>
    <b v="0"/>
    <n v="3"/>
    <b v="0"/>
    <n v="0.6696428571428571"/>
    <x v="5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n v="4.5985132395404564"/>
    <x v="5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n v="9.5500000000000007"/>
    <x v="5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n v="4"/>
    <b v="0"/>
    <n v="3.3076923076923079"/>
    <x v="5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b v="0"/>
    <n v="0"/>
    <x v="5"/>
    <e v="#DIV/0!"/>
    <x v="0"/>
    <x v="5"/>
  </r>
  <r>
    <n v="502"/>
    <x v="502"/>
    <x v="501"/>
    <n v="20000"/>
    <n v="230"/>
    <x v="2"/>
    <x v="0"/>
    <s v="USD"/>
    <n v="1332073025"/>
    <n v="1329484625"/>
    <b v="0"/>
    <n v="4"/>
    <b v="0"/>
    <n v="1.1499999999999999"/>
    <x v="5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b v="0"/>
    <n v="1.7538461538461538"/>
    <x v="5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n v="5"/>
    <b v="0"/>
    <n v="1.3673469387755102"/>
    <x v="5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n v="0.43333333333333329"/>
    <x v="5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n v="0.125"/>
    <x v="5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n v="3.2"/>
    <x v="5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b v="0"/>
    <n v="0.8"/>
    <x v="5"/>
    <n v="133.33333333333334"/>
    <x v="0"/>
    <x v="5"/>
  </r>
  <r>
    <n v="509"/>
    <x v="509"/>
    <x v="508"/>
    <n v="5000"/>
    <n v="10"/>
    <x v="2"/>
    <x v="1"/>
    <s v="GBP"/>
    <n v="1435504170"/>
    <n v="1432912170"/>
    <b v="0"/>
    <n v="1"/>
    <b v="0"/>
    <n v="0.2"/>
    <x v="5"/>
    <n v="10"/>
    <x v="0"/>
    <x v="5"/>
  </r>
  <r>
    <n v="510"/>
    <x v="510"/>
    <x v="509"/>
    <n v="14000"/>
    <n v="0"/>
    <x v="2"/>
    <x v="0"/>
    <s v="USD"/>
    <n v="1456805639"/>
    <n v="1454213639"/>
    <b v="0"/>
    <n v="0"/>
    <b v="0"/>
    <n v="0"/>
    <x v="5"/>
    <e v="#DIV/0!"/>
    <x v="0"/>
    <x v="5"/>
  </r>
  <r>
    <n v="511"/>
    <x v="511"/>
    <x v="510"/>
    <n v="5000"/>
    <n v="150"/>
    <x v="2"/>
    <x v="0"/>
    <s v="USD"/>
    <n v="1365228982"/>
    <n v="1362640582"/>
    <b v="0"/>
    <n v="5"/>
    <b v="0"/>
    <n v="3"/>
    <x v="5"/>
    <n v="30"/>
    <x v="0"/>
    <x v="5"/>
  </r>
  <r>
    <n v="512"/>
    <x v="512"/>
    <x v="511"/>
    <n v="8000"/>
    <n v="11"/>
    <x v="2"/>
    <x v="0"/>
    <s v="USD"/>
    <n v="1479667727"/>
    <n v="1475776127"/>
    <b v="0"/>
    <n v="2"/>
    <b v="0"/>
    <n v="0.13749999999999998"/>
    <x v="5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n v="13.923999999999999"/>
    <x v="5"/>
    <n v="102.38235294117646"/>
    <x v="0"/>
    <x v="5"/>
  </r>
  <r>
    <n v="514"/>
    <x v="514"/>
    <x v="513"/>
    <n v="1500"/>
    <n v="50"/>
    <x v="2"/>
    <x v="5"/>
    <s v="CAD"/>
    <n v="1407595447"/>
    <n v="1405003447"/>
    <b v="0"/>
    <n v="3"/>
    <b v="0"/>
    <n v="3.3333333333333335"/>
    <x v="5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n v="25.41340206185567"/>
    <x v="5"/>
    <n v="725.02941176470586"/>
    <x v="0"/>
    <x v="5"/>
  </r>
  <r>
    <n v="516"/>
    <x v="516"/>
    <x v="515"/>
    <n v="5000"/>
    <n v="0"/>
    <x v="2"/>
    <x v="1"/>
    <s v="GBP"/>
    <n v="1432752080"/>
    <n v="1427568080"/>
    <b v="0"/>
    <n v="0"/>
    <b v="0"/>
    <n v="0"/>
    <x v="5"/>
    <e v="#DIV/0!"/>
    <x v="0"/>
    <x v="5"/>
  </r>
  <r>
    <n v="517"/>
    <x v="517"/>
    <x v="516"/>
    <n v="15000"/>
    <n v="205"/>
    <x v="2"/>
    <x v="0"/>
    <s v="USD"/>
    <n v="1486046761"/>
    <n v="1483454761"/>
    <b v="0"/>
    <n v="3"/>
    <b v="0"/>
    <n v="1.3666666666666667"/>
    <x v="5"/>
    <n v="68.333333333333329"/>
    <x v="0"/>
    <x v="5"/>
  </r>
  <r>
    <n v="518"/>
    <x v="518"/>
    <x v="517"/>
    <n v="7175"/>
    <n v="0"/>
    <x v="2"/>
    <x v="0"/>
    <s v="USD"/>
    <n v="1441550760"/>
    <n v="1438958824"/>
    <b v="0"/>
    <n v="0"/>
    <b v="0"/>
    <n v="0"/>
    <x v="5"/>
    <e v="#DIV/0!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n v="22.881426547787683"/>
    <x v="5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n v="102.1"/>
    <x v="6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n v="104.64"/>
    <x v="6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n v="114.66666666666667"/>
    <x v="6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n v="120.6"/>
    <x v="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n v="108.67285714285715"/>
    <x v="6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n v="100"/>
    <x v="6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n v="113.99999999999999"/>
    <x v="6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n v="100.85"/>
    <x v="6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n v="115.65217391304347"/>
    <x v="6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n v="130.41666666666666"/>
    <x v="6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n v="107.78267254038178"/>
    <x v="6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n v="100"/>
    <x v="6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n v="123.25"/>
    <x v="6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n v="100.2"/>
    <x v="6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n v="104.66666666666666"/>
    <x v="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n v="102.49999999999999"/>
    <x v="6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n v="118.25757575757576"/>
    <x v="6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n v="120.5"/>
    <x v="6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n v="302.42"/>
    <x v="6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n v="100.64400000000001"/>
    <x v="6"/>
    <n v="25.161000000000001"/>
    <x v="1"/>
    <x v="6"/>
  </r>
  <r>
    <n v="540"/>
    <x v="540"/>
    <x v="539"/>
    <n v="15000"/>
    <n v="1"/>
    <x v="2"/>
    <x v="0"/>
    <s v="USD"/>
    <n v="1423078606"/>
    <n v="1420486606"/>
    <b v="0"/>
    <n v="1"/>
    <b v="0"/>
    <n v="6.6666666666666671E-3"/>
    <x v="7"/>
    <n v="1"/>
    <x v="2"/>
    <x v="7"/>
  </r>
  <r>
    <n v="541"/>
    <x v="541"/>
    <x v="540"/>
    <n v="4500"/>
    <n v="25"/>
    <x v="2"/>
    <x v="0"/>
    <s v="USD"/>
    <n v="1446080834"/>
    <n v="1443488834"/>
    <b v="0"/>
    <n v="1"/>
    <b v="0"/>
    <n v="0.55555555555555558"/>
    <x v="7"/>
    <n v="25"/>
    <x v="2"/>
    <x v="7"/>
  </r>
  <r>
    <n v="542"/>
    <x v="542"/>
    <x v="541"/>
    <n v="250000"/>
    <n v="1"/>
    <x v="2"/>
    <x v="0"/>
    <s v="USD"/>
    <n v="1462293716"/>
    <n v="1457113316"/>
    <b v="0"/>
    <n v="1"/>
    <b v="0"/>
    <n v="3.9999999999999996E-4"/>
    <x v="7"/>
    <n v="1"/>
    <x v="2"/>
    <x v="7"/>
  </r>
  <r>
    <n v="543"/>
    <x v="543"/>
    <x v="542"/>
    <n v="22000"/>
    <n v="70"/>
    <x v="2"/>
    <x v="2"/>
    <s v="AUD"/>
    <n v="1414807962"/>
    <n v="1412215962"/>
    <b v="0"/>
    <n v="2"/>
    <b v="0"/>
    <n v="0.31818181818181818"/>
    <x v="7"/>
    <n v="35"/>
    <x v="2"/>
    <x v="7"/>
  </r>
  <r>
    <n v="544"/>
    <x v="544"/>
    <x v="543"/>
    <n v="500"/>
    <n v="6"/>
    <x v="2"/>
    <x v="0"/>
    <s v="USD"/>
    <n v="1467647160"/>
    <n v="1465055160"/>
    <b v="0"/>
    <n v="2"/>
    <b v="0"/>
    <n v="1.2"/>
    <x v="7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n v="27.383999999999997"/>
    <x v="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n v="2"/>
    <b v="0"/>
    <n v="8.666666666666667E-2"/>
    <x v="7"/>
    <n v="26"/>
    <x v="2"/>
    <x v="7"/>
  </r>
  <r>
    <n v="547"/>
    <x v="547"/>
    <x v="546"/>
    <n v="7500"/>
    <n v="0"/>
    <x v="2"/>
    <x v="1"/>
    <s v="GBP"/>
    <n v="1455122564"/>
    <n v="1452530564"/>
    <b v="0"/>
    <n v="0"/>
    <b v="0"/>
    <n v="0"/>
    <x v="7"/>
    <e v="#DIV/0!"/>
    <x v="2"/>
    <x v="7"/>
  </r>
  <r>
    <n v="548"/>
    <x v="548"/>
    <x v="547"/>
    <n v="10000"/>
    <n v="9"/>
    <x v="2"/>
    <x v="1"/>
    <s v="GBP"/>
    <n v="1446154848"/>
    <n v="1443562848"/>
    <b v="0"/>
    <n v="1"/>
    <b v="0"/>
    <n v="0.09"/>
    <x v="7"/>
    <n v="9"/>
    <x v="2"/>
    <x v="7"/>
  </r>
  <r>
    <n v="549"/>
    <x v="549"/>
    <x v="548"/>
    <n v="2500"/>
    <n v="68"/>
    <x v="2"/>
    <x v="1"/>
    <s v="GBP"/>
    <n v="1436368622"/>
    <n v="1433776622"/>
    <b v="0"/>
    <n v="8"/>
    <b v="0"/>
    <n v="2.7199999999999998"/>
    <x v="7"/>
    <n v="8.5"/>
    <x v="2"/>
    <x v="7"/>
  </r>
  <r>
    <n v="550"/>
    <x v="550"/>
    <x v="549"/>
    <n v="5000"/>
    <n v="35"/>
    <x v="2"/>
    <x v="5"/>
    <s v="CAD"/>
    <n v="1485838800"/>
    <n v="1484756245"/>
    <b v="0"/>
    <n v="4"/>
    <b v="0"/>
    <n v="0.70000000000000007"/>
    <x v="7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n v="5.0413333333333332"/>
    <x v="7"/>
    <n v="135.03571428571428"/>
    <x v="2"/>
    <x v="7"/>
  </r>
  <r>
    <n v="552"/>
    <x v="552"/>
    <x v="551"/>
    <n v="45000"/>
    <n v="0"/>
    <x v="2"/>
    <x v="5"/>
    <s v="CAD"/>
    <n v="1452350896"/>
    <n v="1447166896"/>
    <b v="0"/>
    <n v="0"/>
    <b v="0"/>
    <n v="0"/>
    <x v="7"/>
    <e v="#DIV/0!"/>
    <x v="2"/>
    <x v="7"/>
  </r>
  <r>
    <n v="553"/>
    <x v="553"/>
    <x v="552"/>
    <n v="25000"/>
    <n v="123"/>
    <x v="2"/>
    <x v="0"/>
    <s v="USD"/>
    <n v="1415988991"/>
    <n v="1413393391"/>
    <b v="0"/>
    <n v="6"/>
    <b v="0"/>
    <n v="0.49199999999999999"/>
    <x v="7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n v="36.589147286821706"/>
    <x v="7"/>
    <n v="64.36363636363636"/>
    <x v="2"/>
    <x v="7"/>
  </r>
  <r>
    <n v="555"/>
    <x v="555"/>
    <x v="554"/>
    <n v="7500"/>
    <n v="0"/>
    <x v="2"/>
    <x v="1"/>
    <s v="GBP"/>
    <n v="1465720143"/>
    <n v="1463128143"/>
    <b v="0"/>
    <n v="0"/>
    <b v="0"/>
    <n v="0"/>
    <x v="7"/>
    <e v="#DIV/0!"/>
    <x v="2"/>
    <x v="7"/>
  </r>
  <r>
    <n v="556"/>
    <x v="556"/>
    <x v="555"/>
    <n v="8000"/>
    <n v="200"/>
    <x v="2"/>
    <x v="0"/>
    <s v="USD"/>
    <n v="1452112717"/>
    <n v="1449520717"/>
    <b v="0"/>
    <n v="1"/>
    <b v="0"/>
    <n v="2.5"/>
    <x v="7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n v="0.91066666666666674"/>
    <x v="7"/>
    <n v="68.3"/>
    <x v="2"/>
    <x v="7"/>
  </r>
  <r>
    <n v="558"/>
    <x v="558"/>
    <x v="557"/>
    <n v="750"/>
    <n v="0"/>
    <x v="2"/>
    <x v="0"/>
    <s v="USD"/>
    <n v="1427227905"/>
    <n v="1424639505"/>
    <b v="0"/>
    <n v="0"/>
    <b v="0"/>
    <n v="0"/>
    <x v="7"/>
    <e v="#DIV/0!"/>
    <x v="2"/>
    <x v="7"/>
  </r>
  <r>
    <n v="559"/>
    <x v="559"/>
    <x v="558"/>
    <n v="240000"/>
    <n v="50"/>
    <x v="2"/>
    <x v="0"/>
    <s v="USD"/>
    <n v="1449989260"/>
    <n v="1447397260"/>
    <b v="0"/>
    <n v="1"/>
    <b v="0"/>
    <n v="2.0833333333333336E-2"/>
    <x v="7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b v="0"/>
    <n v="1.2E-2"/>
    <x v="7"/>
    <n v="4"/>
    <x v="2"/>
    <x v="7"/>
  </r>
  <r>
    <n v="561"/>
    <x v="561"/>
    <x v="560"/>
    <n v="15000"/>
    <n v="55"/>
    <x v="2"/>
    <x v="0"/>
    <s v="USD"/>
    <n v="1445874513"/>
    <n v="1442850513"/>
    <b v="0"/>
    <n v="2"/>
    <b v="0"/>
    <n v="0.36666666666666664"/>
    <x v="7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b v="0"/>
    <n v="0"/>
    <x v="7"/>
    <e v="#DIV/0!"/>
    <x v="2"/>
    <x v="7"/>
  </r>
  <r>
    <n v="563"/>
    <x v="563"/>
    <x v="562"/>
    <n v="75000"/>
    <n v="68"/>
    <x v="2"/>
    <x v="2"/>
    <s v="AUD"/>
    <n v="1424137247"/>
    <n v="1421545247"/>
    <b v="0"/>
    <n v="2"/>
    <b v="0"/>
    <n v="9.0666666666666659E-2"/>
    <x v="7"/>
    <n v="34"/>
    <x v="2"/>
    <x v="7"/>
  </r>
  <r>
    <n v="564"/>
    <x v="564"/>
    <x v="563"/>
    <n v="18000"/>
    <n v="1"/>
    <x v="2"/>
    <x v="6"/>
    <s v="EUR"/>
    <n v="1457822275"/>
    <n v="1455230275"/>
    <b v="0"/>
    <n v="1"/>
    <b v="0"/>
    <n v="5.5555555555555558E-3"/>
    <x v="7"/>
    <n v="1"/>
    <x v="2"/>
    <x v="7"/>
  </r>
  <r>
    <n v="565"/>
    <x v="565"/>
    <x v="564"/>
    <n v="25000"/>
    <n v="0"/>
    <x v="2"/>
    <x v="1"/>
    <s v="GBP"/>
    <n v="1436554249"/>
    <n v="1433962249"/>
    <b v="0"/>
    <n v="0"/>
    <b v="0"/>
    <n v="0"/>
    <x v="7"/>
    <e v="#DIV/0!"/>
    <x v="2"/>
    <x v="7"/>
  </r>
  <r>
    <n v="566"/>
    <x v="566"/>
    <x v="565"/>
    <n v="5000"/>
    <n v="1"/>
    <x v="2"/>
    <x v="0"/>
    <s v="USD"/>
    <n v="1468513533"/>
    <n v="1465921533"/>
    <b v="0"/>
    <n v="1"/>
    <b v="0"/>
    <n v="0.02"/>
    <x v="7"/>
    <n v="1"/>
    <x v="2"/>
    <x v="7"/>
  </r>
  <r>
    <n v="567"/>
    <x v="567"/>
    <x v="566"/>
    <n v="10000"/>
    <n v="0"/>
    <x v="2"/>
    <x v="0"/>
    <s v="USD"/>
    <n v="1420143194"/>
    <n v="1417551194"/>
    <b v="0"/>
    <n v="0"/>
    <b v="0"/>
    <n v="0"/>
    <x v="7"/>
    <e v="#DIV/0!"/>
    <x v="2"/>
    <x v="7"/>
  </r>
  <r>
    <n v="568"/>
    <x v="568"/>
    <x v="567"/>
    <n v="24500"/>
    <n v="245"/>
    <x v="2"/>
    <x v="4"/>
    <s v="NZD"/>
    <n v="1452942000"/>
    <n v="1449785223"/>
    <b v="0"/>
    <n v="5"/>
    <b v="0"/>
    <n v="1"/>
    <x v="7"/>
    <n v="49"/>
    <x v="2"/>
    <x v="7"/>
  </r>
  <r>
    <n v="569"/>
    <x v="569"/>
    <x v="568"/>
    <n v="2500"/>
    <n v="20"/>
    <x v="2"/>
    <x v="5"/>
    <s v="CAD"/>
    <n v="1451679612"/>
    <n v="1449087612"/>
    <b v="0"/>
    <n v="1"/>
    <b v="0"/>
    <n v="0.8"/>
    <x v="7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b v="0"/>
    <n v="0.16705882352941176"/>
    <x v="7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b v="0"/>
    <n v="0.42399999999999999"/>
    <x v="7"/>
    <n v="53"/>
    <x v="2"/>
    <x v="7"/>
  </r>
  <r>
    <n v="572"/>
    <x v="572"/>
    <x v="571"/>
    <n v="2500"/>
    <n v="0"/>
    <x v="2"/>
    <x v="0"/>
    <s v="USD"/>
    <n v="1446660688"/>
    <n v="1444065088"/>
    <b v="0"/>
    <n v="0"/>
    <b v="0"/>
    <n v="0"/>
    <x v="7"/>
    <e v="#DIV/0!"/>
    <x v="2"/>
    <x v="7"/>
  </r>
  <r>
    <n v="573"/>
    <x v="573"/>
    <x v="572"/>
    <n v="88888"/>
    <n v="346"/>
    <x v="2"/>
    <x v="0"/>
    <s v="USD"/>
    <n v="1421543520"/>
    <n v="1416445931"/>
    <b v="0"/>
    <n v="9"/>
    <b v="0"/>
    <n v="0.38925389253892539"/>
    <x v="7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n v="4"/>
    <b v="0"/>
    <n v="0.7155635062611807"/>
    <x v="7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n v="0.43166666666666664"/>
    <x v="7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b v="0"/>
    <n v="1.25E-3"/>
    <x v="7"/>
    <n v="1"/>
    <x v="2"/>
    <x v="7"/>
  </r>
  <r>
    <n v="577"/>
    <x v="577"/>
    <x v="576"/>
    <n v="5000"/>
    <n v="10"/>
    <x v="2"/>
    <x v="0"/>
    <s v="USD"/>
    <n v="1463753302"/>
    <n v="1458569302"/>
    <b v="0"/>
    <n v="1"/>
    <b v="0"/>
    <n v="0.2"/>
    <x v="7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b v="0"/>
    <n v="1.12E-2"/>
    <x v="7"/>
    <n v="2"/>
    <x v="2"/>
    <x v="7"/>
  </r>
  <r>
    <n v="579"/>
    <x v="579"/>
    <x v="578"/>
    <n v="12000"/>
    <n v="175"/>
    <x v="2"/>
    <x v="0"/>
    <s v="USD"/>
    <n v="1419539223"/>
    <n v="1416947223"/>
    <b v="0"/>
    <n v="5"/>
    <b v="0"/>
    <n v="1.4583333333333333"/>
    <x v="7"/>
    <n v="35"/>
    <x v="2"/>
    <x v="7"/>
  </r>
  <r>
    <n v="580"/>
    <x v="580"/>
    <x v="579"/>
    <n v="3000"/>
    <n v="1"/>
    <x v="2"/>
    <x v="0"/>
    <s v="USD"/>
    <n v="1474580867"/>
    <n v="1471988867"/>
    <b v="0"/>
    <n v="1"/>
    <b v="0"/>
    <n v="3.3333333333333333E-2"/>
    <x v="7"/>
    <n v="1"/>
    <x v="2"/>
    <x v="7"/>
  </r>
  <r>
    <n v="581"/>
    <x v="581"/>
    <x v="580"/>
    <n v="400"/>
    <n v="0"/>
    <x v="2"/>
    <x v="0"/>
    <s v="USD"/>
    <n v="1438474704"/>
    <n v="1435882704"/>
    <b v="0"/>
    <n v="0"/>
    <b v="0"/>
    <n v="0"/>
    <x v="7"/>
    <e v="#DIV/0!"/>
    <x v="2"/>
    <x v="7"/>
  </r>
  <r>
    <n v="582"/>
    <x v="582"/>
    <x v="581"/>
    <n v="100000"/>
    <n v="0"/>
    <x v="2"/>
    <x v="0"/>
    <s v="USD"/>
    <n v="1426442400"/>
    <n v="1424454319"/>
    <b v="0"/>
    <n v="0"/>
    <b v="0"/>
    <n v="0"/>
    <x v="7"/>
    <e v="#DIV/0!"/>
    <x v="2"/>
    <x v="7"/>
  </r>
  <r>
    <n v="583"/>
    <x v="583"/>
    <x v="582"/>
    <n v="9000"/>
    <n v="1"/>
    <x v="2"/>
    <x v="0"/>
    <s v="USD"/>
    <n v="1426800687"/>
    <n v="1424212287"/>
    <b v="0"/>
    <n v="1"/>
    <b v="0"/>
    <n v="1.1111111111111112E-2"/>
    <x v="7"/>
    <n v="1"/>
    <x v="2"/>
    <x v="7"/>
  </r>
  <r>
    <n v="584"/>
    <x v="584"/>
    <x v="583"/>
    <n v="1000"/>
    <n v="10"/>
    <x v="2"/>
    <x v="0"/>
    <s v="USD"/>
    <n v="1426522316"/>
    <n v="1423933916"/>
    <b v="0"/>
    <n v="2"/>
    <b v="0"/>
    <n v="1"/>
    <x v="7"/>
    <n v="5"/>
    <x v="2"/>
    <x v="7"/>
  </r>
  <r>
    <n v="585"/>
    <x v="585"/>
    <x v="584"/>
    <n v="9000"/>
    <n v="0"/>
    <x v="2"/>
    <x v="1"/>
    <s v="GBP"/>
    <n v="1448928000"/>
    <n v="1444123377"/>
    <b v="0"/>
    <n v="0"/>
    <b v="0"/>
    <n v="0"/>
    <x v="7"/>
    <e v="#DIV/0!"/>
    <x v="2"/>
    <x v="7"/>
  </r>
  <r>
    <n v="586"/>
    <x v="586"/>
    <x v="585"/>
    <n v="10000"/>
    <n v="56"/>
    <x v="2"/>
    <x v="0"/>
    <s v="USD"/>
    <n v="1424032207"/>
    <n v="1421440207"/>
    <b v="0"/>
    <n v="4"/>
    <b v="0"/>
    <n v="0.55999999999999994"/>
    <x v="7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n v="9.0833333333333339"/>
    <x v="7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n v="2"/>
    <b v="0"/>
    <n v="3.3444444444444441"/>
    <x v="7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b v="0"/>
    <n v="1.3333333333333334E-2"/>
    <x v="7"/>
    <n v="1"/>
    <x v="2"/>
    <x v="7"/>
  </r>
  <r>
    <n v="590"/>
    <x v="590"/>
    <x v="589"/>
    <n v="5000"/>
    <n v="223"/>
    <x v="2"/>
    <x v="1"/>
    <s v="GBP"/>
    <n v="1454936460"/>
    <n v="1452259131"/>
    <b v="0"/>
    <n v="9"/>
    <b v="0"/>
    <n v="4.46"/>
    <x v="7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n v="2"/>
    <b v="0"/>
    <n v="6.0999999999999999E-2"/>
    <x v="7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b v="0"/>
    <n v="3.3333333333333335"/>
    <x v="7"/>
    <n v="250"/>
    <x v="2"/>
    <x v="7"/>
  </r>
  <r>
    <n v="593"/>
    <x v="593"/>
    <x v="592"/>
    <n v="500"/>
    <n v="115"/>
    <x v="2"/>
    <x v="1"/>
    <s v="GBP"/>
    <n v="1428333345"/>
    <n v="1425744945"/>
    <b v="0"/>
    <n v="7"/>
    <b v="0"/>
    <n v="23"/>
    <x v="7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n v="2"/>
    <b v="0"/>
    <n v="0.104"/>
    <x v="7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n v="0.42599999999999999"/>
    <x v="7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b v="0"/>
    <n v="0.03"/>
    <x v="7"/>
    <n v="3"/>
    <x v="2"/>
    <x v="7"/>
  </r>
  <r>
    <n v="597"/>
    <x v="597"/>
    <x v="596"/>
    <n v="7500"/>
    <n v="20"/>
    <x v="2"/>
    <x v="0"/>
    <s v="USD"/>
    <n v="1469980800"/>
    <n v="1466787335"/>
    <b v="0"/>
    <n v="2"/>
    <b v="0"/>
    <n v="0.26666666666666666"/>
    <x v="7"/>
    <n v="10"/>
    <x v="2"/>
    <x v="7"/>
  </r>
  <r>
    <n v="598"/>
    <x v="598"/>
    <x v="597"/>
    <n v="2500"/>
    <n v="850"/>
    <x v="2"/>
    <x v="0"/>
    <s v="USD"/>
    <n v="1417737781"/>
    <n v="1415145781"/>
    <b v="0"/>
    <n v="7"/>
    <b v="0"/>
    <n v="34"/>
    <x v="7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n v="2"/>
    <b v="0"/>
    <n v="6.2E-2"/>
    <x v="7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b v="0"/>
    <n v="2"/>
    <x v="7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b v="0"/>
    <n v="1.4000000000000001"/>
    <x v="7"/>
    <n v="23.333333333333332"/>
    <x v="2"/>
    <x v="7"/>
  </r>
  <r>
    <n v="602"/>
    <x v="602"/>
    <x v="601"/>
    <n v="70000"/>
    <n v="0"/>
    <x v="1"/>
    <x v="0"/>
    <s v="USD"/>
    <n v="1434654215"/>
    <n v="1432062215"/>
    <b v="0"/>
    <n v="0"/>
    <b v="0"/>
    <n v="0"/>
    <x v="7"/>
    <e v="#DIV/0!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n v="3.9334666666666664"/>
    <x v="7"/>
    <n v="45.386153846153846"/>
    <x v="2"/>
    <x v="7"/>
  </r>
  <r>
    <n v="604"/>
    <x v="604"/>
    <x v="603"/>
    <n v="1500"/>
    <n v="0"/>
    <x v="1"/>
    <x v="0"/>
    <s v="USD"/>
    <n v="1409187056"/>
    <n v="1406595056"/>
    <b v="0"/>
    <n v="0"/>
    <b v="0"/>
    <n v="0"/>
    <x v="7"/>
    <e v="#DIV/0!"/>
    <x v="2"/>
    <x v="7"/>
  </r>
  <r>
    <n v="605"/>
    <x v="605"/>
    <x v="604"/>
    <n v="5000"/>
    <n v="131"/>
    <x v="1"/>
    <x v="0"/>
    <s v="USD"/>
    <n v="1440318908"/>
    <n v="1436430908"/>
    <b v="0"/>
    <n v="8"/>
    <b v="0"/>
    <n v="2.62"/>
    <x v="7"/>
    <n v="16.375"/>
    <x v="2"/>
    <x v="7"/>
  </r>
  <r>
    <n v="606"/>
    <x v="606"/>
    <x v="605"/>
    <n v="5000"/>
    <n v="10"/>
    <x v="1"/>
    <x v="9"/>
    <s v="EUR"/>
    <n v="1432479600"/>
    <n v="1428507409"/>
    <b v="0"/>
    <n v="1"/>
    <b v="0"/>
    <n v="0.2"/>
    <x v="7"/>
    <n v="10"/>
    <x v="2"/>
    <x v="7"/>
  </r>
  <r>
    <n v="607"/>
    <x v="607"/>
    <x v="606"/>
    <n v="250"/>
    <n v="0"/>
    <x v="1"/>
    <x v="0"/>
    <s v="USD"/>
    <n v="1448225336"/>
    <n v="1445629736"/>
    <b v="0"/>
    <n v="0"/>
    <b v="0"/>
    <n v="0"/>
    <x v="7"/>
    <e v="#DIV/0!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n v="0.97400000000000009"/>
    <x v="7"/>
    <n v="292.2"/>
    <x v="2"/>
    <x v="7"/>
  </r>
  <r>
    <n v="609"/>
    <x v="609"/>
    <x v="608"/>
    <n v="780"/>
    <n v="5"/>
    <x v="1"/>
    <x v="1"/>
    <s v="GBP"/>
    <n v="1448761744"/>
    <n v="1446166144"/>
    <b v="0"/>
    <n v="1"/>
    <b v="0"/>
    <n v="0.64102564102564097"/>
    <x v="7"/>
    <n v="5"/>
    <x v="2"/>
    <x v="7"/>
  </r>
  <r>
    <n v="610"/>
    <x v="610"/>
    <x v="609"/>
    <n v="13803"/>
    <n v="0"/>
    <x v="1"/>
    <x v="0"/>
    <s v="USD"/>
    <n v="1429732586"/>
    <n v="1427140586"/>
    <b v="0"/>
    <n v="0"/>
    <b v="0"/>
    <n v="0"/>
    <x v="7"/>
    <e v="#DIV/0!"/>
    <x v="2"/>
    <x v="7"/>
  </r>
  <r>
    <n v="611"/>
    <x v="611"/>
    <x v="610"/>
    <n v="80000"/>
    <n v="0"/>
    <x v="1"/>
    <x v="6"/>
    <s v="EUR"/>
    <n v="1453210037"/>
    <n v="1448026037"/>
    <b v="0"/>
    <n v="0"/>
    <b v="0"/>
    <n v="0"/>
    <x v="7"/>
    <e v="#DIV/0!"/>
    <x v="2"/>
    <x v="7"/>
  </r>
  <r>
    <n v="612"/>
    <x v="612"/>
    <x v="611"/>
    <n v="10000"/>
    <n v="0"/>
    <x v="1"/>
    <x v="13"/>
    <s v="EUR"/>
    <n v="1472777146"/>
    <n v="1470185146"/>
    <b v="0"/>
    <n v="0"/>
    <b v="0"/>
    <n v="0"/>
    <x v="7"/>
    <e v="#DIV/0!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n v="21.363333333333333"/>
    <x v="7"/>
    <n v="105.93388429752066"/>
    <x v="2"/>
    <x v="7"/>
  </r>
  <r>
    <n v="614"/>
    <x v="614"/>
    <x v="613"/>
    <n v="10000"/>
    <n v="0"/>
    <x v="1"/>
    <x v="0"/>
    <s v="USD"/>
    <n v="1466731740"/>
    <n v="1464139740"/>
    <b v="0"/>
    <n v="0"/>
    <b v="0"/>
    <n v="0"/>
    <x v="7"/>
    <e v="#DIV/0!"/>
    <x v="2"/>
    <x v="7"/>
  </r>
  <r>
    <n v="615"/>
    <x v="615"/>
    <x v="614"/>
    <n v="515"/>
    <n v="0"/>
    <x v="1"/>
    <x v="4"/>
    <s v="NZD"/>
    <n v="1443149759"/>
    <n v="1440557759"/>
    <b v="0"/>
    <n v="0"/>
    <b v="0"/>
    <n v="0"/>
    <x v="7"/>
    <e v="#DIV/0!"/>
    <x v="2"/>
    <x v="7"/>
  </r>
  <r>
    <n v="616"/>
    <x v="616"/>
    <x v="615"/>
    <n v="5000"/>
    <n v="0"/>
    <x v="1"/>
    <x v="6"/>
    <s v="EUR"/>
    <n v="1488013307"/>
    <n v="1485421307"/>
    <b v="0"/>
    <n v="0"/>
    <b v="0"/>
    <n v="0"/>
    <x v="7"/>
    <e v="#DIV/0!"/>
    <x v="2"/>
    <x v="7"/>
  </r>
  <r>
    <n v="617"/>
    <x v="617"/>
    <x v="616"/>
    <n v="2000"/>
    <n v="60"/>
    <x v="1"/>
    <x v="1"/>
    <s v="GBP"/>
    <n v="1431072843"/>
    <n v="1427184843"/>
    <b v="0"/>
    <n v="3"/>
    <b v="0"/>
    <n v="3"/>
    <x v="7"/>
    <n v="20"/>
    <x v="2"/>
    <x v="7"/>
  </r>
  <r>
    <n v="618"/>
    <x v="618"/>
    <x v="617"/>
    <n v="400"/>
    <n v="0"/>
    <x v="1"/>
    <x v="0"/>
    <s v="USD"/>
    <n v="1449689203"/>
    <n v="1447097203"/>
    <b v="0"/>
    <n v="0"/>
    <b v="0"/>
    <n v="0"/>
    <x v="7"/>
    <e v="#DIV/0!"/>
    <x v="2"/>
    <x v="7"/>
  </r>
  <r>
    <n v="619"/>
    <x v="619"/>
    <x v="618"/>
    <n v="2500000"/>
    <n v="1"/>
    <x v="1"/>
    <x v="0"/>
    <s v="USD"/>
    <n v="1416933390"/>
    <n v="1411745790"/>
    <b v="0"/>
    <n v="1"/>
    <b v="0"/>
    <n v="3.9999999999999996E-5"/>
    <x v="7"/>
    <n v="1"/>
    <x v="2"/>
    <x v="7"/>
  </r>
  <r>
    <n v="620"/>
    <x v="620"/>
    <x v="619"/>
    <n v="30000"/>
    <n v="300"/>
    <x v="1"/>
    <x v="5"/>
    <s v="CAD"/>
    <n v="1408986738"/>
    <n v="1405098738"/>
    <b v="0"/>
    <n v="1"/>
    <b v="0"/>
    <n v="1"/>
    <x v="7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b v="0"/>
    <n v="1.044"/>
    <x v="7"/>
    <n v="87"/>
    <x v="2"/>
    <x v="7"/>
  </r>
  <r>
    <n v="622"/>
    <x v="622"/>
    <x v="621"/>
    <n v="6000"/>
    <n v="341"/>
    <x v="1"/>
    <x v="0"/>
    <s v="USD"/>
    <n v="1467398138"/>
    <n v="1465670138"/>
    <b v="0"/>
    <n v="9"/>
    <b v="0"/>
    <n v="5.6833333333333336"/>
    <x v="7"/>
    <n v="37.888888888888886"/>
    <x v="2"/>
    <x v="7"/>
  </r>
  <r>
    <n v="623"/>
    <x v="623"/>
    <x v="622"/>
    <n v="75000"/>
    <n v="0"/>
    <x v="1"/>
    <x v="2"/>
    <s v="AUD"/>
    <n v="1432771997"/>
    <n v="1430179997"/>
    <b v="0"/>
    <n v="0"/>
    <b v="0"/>
    <n v="0"/>
    <x v="7"/>
    <e v="#DIV/0!"/>
    <x v="2"/>
    <x v="7"/>
  </r>
  <r>
    <n v="624"/>
    <x v="624"/>
    <x v="623"/>
    <n v="5000"/>
    <n v="0"/>
    <x v="1"/>
    <x v="0"/>
    <s v="USD"/>
    <n v="1431647041"/>
    <n v="1429055041"/>
    <b v="0"/>
    <n v="0"/>
    <b v="0"/>
    <n v="0"/>
    <x v="7"/>
    <e v="#DIV/0!"/>
    <x v="2"/>
    <x v="7"/>
  </r>
  <r>
    <n v="625"/>
    <x v="625"/>
    <x v="624"/>
    <n v="25000"/>
    <n v="0"/>
    <x v="1"/>
    <x v="5"/>
    <s v="CAD"/>
    <n v="1490560177"/>
    <n v="1487971777"/>
    <b v="0"/>
    <n v="0"/>
    <b v="0"/>
    <n v="0"/>
    <x v="7"/>
    <e v="#DIV/0!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n v="17.380000000000003"/>
    <x v="7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n v="0.02"/>
    <x v="7"/>
    <n v="90"/>
    <x v="2"/>
    <x v="7"/>
  </r>
  <r>
    <n v="628"/>
    <x v="628"/>
    <x v="627"/>
    <n v="5000"/>
    <n v="0"/>
    <x v="1"/>
    <x v="0"/>
    <s v="USD"/>
    <n v="1405269457"/>
    <n v="1402677457"/>
    <b v="0"/>
    <n v="0"/>
    <b v="0"/>
    <n v="0"/>
    <x v="7"/>
    <e v="#DIV/0!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n v="0.17500000000000002"/>
    <x v="7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n v="1"/>
    <b v="0"/>
    <n v="8.3340278356529712E-2"/>
    <x v="7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b v="0"/>
    <n v="1.38"/>
    <x v="7"/>
    <n v="76.666666666666671"/>
    <x v="2"/>
    <x v="7"/>
  </r>
  <r>
    <n v="632"/>
    <x v="632"/>
    <x v="631"/>
    <n v="20000"/>
    <n v="0"/>
    <x v="1"/>
    <x v="9"/>
    <s v="EUR"/>
    <n v="1448470165"/>
    <n v="1445874565"/>
    <b v="0"/>
    <n v="0"/>
    <b v="0"/>
    <n v="0"/>
    <x v="7"/>
    <e v="#DIV/0!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n v="12.45"/>
    <x v="7"/>
    <n v="49.8"/>
    <x v="2"/>
    <x v="7"/>
  </r>
  <r>
    <n v="634"/>
    <x v="634"/>
    <x v="633"/>
    <n v="5000"/>
    <n v="1"/>
    <x v="1"/>
    <x v="0"/>
    <s v="USD"/>
    <n v="1424989029"/>
    <n v="1422397029"/>
    <b v="0"/>
    <n v="1"/>
    <b v="0"/>
    <n v="0.02"/>
    <x v="7"/>
    <n v="1"/>
    <x v="2"/>
    <x v="7"/>
  </r>
  <r>
    <n v="635"/>
    <x v="635"/>
    <x v="634"/>
    <n v="25000"/>
    <n v="2"/>
    <x v="1"/>
    <x v="0"/>
    <s v="USD"/>
    <n v="1428804762"/>
    <n v="1426212762"/>
    <b v="0"/>
    <n v="1"/>
    <b v="0"/>
    <n v="8.0000000000000002E-3"/>
    <x v="7"/>
    <n v="2"/>
    <x v="2"/>
    <x v="7"/>
  </r>
  <r>
    <n v="636"/>
    <x v="636"/>
    <x v="635"/>
    <n v="2000"/>
    <n v="4"/>
    <x v="1"/>
    <x v="1"/>
    <s v="GBP"/>
    <n v="1433587620"/>
    <n v="1430996150"/>
    <b v="0"/>
    <n v="1"/>
    <b v="0"/>
    <n v="0.2"/>
    <x v="7"/>
    <n v="4"/>
    <x v="2"/>
    <x v="7"/>
  </r>
  <r>
    <n v="637"/>
    <x v="637"/>
    <x v="636"/>
    <n v="100000"/>
    <n v="0"/>
    <x v="1"/>
    <x v="1"/>
    <s v="GBP"/>
    <n v="1488063840"/>
    <n v="1485558318"/>
    <b v="0"/>
    <n v="0"/>
    <b v="0"/>
    <n v="0"/>
    <x v="7"/>
    <e v="#DIV/0!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n v="9.0000000000000011E-3"/>
    <x v="7"/>
    <n v="3"/>
    <x v="2"/>
    <x v="7"/>
  </r>
  <r>
    <n v="639"/>
    <x v="639"/>
    <x v="638"/>
    <n v="1000000"/>
    <n v="1"/>
    <x v="1"/>
    <x v="0"/>
    <s v="USD"/>
    <n v="1413208795"/>
    <n v="1408024795"/>
    <b v="0"/>
    <n v="1"/>
    <b v="0"/>
    <n v="9.9999999999999991E-5"/>
    <x v="7"/>
    <n v="1"/>
    <x v="2"/>
    <x v="7"/>
  </r>
  <r>
    <n v="640"/>
    <x v="640"/>
    <x v="639"/>
    <n v="70"/>
    <n v="101"/>
    <x v="0"/>
    <x v="6"/>
    <s v="EUR"/>
    <n v="1480028400"/>
    <n v="1478685915"/>
    <b v="0"/>
    <n v="2"/>
    <b v="1"/>
    <n v="144.28571428571428"/>
    <x v="8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n v="119.16249999999999"/>
    <x v="8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n v="1460.4850000000001"/>
    <x v="8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n v="105.80799999999999"/>
    <x v="8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n v="300.11791999999997"/>
    <x v="8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n v="278.7"/>
    <x v="8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n v="131.87625"/>
    <x v="8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n v="107.05"/>
    <x v="8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n v="126.82285714285715"/>
    <x v="8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n v="139.96"/>
    <x v="8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n v="112.4"/>
    <x v="8"/>
    <n v="35.125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n v="100.52799999999999"/>
    <x v="8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n v="100.46666666666665"/>
    <x v="8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n v="141.446"/>
    <x v="8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n v="267.29166666666669"/>
    <x v="8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n v="146.88749999999999"/>
    <x v="8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n v="213.56"/>
    <x v="8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n v="125.69999999999999"/>
    <x v="8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n v="104.46206037108834"/>
    <x v="8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n v="100.56666666666668"/>
    <x v="8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n v="3.0579999999999998"/>
    <x v="8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n v="9"/>
    <b v="0"/>
    <n v="0.95"/>
    <x v="8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n v="4"/>
    <b v="0"/>
    <n v="0.4"/>
    <x v="8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n v="0.35000000000000003"/>
    <x v="8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n v="7.5333333333333332"/>
    <x v="8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n v="18.64"/>
    <x v="8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n v="4"/>
    <b v="0"/>
    <n v="4.0000000000000001E-3"/>
    <x v="8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n v="10.02"/>
    <x v="8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n v="4.5600000000000005"/>
    <x v="8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n v="21.5075"/>
    <x v="8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n v="29.276666666666667"/>
    <x v="8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n v="39.426666666666662"/>
    <x v="8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n v="21.628"/>
    <x v="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n v="0.20500000000000002"/>
    <x v="8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n v="2"/>
    <b v="0"/>
    <n v="0.03"/>
    <x v="8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b v="0"/>
    <n v="14.85"/>
    <x v="8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n v="1.4710000000000001"/>
    <x v="8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n v="25.584"/>
    <x v="8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n v="3.8206896551724134"/>
    <x v="8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n v="15.485964912280703"/>
    <x v="8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n v="25.912000000000003"/>
    <x v="8"/>
    <n v="150.65116279069767"/>
    <x v="2"/>
    <x v="8"/>
  </r>
  <r>
    <n v="681"/>
    <x v="681"/>
    <x v="680"/>
    <n v="2500"/>
    <n v="1"/>
    <x v="2"/>
    <x v="0"/>
    <s v="USD"/>
    <n v="1477509604"/>
    <n v="1474917604"/>
    <b v="0"/>
    <n v="1"/>
    <b v="0"/>
    <n v="0.04"/>
    <x v="8"/>
    <n v="1"/>
    <x v="2"/>
    <x v="8"/>
  </r>
  <r>
    <n v="682"/>
    <x v="682"/>
    <x v="681"/>
    <n v="50000"/>
    <n v="53"/>
    <x v="2"/>
    <x v="0"/>
    <s v="USD"/>
    <n v="1489512122"/>
    <n v="1486923722"/>
    <b v="0"/>
    <n v="4"/>
    <b v="0"/>
    <n v="0.106"/>
    <x v="8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b v="0"/>
    <n v="0.85142857142857142"/>
    <x v="8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n v="7.4837500000000006"/>
    <x v="8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n v="10"/>
    <b v="0"/>
    <n v="27.650000000000002"/>
    <x v="8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b v="0"/>
    <n v="0"/>
    <x v="8"/>
    <e v="#DIV/0!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n v="3.55"/>
    <x v="8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n v="72.989999999999995"/>
    <x v="8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n v="57.648750000000007"/>
    <x v="8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n v="12.34"/>
    <x v="8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n v="0.52"/>
    <x v="8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n v="6.5299999999999994"/>
    <x v="8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n v="35.338000000000001"/>
    <x v="8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n v="0.39333333333333331"/>
    <x v="8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n v="7"/>
    <b v="0"/>
    <n v="1.06"/>
    <x v="8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n v="1"/>
    <b v="0"/>
    <n v="5.7142857142857147E-4"/>
    <x v="8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n v="46.379999999999995"/>
    <x v="8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n v="15.39"/>
    <x v="8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n v="82.422107692307705"/>
    <x v="8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n v="2.6866666666666665"/>
    <x v="8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n v="26.6"/>
    <x v="8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n v="30.813400000000001"/>
    <x v="8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n v="7"/>
    <b v="0"/>
    <n v="5.58"/>
    <x v="8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n v="0.87454545454545463"/>
    <x v="8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n v="0.97699999999999987"/>
    <x v="8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b v="0"/>
    <n v="0"/>
    <x v="8"/>
    <e v="#DIV/0!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n v="78.927352941176466"/>
    <x v="8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n v="22.092500000000001"/>
    <x v="8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n v="2"/>
    <b v="0"/>
    <n v="0.40666666666666662"/>
    <x v="8"/>
    <n v="30.5"/>
    <x v="2"/>
    <x v="8"/>
  </r>
  <r>
    <n v="710"/>
    <x v="710"/>
    <x v="709"/>
    <n v="1200"/>
    <n v="0"/>
    <x v="2"/>
    <x v="5"/>
    <s v="CAD"/>
    <n v="1408495440"/>
    <n v="1405640302"/>
    <b v="0"/>
    <n v="0"/>
    <b v="0"/>
    <n v="0"/>
    <x v="8"/>
    <e v="#DIV/0!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n v="33.790999999999997"/>
    <x v="8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n v="4"/>
    <b v="0"/>
    <n v="0.21649484536082475"/>
    <x v="8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n v="0.79600000000000004"/>
    <x v="8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n v="14.993333333333334"/>
    <x v="8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n v="5.0509090909090908"/>
    <x v="8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b v="0"/>
    <n v="10.214285714285715"/>
    <x v="8"/>
    <n v="44.6875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n v="0.30499999999999999"/>
    <x v="8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b v="0"/>
    <n v="0.75"/>
    <x v="8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n v="1.2933333333333332"/>
    <x v="8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n v="143.94736842105263"/>
    <x v="9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n v="122.10975609756099"/>
    <x v="9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n v="132.024"/>
    <x v="9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n v="109.38000000000001"/>
    <x v="9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n v="105.47157142857144"/>
    <x v="9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n v="100.35000000000001"/>
    <x v="9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n v="101.4"/>
    <x v="9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n v="155.51428571428571"/>
    <x v="9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n v="105.566"/>
    <x v="9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n v="130.65"/>
    <x v="9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n v="132.19"/>
    <x v="9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n v="126"/>
    <x v="9"/>
    <n v="88.732394366197184"/>
    <x v="3"/>
    <x v="9"/>
  </r>
  <r>
    <n v="732"/>
    <x v="732"/>
    <x v="731"/>
    <n v="40"/>
    <n v="64"/>
    <x v="0"/>
    <x v="1"/>
    <s v="GBP"/>
    <n v="1380449461"/>
    <n v="1375265461"/>
    <b v="0"/>
    <n v="13"/>
    <b v="1"/>
    <n v="160"/>
    <x v="9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n v="120.48"/>
    <x v="9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n v="125.52941176470588"/>
    <x v="9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n v="114.40638297872341"/>
    <x v="9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n v="315.13888888888891"/>
    <x v="9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n v="122.39999999999999"/>
    <x v="9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n v="106.73333333333332"/>
    <x v="9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n v="158.33333333333331"/>
    <x v="9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n v="107.4"/>
    <x v="9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n v="102.25999999999999"/>
    <x v="9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n v="110.71428571428572"/>
    <x v="9"/>
    <n v="67.391304347826093"/>
    <x v="3"/>
    <x v="9"/>
  </r>
  <r>
    <n v="743"/>
    <x v="743"/>
    <x v="742"/>
    <n v="550"/>
    <n v="814"/>
    <x v="0"/>
    <x v="0"/>
    <s v="USD"/>
    <n v="1334610000"/>
    <n v="1332435685"/>
    <b v="0"/>
    <n v="15"/>
    <b v="1"/>
    <n v="148"/>
    <x v="9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n v="102.32000000000001"/>
    <x v="9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n v="179.09909909909908"/>
    <x v="9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n v="111.08135252761969"/>
    <x v="9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n v="100.04285714285714"/>
    <x v="9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n v="100.25"/>
    <x v="9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n v="105.56"/>
    <x v="9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n v="102.58775877587757"/>
    <x v="9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n v="118.5"/>
    <x v="9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n v="111.7"/>
    <x v="9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n v="128"/>
    <x v="9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n v="103.75000000000001"/>
    <x v="9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n v="101.9076"/>
    <x v="9"/>
    <n v="37.466029411764708"/>
    <x v="3"/>
    <x v="9"/>
  </r>
  <r>
    <n v="756"/>
    <x v="756"/>
    <x v="755"/>
    <n v="700"/>
    <n v="824"/>
    <x v="0"/>
    <x v="0"/>
    <s v="USD"/>
    <n v="1303147459"/>
    <n v="1297880659"/>
    <b v="0"/>
    <n v="22"/>
    <b v="1"/>
    <n v="117.71428571428571"/>
    <x v="9"/>
    <n v="37.454545454545453"/>
    <x v="3"/>
    <x v="9"/>
  </r>
  <r>
    <n v="757"/>
    <x v="757"/>
    <x v="756"/>
    <n v="250"/>
    <n v="595"/>
    <x v="0"/>
    <x v="0"/>
    <s v="USD"/>
    <n v="1354756714"/>
    <n v="1353547114"/>
    <b v="0"/>
    <n v="18"/>
    <b v="1"/>
    <n v="238"/>
    <x v="9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n v="102"/>
    <x v="9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n v="101.92000000000002"/>
    <x v="9"/>
    <n v="51.474747474747474"/>
    <x v="3"/>
    <x v="9"/>
  </r>
  <r>
    <n v="760"/>
    <x v="760"/>
    <x v="759"/>
    <n v="2200"/>
    <n v="0"/>
    <x v="2"/>
    <x v="0"/>
    <s v="USD"/>
    <n v="1480188013"/>
    <n v="1477592413"/>
    <b v="0"/>
    <n v="0"/>
    <b v="0"/>
    <n v="0"/>
    <x v="10"/>
    <e v="#DIV/0!"/>
    <x v="3"/>
    <x v="10"/>
  </r>
  <r>
    <n v="761"/>
    <x v="761"/>
    <x v="760"/>
    <n v="5000"/>
    <n v="235"/>
    <x v="2"/>
    <x v="0"/>
    <s v="USD"/>
    <n v="1391364126"/>
    <n v="1388772126"/>
    <b v="0"/>
    <n v="6"/>
    <b v="0"/>
    <n v="4.7"/>
    <x v="10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n v="0"/>
    <b v="0"/>
    <n v="0"/>
    <x v="10"/>
    <e v="#DIV/0!"/>
    <x v="3"/>
    <x v="10"/>
  </r>
  <r>
    <n v="763"/>
    <x v="763"/>
    <x v="762"/>
    <n v="4290"/>
    <n v="5"/>
    <x v="2"/>
    <x v="1"/>
    <s v="GBP"/>
    <n v="1376563408"/>
    <n v="1373971408"/>
    <b v="0"/>
    <n v="1"/>
    <b v="0"/>
    <n v="0.11655011655011654"/>
    <x v="10"/>
    <n v="5"/>
    <x v="3"/>
    <x v="10"/>
  </r>
  <r>
    <n v="764"/>
    <x v="764"/>
    <x v="763"/>
    <n v="5000"/>
    <n v="0"/>
    <x v="2"/>
    <x v="0"/>
    <s v="USD"/>
    <n v="1441858161"/>
    <n v="1439266161"/>
    <b v="0"/>
    <n v="0"/>
    <b v="0"/>
    <n v="0"/>
    <x v="10"/>
    <e v="#DIV/0!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n v="36.014285714285712"/>
    <x v="10"/>
    <n v="57.295454545454547"/>
    <x v="3"/>
    <x v="10"/>
  </r>
  <r>
    <n v="766"/>
    <x v="766"/>
    <x v="765"/>
    <n v="4000"/>
    <n v="0"/>
    <x v="2"/>
    <x v="5"/>
    <s v="CAD"/>
    <n v="1424112483"/>
    <n v="1421520483"/>
    <b v="0"/>
    <n v="0"/>
    <b v="0"/>
    <n v="0"/>
    <x v="10"/>
    <e v="#DIV/0!"/>
    <x v="3"/>
    <x v="10"/>
  </r>
  <r>
    <n v="767"/>
    <x v="767"/>
    <x v="766"/>
    <n v="5000"/>
    <n v="177"/>
    <x v="2"/>
    <x v="0"/>
    <s v="USD"/>
    <n v="1432178810"/>
    <n v="1429586810"/>
    <b v="0"/>
    <n v="3"/>
    <b v="0"/>
    <n v="3.54"/>
    <x v="10"/>
    <n v="59"/>
    <x v="3"/>
    <x v="10"/>
  </r>
  <r>
    <n v="768"/>
    <x v="768"/>
    <x v="767"/>
    <n v="2500"/>
    <n v="0"/>
    <x v="2"/>
    <x v="0"/>
    <s v="USD"/>
    <n v="1387169890"/>
    <n v="1384577890"/>
    <b v="0"/>
    <n v="0"/>
    <b v="0"/>
    <n v="0"/>
    <x v="10"/>
    <e v="#DIV/0!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n v="41.4"/>
    <x v="10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n v="0"/>
    <b v="0"/>
    <n v="0"/>
    <x v="10"/>
    <e v="#DIV/0!"/>
    <x v="3"/>
    <x v="10"/>
  </r>
  <r>
    <n v="771"/>
    <x v="771"/>
    <x v="770"/>
    <n v="38000"/>
    <n v="10"/>
    <x v="2"/>
    <x v="0"/>
    <s v="USD"/>
    <n v="1454183202"/>
    <n v="1449863202"/>
    <b v="0"/>
    <n v="1"/>
    <b v="0"/>
    <n v="2.6315789473684209E-2"/>
    <x v="10"/>
    <n v="10"/>
    <x v="3"/>
    <x v="10"/>
  </r>
  <r>
    <n v="772"/>
    <x v="772"/>
    <x v="771"/>
    <n v="1500"/>
    <n v="50"/>
    <x v="2"/>
    <x v="0"/>
    <s v="USD"/>
    <n v="1257047940"/>
    <n v="1252718519"/>
    <b v="0"/>
    <n v="1"/>
    <b v="0"/>
    <n v="3.3333333333333335"/>
    <x v="10"/>
    <n v="50"/>
    <x v="3"/>
    <x v="10"/>
  </r>
  <r>
    <n v="773"/>
    <x v="773"/>
    <x v="772"/>
    <n v="3759"/>
    <n v="32"/>
    <x v="2"/>
    <x v="1"/>
    <s v="GBP"/>
    <n v="1431298860"/>
    <n v="1428341985"/>
    <b v="0"/>
    <n v="2"/>
    <b v="0"/>
    <n v="0.85129023676509719"/>
    <x v="10"/>
    <n v="16"/>
    <x v="3"/>
    <x v="10"/>
  </r>
  <r>
    <n v="774"/>
    <x v="774"/>
    <x v="773"/>
    <n v="500"/>
    <n v="351"/>
    <x v="2"/>
    <x v="0"/>
    <s v="USD"/>
    <n v="1393181018"/>
    <n v="1390589018"/>
    <b v="0"/>
    <n v="9"/>
    <b v="0"/>
    <n v="70.199999999999989"/>
    <x v="10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n v="1.7000000000000002"/>
    <x v="10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n v="51.4"/>
    <x v="10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n v="3"/>
    <b v="0"/>
    <n v="0.70000000000000007"/>
    <x v="10"/>
    <n v="7"/>
    <x v="3"/>
    <x v="10"/>
  </r>
  <r>
    <n v="778"/>
    <x v="778"/>
    <x v="777"/>
    <n v="500"/>
    <n v="2"/>
    <x v="2"/>
    <x v="0"/>
    <s v="USD"/>
    <n v="1398876680"/>
    <n v="1396284680"/>
    <b v="0"/>
    <n v="1"/>
    <b v="0"/>
    <n v="0.4"/>
    <x v="10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n v="2.666666666666667"/>
    <x v="10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n v="104"/>
    <x v="11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n v="133.15375"/>
    <x v="11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n v="14"/>
    <b v="1"/>
    <n v="100"/>
    <x v="11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n v="148.13333333333333"/>
    <x v="11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n v="102.49999999999999"/>
    <x v="11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n v="180.62799999999999"/>
    <x v="11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n v="142.79999999999998"/>
    <x v="11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n v="114.16666666666666"/>
    <x v="11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n v="203.505"/>
    <x v="11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n v="109.41176470588236"/>
    <x v="11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n v="144.37459999999999"/>
    <x v="11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n v="103.86666666666666"/>
    <x v="11"/>
    <n v="60.859375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n v="100.44440000000002"/>
    <x v="11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n v="102.77927272727271"/>
    <x v="11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n v="105.31250000000001"/>
    <x v="11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n v="111.78571428571429"/>
    <x v="11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n v="101.35000000000001"/>
    <x v="1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n v="107.53333333333333"/>
    <x v="11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n v="114.88571428571429"/>
    <x v="11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n v="100.02"/>
    <x v="11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n v="152.13333333333335"/>
    <x v="11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n v="111.52149999999999"/>
    <x v="11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n v="101.33333333333334"/>
    <x v="11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n v="123.2608695652174"/>
    <x v="11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n v="100"/>
    <x v="11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n v="105"/>
    <x v="11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n v="104.4375"/>
    <x v="11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n v="105.125"/>
    <x v="11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n v="100"/>
    <x v="11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n v="103.77499999999999"/>
    <x v="11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n v="105"/>
    <x v="11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n v="104"/>
    <x v="11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n v="33"/>
    <b v="1"/>
    <n v="151.83333333333334"/>
    <x v="11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n v="159.99600000000001"/>
    <x v="11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n v="127.3"/>
    <x v="11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n v="107"/>
    <x v="11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n v="115.12214285714286"/>
    <x v="11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n v="137.11066666666665"/>
    <x v="11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n v="19"/>
    <b v="1"/>
    <n v="155.71428571428572"/>
    <x v="11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n v="14"/>
    <b v="1"/>
    <n v="108.74999999999999"/>
    <x v="11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n v="134.05000000000001"/>
    <x v="11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n v="100"/>
    <x v="11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n v="119.16666666666667"/>
    <x v="11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n v="179.5"/>
    <x v="11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n v="134.38124999999999"/>
    <x v="11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n v="100.43200000000002"/>
    <x v="11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n v="101.45454545454547"/>
    <x v="11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n v="11"/>
    <b v="1"/>
    <n v="103.33333333333334"/>
    <x v="11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n v="107"/>
    <x v="11"/>
    <n v="36.60526315789474"/>
    <x v="4"/>
    <x v="11"/>
  </r>
  <r>
    <n v="829"/>
    <x v="829"/>
    <x v="828"/>
    <n v="500"/>
    <n v="520"/>
    <x v="0"/>
    <x v="1"/>
    <s v="GBP"/>
    <n v="1468437240"/>
    <n v="1463253240"/>
    <b v="0"/>
    <n v="16"/>
    <b v="1"/>
    <n v="104"/>
    <x v="11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n v="107.83333333333334"/>
    <x v="11"/>
    <n v="60.65625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n v="233.33333333333334"/>
    <x v="11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n v="100.60706666666665"/>
    <x v="11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n v="101.66666666666666"/>
    <x v="11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n v="131.0181818181818"/>
    <x v="11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n v="117.25000000000001"/>
    <x v="11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n v="100.93039999999999"/>
    <x v="11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n v="121.8"/>
    <x v="11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n v="145.4"/>
    <x v="11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n v="116.61660000000001"/>
    <x v="11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n v="120.4166"/>
    <x v="12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n v="101.32000000000001"/>
    <x v="12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n v="104.32"/>
    <x v="12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n v="267.13333333333333"/>
    <x v="12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n v="194.13333333333333"/>
    <x v="12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n v="120.3802"/>
    <x v="1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n v="122.00090909090908"/>
    <x v="12"/>
    <n v="28.553404255319148"/>
    <x v="4"/>
    <x v="12"/>
  </r>
  <r>
    <n v="847"/>
    <x v="847"/>
    <x v="846"/>
    <n v="10"/>
    <n v="10"/>
    <x v="0"/>
    <x v="0"/>
    <s v="USD"/>
    <n v="1436555376"/>
    <n v="1433963376"/>
    <b v="0"/>
    <n v="1"/>
    <b v="1"/>
    <n v="100"/>
    <x v="12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b v="1"/>
    <n v="100"/>
    <x v="12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n v="119.9"/>
    <x v="12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n v="155.17499999999998"/>
    <x v="12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n v="130.44999999999999"/>
    <x v="12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n v="104.97142857142859"/>
    <x v="12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n v="10"/>
    <b v="1"/>
    <n v="100"/>
    <x v="12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n v="118.2205035971223"/>
    <x v="12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n v="103.44827586206897"/>
    <x v="12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n v="218.00000000000003"/>
    <x v="12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n v="100"/>
    <x v="12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n v="144.00583333333333"/>
    <x v="12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n v="104.67500000000001"/>
    <x v="12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n v="18.142857142857142"/>
    <x v="13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n v="2"/>
    <b v="0"/>
    <n v="2.2444444444444445"/>
    <x v="13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n v="0.33999999999999997"/>
    <x v="13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b v="0"/>
    <n v="4.5"/>
    <x v="13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n v="41.53846153846154"/>
    <x v="13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n v="2"/>
    <b v="0"/>
    <n v="2.0454545454545454"/>
    <x v="13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n v="18.285714285714285"/>
    <x v="13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n v="24.02"/>
    <x v="13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n v="1"/>
    <b v="0"/>
    <n v="0.1111111111111111"/>
    <x v="13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n v="11.818181818181818"/>
    <x v="13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n v="5"/>
    <b v="0"/>
    <n v="0.31"/>
    <x v="13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n v="5.416666666666667"/>
    <x v="13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n v="2"/>
    <b v="0"/>
    <n v="0.8125"/>
    <x v="13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b v="0"/>
    <n v="1.2857142857142856"/>
    <x v="13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n v="24.333333333333336"/>
    <x v="13"/>
    <n v="34.761904761904759"/>
    <x v="4"/>
    <x v="13"/>
  </r>
  <r>
    <n v="875"/>
    <x v="875"/>
    <x v="874"/>
    <n v="5000"/>
    <n v="0"/>
    <x v="2"/>
    <x v="0"/>
    <s v="USD"/>
    <n v="1442856131"/>
    <n v="1441128131"/>
    <b v="0"/>
    <n v="0"/>
    <b v="0"/>
    <n v="0"/>
    <x v="13"/>
    <e v="#DIV/0!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n v="40.799492385786799"/>
    <x v="13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n v="67.55"/>
    <x v="13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n v="2"/>
    <b v="0"/>
    <n v="1.3"/>
    <x v="13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n v="30.666666666666664"/>
    <x v="13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n v="8"/>
    <b v="0"/>
    <n v="2.9894179894179893"/>
    <x v="14"/>
    <n v="14.125"/>
    <x v="4"/>
    <x v="14"/>
  </r>
  <r>
    <n v="881"/>
    <x v="881"/>
    <x v="880"/>
    <n v="3750"/>
    <n v="30"/>
    <x v="2"/>
    <x v="0"/>
    <s v="USD"/>
    <n v="1326520886"/>
    <n v="1322632886"/>
    <b v="0"/>
    <n v="1"/>
    <b v="0"/>
    <n v="0.8"/>
    <x v="14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n v="20.133333333333333"/>
    <x v="14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n v="40.020000000000003"/>
    <x v="14"/>
    <n v="83.375"/>
    <x v="4"/>
    <x v="14"/>
  </r>
  <r>
    <n v="884"/>
    <x v="884"/>
    <x v="883"/>
    <n v="2000"/>
    <n v="20"/>
    <x v="2"/>
    <x v="0"/>
    <s v="USD"/>
    <n v="1336789860"/>
    <n v="1331666146"/>
    <b v="0"/>
    <n v="2"/>
    <b v="0"/>
    <n v="1"/>
    <x v="14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n v="75"/>
    <x v="14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n v="7"/>
    <b v="0"/>
    <n v="41"/>
    <x v="14"/>
    <n v="29.285714285714285"/>
    <x v="4"/>
    <x v="14"/>
  </r>
  <r>
    <n v="887"/>
    <x v="887"/>
    <x v="886"/>
    <n v="1000"/>
    <n v="0"/>
    <x v="2"/>
    <x v="0"/>
    <s v="USD"/>
    <n v="1338159655"/>
    <n v="1335567655"/>
    <b v="0"/>
    <n v="0"/>
    <b v="0"/>
    <n v="0"/>
    <x v="14"/>
    <e v="#DIV/0!"/>
    <x v="4"/>
    <x v="14"/>
  </r>
  <r>
    <n v="888"/>
    <x v="888"/>
    <x v="887"/>
    <n v="1000"/>
    <n v="72"/>
    <x v="2"/>
    <x v="0"/>
    <s v="USD"/>
    <n v="1314856800"/>
    <n v="1311789885"/>
    <b v="0"/>
    <n v="4"/>
    <b v="0"/>
    <n v="7.1999999999999993"/>
    <x v="14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n v="9.4412800000000008"/>
    <x v="14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b v="0"/>
    <n v="4.1666666666666661"/>
    <x v="14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b v="0"/>
    <n v="3.25"/>
    <x v="14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n v="40.75"/>
    <x v="14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n v="5"/>
    <b v="0"/>
    <n v="10"/>
    <x v="14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n v="39.17"/>
    <x v="14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n v="7"/>
    <b v="0"/>
    <n v="2.4375"/>
    <x v="14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n v="40"/>
    <x v="14"/>
    <n v="44.444444444444443"/>
    <x v="4"/>
    <x v="14"/>
  </r>
  <r>
    <n v="897"/>
    <x v="897"/>
    <x v="896"/>
    <n v="3000"/>
    <n v="0"/>
    <x v="2"/>
    <x v="0"/>
    <s v="USD"/>
    <n v="1354123908"/>
    <n v="1351528308"/>
    <b v="0"/>
    <n v="0"/>
    <b v="0"/>
    <n v="0"/>
    <x v="14"/>
    <e v="#DIV/0!"/>
    <x v="4"/>
    <x v="14"/>
  </r>
  <r>
    <n v="898"/>
    <x v="898"/>
    <x v="897"/>
    <n v="2500"/>
    <n v="70"/>
    <x v="2"/>
    <x v="0"/>
    <s v="USD"/>
    <n v="1326651110"/>
    <n v="1322763110"/>
    <b v="0"/>
    <n v="2"/>
    <b v="0"/>
    <n v="2.8000000000000003"/>
    <x v="14"/>
    <n v="35"/>
    <x v="4"/>
    <x v="14"/>
  </r>
  <r>
    <n v="899"/>
    <x v="899"/>
    <x v="898"/>
    <n v="750"/>
    <n v="280"/>
    <x v="2"/>
    <x v="0"/>
    <s v="USD"/>
    <n v="1306549362"/>
    <n v="1302661362"/>
    <b v="0"/>
    <n v="8"/>
    <b v="0"/>
    <n v="37.333333333333336"/>
    <x v="14"/>
    <n v="35"/>
    <x v="4"/>
    <x v="14"/>
  </r>
  <r>
    <n v="900"/>
    <x v="900"/>
    <x v="899"/>
    <n v="5000"/>
    <n v="21"/>
    <x v="2"/>
    <x v="0"/>
    <s v="USD"/>
    <n v="1459365802"/>
    <n v="1456777402"/>
    <b v="0"/>
    <n v="2"/>
    <b v="0"/>
    <n v="0.42"/>
    <x v="13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b v="0"/>
    <n v="0"/>
    <x v="13"/>
    <e v="#DIV/0!"/>
    <x v="4"/>
    <x v="13"/>
  </r>
  <r>
    <n v="902"/>
    <x v="902"/>
    <x v="901"/>
    <n v="30000"/>
    <n v="90"/>
    <x v="2"/>
    <x v="0"/>
    <s v="USD"/>
    <n v="1409412600"/>
    <n v="1404947422"/>
    <b v="0"/>
    <n v="3"/>
    <b v="0"/>
    <n v="0.3"/>
    <x v="13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b v="0"/>
    <n v="3.2"/>
    <x v="13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n v="0.30199999999999999"/>
    <x v="13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n v="6"/>
    <b v="0"/>
    <n v="3.0153846153846153"/>
    <x v="13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n v="0"/>
    <b v="0"/>
    <n v="0"/>
    <x v="13"/>
    <e v="#DIV/0!"/>
    <x v="4"/>
    <x v="13"/>
  </r>
  <r>
    <n v="907"/>
    <x v="907"/>
    <x v="906"/>
    <n v="2900"/>
    <n v="0"/>
    <x v="2"/>
    <x v="0"/>
    <s v="USD"/>
    <n v="1315715823"/>
    <n v="1313123823"/>
    <b v="0"/>
    <n v="0"/>
    <b v="0"/>
    <n v="0"/>
    <x v="13"/>
    <e v="#DIV/0!"/>
    <x v="4"/>
    <x v="13"/>
  </r>
  <r>
    <n v="908"/>
    <x v="908"/>
    <x v="907"/>
    <n v="2500"/>
    <n v="0"/>
    <x v="2"/>
    <x v="0"/>
    <s v="USD"/>
    <n v="1280206740"/>
    <n v="1276283655"/>
    <b v="0"/>
    <n v="0"/>
    <b v="0"/>
    <n v="0"/>
    <x v="13"/>
    <e v="#DIV/0!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n v="3.25"/>
    <x v="13"/>
    <n v="65"/>
    <x v="4"/>
    <x v="13"/>
  </r>
  <r>
    <n v="910"/>
    <x v="910"/>
    <x v="909"/>
    <n v="550"/>
    <n v="123"/>
    <x v="2"/>
    <x v="1"/>
    <s v="GBP"/>
    <n v="1488546319"/>
    <n v="1483362319"/>
    <b v="0"/>
    <n v="5"/>
    <b v="0"/>
    <n v="22.363636363636363"/>
    <x v="13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b v="0"/>
    <n v="0"/>
    <x v="13"/>
    <e v="#DIV/0!"/>
    <x v="4"/>
    <x v="13"/>
  </r>
  <r>
    <n v="912"/>
    <x v="912"/>
    <x v="911"/>
    <n v="3500"/>
    <n v="30"/>
    <x v="2"/>
    <x v="0"/>
    <s v="USD"/>
    <n v="1355197047"/>
    <n v="1350009447"/>
    <b v="0"/>
    <n v="2"/>
    <b v="0"/>
    <n v="0.85714285714285721"/>
    <x v="13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n v="6.6066666666666665"/>
    <x v="13"/>
    <n v="82.583333333333329"/>
    <x v="4"/>
    <x v="13"/>
  </r>
  <r>
    <n v="914"/>
    <x v="914"/>
    <x v="913"/>
    <n v="1500"/>
    <n v="0"/>
    <x v="2"/>
    <x v="0"/>
    <s v="USD"/>
    <n v="1345918747"/>
    <n v="1343326747"/>
    <b v="0"/>
    <n v="0"/>
    <b v="0"/>
    <n v="0"/>
    <x v="13"/>
    <e v="#DIV/0!"/>
    <x v="4"/>
    <x v="13"/>
  </r>
  <r>
    <n v="915"/>
    <x v="915"/>
    <x v="914"/>
    <n v="6500"/>
    <n v="375"/>
    <x v="2"/>
    <x v="0"/>
    <s v="USD"/>
    <n v="1330577940"/>
    <n v="1327853914"/>
    <b v="0"/>
    <n v="9"/>
    <b v="0"/>
    <n v="5.7692307692307692"/>
    <x v="13"/>
    <n v="41.666666666666664"/>
    <x v="4"/>
    <x v="13"/>
  </r>
  <r>
    <n v="916"/>
    <x v="916"/>
    <x v="915"/>
    <n v="3300"/>
    <n v="0"/>
    <x v="2"/>
    <x v="0"/>
    <s v="USD"/>
    <n v="1287723600"/>
    <n v="1284409734"/>
    <b v="0"/>
    <n v="0"/>
    <b v="0"/>
    <n v="0"/>
    <x v="13"/>
    <e v="#DIV/0!"/>
    <x v="4"/>
    <x v="13"/>
  </r>
  <r>
    <n v="917"/>
    <x v="917"/>
    <x v="916"/>
    <n v="5000"/>
    <n v="30"/>
    <x v="2"/>
    <x v="0"/>
    <s v="USD"/>
    <n v="1405305000"/>
    <n v="1402612730"/>
    <b v="0"/>
    <n v="1"/>
    <b v="0"/>
    <n v="0.6"/>
    <x v="13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n v="5.0256410256410255"/>
    <x v="13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n v="0.5"/>
    <x v="13"/>
    <n v="100"/>
    <x v="4"/>
    <x v="13"/>
  </r>
  <r>
    <n v="920"/>
    <x v="920"/>
    <x v="919"/>
    <n v="5500"/>
    <n v="0"/>
    <x v="2"/>
    <x v="0"/>
    <s v="USD"/>
    <n v="1384448822"/>
    <n v="1381853222"/>
    <b v="0"/>
    <n v="0"/>
    <b v="0"/>
    <n v="0"/>
    <x v="13"/>
    <e v="#DIV/0!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n v="30.9"/>
    <x v="13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n v="21.037037037037038"/>
    <x v="13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n v="2.1999999999999997"/>
    <x v="13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n v="10.9"/>
    <x v="13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b v="0"/>
    <n v="2.666666666666667"/>
    <x v="13"/>
    <n v="32"/>
    <x v="4"/>
    <x v="13"/>
  </r>
  <r>
    <n v="926"/>
    <x v="926"/>
    <x v="925"/>
    <n v="7000"/>
    <n v="0"/>
    <x v="2"/>
    <x v="0"/>
    <s v="USD"/>
    <n v="1278628800"/>
    <n v="1276043330"/>
    <b v="0"/>
    <n v="0"/>
    <b v="0"/>
    <n v="0"/>
    <x v="13"/>
    <e v="#DIV/0!"/>
    <x v="4"/>
    <x v="13"/>
  </r>
  <r>
    <n v="927"/>
    <x v="927"/>
    <x v="926"/>
    <n v="20000"/>
    <n v="0"/>
    <x v="2"/>
    <x v="0"/>
    <s v="USD"/>
    <n v="1337024695"/>
    <n v="1334432695"/>
    <b v="0"/>
    <n v="0"/>
    <b v="0"/>
    <n v="0"/>
    <x v="13"/>
    <e v="#DIV/0!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n v="10.86206896551724"/>
    <x v="13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b v="0"/>
    <n v="0"/>
    <x v="13"/>
    <e v="#DIV/0!"/>
    <x v="4"/>
    <x v="13"/>
  </r>
  <r>
    <n v="930"/>
    <x v="930"/>
    <x v="929"/>
    <n v="900"/>
    <n v="345"/>
    <x v="2"/>
    <x v="0"/>
    <s v="USD"/>
    <n v="1277501520"/>
    <n v="1273874306"/>
    <b v="0"/>
    <n v="5"/>
    <b v="0"/>
    <n v="38.333333333333336"/>
    <x v="13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b v="0"/>
    <n v="6.5500000000000007"/>
    <x v="13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n v="14.536842105263158"/>
    <x v="13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n v="2"/>
    <b v="0"/>
    <n v="6"/>
    <x v="13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n v="30.4"/>
    <x v="13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n v="2"/>
    <b v="0"/>
    <n v="1.4285714285714286"/>
    <x v="13"/>
    <n v="25"/>
    <x v="4"/>
    <x v="13"/>
  </r>
  <r>
    <n v="936"/>
    <x v="936"/>
    <x v="935"/>
    <n v="1400"/>
    <n v="0"/>
    <x v="2"/>
    <x v="0"/>
    <s v="USD"/>
    <n v="1326916800"/>
    <n v="1323131689"/>
    <b v="0"/>
    <n v="0"/>
    <b v="0"/>
    <n v="0"/>
    <x v="13"/>
    <e v="#DIV/0!"/>
    <x v="4"/>
    <x v="13"/>
  </r>
  <r>
    <n v="937"/>
    <x v="937"/>
    <x v="936"/>
    <n v="3500"/>
    <n v="40"/>
    <x v="2"/>
    <x v="0"/>
    <s v="USD"/>
    <n v="1383509357"/>
    <n v="1380913757"/>
    <b v="0"/>
    <n v="2"/>
    <b v="0"/>
    <n v="1.1428571428571428"/>
    <x v="13"/>
    <n v="20"/>
    <x v="4"/>
    <x v="13"/>
  </r>
  <r>
    <n v="938"/>
    <x v="938"/>
    <x v="937"/>
    <n v="7000"/>
    <n v="25"/>
    <x v="2"/>
    <x v="0"/>
    <s v="USD"/>
    <n v="1346585448"/>
    <n v="1343993448"/>
    <b v="0"/>
    <n v="1"/>
    <b v="0"/>
    <n v="0.35714285714285715"/>
    <x v="13"/>
    <n v="25"/>
    <x v="4"/>
    <x v="13"/>
  </r>
  <r>
    <n v="939"/>
    <x v="939"/>
    <x v="938"/>
    <n v="2750"/>
    <n v="40"/>
    <x v="2"/>
    <x v="0"/>
    <s v="USD"/>
    <n v="1372622280"/>
    <n v="1369246738"/>
    <b v="0"/>
    <n v="2"/>
    <b v="0"/>
    <n v="1.4545454545454546"/>
    <x v="13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n v="17.155555555555555"/>
    <x v="8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n v="2.3220000000000001"/>
    <x v="8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n v="16"/>
    <b v="0"/>
    <n v="8.9066666666666663"/>
    <x v="8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b v="0"/>
    <n v="9.6333333333333346"/>
    <x v="8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n v="13.325999999999999"/>
    <x v="8"/>
    <n v="69.40625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n v="2.484"/>
    <x v="8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b v="0"/>
    <n v="1.9066666666666665"/>
    <x v="8"/>
    <n v="57.2"/>
    <x v="2"/>
    <x v="8"/>
  </r>
  <r>
    <n v="947"/>
    <x v="947"/>
    <x v="946"/>
    <n v="850"/>
    <n v="0"/>
    <x v="2"/>
    <x v="0"/>
    <s v="USD"/>
    <n v="1467312306"/>
    <n v="1462128306"/>
    <b v="0"/>
    <n v="0"/>
    <b v="0"/>
    <n v="0"/>
    <x v="8"/>
    <e v="#DIV/0!"/>
    <x v="2"/>
    <x v="8"/>
  </r>
  <r>
    <n v="948"/>
    <x v="948"/>
    <x v="947"/>
    <n v="4000"/>
    <n v="480"/>
    <x v="2"/>
    <x v="9"/>
    <s v="EUR"/>
    <n v="1457812364"/>
    <n v="1455220364"/>
    <b v="0"/>
    <n v="8"/>
    <b v="0"/>
    <n v="12"/>
    <x v="8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n v="1.365"/>
    <x v="8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n v="28.04"/>
    <x v="8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n v="38.39"/>
    <x v="8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n v="39.942857142857143"/>
    <x v="8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n v="5"/>
    <b v="0"/>
    <n v="0.84"/>
    <x v="8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n v="43.406666666666666"/>
    <x v="8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n v="5.6613333333333333"/>
    <x v="8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n v="1.722"/>
    <x v="8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n v="7"/>
    <b v="0"/>
    <n v="1.9416666666666664"/>
    <x v="8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n v="17"/>
    <b v="0"/>
    <n v="11.328275684711327"/>
    <x v="8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n v="38.86"/>
    <x v="8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n v="46.100628930817614"/>
    <x v="8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n v="42.188421052631583"/>
    <x v="8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n v="37"/>
    <b v="0"/>
    <n v="28.48"/>
    <x v="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n v="9"/>
    <b v="0"/>
    <n v="1.077142857142857"/>
    <x v="8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n v="0.79909090909090907"/>
    <x v="8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n v="6"/>
    <b v="0"/>
    <n v="1.1919999999999999"/>
    <x v="8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n v="14.799999999999999"/>
    <x v="8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n v="17.810000000000002"/>
    <x v="8"/>
    <n v="43.97530864197531"/>
    <x v="2"/>
    <x v="8"/>
  </r>
  <r>
    <n v="968"/>
    <x v="968"/>
    <x v="967"/>
    <n v="8000"/>
    <n v="106"/>
    <x v="2"/>
    <x v="0"/>
    <s v="USD"/>
    <n v="1408134034"/>
    <n v="1405542034"/>
    <b v="0"/>
    <n v="4"/>
    <b v="0"/>
    <n v="1.325"/>
    <x v="8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n v="46.666666666666664"/>
    <x v="8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n v="45.92"/>
    <x v="8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n v="0.22599999999999998"/>
    <x v="8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n v="34.625"/>
    <x v="8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n v="8"/>
    <b v="0"/>
    <n v="2.0549999999999997"/>
    <x v="8"/>
    <n v="51.375"/>
    <x v="2"/>
    <x v="8"/>
  </r>
  <r>
    <n v="974"/>
    <x v="974"/>
    <x v="973"/>
    <n v="50000"/>
    <n v="280"/>
    <x v="2"/>
    <x v="0"/>
    <s v="USD"/>
    <n v="1458925156"/>
    <n v="1456336756"/>
    <b v="0"/>
    <n v="3"/>
    <b v="0"/>
    <n v="0.55999999999999994"/>
    <x v="8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n v="2.6069999999999998"/>
    <x v="8"/>
    <n v="108.625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n v="1.9259999999999999"/>
    <x v="8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n v="33.666666666666664"/>
    <x v="8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n v="56.263267182990241"/>
    <x v="8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n v="82.817599999999999"/>
    <x v="8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n v="14.860000000000001"/>
    <x v="8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n v="4"/>
    <b v="0"/>
    <n v="1.2375123751237513E-2"/>
    <x v="8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b v="0"/>
    <n v="1.7142857142857144E-2"/>
    <x v="8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n v="29.506136117214709"/>
    <x v="8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n v="3"/>
    <b v="0"/>
    <n v="1.06"/>
    <x v="8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n v="6.293333333333333"/>
    <x v="8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n v="12.75"/>
    <x v="8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n v="13.22"/>
    <x v="8"/>
    <n v="161.21951219512195"/>
    <x v="2"/>
    <x v="8"/>
  </r>
  <r>
    <n v="988"/>
    <x v="988"/>
    <x v="987"/>
    <n v="5000"/>
    <n v="0"/>
    <x v="2"/>
    <x v="13"/>
    <s v="EUR"/>
    <n v="1475310825"/>
    <n v="1472718825"/>
    <b v="0"/>
    <n v="0"/>
    <b v="0"/>
    <n v="0"/>
    <x v="8"/>
    <e v="#DIV/0!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n v="16.77"/>
    <x v="8"/>
    <n v="52.40625"/>
    <x v="2"/>
    <x v="8"/>
  </r>
  <r>
    <n v="990"/>
    <x v="990"/>
    <x v="989"/>
    <n v="25000"/>
    <n v="26"/>
    <x v="2"/>
    <x v="0"/>
    <s v="USD"/>
    <n v="1409770164"/>
    <n v="1407178164"/>
    <b v="0"/>
    <n v="2"/>
    <b v="0"/>
    <n v="0.104"/>
    <x v="8"/>
    <n v="13"/>
    <x v="2"/>
    <x v="8"/>
  </r>
  <r>
    <n v="991"/>
    <x v="991"/>
    <x v="990"/>
    <n v="5000"/>
    <n v="212"/>
    <x v="2"/>
    <x v="1"/>
    <s v="GBP"/>
    <n v="1468349460"/>
    <n v="1466186988"/>
    <b v="0"/>
    <n v="7"/>
    <b v="0"/>
    <n v="4.24"/>
    <x v="8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n v="0.46699999999999997"/>
    <x v="8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n v="25.087142857142858"/>
    <x v="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n v="2.3345000000000002"/>
    <x v="8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n v="9"/>
    <b v="0"/>
    <n v="7.26"/>
    <x v="8"/>
    <n v="80.666666666666671"/>
    <x v="2"/>
    <x v="8"/>
  </r>
  <r>
    <n v="996"/>
    <x v="996"/>
    <x v="995"/>
    <n v="4000"/>
    <n v="65"/>
    <x v="2"/>
    <x v="0"/>
    <s v="USD"/>
    <n v="1406474820"/>
    <n v="1403902060"/>
    <b v="0"/>
    <n v="5"/>
    <b v="0"/>
    <n v="1.625"/>
    <x v="8"/>
    <n v="13"/>
    <x v="2"/>
    <x v="8"/>
  </r>
  <r>
    <n v="997"/>
    <x v="997"/>
    <x v="996"/>
    <n v="5000"/>
    <n v="65"/>
    <x v="2"/>
    <x v="0"/>
    <s v="USD"/>
    <n v="1417145297"/>
    <n v="1414549697"/>
    <b v="0"/>
    <n v="8"/>
    <b v="0"/>
    <n v="1.3"/>
    <x v="8"/>
    <n v="8.125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n v="58.558333333333337"/>
    <x v="8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n v="7.7886666666666677"/>
    <x v="8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n v="2.2157147647256061"/>
    <x v="8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n v="104"/>
    <x v="8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n v="29.6029602960296"/>
    <x v="8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n v="16.055"/>
    <x v="8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n v="82.207999999999998"/>
    <x v="8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n v="75.051000000000002"/>
    <x v="8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n v="5.8500000000000005"/>
    <x v="8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n v="44.32"/>
    <x v="8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n v="0.26737967914438499"/>
    <x v="8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n v="13.13"/>
    <x v="8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n v="0.19088937093275488"/>
    <x v="8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n v="0.375"/>
    <x v="8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n v="21535.021000000001"/>
    <x v="8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n v="34.527999999999999"/>
    <x v="8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n v="30.599999999999998"/>
    <x v="8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n v="2.666666666666667"/>
    <x v="8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n v="2.8420000000000001"/>
    <x v="8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n v="22.878799999999998"/>
    <x v="8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n v="3.105"/>
    <x v="8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n v="47.333333333333336"/>
    <x v="8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n v="205.54838709677421"/>
    <x v="15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n v="351.80366666666669"/>
    <x v="15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n v="114.9"/>
    <x v="15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n v="237.15"/>
    <x v="15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n v="118.63774999999998"/>
    <x v="15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n v="109.92831428571431"/>
    <x v="15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n v="100.00828571428571"/>
    <x v="15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n v="103.09292094387415"/>
    <x v="15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n v="117.27000000000001"/>
    <x v="15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n v="111.75999999999999"/>
    <x v="15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n v="342.09999999999997"/>
    <x v="15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n v="107.4"/>
    <x v="15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n v="108.49703703703703"/>
    <x v="15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n v="102.86144578313252"/>
    <x v="15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n v="130.0018"/>
    <x v="15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n v="107.65217391304347"/>
    <x v="15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n v="112.36044444444444"/>
    <x v="15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n v="102.1"/>
    <x v="15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n v="145.33333333333334"/>
    <x v="15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n v="128.19999999999999"/>
    <x v="15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n v="0.29411764705882354"/>
    <x v="16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b v="0"/>
    <n v="0"/>
    <x v="16"/>
    <e v="#DIV/0!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n v="1.5384615384615385"/>
    <x v="16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n v="8.5370000000000008"/>
    <x v="16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n v="8.5714285714285715E-2"/>
    <x v="16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n v="2.6599999999999997"/>
    <x v="16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n v="0"/>
    <x v="16"/>
    <e v="#DIV/0!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n v="0.05"/>
    <x v="16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n v="1.4133333333333333"/>
    <x v="16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n v="0"/>
    <x v="16"/>
    <e v="#DIV/0!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n v="0"/>
    <x v="16"/>
    <e v="#DIV/0!"/>
    <x v="5"/>
    <x v="16"/>
  </r>
  <r>
    <n v="1051"/>
    <x v="1051"/>
    <x v="1050"/>
    <n v="500"/>
    <n v="0"/>
    <x v="1"/>
    <x v="0"/>
    <s v="USD"/>
    <n v="1409098825"/>
    <n v="1406679625"/>
    <b v="0"/>
    <n v="0"/>
    <b v="0"/>
    <n v="0"/>
    <x v="16"/>
    <e v="#DIV/0!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n v="0"/>
    <x v="16"/>
    <e v="#DIV/0!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n v="1"/>
    <x v="16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n v="0"/>
    <x v="16"/>
    <e v="#DIV/0!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n v="0"/>
    <x v="16"/>
    <e v="#DIV/0!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n v="0"/>
    <x v="16"/>
    <e v="#DIV/0!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n v="0"/>
    <x v="16"/>
    <e v="#DIV/0!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n v="0"/>
    <x v="16"/>
    <e v="#DIV/0!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n v="0"/>
    <x v="16"/>
    <e v="#DIV/0!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n v="1"/>
    <x v="16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n v="0"/>
    <x v="16"/>
    <e v="#DIV/0!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n v="95.477386934673376"/>
    <x v="16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n v="0"/>
    <x v="16"/>
    <e v="#DIV/0!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n v="8.974444444444444"/>
    <x v="17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n v="2.7"/>
    <x v="17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n v="3.3673333333333333"/>
    <x v="17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n v="26"/>
    <x v="17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n v="0.15"/>
    <x v="17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n v="38.636363636363633"/>
    <x v="17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n v="0.70000000000000007"/>
    <x v="17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n v="0"/>
    <x v="17"/>
    <e v="#DIV/0!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n v="6.8000000000000005E-2"/>
    <x v="17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n v="1.3333333333333335"/>
    <x v="17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n v="6.3092592592592585"/>
    <x v="17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n v="4.5"/>
    <x v="17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n v="62.765333333333331"/>
    <x v="17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n v="29.376000000000001"/>
    <x v="17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n v="7.5"/>
    <x v="17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n v="2.6076923076923078"/>
    <x v="17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n v="9.1050000000000004"/>
    <x v="17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n v="1.7647058823529412E-2"/>
    <x v="17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n v="0.55999999999999994"/>
    <x v="17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n v="0.82000000000000006"/>
    <x v="17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b v="0"/>
    <n v="0"/>
    <x v="17"/>
    <e v="#DIV/0!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n v="3.42"/>
    <x v="17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n v="8.3333333333333343E-2"/>
    <x v="17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n v="0"/>
    <x v="17"/>
    <e v="#DIV/0!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n v="14.182977777777777"/>
    <x v="17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n v="7.8266666666666662"/>
    <x v="17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n v="3.8464497269020695E-2"/>
    <x v="17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n v="12.5"/>
    <x v="17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n v="1.05"/>
    <x v="17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n v="14.083333333333334"/>
    <x v="17"/>
    <n v="10.5625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n v="18.300055555555556"/>
    <x v="17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n v="5.0347999999999997"/>
    <x v="17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n v="17.933333333333334"/>
    <x v="17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n v="4.7E-2"/>
    <x v="17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n v="7.2120000000000006"/>
    <x v="17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n v="0.5"/>
    <x v="17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n v="2.5"/>
    <x v="17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n v="4.1000000000000002E-2"/>
    <x v="17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n v="5.3125"/>
    <x v="17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n v="1.6199999999999999"/>
    <x v="17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n v="4.9516666666666671"/>
    <x v="17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n v="0.159"/>
    <x v="17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n v="41.25"/>
    <x v="17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n v="0"/>
    <x v="17"/>
    <e v="#DIV/0!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n v="2.93"/>
    <x v="17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n v="0.44999999999999996"/>
    <x v="17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n v="0.51"/>
    <x v="17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n v="0.04"/>
    <x v="17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n v="35.537409090909087"/>
    <x v="17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n v="0.5"/>
    <x v="17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n v="0.16666666666666669"/>
    <x v="17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n v="0.13250000000000001"/>
    <x v="17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n v="3.5704000000000007E-2"/>
    <x v="17"/>
    <n v="17.852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n v="8.3000000000000007"/>
    <x v="17"/>
    <n v="10.375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n v="2.4222222222222221"/>
    <x v="17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n v="0.23809523809523811"/>
    <x v="17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n v="0"/>
    <x v="17"/>
    <e v="#DIV/0!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n v="1.1599999999999999E-2"/>
    <x v="17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n v="0"/>
    <x v="17"/>
    <e v="#DIV/0!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n v="0.22"/>
    <x v="17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n v="0.47222222222222221"/>
    <x v="18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n v="0"/>
    <x v="18"/>
    <e v="#DIV/0!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n v="0.5"/>
    <x v="18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n v="1.6714285714285713"/>
    <x v="18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n v="0.1"/>
    <x v="18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n v="0.105"/>
    <x v="18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n v="0.22"/>
    <x v="18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n v="0"/>
    <x v="18"/>
    <e v="#DIV/0!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n v="14.38"/>
    <x v="18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n v="0.66666666666666674"/>
    <x v="18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n v="4.0000000000000001E-3"/>
    <x v="18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n v="5"/>
    <x v="18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n v="6.4439140811455857"/>
    <x v="18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n v="39.5"/>
    <x v="18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n v="0.35714285714285715"/>
    <x v="18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n v="6.25E-2"/>
    <x v="18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n v="0"/>
    <x v="18"/>
    <e v="#DIV/0!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n v="0"/>
    <x v="18"/>
    <e v="#DIV/0!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n v="0"/>
    <x v="18"/>
    <e v="#DIV/0!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n v="0.41333333333333333"/>
    <x v="18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n v="0"/>
    <x v="19"/>
    <e v="#DIV/0!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n v="0.125"/>
    <x v="19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n v="8.8333333333333339"/>
    <x v="19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n v="0"/>
    <x v="19"/>
    <e v="#DIV/0!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n v="0.48666666666666669"/>
    <x v="19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n v="0.15"/>
    <x v="19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n v="10.08"/>
    <x v="19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n v="0"/>
    <x v="19"/>
    <e v="#DIV/0!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n v="5.6937500000000005"/>
    <x v="19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n v="0.625"/>
    <x v="19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n v="6.5"/>
    <x v="19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n v="0.752"/>
    <x v="19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n v="0"/>
    <x v="19"/>
    <e v="#DIV/0!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n v="1.51"/>
    <x v="19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n v="0.46666666666666673"/>
    <x v="19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n v="0"/>
    <x v="19"/>
    <e v="#DIV/0!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n v="3.85"/>
    <x v="19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n v="0"/>
    <x v="19"/>
    <e v="#DIV/0!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n v="5.8333333333333341E-2"/>
    <x v="19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n v="0"/>
    <x v="19"/>
    <e v="#DIV/0!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n v="0"/>
    <x v="19"/>
    <e v="#DIV/0!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n v="20.705000000000002"/>
    <x v="19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n v="19.139999999999997"/>
    <x v="19"/>
    <n v="358.875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n v="1.6316666666666666"/>
    <x v="19"/>
    <n v="61.1875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n v="5.6666666666666661"/>
    <x v="19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n v="0.16999999999999998"/>
    <x v="19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n v="0.4"/>
    <x v="19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n v="0.1"/>
    <x v="19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n v="0"/>
    <x v="19"/>
    <e v="#DIV/0!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n v="2.4E-2"/>
    <x v="19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n v="5.9066666666666672"/>
    <x v="19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n v="2.9250000000000003"/>
    <x v="19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n v="5.7142857142857143E-3"/>
    <x v="19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n v="0"/>
    <x v="19"/>
    <e v="#DIV/0!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n v="6.6666666666666671E-3"/>
    <x v="19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n v="5.3333333333333339"/>
    <x v="19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n v="11.75"/>
    <x v="19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n v="8.0000000000000002E-3"/>
    <x v="19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n v="4.2"/>
    <x v="19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n v="4"/>
    <x v="19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n v="104.93636363636362"/>
    <x v="20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n v="105.44"/>
    <x v="20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n v="106.73333333333332"/>
    <x v="20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n v="104.12571428571428"/>
    <x v="20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n v="160.54999999999998"/>
    <x v="20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n v="107.77777777777777"/>
    <x v="20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n v="135"/>
    <x v="20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n v="109.07407407407408"/>
    <x v="20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n v="290"/>
    <x v="20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n v="103.95714285714286"/>
    <x v="20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n v="322.24"/>
    <x v="20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n v="135"/>
    <x v="20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n v="269.91034482758624"/>
    <x v="20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n v="253.29333333333332"/>
    <x v="20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n v="260.59999999999997"/>
    <x v="20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n v="101.31677953348381"/>
    <x v="20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n v="125.60416666666667"/>
    <x v="20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n v="102.43783333333334"/>
    <x v="20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n v="199.244"/>
    <x v="20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n v="102.45398773006136"/>
    <x v="20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n v="102.94615384615385"/>
    <x v="20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n v="100.86153846153847"/>
    <x v="20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n v="114.99999999999999"/>
    <x v="20"/>
    <n v="32.34375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n v="104.16766467065868"/>
    <x v="20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n v="155.29999999999998"/>
    <x v="20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n v="106"/>
    <x v="20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n v="254.31499999999997"/>
    <x v="20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n v="101.1"/>
    <x v="20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n v="129.04"/>
    <x v="20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n v="102.23076923076924"/>
    <x v="20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n v="131.80000000000001"/>
    <x v="20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n v="786.0802000000001"/>
    <x v="20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n v="145.70000000000002"/>
    <x v="20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n v="102.60000000000001"/>
    <x v="20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n v="172.27777777777777"/>
    <x v="20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n v="159.16819571865443"/>
    <x v="20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n v="103.76666666666668"/>
    <x v="20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n v="111.40954545454547"/>
    <x v="20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n v="280.375"/>
    <x v="20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n v="112.10606060606061"/>
    <x v="20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n v="7.0666666666666673"/>
    <x v="21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n v="4.3999999999999995"/>
    <x v="21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n v="3.8739999999999997"/>
    <x v="21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n v="0"/>
    <x v="21"/>
    <e v="#DIV/0!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n v="29.299999999999997"/>
    <x v="21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n v="0.90909090909090906"/>
    <x v="21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n v="0"/>
    <x v="21"/>
    <e v="#DIV/0!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n v="0"/>
    <x v="21"/>
    <e v="#DIV/0!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n v="0.8"/>
    <x v="21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n v="11.600000000000001"/>
    <x v="21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n v="0"/>
    <x v="21"/>
    <e v="#DIV/0!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n v="2.7873639500929119"/>
    <x v="21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n v="0"/>
    <x v="21"/>
    <e v="#DIV/0!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n v="0"/>
    <x v="21"/>
    <e v="#DIV/0!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n v="17.8"/>
    <x v="21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n v="0"/>
    <x v="21"/>
    <e v="#DIV/0!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n v="3.0124999999999997"/>
    <x v="21"/>
    <n v="30.125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n v="50.739999999999995"/>
    <x v="21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n v="1"/>
    <b v="0"/>
    <n v="0.54884742041712409"/>
    <x v="21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n v="14.091666666666667"/>
    <x v="21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n v="103.8"/>
    <x v="11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n v="120.24999999999999"/>
    <x v="11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n v="117"/>
    <x v="11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n v="122.14285714285715"/>
    <x v="11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n v="151.63999999999999"/>
    <x v="11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n v="104.44"/>
    <x v="11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n v="200.15333333333331"/>
    <x v="11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n v="101.8"/>
    <x v="11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n v="137.65714285714284"/>
    <x v="11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n v="303833.2"/>
    <x v="11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n v="198.85074626865671"/>
    <x v="1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n v="202.36666666666667"/>
    <x v="11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n v="117.96376666666666"/>
    <x v="11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n v="294.72727272727275"/>
    <x v="11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n v="213.14633333333336"/>
    <x v="11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n v="104.24"/>
    <x v="11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n v="113.66666666666667"/>
    <x v="11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n v="101.25"/>
    <x v="11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n v="125.41538461538462"/>
    <x v="11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n v="119"/>
    <x v="11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n v="166.46153846153845"/>
    <x v="11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n v="119.14771428571429"/>
    <x v="11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n v="100.47368421052632"/>
    <x v="11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n v="101.8"/>
    <x v="11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n v="116.66666666666667"/>
    <x v="11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n v="108.64893617021276"/>
    <x v="11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n v="114.72"/>
    <x v="11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n v="101.8"/>
    <x v="11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n v="106"/>
    <x v="11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n v="103.49999999999999"/>
    <x v="11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n v="154.97535999999999"/>
    <x v="11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n v="162.14066666666668"/>
    <x v="11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n v="104.42100000000001"/>
    <x v="1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n v="106.12433333333333"/>
    <x v="11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n v="154.93846153846152"/>
    <x v="11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n v="110.77157238734421"/>
    <x v="1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n v="110.91186666666665"/>
    <x v="11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n v="110.71428571428572"/>
    <x v="11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n v="123.61333333333333"/>
    <x v="11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n v="211.05"/>
    <x v="11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n v="101"/>
    <x v="6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n v="101.64999999999999"/>
    <x v="6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n v="108.33333333333333"/>
    <x v="6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n v="242"/>
    <x v="6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n v="100.44999999999999"/>
    <x v="6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n v="125.06666666666666"/>
    <x v="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n v="108.57142857142857"/>
    <x v="6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n v="145.70000000000002"/>
    <x v="6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n v="110.00000000000001"/>
    <x v="6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n v="102.23333333333333"/>
    <x v="6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n v="122"/>
    <x v="6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n v="101.96000000000001"/>
    <x v="6"/>
    <n v="39.828125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n v="141.1764705882353"/>
    <x v="6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n v="109.52500000000001"/>
    <x v="6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n v="104.65"/>
    <x v="6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n v="124"/>
    <x v="6"/>
    <n v="135.625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n v="135"/>
    <x v="6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n v="102.75000000000001"/>
    <x v="6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n v="100"/>
    <x v="6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n v="130.26085714285716"/>
    <x v="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n v="39.627499999999998"/>
    <x v="8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n v="25.976666666666663"/>
    <x v="8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n v="65.24636363636364"/>
    <x v="8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n v="11.514000000000001"/>
    <x v="8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n v="11.360000000000001"/>
    <x v="8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n v="111.99130434782609"/>
    <x v="8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n v="15.5"/>
    <x v="8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n v="32.027999999999999"/>
    <x v="8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n v="0.60869565217391308"/>
    <x v="8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n v="31.114999999999998"/>
    <x v="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n v="1.1266666666666667"/>
    <x v="8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n v="40.404000000000003"/>
    <x v="8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n v="1.3333333333333333E-3"/>
    <x v="8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n v="5.7334999999999994"/>
    <x v="8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n v="15.324999999999999"/>
    <x v="8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n v="15.103448275862069"/>
    <x v="8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n v="0.503"/>
    <x v="8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n v="1.3028138528138529"/>
    <x v="8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n v="0.30285714285714288"/>
    <x v="8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n v="8.8800000000000008"/>
    <x v="8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n v="9.84"/>
    <x v="8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n v="2.4299999999999997"/>
    <x v="8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n v="1.1299999999999999"/>
    <x v="8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n v="3.5520833333333335"/>
    <x v="8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n v="2.3306666666666667"/>
    <x v="8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n v="0.81600000000000006"/>
    <x v="8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n v="22.494285714285713"/>
    <x v="8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n v="1.3668"/>
    <x v="8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n v="0"/>
    <x v="8"/>
    <e v="#DIV/0!"/>
    <x v="2"/>
    <x v="8"/>
  </r>
  <r>
    <n v="1333"/>
    <x v="1333"/>
    <x v="1331"/>
    <n v="2500"/>
    <n v="0"/>
    <x v="1"/>
    <x v="2"/>
    <s v="AUD"/>
    <n v="1405478025"/>
    <n v="1402886025"/>
    <b v="0"/>
    <n v="0"/>
    <b v="0"/>
    <n v="0"/>
    <x v="8"/>
    <e v="#DIV/0!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n v="10.754135338345865"/>
    <x v="8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n v="19.759999999999998"/>
    <x v="8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n v="84.946999999999989"/>
    <x v="8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n v="49.381999999999998"/>
    <x v="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n v="3.3033333333333332"/>
    <x v="8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n v="6.6339999999999995"/>
    <x v="8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n v="0"/>
    <b v="0"/>
    <n v="0"/>
    <x v="8"/>
    <e v="#DIV/0!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n v="70.36"/>
    <x v="8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n v="0.2"/>
    <x v="8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n v="102.298"/>
    <x v="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n v="377.73333333333335"/>
    <x v="9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n v="125"/>
    <x v="9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n v="147.32653061224491"/>
    <x v="9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n v="102.2"/>
    <x v="9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n v="101.8723404255319"/>
    <x v="9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n v="204.2"/>
    <x v="9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n v="104.05"/>
    <x v="9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n v="101.265"/>
    <x v="9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n v="136.13999999999999"/>
    <x v="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n v="133.6"/>
    <x v="9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n v="130.25"/>
    <x v="9"/>
    <n v="24.421875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n v="122.67999999999999"/>
    <x v="9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n v="182.81058823529412"/>
    <x v="9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n v="125.29999999999998"/>
    <x v="9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n v="111.66666666666667"/>
    <x v="9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n v="115.75757575757575"/>
    <x v="9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n v="173.2"/>
    <x v="9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n v="125.98333333333333"/>
    <x v="9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n v="109.1"/>
    <x v="9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n v="100"/>
    <x v="9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n v="118.64285714285714"/>
    <x v="11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n v="100.26666666666667"/>
    <x v="11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n v="126.48920000000001"/>
    <x v="11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n v="114.26"/>
    <x v="11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n v="110.7"/>
    <x v="11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n v="105.34805315203954"/>
    <x v="11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n v="103.66666666666666"/>
    <x v="11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n v="107.08672667523933"/>
    <x v="11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n v="124"/>
    <x v="11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n v="105.01"/>
    <x v="1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n v="189.46666666666667"/>
    <x v="11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n v="171.32499999999999"/>
    <x v="11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n v="252.48648648648651"/>
    <x v="11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n v="116.15384615384616"/>
    <x v="11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n v="203.35000000000002"/>
    <x v="11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n v="111.60000000000001"/>
    <x v="11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n v="424"/>
    <x v="11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n v="107.1"/>
    <x v="1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n v="104.3625"/>
    <x v="11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n v="212.40909090909091"/>
    <x v="11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n v="124.08571428571429"/>
    <x v="11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n v="110.406125"/>
    <x v="11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n v="218.75"/>
    <x v="11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n v="136.625"/>
    <x v="11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n v="134.8074"/>
    <x v="11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n v="145.4"/>
    <x v="11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n v="109.10714285714285"/>
    <x v="11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n v="110.2"/>
    <x v="11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n v="113.64000000000001"/>
    <x v="11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n v="102.35000000000001"/>
    <x v="11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n v="122.13333333333334"/>
    <x v="11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n v="111.88571428571427"/>
    <x v="11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n v="107.3"/>
    <x v="11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n v="113.85000000000001"/>
    <x v="11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n v="109.68181818181819"/>
    <x v="11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n v="126.14444444444443"/>
    <x v="11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n v="167.42857142857144"/>
    <x v="11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n v="496.52000000000004"/>
    <x v="11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n v="109.16"/>
    <x v="11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n v="102.57499999999999"/>
    <x v="11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n v="1.6620689655172414"/>
    <x v="22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n v="0.42"/>
    <x v="22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n v="0.125"/>
    <x v="22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n v="0.5"/>
    <x v="22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n v="7.1999999999999993"/>
    <x v="22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n v="0"/>
    <x v="22"/>
    <e v="#DIV/0!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n v="1.6666666666666666E-2"/>
    <x v="22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n v="0.23333333333333336"/>
    <x v="22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n v="4.5714285714285712"/>
    <x v="2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n v="5"/>
    <x v="22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b v="0"/>
    <n v="0.2"/>
    <x v="22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n v="18.181818181818183"/>
    <x v="22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n v="0"/>
    <x v="22"/>
    <e v="#DIV/0!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n v="1.2222222222222223"/>
    <x v="22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n v="0.2"/>
    <x v="22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n v="7.0634920634920633"/>
    <x v="22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b v="0"/>
    <n v="2.7272727272727271"/>
    <x v="22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n v="0.1"/>
    <x v="22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n v="0.104"/>
    <x v="22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n v="0.33333333333333337"/>
    <x v="22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n v="20.36"/>
    <x v="22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n v="0"/>
    <x v="22"/>
    <e v="#DIV/0!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n v="0"/>
    <x v="22"/>
    <e v="#DIV/0!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n v="8.3800000000000008"/>
    <x v="22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n v="4.5"/>
    <x v="22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n v="0"/>
    <x v="22"/>
    <e v="#DIV/0!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n v="8.06"/>
    <x v="22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n v="31.94705882352941"/>
    <x v="22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n v="0"/>
    <x v="22"/>
    <e v="#DIV/0!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n v="6.708333333333333"/>
    <x v="22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n v="9.9878048780487809"/>
    <x v="22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n v="0.1"/>
    <x v="22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n v="0.77"/>
    <x v="22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n v="26.900000000000002"/>
    <x v="22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n v="3"/>
    <x v="22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n v="6.6055045871559637"/>
    <x v="22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n v="7.6923076923076927E-3"/>
    <x v="22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n v="1.1222222222222222"/>
    <x v="2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n v="0"/>
    <x v="22"/>
    <e v="#DIV/0!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n v="0"/>
    <x v="22"/>
    <e v="#DIV/0!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n v="0"/>
    <x v="22"/>
    <e v="#DIV/0!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n v="0"/>
    <x v="22"/>
    <e v="#DIV/0!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n v="0"/>
    <x v="22"/>
    <e v="#DIV/0!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n v="1.4999999999999999E-2"/>
    <x v="22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n v="0"/>
    <x v="22"/>
    <e v="#DIV/0!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n v="0"/>
    <x v="22"/>
    <e v="#DIV/0!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n v="1E-3"/>
    <x v="22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n v="1.0554089709762533E-2"/>
    <x v="22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n v="0"/>
    <x v="22"/>
    <e v="#DIV/0!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n v="0"/>
    <x v="22"/>
    <e v="#DIV/0!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n v="0.85714285714285721"/>
    <x v="22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n v="10.5"/>
    <x v="22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n v="2.9000000000000004"/>
    <x v="22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n v="0"/>
    <x v="22"/>
    <e v="#DIV/0!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n v="0"/>
    <x v="22"/>
    <e v="#DIV/0!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n v="0"/>
    <x v="22"/>
    <e v="#DIV/0!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n v="0"/>
    <x v="22"/>
    <e v="#DIV/0!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n v="101.24459999999999"/>
    <x v="23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n v="108.5175"/>
    <x v="23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n v="147.66666666666666"/>
    <x v="23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n v="163.19999999999999"/>
    <x v="23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n v="456.41449999999998"/>
    <x v="23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n v="107.87731249999999"/>
    <x v="23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n v="115.08"/>
    <x v="23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n v="102.36842105263158"/>
    <x v="23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n v="108.42485875706214"/>
    <x v="23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n v="125.13333333333334"/>
    <x v="23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n v="103.840625"/>
    <x v="23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n v="138.70400000000001"/>
    <x v="23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n v="120.51600000000001"/>
    <x v="23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n v="112.26666666666667"/>
    <x v="23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n v="188.66966666666667"/>
    <x v="23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n v="661.55466666666666"/>
    <x v="23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n v="111.31"/>
    <x v="23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n v="1181.6142199999999"/>
    <x v="23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n v="137.375"/>
    <x v="23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n v="117.04040000000001"/>
    <x v="23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n v="2.1"/>
    <x v="10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n v="0.1"/>
    <x v="10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n v="0.7142857142857143"/>
    <x v="10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n v="0"/>
    <x v="10"/>
    <e v="#DIV/0!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n v="2.2388059701492535"/>
    <x v="10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n v="0.24"/>
    <x v="10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n v="0"/>
    <x v="10"/>
    <e v="#DIV/0!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n v="2.4"/>
    <x v="10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n v="0"/>
    <x v="10"/>
    <e v="#DIV/0!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n v="30.862068965517242"/>
    <x v="10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n v="8.3333333333333321"/>
    <x v="10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n v="0.75"/>
    <x v="10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n v="0"/>
    <x v="10"/>
    <e v="#DIV/0!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n v="8.9"/>
    <x v="10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n v="0"/>
    <x v="10"/>
    <e v="#DIV/0!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n v="0"/>
    <x v="10"/>
    <e v="#DIV/0!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n v="6.6666666666666671E-3"/>
    <x v="10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n v="1.9"/>
    <x v="10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n v="0.25"/>
    <x v="10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n v="25.035714285714285"/>
    <x v="10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n v="166.33076923076925"/>
    <x v="20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n v="101.44545454545455"/>
    <x v="20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n v="107.89146666666667"/>
    <x v="20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n v="277.93846153846158"/>
    <x v="20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n v="103.58125"/>
    <x v="20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n v="111.4"/>
    <x v="20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n v="215"/>
    <x v="20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n v="110.76216216216217"/>
    <x v="20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n v="123.64125714285714"/>
    <x v="20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n v="101.03500000000001"/>
    <x v="20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n v="111.79285714285714"/>
    <x v="20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n v="558.7714285714286"/>
    <x v="20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n v="150.01875000000001"/>
    <x v="20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n v="106.476"/>
    <x v="20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n v="157.18899999999999"/>
    <x v="20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n v="108.65882352941176"/>
    <x v="20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n v="161.97999999999999"/>
    <x v="20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n v="205.36666666666665"/>
    <x v="20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n v="103.36388888888889"/>
    <x v="20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n v="103.47222222222223"/>
    <x v="20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n v="106.81333333333333"/>
    <x v="20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n v="138.96574712643678"/>
    <x v="20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n v="124.84324324324325"/>
    <x v="20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n v="206.99999999999997"/>
    <x v="20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n v="174.00576923076923"/>
    <x v="20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n v="120.32608695652173"/>
    <x v="20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n v="110.44428571428573"/>
    <x v="20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n v="281.56666666666666"/>
    <x v="20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n v="100.67894736842105"/>
    <x v="20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n v="134.82571428571427"/>
    <x v="20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n v="175.95744680851064"/>
    <x v="20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n v="484.02000000000004"/>
    <x v="20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n v="145.14000000000001"/>
    <x v="20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n v="417.73333333333335"/>
    <x v="20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n v="132.42499999999998"/>
    <x v="20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n v="250.30841666666666"/>
    <x v="20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n v="179.9"/>
    <x v="20"/>
    <n v="96.375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n v="102.62857142857142"/>
    <x v="20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n v="135.98609999999999"/>
    <x v="20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n v="117.86666666666667"/>
    <x v="20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n v="3.3333333333333333E-2"/>
    <x v="24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n v="4"/>
    <x v="2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n v="0.44444444444444442"/>
    <x v="24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n v="0"/>
    <x v="24"/>
    <e v="#DIV/0!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n v="3.3333333333333333E-2"/>
    <x v="24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n v="28.9"/>
    <x v="24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n v="0"/>
    <b v="0"/>
    <n v="0"/>
    <x v="24"/>
    <e v="#DIV/0!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n v="8.5714285714285712"/>
    <x v="24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n v="34"/>
    <x v="2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n v="13.466666666666665"/>
    <x v="24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n v="0"/>
    <x v="24"/>
    <e v="#DIV/0!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n v="49.186046511627907"/>
    <x v="24"/>
    <n v="132.1875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n v="0"/>
    <x v="24"/>
    <e v="#DIV/0!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n v="0"/>
    <x v="24"/>
    <e v="#DIV/0!"/>
    <x v="8"/>
    <x v="24"/>
  </r>
  <r>
    <n v="1555"/>
    <x v="1555"/>
    <x v="1553"/>
    <n v="750"/>
    <n v="0"/>
    <x v="2"/>
    <x v="0"/>
    <s v="USD"/>
    <n v="1442509200"/>
    <n v="1440513832"/>
    <b v="0"/>
    <n v="0"/>
    <b v="0"/>
    <n v="0"/>
    <x v="24"/>
    <e v="#DIV/0!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n v="45.133333333333333"/>
    <x v="24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n v="4"/>
    <x v="2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n v="4.666666666666667"/>
    <x v="24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n v="0.33333333333333337"/>
    <x v="24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n v="3.7600000000000002"/>
    <x v="24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n v="0.67"/>
    <x v="25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n v="0"/>
    <x v="25"/>
    <e v="#DIV/0!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n v="1.4166666666666665"/>
    <x v="25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n v="0.1"/>
    <x v="25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n v="2.5"/>
    <x v="25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n v="21.25"/>
    <x v="25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n v="4.117647058823529"/>
    <x v="25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n v="13.639999999999999"/>
    <x v="25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n v="0"/>
    <x v="25"/>
    <e v="#DIV/0!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n v="41.4"/>
    <x v="25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n v="0.66115702479338845"/>
    <x v="25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n v="5"/>
    <x v="2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n v="2.4777777777777779"/>
    <x v="25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n v="5.0599999999999996"/>
    <x v="25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n v="22.91"/>
    <x v="25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n v="13"/>
    <x v="25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n v="0.54999999999999993"/>
    <x v="25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n v="10.806536636794938"/>
    <x v="25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n v="0.84008400840084008"/>
    <x v="25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n v="0"/>
    <x v="25"/>
    <e v="#DIV/0!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n v="0.5"/>
    <x v="26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n v="9.3000000000000007"/>
    <x v="26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n v="7.4999999999999997E-2"/>
    <x v="26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n v="0"/>
    <x v="26"/>
    <e v="#DIV/0!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n v="79"/>
    <x v="26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n v="0"/>
    <x v="26"/>
    <e v="#DIV/0!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n v="1.3333333333333334E-2"/>
    <x v="26"/>
    <n v="1"/>
    <x v="8"/>
    <x v="26"/>
  </r>
  <r>
    <n v="1588"/>
    <x v="1588"/>
    <x v="1586"/>
    <n v="516"/>
    <n v="0"/>
    <x v="2"/>
    <x v="0"/>
    <s v="USD"/>
    <n v="1422735120"/>
    <n v="1420091999"/>
    <b v="0"/>
    <n v="0"/>
    <b v="0"/>
    <n v="0"/>
    <x v="26"/>
    <e v="#DIV/0!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n v="0"/>
    <x v="26"/>
    <e v="#DIV/0!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n v="1.7000000000000002"/>
    <x v="26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n v="29.228571428571428"/>
    <x v="26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n v="0"/>
    <b v="0"/>
    <n v="0"/>
    <x v="26"/>
    <e v="#DIV/0!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n v="1.3636363636363637E-2"/>
    <x v="26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n v="20.5"/>
    <x v="26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n v="0.27999999999999997"/>
    <x v="26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n v="2.3076923076923079"/>
    <x v="26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n v="0"/>
    <x v="26"/>
    <e v="#DIV/0!"/>
    <x v="8"/>
    <x v="26"/>
  </r>
  <r>
    <n v="1598"/>
    <x v="1598"/>
    <x v="1596"/>
    <n v="800"/>
    <n v="1"/>
    <x v="2"/>
    <x v="0"/>
    <s v="USD"/>
    <n v="1437926458"/>
    <n v="1432742458"/>
    <b v="0"/>
    <n v="1"/>
    <b v="0"/>
    <n v="0.125"/>
    <x v="26"/>
    <n v="1"/>
    <x v="8"/>
    <x v="26"/>
  </r>
  <r>
    <n v="1599"/>
    <x v="1599"/>
    <x v="1597"/>
    <n v="500"/>
    <n v="0"/>
    <x v="2"/>
    <x v="1"/>
    <s v="GBP"/>
    <n v="1460116576"/>
    <n v="1457528176"/>
    <b v="0"/>
    <n v="0"/>
    <b v="0"/>
    <n v="0"/>
    <x v="26"/>
    <e v="#DIV/0!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n v="7.3400000000000007"/>
    <x v="26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n v="108.2492"/>
    <x v="11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n v="100.16666666666667"/>
    <x v="11"/>
    <n v="46.953125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n v="100.03299999999999"/>
    <x v="11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n v="122.10714285714286"/>
    <x v="11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n v="100.69333333333334"/>
    <x v="11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n v="101.004125"/>
    <x v="11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n v="145.11000000000001"/>
    <x v="1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n v="101.25"/>
    <x v="11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n v="118.33333333333333"/>
    <x v="11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n v="271.85000000000002"/>
    <x v="11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n v="125.125"/>
    <x v="11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n v="110.00000000000001"/>
    <x v="11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n v="101.49999999999999"/>
    <x v="11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n v="102.69999999999999"/>
    <x v="11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n v="114.12500000000001"/>
    <x v="11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n v="104.2"/>
    <x v="11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n v="145.85714285714286"/>
    <x v="11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n v="105.06666666666666"/>
    <x v="11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n v="133.33333333333331"/>
    <x v="11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n v="112.99999999999999"/>
    <x v="11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n v="121.2"/>
    <x v="11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n v="101.72463768115942"/>
    <x v="11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n v="101.06666666666666"/>
    <x v="11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n v="118"/>
    <x v="11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n v="155.33333333333331"/>
    <x v="11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n v="101.18750000000001"/>
    <x v="1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n v="117"/>
    <x v="11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n v="100.925"/>
    <x v="11"/>
    <n v="45.875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n v="103.66666666666666"/>
    <x v="11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n v="265.25"/>
    <x v="11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n v="155.91"/>
    <x v="11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n v="101.62500000000001"/>
    <x v="11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n v="100"/>
    <x v="11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n v="100.49999999999999"/>
    <x v="11"/>
    <n v="62.8125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n v="125.29999999999998"/>
    <x v="11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n v="103.55555555555556"/>
    <x v="11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n v="103.8"/>
    <x v="11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n v="105"/>
    <x v="11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n v="100"/>
    <x v="11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n v="169.86"/>
    <x v="11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n v="101.4"/>
    <x v="27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n v="100"/>
    <x v="27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n v="124.70000000000002"/>
    <x v="27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n v="109.5"/>
    <x v="27"/>
    <n v="85.546875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n v="110.80000000000001"/>
    <x v="27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n v="110.2"/>
    <x v="27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n v="104.71999999999998"/>
    <x v="27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n v="125.26086956521738"/>
    <x v="27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n v="100.58763157894737"/>
    <x v="2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n v="141.55000000000001"/>
    <x v="27"/>
    <n v="88.46875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n v="100.75"/>
    <x v="27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n v="100.66666666666666"/>
    <x v="27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n v="174.2304"/>
    <x v="27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n v="119.90909090909089"/>
    <x v="27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n v="142.86666666666667"/>
    <x v="27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n v="100.33493333333334"/>
    <x v="27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n v="104.93380000000001"/>
    <x v="27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n v="132.23333333333335"/>
    <x v="27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n v="112.79999999999998"/>
    <x v="27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n v="1253.75"/>
    <x v="27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n v="102.50632911392405"/>
    <x v="27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n v="102.6375"/>
    <x v="27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n v="108"/>
    <x v="27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n v="122.40879999999999"/>
    <x v="27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n v="119.45714285714286"/>
    <x v="27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n v="160.88"/>
    <x v="27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n v="126.85294117647059"/>
    <x v="27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n v="102.6375"/>
    <x v="27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n v="139.75"/>
    <x v="27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n v="102.60000000000001"/>
    <x v="27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n v="100.67349999999999"/>
    <x v="27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n v="112.94117647058823"/>
    <x v="27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n v="128.09523809523807"/>
    <x v="27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n v="201.7"/>
    <x v="27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n v="137.416"/>
    <x v="27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n v="115.33333333333333"/>
    <x v="27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n v="111.66666666666667"/>
    <x v="2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n v="118.39999999999999"/>
    <x v="27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n v="175"/>
    <x v="27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n v="117.5"/>
    <x v="27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n v="101.42212307692309"/>
    <x v="28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n v="0"/>
    <x v="28"/>
    <e v="#DIV/0!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n v="21.714285714285715"/>
    <x v="28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n v="109.125"/>
    <x v="28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n v="102.85714285714285"/>
    <x v="28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n v="0.36"/>
    <x v="28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n v="31.25"/>
    <x v="28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n v="44.3"/>
    <x v="28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n v="100"/>
    <x v="28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n v="25.4"/>
    <x v="28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n v="33.473333333333329"/>
    <x v="28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n v="47.8"/>
    <x v="2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n v="9.3333333333333339"/>
    <x v="28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n v="0.05"/>
    <x v="28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n v="11.708333333333334"/>
    <x v="28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n v="0"/>
    <x v="28"/>
    <e v="#DIV/0!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n v="20.208000000000002"/>
    <x v="28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n v="0"/>
    <x v="28"/>
    <e v="#DIV/0!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n v="4.2311459353574925"/>
    <x v="28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n v="26.06"/>
    <x v="28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n v="0.19801980198019803"/>
    <x v="28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n v="6.0606060606060606E-3"/>
    <x v="28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n v="1.02"/>
    <x v="28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n v="65.100000000000009"/>
    <x v="28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n v="0"/>
    <x v="28"/>
    <e v="#DIV/0!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n v="0"/>
    <x v="28"/>
    <e v="#DIV/0!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n v="9.74"/>
    <x v="28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n v="0"/>
    <x v="28"/>
    <e v="#DIV/0!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n v="4.8571428571428568"/>
    <x v="28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n v="0.67999999999999994"/>
    <x v="28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n v="10.5"/>
    <x v="28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n v="0"/>
    <x v="28"/>
    <e v="#DIV/0!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n v="1.6666666666666667"/>
    <x v="28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n v="7.8680000000000003"/>
    <x v="28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n v="0.22"/>
    <x v="28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n v="7.5"/>
    <x v="28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n v="42.725880551301685"/>
    <x v="28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n v="0.2142857142857143"/>
    <x v="28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n v="0.87500000000000011"/>
    <x v="28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n v="5.625"/>
    <x v="28"/>
    <n v="28.125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n v="0"/>
    <x v="28"/>
    <e v="#DIV/0!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n v="3.4722222222222224E-2"/>
    <x v="28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n v="6.5"/>
    <x v="28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n v="0.58333333333333337"/>
    <x v="28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n v="10.181818181818182"/>
    <x v="28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n v="33.784615384615385"/>
    <x v="28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n v="3.3333333333333333E-2"/>
    <x v="28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n v="68.400000000000006"/>
    <x v="28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n v="0"/>
    <x v="28"/>
    <e v="#DIV/0!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n v="0"/>
    <x v="28"/>
    <e v="#DIV/0!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n v="0"/>
    <x v="28"/>
    <e v="#DIV/0!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n v="0"/>
    <x v="28"/>
    <e v="#DIV/0!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n v="0"/>
    <x v="28"/>
    <e v="#DIV/0!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n v="2.2222222222222223E-2"/>
    <x v="28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n v="11"/>
    <x v="28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n v="0.73333333333333328"/>
    <x v="28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n v="21.25"/>
    <x v="28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n v="0.4"/>
    <x v="28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n v="0.1"/>
    <x v="28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n v="0"/>
    <x v="28"/>
    <e v="#DIV/0!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n v="110.83333333333334"/>
    <x v="20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n v="108.74999999999999"/>
    <x v="20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n v="100.41666666666667"/>
    <x v="20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n v="118.45454545454545"/>
    <x v="20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n v="114.01428571428571"/>
    <x v="20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n v="148.10000000000002"/>
    <x v="20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n v="104.95555555555556"/>
    <x v="20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n v="129.94800000000001"/>
    <x v="20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n v="123.48756218905473"/>
    <x v="20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n v="201.62"/>
    <x v="20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n v="102.89999999999999"/>
    <x v="20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n v="260.16666666666663"/>
    <x v="20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n v="108"/>
    <x v="20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n v="110.52941176470587"/>
    <x v="20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n v="4"/>
    <b v="1"/>
    <n v="120"/>
    <x v="20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n v="102.82909090909091"/>
    <x v="20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n v="115.99999999999999"/>
    <x v="20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n v="114.7"/>
    <x v="20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n v="106.60000000000001"/>
    <x v="20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n v="165.44"/>
    <x v="20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n v="155"/>
    <x v="20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n v="885"/>
    <x v="20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n v="101.90833333333333"/>
    <x v="20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n v="19.600000000000001"/>
    <x v="20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n v="59.467839999999995"/>
    <x v="20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n v="0"/>
    <x v="20"/>
    <e v="#DIV/0!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n v="45.72"/>
    <x v="20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n v="3.74"/>
    <x v="20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n v="2.7025000000000001"/>
    <x v="20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n v="56.51428571428572"/>
    <x v="20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n v="21.30952380952381"/>
    <x v="20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n v="15.6"/>
    <x v="20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n v="6.2566666666666677"/>
    <x v="20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n v="45.92"/>
    <x v="20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n v="65.101538461538468"/>
    <x v="20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n v="6.7"/>
    <x v="20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n v="13.5625"/>
    <x v="20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n v="1.9900000000000002"/>
    <x v="20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n v="36.236363636363642"/>
    <x v="20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n v="39.743333333333339"/>
    <x v="20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n v="25.763636363636365"/>
    <x v="20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n v="15.491428571428573"/>
    <x v="20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n v="23.692499999999999"/>
    <x v="20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n v="39.76"/>
    <x v="20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n v="20.220833333333331"/>
    <x v="20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n v="47.631578947368418"/>
    <x v="20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n v="15.329999999999998"/>
    <x v="20"/>
    <n v="63.875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n v="1.3818181818181818"/>
    <x v="20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n v="0.5"/>
    <x v="20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n v="4.957575757575758"/>
    <x v="20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n v="3.5666666666666664"/>
    <x v="20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n v="61.124000000000002"/>
    <x v="20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n v="1.3333333333333335"/>
    <x v="20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n v="11.077777777777778"/>
    <x v="20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n v="38.735714285714288"/>
    <x v="20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n v="22.05263157894737"/>
    <x v="20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n v="67.55"/>
    <x v="20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n v="13.637499999999999"/>
    <x v="20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n v="1.7457500000000001"/>
    <x v="20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n v="20.44963251188932"/>
    <x v="20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n v="13.852941176470587"/>
    <x v="20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n v="48.485714285714288"/>
    <x v="20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n v="30.8"/>
    <x v="20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n v="35.174193548387095"/>
    <x v="20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n v="36.404444444444444"/>
    <x v="20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n v="2.9550000000000001"/>
    <x v="20"/>
    <n v="73.875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n v="11.06"/>
    <x v="20"/>
    <n v="69.125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n v="41.407142857142858"/>
    <x v="20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n v="10.857142857142858"/>
    <x v="20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n v="3.3333333333333335"/>
    <x v="20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n v="7.407407407407407E-2"/>
    <x v="20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n v="13.307692307692307"/>
    <x v="20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n v="0"/>
    <x v="20"/>
    <e v="#DIV/0!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n v="49.183333333333337"/>
    <x v="20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n v="0"/>
    <x v="20"/>
    <e v="#DIV/0!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n v="2.036"/>
    <x v="20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n v="52.327777777777776"/>
    <x v="20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n v="0"/>
    <x v="20"/>
    <e v="#DIV/0!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n v="2.083333333333333"/>
    <x v="20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n v="6.565384615384616"/>
    <x v="20"/>
    <n v="213.375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n v="134.88999999999999"/>
    <x v="11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n v="100"/>
    <x v="11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n v="115.85714285714286"/>
    <x v="11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n v="100.06666666666666"/>
    <x v="11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n v="105.05"/>
    <x v="11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n v="101"/>
    <x v="1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n v="100.66250000000001"/>
    <x v="1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n v="100.16000000000001"/>
    <x v="11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n v="166.68333333333334"/>
    <x v="11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n v="101.53333333333335"/>
    <x v="11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n v="103"/>
    <x v="11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n v="142.85714285714286"/>
    <x v="11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n v="262.5"/>
    <x v="11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n v="118.05000000000001"/>
    <x v="11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n v="104"/>
    <x v="11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n v="200.34"/>
    <x v="11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n v="306.83333333333331"/>
    <x v="11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n v="100.149"/>
    <x v="11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n v="205.29999999999998"/>
    <x v="11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n v="108.88888888888889"/>
    <x v="11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n v="101.75"/>
    <x v="11"/>
    <n v="50.875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n v="125.25"/>
    <x v="11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n v="124.0061"/>
    <x v="1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n v="101.4"/>
    <x v="11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n v="100"/>
    <x v="11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n v="137.92666666666668"/>
    <x v="11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n v="120.88000000000001"/>
    <x v="1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n v="107.36666666666667"/>
    <x v="11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n v="100.33333333333334"/>
    <x v="11"/>
    <n v="37.625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n v="101.52222222222223"/>
    <x v="11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n v="100.07692307692308"/>
    <x v="11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n v="116.96666666666667"/>
    <x v="11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n v="101.875"/>
    <x v="11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n v="102.12366666666665"/>
    <x v="11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n v="154.05897142857143"/>
    <x v="11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n v="101.25"/>
    <x v="11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n v="100"/>
    <x v="11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n v="108.74800874800874"/>
    <x v="11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n v="131.83333333333334"/>
    <x v="11"/>
    <n v="70.625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n v="133.46666666666667"/>
    <x v="11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n v="0"/>
    <x v="18"/>
    <e v="#DIV/0!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n v="8.0833333333333321"/>
    <x v="18"/>
    <n v="90.9375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n v="0.4"/>
    <x v="18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n v="42.892307692307689"/>
    <x v="18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n v="3.6363636363636364E-3"/>
    <x v="18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n v="0.5"/>
    <x v="18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n v="0.05"/>
    <x v="18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n v="4.8680000000000003"/>
    <x v="18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n v="0"/>
    <x v="18"/>
    <e v="#DIV/0!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n v="10.314285714285715"/>
    <x v="18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n v="71.784615384615378"/>
    <x v="1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n v="1.06"/>
    <x v="18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n v="0.44999999999999996"/>
    <x v="18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n v="1.6250000000000001E-2"/>
    <x v="18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n v="0.51"/>
    <x v="18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n v="0"/>
    <x v="18"/>
    <e v="#DIV/0!"/>
    <x v="6"/>
    <x v="18"/>
  </r>
  <r>
    <n v="1877"/>
    <x v="1877"/>
    <x v="1875"/>
    <n v="60"/>
    <n v="0"/>
    <x v="2"/>
    <x v="0"/>
    <s v="USD"/>
    <n v="1425170525"/>
    <n v="1422664925"/>
    <b v="0"/>
    <n v="0"/>
    <b v="0"/>
    <n v="0"/>
    <x v="18"/>
    <e v="#DIV/0!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n v="0"/>
    <x v="18"/>
    <e v="#DIV/0!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n v="0.12"/>
    <x v="18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n v="20.080000000000002"/>
    <x v="18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n v="172.68449999999999"/>
    <x v="14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n v="100.8955223880597"/>
    <x v="14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n v="104.8048048048048"/>
    <x v="14"/>
    <n v="32.71875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n v="135.1"/>
    <x v="14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n v="116.32786885245903"/>
    <x v="14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n v="102.08333333333333"/>
    <x v="14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n v="111.16666666666666"/>
    <x v="14"/>
    <n v="416.875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n v="166.08"/>
    <x v="14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n v="106.60000000000001"/>
    <x v="14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n v="144.58441666666667"/>
    <x v="14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n v="105.55000000000001"/>
    <x v="14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n v="136.60000000000002"/>
    <x v="14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n v="104"/>
    <x v="1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n v="114.5"/>
    <x v="14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n v="101.71957671957672"/>
    <x v="14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n v="123.94678492239468"/>
    <x v="14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n v="102.45669291338582"/>
    <x v="14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n v="144.5"/>
    <x v="14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n v="133.33333333333331"/>
    <x v="14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n v="109.3644"/>
    <x v="14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n v="2.6969696969696968"/>
    <x v="29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n v="1.2"/>
    <x v="29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n v="46.6"/>
    <x v="29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n v="0.1"/>
    <x v="29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n v="0.16800000000000001"/>
    <x v="29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n v="42.76"/>
    <x v="29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n v="0.28333333333333333"/>
    <x v="29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n v="1.7319999999999998"/>
    <x v="29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n v="14.111428571428572"/>
    <x v="29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n v="39.395294117647055"/>
    <x v="29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n v="2.3529411764705882E-2"/>
    <x v="29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n v="59.3"/>
    <x v="29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n v="1.3270833333333334"/>
    <x v="29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n v="9.0090090090090094"/>
    <x v="29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b v="0"/>
    <n v="1.6"/>
    <x v="29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n v="0.51"/>
    <x v="29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n v="52.570512820512818"/>
    <x v="29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n v="1.04"/>
    <x v="29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n v="47.4"/>
    <x v="29"/>
    <n v="29.625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n v="43.03"/>
    <x v="29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n v="136.80000000000001"/>
    <x v="14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n v="115.55"/>
    <x v="14"/>
    <n v="36.109375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n v="240.79999999999998"/>
    <x v="14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n v="114.39999999999999"/>
    <x v="14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n v="110.33333333333333"/>
    <x v="14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n v="195.37933333333334"/>
    <x v="14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n v="103.33333333333334"/>
    <x v="14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n v="103.1372549019608"/>
    <x v="14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n v="100.3125"/>
    <x v="14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n v="127"/>
    <x v="14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n v="120.601"/>
    <x v="14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n v="106.99047619047619"/>
    <x v="14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n v="172.43333333333334"/>
    <x v="14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n v="123.61999999999999"/>
    <x v="14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n v="108.4"/>
    <x v="14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n v="116.52013333333333"/>
    <x v="14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n v="187.245"/>
    <x v="14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n v="115.93333333333334"/>
    <x v="14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n v="110.7"/>
    <x v="14"/>
    <n v="115.3125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n v="170.92307692307693"/>
    <x v="14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n v="126.11835600000001"/>
    <x v="30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n v="138.44033333333334"/>
    <x v="30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n v="1705.2499999999998"/>
    <x v="30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n v="788.05550000000005"/>
    <x v="30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n v="348.01799999999997"/>
    <x v="30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n v="149.74666666666667"/>
    <x v="30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n v="100.63375000000001"/>
    <x v="30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n v="800.21100000000001"/>
    <x v="30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n v="106.00260000000002"/>
    <x v="30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n v="200.51866666666669"/>
    <x v="30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n v="212.44399999999999"/>
    <x v="30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n v="198.47237142857145"/>
    <x v="30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n v="225.94666666666666"/>
    <x v="30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n v="698.94800000000009"/>
    <x v="30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n v="398.59528571428569"/>
    <x v="30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n v="294.0333333333333"/>
    <x v="30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n v="167.50470000000001"/>
    <x v="30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n v="1435.5717142857143"/>
    <x v="30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n v="156.73439999999999"/>
    <x v="30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n v="117.90285714285716"/>
    <x v="30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n v="1105.3811999999998"/>
    <x v="30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n v="192.92499999999998"/>
    <x v="30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n v="126.8842105263158"/>
    <x v="30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n v="259.57748878923763"/>
    <x v="30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n v="262.27999999999997"/>
    <x v="30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n v="206.74309000000002"/>
    <x v="30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n v="370.13"/>
    <x v="30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n v="284.96600000000001"/>
    <x v="30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n v="579.08000000000004"/>
    <x v="30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n v="1131.8"/>
    <x v="30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n v="263.02771750000005"/>
    <x v="30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n v="674.48"/>
    <x v="30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n v="256.83081313131316"/>
    <x v="30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n v="375.49599999999998"/>
    <x v="30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n v="208.70837499999996"/>
    <x v="30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n v="346.6"/>
    <x v="30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n v="402.33"/>
    <x v="30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n v="1026.8451399999999"/>
    <x v="30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n v="114.901155"/>
    <x v="30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n v="354.82402000000002"/>
    <x v="30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n v="5.08"/>
    <x v="31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n v="0"/>
    <x v="31"/>
    <e v="#DIV/0!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n v="4.3"/>
    <x v="31"/>
    <n v="88.6875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n v="21.146666666666665"/>
    <x v="31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n v="3.1875"/>
    <x v="31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n v="0.05"/>
    <x v="31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n v="42.472727272727276"/>
    <x v="31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n v="0.41666666666666669"/>
    <x v="31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n v="1"/>
    <x v="3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n v="16.966666666666665"/>
    <x v="31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n v="7.0000000000000009"/>
    <x v="31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n v="0.13333333333333333"/>
    <x v="31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n v="0"/>
    <x v="31"/>
    <e v="#DIV/0!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n v="0"/>
    <x v="31"/>
    <e v="#DIV/0!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n v="7.8"/>
    <x v="31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n v="0"/>
    <x v="31"/>
    <e v="#DIV/0!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n v="0"/>
    <x v="31"/>
    <e v="#DIV/0!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n v="26.200000000000003"/>
    <x v="31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n v="0.76129032258064511"/>
    <x v="31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n v="12.5"/>
    <x v="31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n v="382.12909090909091"/>
    <x v="30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n v="216.79422000000002"/>
    <x v="30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n v="312"/>
    <x v="30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n v="234.42048"/>
    <x v="30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n v="123.68010000000001"/>
    <x v="30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n v="247.84"/>
    <x v="30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n v="115.7092"/>
    <x v="30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n v="117.07484768810599"/>
    <x v="30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n v="305.15800000000002"/>
    <x v="30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n v="320.05299999999994"/>
    <x v="30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n v="819.56399999999996"/>
    <x v="30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n v="234.90000000000003"/>
    <x v="30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n v="494.91374999999999"/>
    <x v="30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n v="7813.7822333333334"/>
    <x v="30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n v="113.00013888888888"/>
    <x v="30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n v="921.54219999999998"/>
    <x v="30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n v="125.10239999999999"/>
    <x v="30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n v="102.24343076923077"/>
    <x v="30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n v="484.90975000000003"/>
    <x v="30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n v="192.33333333333334"/>
    <x v="30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n v="281.10000000000002"/>
    <x v="30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n v="125.13700000000001"/>
    <x v="30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n v="161.459"/>
    <x v="30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n v="585.35"/>
    <x v="30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n v="201.14999999999998"/>
    <x v="30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n v="133.48307999999997"/>
    <x v="30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n v="120.24900000000001"/>
    <x v="30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n v="126.16666666666667"/>
    <x v="30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n v="361.2"/>
    <x v="30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n v="226.239013671875"/>
    <x v="30"/>
    <n v="118.6144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n v="120.35"/>
    <x v="30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n v="304.18799999999999"/>
    <x v="30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n v="178.67599999999999"/>
    <x v="30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n v="386.81998717948721"/>
    <x v="30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n v="211.03642500000004"/>
    <x v="30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n v="131.66833333333335"/>
    <x v="30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n v="300.47639999999996"/>
    <x v="30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n v="420.51249999999999"/>
    <x v="30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n v="136.21680000000001"/>
    <x v="30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n v="248.17133333333334"/>
    <x v="30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n v="181.86315789473684"/>
    <x v="30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n v="123.53"/>
    <x v="30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n v="506.20938628158842"/>
    <x v="30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n v="108.21333333333334"/>
    <x v="30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n v="819.18387755102037"/>
    <x v="30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n v="121.10000000000001"/>
    <x v="30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n v="102.99897959183673"/>
    <x v="30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n v="148.33229411764705"/>
    <x v="30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n v="120.19070000000001"/>
    <x v="30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n v="473.27000000000004"/>
    <x v="30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n v="130.36250000000001"/>
    <x v="30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n v="353.048"/>
    <x v="30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n v="101.02"/>
    <x v="30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n v="113.59142857142857"/>
    <x v="30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n v="167.41666666666666"/>
    <x v="30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n v="153.452"/>
    <x v="30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n v="202.23220000000001"/>
    <x v="30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n v="168.28125"/>
    <x v="30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n v="143.45666666666668"/>
    <x v="30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n v="196.4"/>
    <x v="30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n v="107.91999999999999"/>
    <x v="30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n v="114.97699999999999"/>
    <x v="30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n v="148.04999999999998"/>
    <x v="30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n v="191.16676082790633"/>
    <x v="30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n v="199.215125"/>
    <x v="30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n v="218.6"/>
    <x v="30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n v="126.86868686868686"/>
    <x v="30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n v="105.22388000000001"/>
    <x v="30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n v="128.40666000000002"/>
    <x v="30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n v="317.3272"/>
    <x v="30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n v="280.73"/>
    <x v="30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n v="110.73146853146854"/>
    <x v="30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n v="152.60429999999999"/>
    <x v="30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n v="102.49999999999999"/>
    <x v="30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n v="1678.3738373837384"/>
    <x v="30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n v="543.349156424581"/>
    <x v="30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n v="115.50800000000001"/>
    <x v="30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n v="131.20499999999998"/>
    <x v="30"/>
    <n v="546.6875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n v="288.17"/>
    <x v="30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n v="507.8"/>
    <x v="30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n v="114.57142857142857"/>
    <x v="14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n v="110.73333333333333"/>
    <x v="14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n v="113.33333333333333"/>
    <x v="14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n v="108.33333333333333"/>
    <x v="14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n v="123.53333333333335"/>
    <x v="14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n v="100.69999999999999"/>
    <x v="14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n v="103.53333333333335"/>
    <x v="14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n v="115.51066666666668"/>
    <x v="14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n v="120.4004"/>
    <x v="14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n v="115.040375"/>
    <x v="14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n v="120.46777777777777"/>
    <x v="14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n v="101.28333333333333"/>
    <x v="14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n v="102.46666666666667"/>
    <x v="14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n v="120.54285714285714"/>
    <x v="14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n v="100"/>
    <x v="14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n v="101.66666666666666"/>
    <x v="14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n v="100"/>
    <x v="14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n v="100.33333333333334"/>
    <x v="14"/>
    <n v="188.125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n v="132.36666666666667"/>
    <x v="14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n v="136.66666666666666"/>
    <x v="14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n v="113.25"/>
    <x v="14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n v="136"/>
    <x v="14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n v="146.12318374694613"/>
    <x v="14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n v="129.5"/>
    <x v="14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n v="254"/>
    <x v="1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n v="107.04545454545456"/>
    <x v="14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n v="107.73299999999999"/>
    <x v="14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n v="107.31250000000001"/>
    <x v="14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n v="106.52500000000001"/>
    <x v="14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n v="100.35000000000001"/>
    <x v="14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n v="106.5"/>
    <x v="14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n v="100"/>
    <x v="14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n v="104.85714285714285"/>
    <x v="14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n v="104.69999999999999"/>
    <x v="14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n v="225.66666666666669"/>
    <x v="14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n v="100.90416666666667"/>
    <x v="14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n v="147.75"/>
    <x v="14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n v="134.61099999999999"/>
    <x v="14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n v="100.75"/>
    <x v="14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n v="100.880375"/>
    <x v="14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n v="0.56800000000000006"/>
    <x v="17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n v="0.38750000000000001"/>
    <x v="17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n v="10"/>
    <x v="17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n v="10.454545454545453"/>
    <x v="17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n v="1.4200000000000002"/>
    <x v="17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n v="0.05"/>
    <x v="17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n v="28.842857142857142"/>
    <x v="17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n v="0.16666666666666669"/>
    <x v="17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n v="11.799999999999999"/>
    <x v="17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n v="0.20238095238095236"/>
    <x v="17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n v="5"/>
    <x v="17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n v="2.1129899999999995"/>
    <x v="17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n v="1.6"/>
    <x v="17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n v="1.7333333333333332"/>
    <x v="17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n v="9.56"/>
    <x v="17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n v="5.9612499999999999E-2"/>
    <x v="17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n v="28.405999999999999"/>
    <x v="17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n v="12.8"/>
    <x v="17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n v="5.42"/>
    <x v="17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n v="0.11199999999999999"/>
    <x v="17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n v="0"/>
    <x v="17"/>
    <e v="#DIV/0!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n v="5.7238095238095239"/>
    <x v="17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n v="11.25"/>
    <x v="17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n v="1.7098591549295776"/>
    <x v="17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n v="30.433333333333334"/>
    <x v="17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n v="0.02"/>
    <x v="17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n v="0.69641025641025645"/>
    <x v="17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n v="2"/>
    <b v="0"/>
    <n v="2"/>
    <x v="17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n v="0"/>
    <x v="17"/>
    <e v="#DIV/0!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n v="0.80999999999999994"/>
    <x v="17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n v="0.26222222222222225"/>
    <x v="17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n v="0.16666666666666669"/>
    <x v="17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n v="9.124454880912446E-3"/>
    <x v="17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b v="0"/>
    <n v="0.8"/>
    <x v="17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n v="2.2999999999999998"/>
    <x v="17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n v="2.6660714285714282"/>
    <x v="17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n v="28.192"/>
    <x v="17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n v="6.5900366666666672"/>
    <x v="17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n v="0.72222222222222221"/>
    <x v="17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n v="0.85000000000000009"/>
    <x v="17"/>
    <n v="5.3125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n v="115.75"/>
    <x v="11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n v="112.26666666666667"/>
    <x v="11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n v="132.20000000000002"/>
    <x v="11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n v="102.63636363636364"/>
    <x v="11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n v="138.64000000000001"/>
    <x v="11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n v="146.6"/>
    <x v="11"/>
    <n v="91.625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n v="120"/>
    <x v="11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n v="121.5816111111111"/>
    <x v="11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n v="100"/>
    <x v="11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n v="180.85714285714286"/>
    <x v="11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n v="106.075"/>
    <x v="11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n v="100"/>
    <x v="11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n v="126.92857142857143"/>
    <x v="11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n v="102.97499999999999"/>
    <x v="11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n v="250"/>
    <x v="11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n v="126.02"/>
    <x v="11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n v="100.12"/>
    <x v="11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n v="138.64000000000001"/>
    <x v="11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n v="161.4"/>
    <x v="11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n v="107.18419999999999"/>
    <x v="11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n v="153.1"/>
    <x v="32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n v="524.16666666666663"/>
    <x v="32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n v="489.27777777777777"/>
    <x v="32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n v="284.74"/>
    <x v="32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n v="1856.97"/>
    <x v="32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n v="109.67499999999998"/>
    <x v="32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n v="1014.6425"/>
    <x v="32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n v="412.17692027666544"/>
    <x v="32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n v="503.25"/>
    <x v="32"/>
    <n v="68.625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n v="184.61052631578946"/>
    <x v="32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n v="119.73333333333333"/>
    <x v="32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n v="1081.2401666666667"/>
    <x v="32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n v="452.37333333333333"/>
    <x v="32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n v="537.37"/>
    <x v="32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n v="120.32608695652173"/>
    <x v="32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n v="113.83571428571429"/>
    <x v="32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n v="951.03109999999992"/>
    <x v="32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n v="132.89249999999998"/>
    <x v="32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n v="146.97777777777779"/>
    <x v="32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n v="542.15"/>
    <x v="32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n v="382.71818181818185"/>
    <x v="15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n v="704.18124999999998"/>
    <x v="15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n v="109.55"/>
    <x v="15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n v="132.86666666666667"/>
    <x v="15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n v="152"/>
    <x v="15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n v="102.72727272727273"/>
    <x v="15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n v="100"/>
    <x v="15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n v="101.6"/>
    <x v="15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n v="150.80000000000001"/>
    <x v="15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n v="111.425"/>
    <x v="1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n v="195.6"/>
    <x v="15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n v="114.38333333333333"/>
    <x v="15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n v="1"/>
    <b v="1"/>
    <n v="200"/>
    <x v="15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n v="292.50166666666667"/>
    <x v="15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n v="156.36363636363637"/>
    <x v="15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n v="105.66666666666666"/>
    <x v="15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n v="101.19047619047619"/>
    <x v="15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n v="122.833"/>
    <x v="15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n v="101.49999999999999"/>
    <x v="15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n v="101.14285714285714"/>
    <x v="15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n v="108.11999999999999"/>
    <x v="32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n v="162.6"/>
    <x v="32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n v="105.80000000000001"/>
    <x v="32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n v="243.15000000000003"/>
    <x v="32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n v="944.83338095238094"/>
    <x v="32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n v="108.46283333333334"/>
    <x v="32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n v="157.37692307692308"/>
    <x v="32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n v="1174.49"/>
    <x v="32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n v="171.04755366949576"/>
    <x v="32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n v="125.95294117647057"/>
    <x v="32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n v="1212.1296000000002"/>
    <x v="32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n v="495.8"/>
    <x v="32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n v="332.03999999999996"/>
    <x v="32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n v="1165"/>
    <x v="32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n v="153.3153846153846"/>
    <x v="32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n v="537.10714285714289"/>
    <x v="32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n v="352.92777777777775"/>
    <x v="32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n v="137.4"/>
    <x v="32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n v="128.02668"/>
    <x v="32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n v="270.68"/>
    <x v="32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n v="806.4"/>
    <x v="32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n v="1360.0976000000001"/>
    <x v="32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n v="930250"/>
    <x v="32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n v="377.02"/>
    <x v="3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n v="2647.0250000000001"/>
    <x v="32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n v="100.12"/>
    <x v="32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n v="104.45405405405405"/>
    <x v="32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n v="107.21428571428571"/>
    <x v="32"/>
    <n v="58.6328125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n v="168.77142857142857"/>
    <x v="32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n v="975.11200000000008"/>
    <x v="32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n v="134.44929411764704"/>
    <x v="32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n v="272.27777777777777"/>
    <x v="32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n v="112.6875"/>
    <x v="32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n v="459.8"/>
    <x v="32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n v="286.65822784810126"/>
    <x v="32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n v="222.70833333333334"/>
    <x v="32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n v="636.14"/>
    <x v="32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n v="146.5"/>
    <x v="32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n v="1867.1"/>
    <x v="32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n v="326.92"/>
    <x v="32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n v="779.5"/>
    <x v="32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n v="154.15151515151516"/>
    <x v="32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n v="115.54666666666667"/>
    <x v="32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n v="180.03333333333333"/>
    <x v="32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n v="298.5"/>
    <x v="32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n v="320.26666666666665"/>
    <x v="32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n v="380.52499999999998"/>
    <x v="32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n v="102.60000000000001"/>
    <x v="32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n v="1801.64"/>
    <x v="32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n v="720.24800000000005"/>
    <x v="32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n v="283.09000000000003"/>
    <x v="32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n v="1356.6000000000001"/>
    <x v="32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n v="220.35999999999999"/>
    <x v="32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n v="119.6"/>
    <x v="32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n v="407.76923076923077"/>
    <x v="32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n v="105.81826105905425"/>
    <x v="32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n v="141.08235294117648"/>
    <x v="32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n v="270.7"/>
    <x v="32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n v="153.80000000000001"/>
    <x v="32"/>
    <n v="48.0625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n v="403.57653061224488"/>
    <x v="32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n v="185"/>
    <x v="11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n v="185.33333333333331"/>
    <x v="11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n v="100.85533333333332"/>
    <x v="11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n v="106.22116666666668"/>
    <x v="11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n v="121.36666666666667"/>
    <x v="11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n v="100.06666666666666"/>
    <x v="11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n v="119.97755555555555"/>
    <x v="11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n v="100.1"/>
    <x v="11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n v="107.4"/>
    <x v="11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n v="104.06666666666666"/>
    <x v="11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n v="172.8"/>
    <x v="11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n v="107.2505"/>
    <x v="11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n v="108.23529411764706"/>
    <x v="11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n v="146.08079999999998"/>
    <x v="11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n v="125.25"/>
    <x v="11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n v="149.07142857142856"/>
    <x v="11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n v="100.6"/>
    <x v="11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n v="105.07333333333332"/>
    <x v="11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n v="350.16666666666663"/>
    <x v="11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n v="101.25"/>
    <x v="11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n v="133.6044"/>
    <x v="1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n v="170.65217391304347"/>
    <x v="14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n v="109.35829457364341"/>
    <x v="14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n v="100.70033333333335"/>
    <x v="14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n v="101.22777777777779"/>
    <x v="14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n v="106.75857142857143"/>
    <x v="14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n v="106.65777537961894"/>
    <x v="1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n v="101.30622"/>
    <x v="14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n v="106.67450000000001"/>
    <x v="14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n v="428.83978378378379"/>
    <x v="14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n v="104.11111111111111"/>
    <x v="14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n v="107.86666666666666"/>
    <x v="14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n v="175.84040000000002"/>
    <x v="14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n v="156.97"/>
    <x v="14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n v="102.60000000000001"/>
    <x v="14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n v="104.04266666666666"/>
    <x v="14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n v="104"/>
    <x v="1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n v="121.05999999999999"/>
    <x v="14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n v="107.69999999999999"/>
    <x v="14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n v="108.66"/>
    <x v="14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n v="39.120962394619681"/>
    <x v="33"/>
    <n v="64.53125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n v="3.1481481481481479"/>
    <x v="33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n v="48"/>
    <x v="33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n v="20.733333333333334"/>
    <x v="33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n v="8"/>
    <x v="33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n v="0.72"/>
    <x v="33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n v="526.09431428571429"/>
    <x v="33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n v="254.45000000000002"/>
    <x v="33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n v="105.91999999999999"/>
    <x v="33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n v="102.42285714285715"/>
    <x v="33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n v="144.31375"/>
    <x v="33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n v="106.30800000000001"/>
    <x v="33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n v="212.16666666666666"/>
    <x v="33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n v="101.95"/>
    <x v="33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n v="102.27200000000001"/>
    <x v="33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n v="520.73254999999995"/>
    <x v="33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n v="110.65833333333333"/>
    <x v="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n v="101.14333333333335"/>
    <x v="33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n v="294.20799999999997"/>
    <x v="33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n v="105.77749999999999"/>
    <x v="33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n v="0"/>
    <x v="7"/>
    <e v="#DIV/0!"/>
    <x v="2"/>
    <x v="7"/>
  </r>
  <r>
    <n v="2342"/>
    <x v="2342"/>
    <x v="2340"/>
    <n v="5500"/>
    <n v="0"/>
    <x v="1"/>
    <x v="0"/>
    <s v="USD"/>
    <n v="1412571600"/>
    <n v="1410799870"/>
    <b v="0"/>
    <n v="0"/>
    <b v="0"/>
    <n v="0"/>
    <x v="7"/>
    <e v="#DIV/0!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n v="3"/>
    <x v="7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b v="0"/>
    <n v="0.1"/>
    <x v="7"/>
    <n v="1"/>
    <x v="2"/>
    <x v="7"/>
  </r>
  <r>
    <n v="2345"/>
    <x v="2345"/>
    <x v="2343"/>
    <n v="3000"/>
    <n v="0"/>
    <x v="1"/>
    <x v="0"/>
    <s v="USD"/>
    <n v="1427845140"/>
    <n v="1424822556"/>
    <b v="0"/>
    <n v="0"/>
    <b v="0"/>
    <n v="0"/>
    <x v="7"/>
    <e v="#DIV/0!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n v="6.5000000000000002E-2"/>
    <x v="7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n v="1.5"/>
    <x v="7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n v="0.38571428571428573"/>
    <x v="7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n v="0"/>
    <x v="7"/>
    <e v="#DIV/0!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n v="0"/>
    <x v="7"/>
    <e v="#DIV/0!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n v="0.5714285714285714"/>
    <x v="7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n v="0"/>
    <b v="0"/>
    <n v="0"/>
    <x v="7"/>
    <e v="#DIV/0!"/>
    <x v="2"/>
    <x v="7"/>
  </r>
  <r>
    <n v="2353"/>
    <x v="2353"/>
    <x v="2351"/>
    <n v="1000"/>
    <n v="0"/>
    <x v="1"/>
    <x v="0"/>
    <s v="USD"/>
    <n v="1429632822"/>
    <n v="1428596022"/>
    <b v="0"/>
    <n v="0"/>
    <b v="0"/>
    <n v="0"/>
    <x v="7"/>
    <e v="#DIV/0!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n v="7.1428571428571425E-2"/>
    <x v="7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n v="0.6875"/>
    <x v="7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n v="0"/>
    <x v="7"/>
    <e v="#DIV/0!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n v="0"/>
    <x v="7"/>
    <e v="#DIV/0!"/>
    <x v="2"/>
    <x v="7"/>
  </r>
  <r>
    <n v="2358"/>
    <x v="2358"/>
    <x v="2356"/>
    <n v="1500"/>
    <n v="0"/>
    <x v="1"/>
    <x v="1"/>
    <s v="GBP"/>
    <n v="1422664740"/>
    <n v="1417818036"/>
    <b v="0"/>
    <n v="0"/>
    <b v="0"/>
    <n v="0"/>
    <x v="7"/>
    <e v="#DIV/0!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n v="14.680000000000001"/>
    <x v="7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n v="0.04"/>
    <x v="7"/>
    <n v="2"/>
    <x v="2"/>
    <x v="7"/>
  </r>
  <r>
    <n v="2361"/>
    <x v="2361"/>
    <x v="2359"/>
    <n v="200"/>
    <n v="0"/>
    <x v="1"/>
    <x v="5"/>
    <s v="CAD"/>
    <n v="1462053600"/>
    <n v="1459975008"/>
    <b v="0"/>
    <n v="0"/>
    <b v="0"/>
    <n v="0"/>
    <x v="7"/>
    <e v="#DIV/0!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n v="28.571428571428569"/>
    <x v="7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n v="0"/>
    <x v="7"/>
    <e v="#DIV/0!"/>
    <x v="2"/>
    <x v="7"/>
  </r>
  <r>
    <n v="2364"/>
    <x v="2364"/>
    <x v="2362"/>
    <n v="128"/>
    <n v="0"/>
    <x v="1"/>
    <x v="0"/>
    <s v="USD"/>
    <n v="1445898356"/>
    <n v="1441146356"/>
    <b v="0"/>
    <n v="0"/>
    <b v="0"/>
    <n v="0"/>
    <x v="7"/>
    <e v="#DIV/0!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n v="0"/>
    <x v="7"/>
    <e v="#DIV/0!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n v="10.52"/>
    <x v="7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n v="1.34"/>
    <x v="7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n v="0.25"/>
    <x v="7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n v="0"/>
    <x v="7"/>
    <e v="#DIV/0!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n v="0.32800000000000001"/>
    <x v="7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b v="0"/>
    <n v="0"/>
    <x v="7"/>
    <e v="#DIV/0!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n v="3.2727272727272729"/>
    <x v="7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n v="5.8823529411764705E-3"/>
    <x v="7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n v="4.5454545454545456E-2"/>
    <x v="7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n v="0"/>
    <x v="7"/>
    <e v="#DIV/0!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n v="10.877666666666666"/>
    <x v="7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n v="0"/>
    <b v="0"/>
    <n v="0"/>
    <x v="7"/>
    <e v="#DIV/0!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n v="0"/>
    <x v="7"/>
    <e v="#DIV/0!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n v="0"/>
    <x v="7"/>
    <e v="#DIV/0!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n v="0.36666666666666664"/>
    <x v="7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n v="1.8193398957730169"/>
    <x v="7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n v="2.5"/>
    <x v="7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n v="4.3499999999999996"/>
    <x v="7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b v="0"/>
    <n v="0.8"/>
    <x v="7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n v="1.2123076923076923"/>
    <x v="7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n v="0"/>
    <x v="7"/>
    <e v="#DIV/0!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n v="0.68399999999999994"/>
    <x v="7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n v="1.2513513513513512"/>
    <x v="7"/>
    <n v="57.875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n v="0.1875"/>
    <x v="7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n v="0"/>
    <x v="7"/>
    <e v="#DIV/0!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n v="0.125"/>
    <x v="7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b v="0"/>
    <n v="0"/>
    <x v="7"/>
    <e v="#DIV/0!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n v="0.05"/>
    <x v="7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n v="0.06"/>
    <x v="7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n v="0"/>
    <x v="7"/>
    <e v="#DIV/0!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n v="0.2"/>
    <x v="7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n v="0"/>
    <x v="7"/>
    <e v="#DIV/0!"/>
    <x v="2"/>
    <x v="7"/>
  </r>
  <r>
    <n v="2398"/>
    <x v="2398"/>
    <x v="2396"/>
    <n v="4000"/>
    <n v="0"/>
    <x v="1"/>
    <x v="0"/>
    <s v="USD"/>
    <n v="1435874384"/>
    <n v="1433282384"/>
    <b v="0"/>
    <n v="0"/>
    <b v="0"/>
    <n v="0"/>
    <x v="7"/>
    <e v="#DIV/0!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n v="0"/>
    <x v="7"/>
    <e v="#DIV/0!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n v="0"/>
    <x v="7"/>
    <e v="#DIV/0!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n v="0.71785714285714286"/>
    <x v="19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n v="0.43333333333333329"/>
    <x v="19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n v="16.833333333333332"/>
    <x v="19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n v="0"/>
    <x v="19"/>
    <e v="#DIV/0!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n v="22.52"/>
    <x v="19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n v="41.384615384615387"/>
    <x v="19"/>
    <n v="84.0625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n v="25.259090909090908"/>
    <x v="19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n v="0.2"/>
    <x v="19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n v="1.8399999999999999"/>
    <x v="19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n v="0"/>
    <x v="19"/>
    <e v="#DIV/0!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n v="0.60399999999999998"/>
    <x v="19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n v="0"/>
    <x v="19"/>
    <e v="#DIV/0!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n v="0.83333333333333337"/>
    <x v="19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n v="3.0666666666666664"/>
    <x v="19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n v="0.55833333333333335"/>
    <x v="19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n v="2.5000000000000001E-2"/>
    <x v="19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n v="0"/>
    <x v="19"/>
    <e v="#DIV/0!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n v="0.02"/>
    <x v="19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n v="0"/>
    <x v="19"/>
    <e v="#DIV/0!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n v="14.825133372851216"/>
    <x v="19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n v="1.6666666666666666E-2"/>
    <x v="19"/>
    <n v="1"/>
    <x v="7"/>
    <x v="19"/>
  </r>
  <r>
    <n v="2422"/>
    <x v="2422"/>
    <x v="2420"/>
    <n v="500"/>
    <n v="1"/>
    <x v="2"/>
    <x v="0"/>
    <s v="USD"/>
    <n v="1426091036"/>
    <n v="1423502636"/>
    <b v="0"/>
    <n v="1"/>
    <b v="0"/>
    <n v="0.2"/>
    <x v="19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n v="1.3333333333333334E-2"/>
    <x v="19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n v="1.24"/>
    <x v="19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n v="2.8571428571428574E-2"/>
    <x v="19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n v="0"/>
    <x v="19"/>
    <e v="#DIV/0!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n v="2E-3"/>
    <x v="19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n v="2.8571428571428571E-3"/>
    <x v="19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n v="1.4321428571428572"/>
    <x v="19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n v="0.70000000000000007"/>
    <x v="19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n v="2E-3"/>
    <x v="19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n v="1.4285714285714287E-2"/>
    <x v="19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n v="0"/>
    <x v="19"/>
    <e v="#DIV/0!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n v="0.13"/>
    <x v="19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n v="0.48960000000000004"/>
    <x v="19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n v="3.8461538461538464E-2"/>
    <x v="19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n v="0"/>
    <x v="19"/>
    <e v="#DIV/0!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n v="0.33333333333333337"/>
    <x v="19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n v="0"/>
    <x v="19"/>
    <e v="#DIV/0!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n v="0.2"/>
    <x v="19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n v="107.88"/>
    <x v="33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n v="125.94166666666666"/>
    <x v="33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n v="202.51495"/>
    <x v="33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n v="108.60000000000001"/>
    <x v="33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n v="172.8"/>
    <x v="33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n v="167.98"/>
    <x v="33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n v="427.20000000000005"/>
    <x v="33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n v="107.5"/>
    <x v="33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n v="108"/>
    <x v="33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n v="101.53353333333335"/>
    <x v="33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n v="115.45"/>
    <x v="33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n v="133.5"/>
    <x v="33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n v="154.69999999999999"/>
    <x v="33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n v="100.84571428571429"/>
    <x v="33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n v="182"/>
    <x v="33"/>
    <n v="34.125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n v="180.86666666666667"/>
    <x v="33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n v="102.30434782608695"/>
    <x v="33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n v="110.17999999999999"/>
    <x v="33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n v="102.25"/>
    <x v="33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n v="100.78823529411764"/>
    <x v="33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n v="103.8"/>
    <x v="14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n v="110.70833333333334"/>
    <x v="14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n v="116.25000000000001"/>
    <x v="14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n v="111.1"/>
    <x v="14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n v="180.14285714285714"/>
    <x v="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n v="100"/>
    <x v="14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n v="118.5"/>
    <x v="14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n v="107.21700000000001"/>
    <x v="14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n v="113.66666666666667"/>
    <x v="14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n v="103.16400000000002"/>
    <x v="14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n v="128"/>
    <x v="14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n v="135.76026666666667"/>
    <x v="14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n v="100"/>
    <x v="14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n v="100.00360000000002"/>
    <x v="14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n v="104.71999999999998"/>
    <x v="14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n v="105.02249999999999"/>
    <x v="14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n v="171.33333333333334"/>
    <x v="1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n v="127.49999999999999"/>
    <x v="14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n v="133.44333333333333"/>
    <x v="14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n v="100"/>
    <x v="14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n v="112.91099999999999"/>
    <x v="14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n v="100.1"/>
    <x v="14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n v="113.72727272727272"/>
    <x v="14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n v="119.31742857142855"/>
    <x v="14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n v="103.25"/>
    <x v="14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n v="265.66666666666669"/>
    <x v="14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n v="100.05066666666667"/>
    <x v="14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n v="106.69999999999999"/>
    <x v="14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n v="133.67142857142858"/>
    <x v="14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n v="121.39999999999999"/>
    <x v="14"/>
    <n v="37.9375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n v="103.2"/>
    <x v="14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n v="125"/>
    <x v="14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n v="128.69999999999999"/>
    <x v="14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n v="101.00533333333333"/>
    <x v="14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n v="127.53666666666665"/>
    <x v="14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n v="100"/>
    <x v="14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n v="112.7715"/>
    <x v="14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n v="105.60000000000001"/>
    <x v="14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n v="202.625"/>
    <x v="14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n v="113.33333333333333"/>
    <x v="14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n v="2.5545454545454547"/>
    <x v="34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n v="7.8181818181818186E-2"/>
    <x v="34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n v="0"/>
    <x v="34"/>
    <e v="#DIV/0!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n v="0"/>
    <x v="34"/>
    <e v="#DIV/0!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n v="0"/>
    <x v="34"/>
    <e v="#DIV/0!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n v="0.6"/>
    <x v="34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n v="0"/>
    <x v="34"/>
    <e v="#DIV/0!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n v="0"/>
    <x v="34"/>
    <e v="#DIV/0!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n v="1.0526315789473684"/>
    <x v="34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n v="0.15"/>
    <x v="34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n v="0"/>
    <x v="34"/>
    <e v="#DIV/0!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n v="0"/>
    <x v="34"/>
    <e v="#DIV/0!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n v="0"/>
    <x v="34"/>
    <e v="#DIV/0!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n v="1.7500000000000002"/>
    <x v="34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n v="18.600000000000001"/>
    <x v="34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n v="0"/>
    <x v="34"/>
    <e v="#DIV/0!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n v="9.8166666666666664"/>
    <x v="34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n v="0"/>
    <x v="34"/>
    <e v="#DIV/0!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n v="4.3333333333333335E-2"/>
    <x v="34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n v="0"/>
    <x v="34"/>
    <e v="#DIV/0!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n v="109.48792"/>
    <x v="35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n v="100"/>
    <x v="35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n v="156.44444444444446"/>
    <x v="35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n v="101.6"/>
    <x v="35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n v="100.325"/>
    <x v="35"/>
    <n v="100.325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n v="112.94999999999999"/>
    <x v="35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n v="102.125"/>
    <x v="3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n v="107.24974999999999"/>
    <x v="35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n v="104.28333333333333"/>
    <x v="35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n v="100"/>
    <x v="35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n v="100.4"/>
    <x v="35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n v="126.125"/>
    <x v="3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n v="110.66666666666667"/>
    <x v="35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n v="105"/>
    <x v="3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n v="103.77499999999999"/>
    <x v="35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n v="4"/>
    <b v="1"/>
    <n v="115.99999999999999"/>
    <x v="35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n v="110.00000000000001"/>
    <x v="35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n v="113.01761111111111"/>
    <x v="35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n v="100.25"/>
    <x v="35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n v="103.4"/>
    <x v="35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n v="107.02857142857142"/>
    <x v="35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n v="103.57142857142858"/>
    <x v="35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n v="156.4"/>
    <x v="35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n v="100.82"/>
    <x v="35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n v="195.3"/>
    <x v="35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n v="111.71428571428572"/>
    <x v="35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n v="119.85454545454546"/>
    <x v="35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n v="101.85"/>
    <x v="3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n v="102.80254777070064"/>
    <x v="35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n v="100.84615384615385"/>
    <x v="35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n v="102.73469387755102"/>
    <x v="35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n v="106.5"/>
    <x v="35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n v="155.53333333333333"/>
    <x v="35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n v="122.8"/>
    <x v="35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n v="107.35"/>
    <x v="35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n v="105.50335570469798"/>
    <x v="35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n v="118.44444444444444"/>
    <x v="35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n v="108.88"/>
    <x v="35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n v="111.25"/>
    <x v="35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n v="100.1"/>
    <x v="35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n v="0"/>
    <x v="19"/>
    <e v="#DIV/0!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n v="0.75"/>
    <x v="19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n v="0"/>
    <x v="19"/>
    <e v="#DIV/0!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n v="0"/>
    <x v="19"/>
    <e v="#DIV/0!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n v="1"/>
    <x v="19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n v="0"/>
    <x v="19"/>
    <e v="#DIV/0!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n v="0.26666666666666666"/>
    <x v="19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n v="0.5"/>
    <x v="19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n v="2.2307692307692308"/>
    <x v="19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n v="0.84285714285714297"/>
    <x v="19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n v="0.25"/>
    <x v="19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n v="0"/>
    <x v="19"/>
    <e v="#DIV/0!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n v="0"/>
    <x v="19"/>
    <e v="#DIV/0!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n v="0"/>
    <x v="19"/>
    <e v="#DIV/0!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n v="0"/>
    <x v="19"/>
    <e v="#DIV/0!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n v="0"/>
    <x v="19"/>
    <e v="#DIV/0!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n v="0"/>
    <x v="19"/>
    <e v="#DIV/0!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n v="0"/>
    <x v="19"/>
    <e v="#DIV/0!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n v="0.13849999999999998"/>
    <x v="19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n v="0.6"/>
    <x v="19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n v="10.6"/>
    <x v="19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n v="1.1111111111111111E-3"/>
    <x v="19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n v="0.5"/>
    <x v="19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n v="0"/>
    <x v="19"/>
    <e v="#DIV/0!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n v="0.16666666666666669"/>
    <x v="19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n v="0.16666666666666669"/>
    <x v="19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n v="2.4340000000000002"/>
    <x v="19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n v="3.8833333333333329"/>
    <x v="19"/>
    <n v="29.125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n v="0.01"/>
    <x v="19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n v="0"/>
    <x v="19"/>
    <e v="#DIV/0!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n v="1.7333333333333332"/>
    <x v="19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n v="0.16666666666666669"/>
    <x v="19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n v="0"/>
    <x v="19"/>
    <e v="#DIV/0!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n v="1.25E-3"/>
    <x v="19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n v="12.166666666666668"/>
    <x v="19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n v="23.588571428571427"/>
    <x v="19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n v="5.6666666666666661"/>
    <x v="19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n v="39"/>
    <x v="1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n v="0.99546510341776351"/>
    <x v="19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n v="6.9320000000000004"/>
    <x v="19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n v="661.4"/>
    <x v="36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n v="326.0916666666667"/>
    <x v="36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n v="101.48571428571429"/>
    <x v="36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n v="104.21799999999999"/>
    <x v="36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n v="107.42157000000002"/>
    <x v="36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n v="110.05454545454545"/>
    <x v="36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n v="407.7"/>
    <x v="36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n v="223.92500000000001"/>
    <x v="36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n v="303.80111428571428"/>
    <x v="36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n v="141.3251043268175"/>
    <x v="36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n v="2790.6363636363635"/>
    <x v="36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n v="171.76130000000001"/>
    <x v="36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n v="101.01333333333334"/>
    <x v="36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n v="102"/>
    <x v="36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n v="169.76511744127936"/>
    <x v="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n v="114.53400000000001"/>
    <x v="36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n v="877.6"/>
    <x v="36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n v="105.38666666666667"/>
    <x v="36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n v="188.39999999999998"/>
    <x v="36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n v="143.65230769230772"/>
    <x v="36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n v="145.88"/>
    <x v="36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n v="131.184"/>
    <x v="36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n v="113.99999999999999"/>
    <x v="36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n v="1379.4206249999997"/>
    <x v="36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n v="956"/>
    <x v="3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n v="112.00000000000001"/>
    <x v="36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n v="646.66666666666663"/>
    <x v="36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n v="110.36948748510132"/>
    <x v="36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n v="127.74000000000001"/>
    <x v="36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n v="157.9"/>
    <x v="36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n v="114.66525000000001"/>
    <x v="36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n v="137.00934579439252"/>
    <x v="36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n v="354.62"/>
    <x v="36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n v="106.02150537634409"/>
    <x v="36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n v="100"/>
    <x v="36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n v="187.3"/>
    <x v="36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n v="166.2"/>
    <x v="36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n v="101.72910662824208"/>
    <x v="36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n v="164"/>
    <x v="36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n v="105.66666666666666"/>
    <x v="3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n v="1"/>
    <x v="36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n v="0"/>
    <x v="36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n v="33.559730999999999"/>
    <x v="36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n v="2.0529999999999999"/>
    <x v="36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n v="10.5"/>
    <x v="36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n v="8.4172840000000004"/>
    <x v="36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n v="1.44"/>
    <x v="36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n v="0.88333333333333341"/>
    <x v="36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n v="9.920000000000001E-2"/>
    <x v="36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n v="0.59666666666666668"/>
    <x v="36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n v="1.8689285714285715"/>
    <x v="36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n v="0.88500000000000001"/>
    <x v="36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n v="11.52156862745098"/>
    <x v="36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n v="5.1000000000000004E-2"/>
    <x v="36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n v="21.033333333333335"/>
    <x v="36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n v="11.436666666666667"/>
    <x v="36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n v="18.737933333333334"/>
    <x v="36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n v="9.285714285714286E-2"/>
    <x v="36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n v="2.7204081632653061"/>
    <x v="36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n v="9.5000000000000001E-2"/>
    <x v="36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n v="102.89999999999999"/>
    <x v="37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n v="106.80000000000001"/>
    <x v="37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n v="104.59625"/>
    <x v="37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n v="103.42857142857143"/>
    <x v="37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n v="123.14285714285715"/>
    <x v="37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n v="159.29509999999999"/>
    <x v="37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n v="110.66666666666667"/>
    <x v="3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n v="170.70000000000002"/>
    <x v="37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n v="125.125"/>
    <x v="37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n v="6.4158609339642041"/>
    <x v="37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n v="11.343999999999999"/>
    <x v="37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n v="33.19"/>
    <x v="37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n v="27.58"/>
    <x v="37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n v="62.839999999999996"/>
    <x v="37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n v="7.5880000000000001"/>
    <x v="37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n v="50.38095238095238"/>
    <x v="37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n v="17.512820512820511"/>
    <x v="37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n v="1.375E-2"/>
    <x v="37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n v="0.33"/>
    <x v="37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n v="0.86250000000000004"/>
    <x v="37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n v="0.6875"/>
    <x v="19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n v="28.299999999999997"/>
    <x v="19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n v="0.24"/>
    <x v="19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n v="1.1428571428571428"/>
    <x v="19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n v="0.02"/>
    <x v="19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n v="0"/>
    <x v="19"/>
    <e v="#DIV/0!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n v="0"/>
    <x v="19"/>
    <e v="#DIV/0!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n v="0.14799999999999999"/>
    <x v="19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n v="2.8571428571428571E-3"/>
    <x v="19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n v="10.7325"/>
    <x v="19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n v="5.3846153846153842E-2"/>
    <x v="19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n v="0.7142857142857143"/>
    <x v="19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n v="0.8"/>
    <x v="19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n v="3.3333333333333335E-3"/>
    <x v="19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n v="0.47333333333333333"/>
    <x v="19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n v="5.65"/>
    <x v="19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n v="26.35217391304348"/>
    <x v="19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n v="0.325125"/>
    <x v="19"/>
    <n v="13.005000000000001"/>
    <x v="7"/>
    <x v="19"/>
  </r>
  <r>
    <n v="2699"/>
    <x v="2698"/>
    <x v="2697"/>
    <n v="2"/>
    <n v="0"/>
    <x v="2"/>
    <x v="5"/>
    <s v="CAD"/>
    <n v="1407533463"/>
    <n v="1404941463"/>
    <b v="0"/>
    <n v="0"/>
    <b v="0"/>
    <n v="0"/>
    <x v="19"/>
    <e v="#DIV/0!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n v="0.7000700070007001"/>
    <x v="19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n v="46.176470588235297"/>
    <x v="38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n v="34.410000000000004"/>
    <x v="38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n v="103.75000000000001"/>
    <x v="38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n v="6.0263157894736841"/>
    <x v="38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n v="10.539393939393939"/>
    <x v="38"/>
    <n v="217.375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n v="112.29714285714284"/>
    <x v="38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n v="350.84462500000001"/>
    <x v="38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n v="233.21535"/>
    <x v="38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n v="101.60599999999999"/>
    <x v="38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n v="153.90035000000003"/>
    <x v="38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n v="100.7161125319693"/>
    <x v="38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n v="131.38181818181818"/>
    <x v="3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n v="102.24133333333334"/>
    <x v="38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n v="116.35599999999999"/>
    <x v="38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n v="264.62241666666665"/>
    <x v="38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n v="119.98010000000001"/>
    <x v="38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n v="120.10400000000001"/>
    <x v="38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n v="103.58333333333334"/>
    <x v="38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n v="108.83333333333334"/>
    <x v="38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n v="118.12400000000001"/>
    <x v="38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n v="1462"/>
    <x v="30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n v="252.54"/>
    <x v="30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n v="140.05000000000001"/>
    <x v="30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n v="296.87520259319291"/>
    <x v="30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n v="144.54249999999999"/>
    <x v="30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n v="105.745"/>
    <x v="30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n v="493.21000000000004"/>
    <x v="30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n v="201.82666666666668"/>
    <x v="30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n v="104.44"/>
    <x v="30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n v="170.29262962962963"/>
    <x v="30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n v="104.30333333333333"/>
    <x v="30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n v="118.25000000000001"/>
    <x v="30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n v="107.538"/>
    <x v="30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n v="2260300"/>
    <x v="30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n v="978.13466666666682"/>
    <x v="30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n v="122.9"/>
    <x v="30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n v="246.0608"/>
    <x v="30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n v="147.94"/>
    <x v="30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n v="384.09090909090907"/>
    <x v="30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n v="103.33333333333334"/>
    <x v="30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n v="0.43750000000000006"/>
    <x v="39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n v="29.24"/>
    <x v="39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n v="0"/>
    <x v="39"/>
    <e v="#DIV/0!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n v="5.21875"/>
    <x v="39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n v="21.887499999999999"/>
    <x v="3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n v="26.700000000000003"/>
    <x v="39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n v="28.000000000000004"/>
    <x v="39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n v="1.06"/>
    <x v="39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n v="1.0999999999999999"/>
    <x v="39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n v="0"/>
    <x v="39"/>
    <e v="#DIV/0!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n v="0"/>
    <x v="39"/>
    <e v="#DIV/0!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n v="11.458333333333332"/>
    <x v="39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n v="19"/>
    <x v="3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n v="0"/>
    <x v="39"/>
    <e v="#DIV/0!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n v="52"/>
    <x v="39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n v="10.48"/>
    <x v="39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n v="0.66666666666666674"/>
    <x v="39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n v="11.700000000000001"/>
    <x v="39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n v="10.5"/>
    <x v="39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n v="0"/>
    <x v="39"/>
    <e v="#DIV/0!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n v="0.72"/>
    <x v="39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n v="0.76923076923076927"/>
    <x v="39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n v="0.22842639593908631"/>
    <x v="39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n v="1.125"/>
    <x v="39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n v="0"/>
    <x v="39"/>
    <e v="#DIV/0!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n v="2"/>
    <x v="39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n v="0.85000000000000009"/>
    <x v="39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n v="14.314285714285715"/>
    <x v="39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n v="2"/>
    <b v="0"/>
    <n v="0.25"/>
    <x v="39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n v="10.411249999999999"/>
    <x v="39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n v="0"/>
    <x v="39"/>
    <e v="#DIV/0!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n v="0"/>
    <x v="39"/>
    <e v="#DIV/0!"/>
    <x v="3"/>
    <x v="39"/>
  </r>
  <r>
    <n v="2773"/>
    <x v="2772"/>
    <x v="2771"/>
    <n v="530"/>
    <n v="1"/>
    <x v="2"/>
    <x v="5"/>
    <s v="CAD"/>
    <n v="1461530721"/>
    <n v="1460666721"/>
    <b v="0"/>
    <n v="1"/>
    <b v="0"/>
    <n v="0.18867924528301888"/>
    <x v="39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n v="14.249999999999998"/>
    <x v="39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n v="3"/>
    <x v="39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n v="7.8809523809523814"/>
    <x v="39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n v="0.33333333333333337"/>
    <x v="39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n v="25.545454545454543"/>
    <x v="39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n v="2.12"/>
    <x v="39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n v="0"/>
    <x v="39"/>
    <e v="#DIV/0!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n v="105.28"/>
    <x v="6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n v="120"/>
    <x v="6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n v="114.5"/>
    <x v="6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n v="119"/>
    <x v="6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n v="104.67999999999999"/>
    <x v="6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n v="117.83999999999999"/>
    <x v="6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n v="119.7"/>
    <x v="6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n v="102.49999999999999"/>
    <x v="6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n v="101.16666666666667"/>
    <x v="6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n v="105.33333333333333"/>
    <x v="6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n v="102.49999999999999"/>
    <x v="6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n v="107.60000000000001"/>
    <x v="6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n v="110.5675"/>
    <x v="6"/>
    <n v="151.4623287671233"/>
    <x v="1"/>
    <x v="6"/>
  </r>
  <r>
    <n v="2794"/>
    <x v="2793"/>
    <x v="2792"/>
    <n v="50"/>
    <n v="75"/>
    <x v="0"/>
    <x v="1"/>
    <s v="GBP"/>
    <n v="1457031600"/>
    <n v="1455640559"/>
    <b v="0"/>
    <n v="3"/>
    <b v="1"/>
    <n v="150"/>
    <x v="6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n v="104.28571428571429"/>
    <x v="6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n v="115.5"/>
    <x v="6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n v="102.64512500000001"/>
    <x v="6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n v="101.4"/>
    <x v="6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n v="116.6348"/>
    <x v="6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n v="133"/>
    <x v="6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n v="133.20000000000002"/>
    <x v="6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n v="101.83333333333333"/>
    <x v="6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n v="127.95"/>
    <x v="6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n v="114.99999999999999"/>
    <x v="6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n v="110.00000000000001"/>
    <x v="6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n v="112.1"/>
    <x v="6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n v="126"/>
    <x v="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n v="100.24444444444444"/>
    <x v="6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n v="102.4"/>
    <x v="6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n v="108.2"/>
    <x v="6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n v="100.27"/>
    <x v="6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n v="113.3"/>
    <x v="6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n v="127.57571428571428"/>
    <x v="6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n v="107.73333333333332"/>
    <x v="6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n v="242"/>
    <x v="6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n v="141.56666666666666"/>
    <x v="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n v="130"/>
    <x v="6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n v="106.03"/>
    <x v="6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n v="104.80000000000001"/>
    <x v="6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n v="136"/>
    <x v="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n v="100"/>
    <x v="6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n v="100"/>
    <x v="6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n v="124"/>
    <x v="6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n v="116.92307692307693"/>
    <x v="6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n v="103.33333333333334"/>
    <x v="6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n v="107.74999999999999"/>
    <x v="6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n v="120.24999999999999"/>
    <x v="6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n v="100.37894736842105"/>
    <x v="6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n v="106.52"/>
    <x v="6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n v="100"/>
    <x v="6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n v="110.66666666666667"/>
    <x v="6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n v="114.71959999999999"/>
    <x v="6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n v="108.25925925925925"/>
    <x v="6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n v="170"/>
    <x v="6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n v="187.09899999999999"/>
    <x v="6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n v="107.77777777777777"/>
    <x v="6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n v="100"/>
    <x v="6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n v="120.24999999999999"/>
    <x v="6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n v="111.42857142857143"/>
    <x v="6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n v="104"/>
    <x v="6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n v="1"/>
    <x v="6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b v="0"/>
    <n v="0"/>
    <x v="6"/>
    <e v="#DIV/0!"/>
    <x v="1"/>
    <x v="6"/>
  </r>
  <r>
    <n v="2843"/>
    <x v="2842"/>
    <x v="2841"/>
    <n v="1200"/>
    <n v="0"/>
    <x v="2"/>
    <x v="0"/>
    <s v="USD"/>
    <n v="1465790400"/>
    <n v="1462210950"/>
    <b v="0"/>
    <n v="0"/>
    <b v="0"/>
    <n v="0"/>
    <x v="6"/>
    <e v="#DIV/0!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n v="5.4545454545454541"/>
    <x v="6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n v="31.546666666666667"/>
    <x v="6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n v="0"/>
    <b v="0"/>
    <n v="0"/>
    <x v="6"/>
    <e v="#DIV/0!"/>
    <x v="1"/>
    <x v="6"/>
  </r>
  <r>
    <n v="2847"/>
    <x v="2846"/>
    <x v="2845"/>
    <n v="2000"/>
    <n v="0"/>
    <x v="2"/>
    <x v="0"/>
    <s v="USD"/>
    <n v="1464031265"/>
    <n v="1458847265"/>
    <b v="0"/>
    <n v="0"/>
    <b v="0"/>
    <n v="0"/>
    <x v="6"/>
    <e v="#DIV/0!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n v="0.2"/>
    <x v="6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n v="1"/>
    <b v="0"/>
    <n v="1"/>
    <x v="6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n v="3.8875000000000002"/>
    <x v="6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n v="0"/>
    <x v="6"/>
    <e v="#DIV/0!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n v="1.9"/>
    <x v="6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n v="0"/>
    <b v="0"/>
    <n v="0"/>
    <x v="6"/>
    <e v="#DIV/0!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n v="41.699999999999996"/>
    <x v="6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n v="50"/>
    <x v="6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n v="4.8666666666666663"/>
    <x v="6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n v="19.736842105263158"/>
    <x v="6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b v="0"/>
    <n v="0"/>
    <x v="6"/>
    <e v="#DIV/0!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n v="1.7500000000000002"/>
    <x v="6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n v="6.65"/>
    <x v="6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n v="3"/>
    <b v="0"/>
    <n v="32"/>
    <x v="6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n v="0.43307086614173229"/>
    <x v="6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n v="0.04"/>
    <x v="6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n v="1.6"/>
    <x v="6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n v="0"/>
    <b v="0"/>
    <n v="0"/>
    <x v="6"/>
    <e v="#DIV/0!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n v="0.89999999999999991"/>
    <x v="6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n v="20.16"/>
    <x v="6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n v="42.011733333333332"/>
    <x v="6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n v="0.88500000000000001"/>
    <x v="6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n v="15"/>
    <x v="6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n v="4.67"/>
    <x v="6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n v="0"/>
    <b v="0"/>
    <n v="0"/>
    <x v="6"/>
    <e v="#DIV/0!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n v="38.119999999999997"/>
    <x v="6"/>
    <n v="119.125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n v="5.42"/>
    <x v="6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n v="3.4999999999999996E-2"/>
    <x v="6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n v="0"/>
    <x v="6"/>
    <e v="#DIV/0!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n v="10.833333333333334"/>
    <x v="6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n v="2.1"/>
    <x v="6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n v="0.2589285714285714"/>
    <x v="6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n v="23.333333333333332"/>
    <x v="6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n v="0"/>
    <b v="0"/>
    <n v="0"/>
    <x v="6"/>
    <e v="#DIV/0!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n v="33.6"/>
    <x v="6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n v="19.079999999999998"/>
    <x v="6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n v="0.41111111111111115"/>
    <x v="6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n v="32.5"/>
    <x v="6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b v="0"/>
    <n v="5"/>
    <x v="6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b v="0"/>
    <n v="0.16666666666666669"/>
    <x v="6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n v="0"/>
    <x v="6"/>
    <e v="#DIV/0!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n v="38.066666666666663"/>
    <x v="6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n v="1.05"/>
    <x v="6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n v="2.73"/>
    <x v="6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n v="9.0909090909090917"/>
    <x v="6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n v="0.5"/>
    <x v="6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n v="0"/>
    <x v="6"/>
    <e v="#DIV/0!"/>
    <x v="1"/>
    <x v="6"/>
  </r>
  <r>
    <n v="2895"/>
    <x v="2894"/>
    <x v="2893"/>
    <n v="500"/>
    <n v="23"/>
    <x v="2"/>
    <x v="0"/>
    <s v="USD"/>
    <n v="1403470800"/>
    <n v="1403356792"/>
    <b v="0"/>
    <n v="4"/>
    <b v="0"/>
    <n v="4.5999999999999996"/>
    <x v="6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n v="20.833333333333336"/>
    <x v="6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n v="4.583333333333333"/>
    <x v="6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n v="4.2133333333333338"/>
    <x v="6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n v="0"/>
    <x v="6"/>
    <e v="#DIV/0!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n v="61.909090909090914"/>
    <x v="6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n v="2"/>
    <b v="0"/>
    <n v="0.8"/>
    <x v="6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n v="1.6666666666666666E-2"/>
    <x v="6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n v="0.77999999999999992"/>
    <x v="6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n v="5"/>
    <x v="6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n v="17.771428571428572"/>
    <x v="6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n v="9.4166666666666661"/>
    <x v="6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n v="2"/>
    <b v="0"/>
    <n v="0.08"/>
    <x v="6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n v="2.75"/>
    <x v="6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n v="1.1111111111111112E-2"/>
    <x v="6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n v="3.3333333333333335E-3"/>
    <x v="6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n v="36.5"/>
    <x v="6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n v="14.058171745152354"/>
    <x v="6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n v="0.02"/>
    <x v="6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n v="4.0000000000000001E-3"/>
    <x v="6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n v="61.1"/>
    <x v="6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n v="7.8378378378378386"/>
    <x v="6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n v="21.85"/>
    <x v="6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n v="27.24"/>
    <x v="6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b v="0"/>
    <n v="8.5"/>
    <x v="6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n v="26.840000000000003"/>
    <x v="6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n v="129"/>
    <x v="40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n v="100"/>
    <x v="40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n v="100"/>
    <x v="40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n v="103.2"/>
    <x v="40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n v="102.44597777777777"/>
    <x v="40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n v="125"/>
    <x v="40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n v="130.83333333333334"/>
    <x v="40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n v="100"/>
    <x v="40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n v="102.06937499999999"/>
    <x v="40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n v="100.92000000000002"/>
    <x v="40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n v="106"/>
    <x v="40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n v="105.0967741935484"/>
    <x v="40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n v="102.76"/>
    <x v="40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n v="108"/>
    <x v="40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n v="100.88571428571429"/>
    <x v="40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n v="128"/>
    <x v="40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n v="133.33333333333331"/>
    <x v="40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n v="101.375"/>
    <x v="40"/>
    <n v="126.71875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n v="102.875"/>
    <x v="40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n v="107.24000000000001"/>
    <x v="40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n v="4.0000000000000001E-3"/>
    <x v="38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n v="20.424999999999997"/>
    <x v="38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n v="0"/>
    <x v="38"/>
    <e v="#DIV/0!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n v="1"/>
    <x v="38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n v="0"/>
    <x v="38"/>
    <e v="#DIV/0!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n v="0.1"/>
    <x v="38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n v="4.2880000000000003"/>
    <x v="38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n v="4.8000000000000004E-3"/>
    <x v="38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n v="2.5"/>
    <x v="38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n v="0"/>
    <x v="38"/>
    <e v="#DIV/0!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n v="2.1919999999999997"/>
    <x v="38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n v="8.0250000000000004"/>
    <x v="38"/>
    <n v="200.625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n v="0.15125"/>
    <x v="38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n v="0"/>
    <x v="38"/>
    <e v="#DIV/0!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n v="59.583333333333336"/>
    <x v="38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n v="16.734177215189874"/>
    <x v="38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n v="1.8666666666666669"/>
    <x v="38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n v="0"/>
    <x v="38"/>
    <e v="#DIV/0!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n v="0"/>
    <x v="38"/>
    <e v="#DIV/0!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n v="0"/>
    <x v="38"/>
    <e v="#DIV/0!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n v="109.62"/>
    <x v="6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n v="121.8"/>
    <x v="6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n v="106.85"/>
    <x v="6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n v="100.71379999999999"/>
    <x v="6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n v="109.00000000000001"/>
    <x v="6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n v="113.63000000000001"/>
    <x v="6"/>
    <n v="88.7734375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n v="113.92"/>
    <x v="6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n v="106"/>
    <x v="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n v="162.5"/>
    <x v="6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n v="106"/>
    <x v="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n v="100.15624999999999"/>
    <x v="6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n v="105.35000000000001"/>
    <x v="6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n v="174.8"/>
    <x v="6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n v="102"/>
    <x v="6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n v="100.125"/>
    <x v="6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n v="171.42857142857142"/>
    <x v="6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n v="113.56666666666666"/>
    <x v="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n v="129.46666666666667"/>
    <x v="6"/>
    <n v="60.6875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n v="101.4"/>
    <x v="6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n v="109.16666666666666"/>
    <x v="6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n v="128.92500000000001"/>
    <x v="38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n v="102.06"/>
    <x v="38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n v="146.53957758620692"/>
    <x v="38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n v="100.352"/>
    <x v="38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n v="121.64999999999999"/>
    <x v="38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n v="105.5"/>
    <x v="38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n v="110.4008"/>
    <x v="38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n v="100"/>
    <x v="38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n v="176.535"/>
    <x v="38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n v="100"/>
    <x v="38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n v="103.29411764705883"/>
    <x v="38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n v="104.5"/>
    <x v="38"/>
    <n v="48.984375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n v="100.29999999999998"/>
    <x v="38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n v="457.74666666666673"/>
    <x v="38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n v="104.96000000000001"/>
    <x v="38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n v="171.94285714285715"/>
    <x v="38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n v="103.73000000000002"/>
    <x v="38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n v="103.029"/>
    <x v="38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n v="118.88888888888889"/>
    <x v="38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n v="100"/>
    <x v="38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n v="318.69988910451895"/>
    <x v="38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n v="108.50614285714286"/>
    <x v="38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n v="101.16666666666667"/>
    <x v="38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n v="112.815"/>
    <x v="38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n v="120.49622641509434"/>
    <x v="38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n v="107.74999999999999"/>
    <x v="38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n v="180"/>
    <x v="38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n v="101.16666666666667"/>
    <x v="38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n v="119.756"/>
    <x v="38"/>
    <n v="233.8984375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n v="158"/>
    <x v="3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n v="123.66666666666666"/>
    <x v="38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n v="117.12499999999999"/>
    <x v="38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n v="156.96"/>
    <x v="38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n v="113.104"/>
    <x v="38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n v="103.17647058823529"/>
    <x v="38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n v="102.61176470588236"/>
    <x v="38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n v="105.84090909090908"/>
    <x v="38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n v="100.71428571428571"/>
    <x v="38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n v="121.23333333333332"/>
    <x v="38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n v="100.57142857142858"/>
    <x v="38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n v="116.02222222222223"/>
    <x v="38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n v="100.88"/>
    <x v="38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n v="103"/>
    <x v="38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n v="246.42"/>
    <x v="38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n v="302.2"/>
    <x v="38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n v="143.33333333333334"/>
    <x v="38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n v="131.44"/>
    <x v="38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n v="168.01999999999998"/>
    <x v="38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n v="109.67666666666666"/>
    <x v="38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n v="106.6857142857143"/>
    <x v="38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n v="100"/>
    <x v="38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n v="127.2"/>
    <x v="38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n v="146.53333333333333"/>
    <x v="38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n v="112.53599999999999"/>
    <x v="38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n v="108.78684000000001"/>
    <x v="38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n v="126.732"/>
    <x v="38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n v="213.20000000000002"/>
    <x v="38"/>
    <n v="33.3125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n v="100.49999999999999"/>
    <x v="38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n v="108.71389999999998"/>
    <x v="38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n v="107.5"/>
    <x v="38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n v="110.48192771084338"/>
    <x v="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n v="128"/>
    <x v="3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n v="110.00666666666667"/>
    <x v="38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n v="109.34166666666667"/>
    <x v="38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n v="132.70650000000001"/>
    <x v="38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n v="190.84810126582278"/>
    <x v="38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n v="149"/>
    <x v="38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n v="166.4"/>
    <x v="38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n v="106.66666666666667"/>
    <x v="38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n v="106"/>
    <x v="38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n v="23.62857142857143"/>
    <x v="38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n v="0.15"/>
    <x v="38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n v="0.4"/>
    <x v="38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n v="0"/>
    <b v="0"/>
    <n v="0"/>
    <x v="38"/>
    <e v="#DIV/0!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n v="5.0000000000000001E-3"/>
    <x v="38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n v="0"/>
    <x v="38"/>
    <e v="#DIV/0!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n v="0"/>
    <x v="38"/>
    <e v="#DIV/0!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n v="1.6666666666666666E-2"/>
    <x v="38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n v="3.0066666666666664"/>
    <x v="38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n v="0.15227272727272728"/>
    <x v="38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n v="0"/>
    <x v="38"/>
    <e v="#DIV/0!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n v="66.84"/>
    <x v="38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n v="19.566666666666666"/>
    <x v="38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n v="11.294666666666666"/>
    <x v="38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n v="0.04"/>
    <x v="38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n v="11.985714285714286"/>
    <x v="38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n v="2.5"/>
    <x v="38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n v="6.9999999999999993E-2"/>
    <x v="38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n v="14.099999999999998"/>
    <x v="38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n v="3.34"/>
    <x v="38"/>
    <n v="20.875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n v="59.774999999999999"/>
    <x v="38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n v="1.6666666666666666E-2"/>
    <x v="38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n v="2.3035714285714284E-2"/>
    <x v="38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n v="8.8000000000000009E-2"/>
    <x v="38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n v="8.64"/>
    <x v="38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n v="15.06"/>
    <x v="38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n v="0.47727272727272729"/>
    <x v="38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n v="0.11833333333333333"/>
    <x v="38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n v="0.8417399858735245"/>
    <x v="38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n v="1.8799999999999997E-2"/>
    <x v="38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n v="0.21029999999999999"/>
    <x v="38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n v="0"/>
    <x v="38"/>
    <e v="#DIV/0!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n v="0.27999999999999997"/>
    <x v="38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n v="11.57920670115792"/>
    <x v="38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n v="2.44"/>
    <x v="38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n v="0.25"/>
    <x v="38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n v="0.625"/>
    <x v="38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n v="0.19384615384615383"/>
    <x v="38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n v="23.416"/>
    <x v="38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n v="5.0808888888888886"/>
    <x v="38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n v="15.920000000000002"/>
    <x v="38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n v="1.1831900000000002"/>
    <x v="38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n v="22.75"/>
    <x v="38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n v="2.5000000000000001E-2"/>
    <x v="38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n v="0.33512064343163539"/>
    <x v="38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n v="3.9750000000000001"/>
    <x v="38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n v="17.150000000000002"/>
    <x v="38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n v="3.6080041046690612"/>
    <x v="38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n v="13.900000000000002"/>
    <x v="38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n v="15.225"/>
    <x v="38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n v="12"/>
    <x v="38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n v="39.112499999999997"/>
    <x v="38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n v="0.26829268292682928"/>
    <x v="38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n v="29.625"/>
    <x v="38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n v="42.360992301112063"/>
    <x v="38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n v="4.1000000000000005"/>
    <x v="38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n v="19.762499999999999"/>
    <x v="38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n v="5.1999999999999998E-2"/>
    <x v="38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n v="25.030188679245285"/>
    <x v="38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n v="0.04"/>
    <x v="38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n v="26.640000000000004"/>
    <x v="38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n v="4.7363636363636363"/>
    <x v="38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n v="4.2435339894712749"/>
    <x v="38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n v="0"/>
    <x v="38"/>
    <e v="#DIV/0!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n v="3"/>
    <x v="38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n v="57.333333333333336"/>
    <x v="38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n v="0.1"/>
    <x v="38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n v="0.31"/>
    <x v="38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n v="0.05"/>
    <x v="38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n v="9.8461538461538465E-3"/>
    <x v="38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n v="0.66666666666666674"/>
    <x v="38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n v="58.291457286432156"/>
    <x v="38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n v="68.153599999999997"/>
    <x v="38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n v="3.2499999999999999E-3"/>
    <x v="38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n v="0"/>
    <x v="38"/>
    <e v="#DIV/0!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n v="4.16"/>
    <x v="38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n v="0"/>
    <x v="38"/>
    <e v="#DIV/0!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n v="108.60666666666667"/>
    <x v="6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n v="0.8"/>
    <x v="6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n v="3.75"/>
    <x v="6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n v="15.731707317073171"/>
    <x v="6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n v="3.3333333333333333E-2"/>
    <x v="6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n v="108"/>
    <x v="6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n v="22.5"/>
    <x v="6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n v="20.849420849420849"/>
    <x v="6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n v="127.8"/>
    <x v="6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n v="3.3333333333333335"/>
    <x v="6"/>
    <n v="50"/>
    <x v="1"/>
    <x v="6"/>
  </r>
  <r>
    <n v="3138"/>
    <x v="3137"/>
    <x v="3136"/>
    <n v="200"/>
    <n v="0"/>
    <x v="3"/>
    <x v="1"/>
    <s v="GBP"/>
    <n v="1491233407"/>
    <n v="1489591807"/>
    <b v="0"/>
    <n v="0"/>
    <b v="0"/>
    <n v="0"/>
    <x v="6"/>
    <e v="#DIV/0!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n v="5.4"/>
    <x v="6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n v="0.96"/>
    <x v="6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n v="51.6"/>
    <x v="6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n v="1.6363636363636365"/>
    <x v="6"/>
    <n v="15"/>
    <x v="1"/>
    <x v="6"/>
  </r>
  <r>
    <n v="3143"/>
    <x v="3142"/>
    <x v="3141"/>
    <n v="700"/>
    <n v="0"/>
    <x v="3"/>
    <x v="1"/>
    <s v="GBP"/>
    <n v="1491726956"/>
    <n v="1489480556"/>
    <b v="0"/>
    <n v="0"/>
    <b v="0"/>
    <n v="0"/>
    <x v="6"/>
    <e v="#DIV/0!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n v="75.400000000000006"/>
    <x v="6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n v="0"/>
    <x v="6"/>
    <e v="#DIV/0!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n v="10.5"/>
    <x v="6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n v="117.52499999999999"/>
    <x v="6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n v="131.16666666666669"/>
    <x v="6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n v="104"/>
    <x v="6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n v="101"/>
    <x v="6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n v="100.4"/>
    <x v="6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n v="105.95454545454545"/>
    <x v="6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n v="335.58333333333337"/>
    <x v="6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n v="112.92857142857142"/>
    <x v="6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n v="188.50460000000001"/>
    <x v="6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n v="101.81818181818181"/>
    <x v="6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n v="101"/>
    <x v="6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n v="113.99999999999999"/>
    <x v="6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n v="133.48133333333334"/>
    <x v="6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n v="101.53333333333335"/>
    <x v="6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n v="105.1"/>
    <x v="6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n v="127.15"/>
    <x v="6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n v="111.15384615384616"/>
    <x v="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n v="106.76"/>
    <x v="6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n v="162.66666666666666"/>
    <x v="6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n v="160.22808571428573"/>
    <x v="6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n v="116.16666666666666"/>
    <x v="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n v="124.2"/>
    <x v="6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n v="103.01249999999999"/>
    <x v="6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n v="112.25"/>
    <x v="6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n v="108.8142857142857"/>
    <x v="6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n v="114.99999999999999"/>
    <x v="6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n v="103"/>
    <x v="6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n v="101.13333333333334"/>
    <x v="6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n v="109.55999999999999"/>
    <x v="6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n v="114.8421052631579"/>
    <x v="6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n v="117.39999999999999"/>
    <x v="6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n v="171.73333333333335"/>
    <x v="6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n v="114.16238095238094"/>
    <x v="6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n v="119.75"/>
    <x v="6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n v="109.00000000000001"/>
    <x v="6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n v="100.88571428571429"/>
    <x v="6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n v="109.00000000000001"/>
    <x v="6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n v="107.20930232558139"/>
    <x v="6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n v="100"/>
    <x v="6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n v="102.18750000000001"/>
    <x v="6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n v="116.29333333333334"/>
    <x v="6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n v="65"/>
    <x v="40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n v="12.327272727272726"/>
    <x v="40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n v="0"/>
    <x v="40"/>
    <e v="#DIV/0!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n v="4.0266666666666664"/>
    <x v="40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n v="1.02"/>
    <x v="40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n v="11.74"/>
    <x v="40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n v="0"/>
    <x v="40"/>
    <e v="#DIV/0!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n v="59.142857142857139"/>
    <x v="40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n v="0.06"/>
    <x v="40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n v="11.450000000000001"/>
    <x v="40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n v="0.36666666666666664"/>
    <x v="40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n v="52.16"/>
    <x v="40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n v="2E-3"/>
    <x v="40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n v="1.25"/>
    <x v="40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n v="54.52"/>
    <x v="40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n v="25"/>
    <x v="40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n v="0"/>
    <b v="0"/>
    <n v="0"/>
    <x v="40"/>
    <e v="#DIV/0!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n v="3.4125000000000001"/>
    <x v="40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n v="0"/>
    <x v="40"/>
    <e v="#DIV/0!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n v="46.36363636363636"/>
    <x v="40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n v="103.49999999999999"/>
    <x v="6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n v="119.32315789473684"/>
    <x v="6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n v="125.76666666666667"/>
    <x v="6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n v="119.74347826086958"/>
    <x v="6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n v="126.25"/>
    <x v="6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n v="100.11666666666667"/>
    <x v="6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n v="102.13333333333334"/>
    <x v="6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n v="100.35142857142858"/>
    <x v="6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n v="100.05"/>
    <x v="6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n v="116.02222222222223"/>
    <x v="6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n v="102.1"/>
    <x v="6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n v="100.11000000000001"/>
    <x v="6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n v="100.84"/>
    <x v="6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n v="103.42499999999998"/>
    <x v="6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n v="124.8"/>
    <x v="6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n v="109.51612903225806"/>
    <x v="6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n v="102.03333333333333"/>
    <x v="6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n v="102.35000000000001"/>
    <x v="6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n v="104.16666666666667"/>
    <x v="6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n v="125"/>
    <x v="6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n v="102.34285714285714"/>
    <x v="6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n v="107.86500000000001"/>
    <x v="6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n v="109.88461538461539"/>
    <x v="6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n v="161"/>
    <x v="6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n v="131.20000000000002"/>
    <x v="6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n v="118.8"/>
    <x v="6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n v="100.39275000000001"/>
    <x v="6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n v="103.20666666666666"/>
    <x v="6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n v="100.6"/>
    <x v="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n v="100.78754285714287"/>
    <x v="6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n v="112.32142857142857"/>
    <x v="6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n v="105.91914022517912"/>
    <x v="6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n v="100.56666666666668"/>
    <x v="6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n v="115.30588235294117"/>
    <x v="6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n v="127.30419999999999"/>
    <x v="6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n v="102.83750000000001"/>
    <x v="6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n v="102.9375"/>
    <x v="6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n v="104.3047619047619"/>
    <x v="6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n v="111.22000000000001"/>
    <x v="6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n v="105.86"/>
    <x v="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n v="100.79166666666666"/>
    <x v="6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n v="104.92727272727274"/>
    <x v="6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n v="101.55199999999999"/>
    <x v="6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n v="110.73333333333333"/>
    <x v="6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n v="127.82222222222221"/>
    <x v="6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n v="101.82500000000002"/>
    <x v="6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n v="101.25769230769231"/>
    <x v="6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n v="175"/>
    <x v="6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n v="128.06"/>
    <x v="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n v="106.29949999999999"/>
    <x v="6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n v="105.21428571428571"/>
    <x v="6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n v="106.16782608695652"/>
    <x v="6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n v="109.24000000000001"/>
    <x v="6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n v="100.45454545454547"/>
    <x v="6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n v="103.04098360655738"/>
    <x v="6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n v="112.1664"/>
    <x v="6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n v="103"/>
    <x v="6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n v="164"/>
    <x v="6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n v="131.28333333333333"/>
    <x v="6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n v="102.1"/>
    <x v="6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n v="128"/>
    <x v="6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n v="101.49999999999999"/>
    <x v="6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n v="101.66666666666666"/>
    <x v="6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n v="130"/>
    <x v="6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n v="154.43"/>
    <x v="6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n v="107.4"/>
    <x v="6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n v="101.32258064516128"/>
    <x v="6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n v="100.27777777777777"/>
    <x v="6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n v="116.84444444444443"/>
    <x v="6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n v="108.60000000000001"/>
    <x v="6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n v="103.4"/>
    <x v="6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n v="114.27586206896552"/>
    <x v="6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n v="103"/>
    <x v="6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n v="121.6"/>
    <x v="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n v="102.6467741935484"/>
    <x v="6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n v="104.75000000000001"/>
    <x v="6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n v="101.6"/>
    <x v="6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n v="112.10242048409683"/>
    <x v="6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n v="101.76666666666667"/>
    <x v="6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n v="100"/>
    <x v="6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n v="100.26489999999998"/>
    <x v="6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n v="133.04200000000003"/>
    <x v="6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n v="121.2"/>
    <x v="6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n v="113.99999999999999"/>
    <x v="6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n v="286.13861386138615"/>
    <x v="6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n v="170.44444444444446"/>
    <x v="6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n v="118.33333333333333"/>
    <x v="6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n v="102.85857142857142"/>
    <x v="6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n v="144.06666666666666"/>
    <x v="6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n v="100.07272727272726"/>
    <x v="6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n v="101.73"/>
    <x v="6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n v="116.19999999999999"/>
    <x v="6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n v="136.16666666666666"/>
    <x v="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n v="133.46666666666667"/>
    <x v="6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n v="103.39285714285715"/>
    <x v="6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n v="115.88888888888889"/>
    <x v="6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n v="104.51666666666665"/>
    <x v="6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n v="102.02500000000001"/>
    <x v="6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n v="175.33333333333334"/>
    <x v="6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n v="106.67999999999999"/>
    <x v="6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n v="122.28571428571429"/>
    <x v="6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n v="159.42857142857144"/>
    <x v="6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n v="100.07692307692308"/>
    <x v="6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n v="109.84"/>
    <x v="6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n v="100.03999999999999"/>
    <x v="6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n v="116.05000000000001"/>
    <x v="6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n v="210.75"/>
    <x v="6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n v="110.00000000000001"/>
    <x v="6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n v="100.08673425918037"/>
    <x v="6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n v="106.19047619047619"/>
    <x v="6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n v="125.6"/>
    <x v="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n v="108"/>
    <x v="6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n v="101"/>
    <x v="6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n v="107.4"/>
    <x v="6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n v="101.51515151515152"/>
    <x v="6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n v="125.89999999999999"/>
    <x v="6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n v="101.66666666666666"/>
    <x v="6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n v="112.5"/>
    <x v="6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n v="101.375"/>
    <x v="6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n v="101.25"/>
    <x v="6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n v="146.38888888888889"/>
    <x v="6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n v="116.8"/>
    <x v="6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n v="106.26666666666667"/>
    <x v="6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n v="104.52"/>
    <x v="6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n v="100"/>
    <x v="6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n v="104.57142857142858"/>
    <x v="6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n v="138.62051149573753"/>
    <x v="6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n v="100.32000000000001"/>
    <x v="6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n v="100"/>
    <x v="6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n v="110.2"/>
    <x v="6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n v="102.18"/>
    <x v="6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n v="104.35000000000001"/>
    <x v="6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n v="138.16666666666666"/>
    <x v="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n v="100"/>
    <x v="6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n v="101.66666666666666"/>
    <x v="6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n v="171.42857142857142"/>
    <x v="6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n v="101.44444444444444"/>
    <x v="6"/>
    <n v="114.125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n v="130"/>
    <x v="6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n v="110.00000000000001"/>
    <x v="6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n v="119.44999999999999"/>
    <x v="6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n v="100.2909090909091"/>
    <x v="6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n v="153.4"/>
    <x v="6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n v="104.42857142857143"/>
    <x v="6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n v="101.1"/>
    <x v="6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n v="107.52"/>
    <x v="6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n v="315"/>
    <x v="6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n v="101.93333333333334"/>
    <x v="6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n v="126.28571428571429"/>
    <x v="6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n v="101.4"/>
    <x v="6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n v="101"/>
    <x v="6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n v="102.99000000000001"/>
    <x v="6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n v="106.25"/>
    <x v="6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n v="101.37777777777779"/>
    <x v="6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n v="113.46000000000001"/>
    <x v="6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n v="218.00000000000003"/>
    <x v="6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n v="101.41935483870968"/>
    <x v="6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n v="105.93333333333332"/>
    <x v="6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n v="104"/>
    <x v="6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n v="221"/>
    <x v="6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n v="118.66666666666667"/>
    <x v="6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n v="104.60000000000001"/>
    <x v="6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n v="103.89999999999999"/>
    <x v="6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n v="117.73333333333333"/>
    <x v="6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n v="138.5"/>
    <x v="6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n v="103.49999999999999"/>
    <x v="6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n v="100.25"/>
    <x v="6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n v="106.57142857142856"/>
    <x v="6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n v="100"/>
    <x v="6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n v="100.01249999999999"/>
    <x v="6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n v="101.05"/>
    <x v="6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n v="107.63636363636364"/>
    <x v="6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n v="103.64999999999999"/>
    <x v="6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n v="104.43333333333334"/>
    <x v="6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n v="102.25"/>
    <x v="6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n v="100.74285714285713"/>
    <x v="6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n v="111.71428571428572"/>
    <x v="6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n v="100.01100000000001"/>
    <x v="6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n v="100"/>
    <x v="6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n v="105"/>
    <x v="6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n v="116.86666666666667"/>
    <x v="6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n v="103.8"/>
    <x v="6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n v="114.5"/>
    <x v="6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n v="102.4"/>
    <x v="6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n v="223"/>
    <x v="6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n v="100"/>
    <x v="6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n v="105.80000000000001"/>
    <x v="6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n v="142.36363636363635"/>
    <x v="6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n v="184"/>
    <x v="6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n v="104.33333333333333"/>
    <x v="6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n v="112.00000000000001"/>
    <x v="6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n v="111.07499999999999"/>
    <x v="6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n v="103.75000000000001"/>
    <x v="6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n v="100.41"/>
    <x v="6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n v="101.86206896551724"/>
    <x v="6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n v="109.76666666666665"/>
    <x v="6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n v="100"/>
    <x v="6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n v="122"/>
    <x v="6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n v="137.57142857142856"/>
    <x v="6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n v="100.31000000000002"/>
    <x v="6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n v="107.1"/>
    <x v="6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n v="211"/>
    <x v="6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n v="123.6"/>
    <x v="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n v="108.5"/>
    <x v="6"/>
    <n v="81.375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n v="103.56666666666668"/>
    <x v="6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n v="100"/>
    <x v="6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n v="130"/>
    <x v="6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n v="103.49999999999999"/>
    <x v="6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n v="100"/>
    <x v="6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n v="119.6"/>
    <x v="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n v="100.00058823529412"/>
    <x v="6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n v="100.875"/>
    <x v="6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n v="106.54545454545455"/>
    <x v="6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n v="138"/>
    <x v="6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n v="101.15"/>
    <x v="6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n v="109.1"/>
    <x v="6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n v="140"/>
    <x v="6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n v="103.58333333333334"/>
    <x v="6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n v="102.97033333333331"/>
    <x v="6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n v="108.13333333333333"/>
    <x v="6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n v="100"/>
    <x v="6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n v="102.75000000000001"/>
    <x v="6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n v="130"/>
    <x v="6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n v="108.54949999999999"/>
    <x v="6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n v="100"/>
    <x v="6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n v="109.65"/>
    <x v="6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n v="100.26315789473684"/>
    <x v="6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n v="105.55000000000001"/>
    <x v="6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n v="112.00000000000001"/>
    <x v="6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n v="105.89999999999999"/>
    <x v="6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n v="101"/>
    <x v="6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n v="104.2"/>
    <x v="6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n v="134.67833333333334"/>
    <x v="6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n v="105.2184"/>
    <x v="6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n v="102.60000000000001"/>
    <x v="6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n v="100"/>
    <x v="6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n v="185.5"/>
    <x v="6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n v="289"/>
    <x v="6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n v="100"/>
    <x v="6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n v="108.2"/>
    <x v="6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n v="107.80000000000001"/>
    <x v="6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n v="109.76190476190477"/>
    <x v="6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n v="170.625"/>
    <x v="6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n v="152"/>
    <x v="6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n v="101.23076923076924"/>
    <x v="6"/>
    <n v="41.125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n v="153.19999999999999"/>
    <x v="6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n v="128.33333333333334"/>
    <x v="6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n v="100.71428571428571"/>
    <x v="6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n v="100.64999999999999"/>
    <x v="6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n v="191.3"/>
    <x v="6"/>
    <n v="358.6875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n v="140.19999999999999"/>
    <x v="6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n v="124.33537832310839"/>
    <x v="6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n v="126.2"/>
    <x v="6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n v="190"/>
    <x v="6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n v="139"/>
    <x v="6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n v="202"/>
    <x v="6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n v="103.38000000000001"/>
    <x v="6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n v="102.3236"/>
    <x v="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n v="103"/>
    <x v="6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n v="127.14285714285714"/>
    <x v="6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n v="101"/>
    <x v="6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n v="121.78"/>
    <x v="6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n v="113.39285714285714"/>
    <x v="6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n v="150"/>
    <x v="6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n v="214.6"/>
    <x v="6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n v="102.05"/>
    <x v="6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n v="100"/>
    <x v="6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n v="101"/>
    <x v="6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n v="113.33333333333333"/>
    <x v="6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n v="104"/>
    <x v="6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n v="115.33333333333333"/>
    <x v="6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n v="112.85000000000001"/>
    <x v="6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n v="127.86666666666666"/>
    <x v="6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n v="142.66666666666669"/>
    <x v="6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n v="118.8"/>
    <x v="6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n v="138.33333333333334"/>
    <x v="6"/>
    <n v="51.875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n v="159.9402985074627"/>
    <x v="6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n v="114.24000000000001"/>
    <x v="6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n v="100.60606060606061"/>
    <x v="6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n v="155.20000000000002"/>
    <x v="6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n v="127.75000000000001"/>
    <x v="6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n v="121.2"/>
    <x v="6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n v="112.7"/>
    <x v="6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n v="127.49999999999999"/>
    <x v="6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n v="158.20000000000002"/>
    <x v="6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n v="105.26894736842105"/>
    <x v="6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n v="100"/>
    <x v="6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n v="100"/>
    <x v="6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n v="106.86"/>
    <x v="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n v="124.4"/>
    <x v="6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n v="108.70406189555126"/>
    <x v="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n v="102.42424242424242"/>
    <x v="6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n v="105.5"/>
    <x v="6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n v="106.3"/>
    <x v="6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n v="100.66666666666666"/>
    <x v="6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n v="105.4"/>
    <x v="6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n v="107.55999999999999"/>
    <x v="6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n v="100"/>
    <x v="6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n v="103.76"/>
    <x v="6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n v="101.49999999999999"/>
    <x v="6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n v="104.4"/>
    <x v="6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n v="180"/>
    <x v="6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n v="106.33333333333333"/>
    <x v="6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n v="100.55555555555556"/>
    <x v="6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n v="101.2"/>
    <x v="6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n v="100"/>
    <x v="6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n v="118.39285714285714"/>
    <x v="6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n v="110.00000000000001"/>
    <x v="6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n v="102.66666666666666"/>
    <x v="6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n v="100"/>
    <x v="6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n v="100"/>
    <x v="6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n v="110.04599999999999"/>
    <x v="6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n v="101.35000000000001"/>
    <x v="6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n v="100.75"/>
    <x v="6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n v="169.42857142857144"/>
    <x v="6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n v="100"/>
    <x v="6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n v="113.65"/>
    <x v="6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n v="101.56"/>
    <x v="6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n v="106"/>
    <x v="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n v="102"/>
    <x v="6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n v="116.91666666666667"/>
    <x v="6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n v="101.15151515151514"/>
    <x v="6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n v="132"/>
    <x v="6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n v="100"/>
    <x v="6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n v="128"/>
    <x v="6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n v="118.95833333333334"/>
    <x v="6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n v="126.2"/>
    <x v="6"/>
    <n v="78.875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n v="156.20000000000002"/>
    <x v="6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n v="103.15"/>
    <x v="6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n v="153.33333333333334"/>
    <x v="6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n v="180.44444444444446"/>
    <x v="6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n v="128.44999999999999"/>
    <x v="6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n v="119.66666666666667"/>
    <x v="6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n v="123"/>
    <x v="6"/>
    <n v="46.125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n v="105"/>
    <x v="6"/>
    <n v="39.375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n v="102.23636363636363"/>
    <x v="6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n v="104.66666666666666"/>
    <x v="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n v="100"/>
    <x v="6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n v="100.4"/>
    <x v="6"/>
    <n v="31.375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n v="102.27272727272727"/>
    <x v="6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n v="114.40928571428573"/>
    <x v="6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n v="101.9047619047619"/>
    <x v="6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n v="102"/>
    <x v="6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n v="104.80000000000001"/>
    <x v="6"/>
    <n v="40.9375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n v="101.83333333333333"/>
    <x v="6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n v="100"/>
    <x v="6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n v="106.27272727272728"/>
    <x v="6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n v="113.42219999999999"/>
    <x v="6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n v="100"/>
    <x v="6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n v="100.45454545454547"/>
    <x v="6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n v="100.03599999999999"/>
    <x v="6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n v="144"/>
    <x v="6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n v="103.49999999999999"/>
    <x v="6"/>
    <n v="43.125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n v="108.43750000000001"/>
    <x v="6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n v="102.4"/>
    <x v="6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n v="148.88888888888889"/>
    <x v="6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n v="105.49000000000002"/>
    <x v="6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n v="100.49999999999999"/>
    <x v="6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n v="130.55555555555557"/>
    <x v="6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n v="104.75000000000001"/>
    <x v="6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n v="108.80000000000001"/>
    <x v="6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n v="111.00000000000001"/>
    <x v="6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n v="100.47999999999999"/>
    <x v="6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n v="114.35"/>
    <x v="6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n v="122.06666666666666"/>
    <x v="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n v="100"/>
    <x v="6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n v="102.8"/>
    <x v="6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n v="106.12068965517241"/>
    <x v="6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n v="101.33000000000001"/>
    <x v="6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n v="100"/>
    <x v="6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n v="130"/>
    <x v="6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n v="100.01333333333334"/>
    <x v="6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n v="100"/>
    <x v="6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n v="113.88888888888889"/>
    <x v="6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n v="100"/>
    <x v="6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n v="287"/>
    <x v="6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n v="108.5"/>
    <x v="6"/>
    <n v="135.625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n v="115.5"/>
    <x v="6"/>
    <n v="30.9375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n v="119.11764705882352"/>
    <x v="6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n v="109.42666666666668"/>
    <x v="6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n v="126.6"/>
    <x v="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n v="100.49999999999999"/>
    <x v="6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n v="127.49999999999999"/>
    <x v="6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n v="100.05999999999999"/>
    <x v="6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n v="175"/>
    <x v="6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n v="127.25"/>
    <x v="6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n v="110.63333333333334"/>
    <x v="6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n v="125.93749999999999"/>
    <x v="6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n v="118.5"/>
    <x v="6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n v="107.72727272727273"/>
    <x v="6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n v="102.60000000000001"/>
    <x v="6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n v="110.1"/>
    <x v="6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n v="202"/>
    <x v="6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n v="4"/>
    <b v="1"/>
    <n v="130"/>
    <x v="6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n v="104.35000000000001"/>
    <x v="6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n v="100.05"/>
    <x v="6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n v="170.66666666666669"/>
    <x v="6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n v="112.83333333333334"/>
    <x v="6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n v="184"/>
    <x v="6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n v="130.26666666666665"/>
    <x v="6"/>
    <n v="61.0625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n v="105.45454545454544"/>
    <x v="6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n v="100"/>
    <x v="6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n v="153.31632653061226"/>
    <x v="6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n v="162.30000000000001"/>
    <x v="6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n v="136"/>
    <x v="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n v="144.4"/>
    <x v="6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n v="100"/>
    <x v="6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n v="100.8"/>
    <x v="6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n v="106.80000000000001"/>
    <x v="6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n v="124.8"/>
    <x v="6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n v="118.91891891891892"/>
    <x v="6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n v="101"/>
    <x v="6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n v="112.99999999999999"/>
    <x v="6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n v="105.19047619047619"/>
    <x v="6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n v="109.73333333333332"/>
    <x v="6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n v="100.099"/>
    <x v="6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n v="120"/>
    <x v="6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n v="104.93333333333332"/>
    <x v="6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n v="102.66666666666666"/>
    <x v="6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n v="101.82500000000002"/>
    <x v="6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n v="100"/>
    <x v="6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n v="0"/>
    <x v="40"/>
    <e v="#DIV/0!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n v="1.9999999999999998E-4"/>
    <x v="40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n v="3.3333333333333333E-2"/>
    <x v="40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n v="51.023391812865491"/>
    <x v="40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n v="20"/>
    <x v="40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n v="35.24"/>
    <x v="40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n v="4.246666666666667"/>
    <x v="40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n v="36.457142857142856"/>
    <x v="40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n v="0"/>
    <x v="40"/>
    <e v="#DIV/0!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n v="30.866666666666664"/>
    <x v="40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n v="6.5454545454545459"/>
    <x v="40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n v="4.0000000000000001E-3"/>
    <x v="40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n v="5.5"/>
    <x v="40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n v="0"/>
    <x v="40"/>
    <e v="#DIV/0!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n v="2.1428571428571428"/>
    <x v="40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n v="0"/>
    <x v="40"/>
    <e v="#DIV/0!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n v="16.420000000000002"/>
    <x v="40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n v="0.1"/>
    <x v="40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n v="4.8099999999999996"/>
    <x v="40"/>
    <n v="60.125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n v="6"/>
    <x v="40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n v="100.38249999999999"/>
    <x v="6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n v="104"/>
    <x v="6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n v="100"/>
    <x v="6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n v="104"/>
    <x v="6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n v="250.66666666666669"/>
    <x v="6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n v="100.49999999999999"/>
    <x v="6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n v="174.4"/>
    <x v="6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n v="116.26"/>
    <x v="6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n v="105.82000000000001"/>
    <x v="6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n v="110.75"/>
    <x v="6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n v="100.66666666666666"/>
    <x v="6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n v="102.03333333333333"/>
    <x v="6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n v="100"/>
    <x v="6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n v="111.00000000000001"/>
    <x v="6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n v="101.42500000000001"/>
    <x v="6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n v="104"/>
    <x v="6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n v="109.375"/>
    <x v="6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n v="115.16129032258064"/>
    <x v="6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n v="100"/>
    <x v="6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n v="103.17033333333335"/>
    <x v="6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n v="103.49999999999999"/>
    <x v="6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n v="138.19999999999999"/>
    <x v="6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n v="109.54545454545455"/>
    <x v="6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n v="100.85714285714286"/>
    <x v="6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n v="101.53333333333335"/>
    <x v="6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n v="113.625"/>
    <x v="6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n v="100"/>
    <x v="6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n v="3"/>
    <b v="1"/>
    <n v="140"/>
    <x v="6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n v="128.75"/>
    <x v="6"/>
    <n v="64.375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n v="102.90416666666667"/>
    <x v="6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n v="102.49999999999999"/>
    <x v="6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n v="110.1"/>
    <x v="6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n v="112.76666666666667"/>
    <x v="6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n v="111.9"/>
    <x v="6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n v="139.19999999999999"/>
    <x v="6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n v="110.85714285714286"/>
    <x v="6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n v="139.06666666666666"/>
    <x v="6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n v="105.69999999999999"/>
    <x v="6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n v="101.42857142857142"/>
    <x v="6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n v="100.245"/>
    <x v="6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n v="109.16666666666666"/>
    <x v="6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n v="118.33333333333333"/>
    <x v="6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n v="120"/>
    <x v="6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n v="127.96000000000001"/>
    <x v="6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n v="126"/>
    <x v="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n v="129.12912912912913"/>
    <x v="6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n v="107.42857142857143"/>
    <x v="6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n v="100.125"/>
    <x v="6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n v="155"/>
    <x v="6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n v="108"/>
    <x v="6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n v="110.52"/>
    <x v="6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n v="100.8"/>
    <x v="6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n v="121.2"/>
    <x v="6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n v="100.33333333333334"/>
    <x v="6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n v="109.16666666666666"/>
    <x v="6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n v="123.42857142857142"/>
    <x v="6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n v="136.33666666666667"/>
    <x v="6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n v="103.46657233816768"/>
    <x v="6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n v="121.33333333333334"/>
    <x v="6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n v="186"/>
    <x v="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n v="300"/>
    <x v="6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n v="108.25"/>
    <x v="6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n v="141.15384615384616"/>
    <x v="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n v="113.99999999999999"/>
    <x v="6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n v="153.73333333333335"/>
    <x v="6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n v="101.49999999999999"/>
    <x v="6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n v="102.35000000000001"/>
    <x v="6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n v="102.57142857142858"/>
    <x v="6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n v="155.75"/>
    <x v="6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n v="100.75"/>
    <x v="6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n v="239.4"/>
    <x v="6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n v="210"/>
    <x v="6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n v="104.51515151515152"/>
    <x v="6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n v="100.8"/>
    <x v="6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n v="111.20000000000002"/>
    <x v="6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n v="102.04444444444445"/>
    <x v="6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n v="102.54767441860466"/>
    <x v="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n v="127"/>
    <x v="6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n v="338.70588235294122"/>
    <x v="6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n v="100.75"/>
    <x v="6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n v="9.31"/>
    <x v="6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n v="7.24"/>
    <x v="6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n v="10"/>
    <x v="6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n v="11.272727272727273"/>
    <x v="6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n v="15.411764705882353"/>
    <x v="6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b v="0"/>
    <n v="0"/>
    <x v="6"/>
    <e v="#DIV/0!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n v="28.466666666666669"/>
    <x v="6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b v="0"/>
    <n v="13.333333333333334"/>
    <x v="6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n v="0.66666666666666674"/>
    <x v="6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n v="21.428571428571427"/>
    <x v="6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n v="18"/>
    <x v="6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n v="20.125"/>
    <x v="6"/>
    <n v="100.625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n v="17.899999999999999"/>
    <x v="6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n v="0"/>
    <x v="6"/>
    <e v="#DIV/0!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n v="2"/>
    <x v="6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b v="0"/>
    <n v="0"/>
    <x v="6"/>
    <e v="#DIV/0!"/>
    <x v="1"/>
    <x v="6"/>
  </r>
  <r>
    <n v="3744"/>
    <x v="3739"/>
    <x v="3742"/>
    <n v="1200"/>
    <n v="0"/>
    <x v="2"/>
    <x v="0"/>
    <s v="USD"/>
    <n v="1404532740"/>
    <n v="1401823952"/>
    <b v="0"/>
    <n v="0"/>
    <b v="0"/>
    <n v="0"/>
    <x v="6"/>
    <e v="#DIV/0!"/>
    <x v="1"/>
    <x v="6"/>
  </r>
  <r>
    <n v="3745"/>
    <x v="3740"/>
    <x v="3743"/>
    <n v="100"/>
    <n v="10"/>
    <x v="2"/>
    <x v="0"/>
    <s v="USD"/>
    <n v="1407689102"/>
    <n v="1405097102"/>
    <b v="0"/>
    <n v="1"/>
    <b v="0"/>
    <n v="10"/>
    <x v="6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n v="2.3764705882352941"/>
    <x v="6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n v="1"/>
    <x v="6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n v="103.52"/>
    <x v="40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n v="105"/>
    <x v="40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n v="100.44999999999999"/>
    <x v="40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n v="132.6"/>
    <x v="40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n v="112.99999999999999"/>
    <x v="40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n v="103.34"/>
    <x v="40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n v="120"/>
    <x v="40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n v="129.63636363636363"/>
    <x v="40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n v="101.11111111111111"/>
    <x v="40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n v="108.51428571428572"/>
    <x v="40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n v="102.33333333333334"/>
    <x v="40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n v="110.24425000000002"/>
    <x v="40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n v="101.0154"/>
    <x v="40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n v="100"/>
    <x v="40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n v="106.24"/>
    <x v="40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n v="100"/>
    <x v="40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n v="100"/>
    <x v="40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n v="113.45714285714286"/>
    <x v="40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n v="102.65010000000001"/>
    <x v="40"/>
    <n v="106.9271875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n v="116.75"/>
    <x v="40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n v="107.65274999999998"/>
    <x v="40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n v="100"/>
    <x v="40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n v="100"/>
    <x v="40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n v="146"/>
    <x v="40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n v="110.2"/>
    <x v="40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n v="108.2"/>
    <x v="40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n v="100"/>
    <x v="40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n v="100.25"/>
    <x v="40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n v="106.71250000000001"/>
    <x v="40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n v="143.19999999999999"/>
    <x v="40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n v="105.04166666666667"/>
    <x v="40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n v="103.98"/>
    <x v="40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n v="120"/>
    <x v="40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n v="109.66666666666667"/>
    <x v="40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n v="101.75"/>
    <x v="40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n v="128.91666666666666"/>
    <x v="40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n v="114.99999999999999"/>
    <x v="40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n v="150.75"/>
    <x v="40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n v="110.96666666666665"/>
    <x v="40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n v="100.28571428571429"/>
    <x v="40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n v="0.66666666666666674"/>
    <x v="40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n v="3.267605633802817"/>
    <x v="40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n v="0"/>
    <x v="40"/>
    <e v="#DIV/0!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n v="0"/>
    <x v="40"/>
    <e v="#DIV/0!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n v="0.27999999999999997"/>
    <x v="40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n v="59.657142857142851"/>
    <x v="40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n v="1"/>
    <x v="40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n v="1.6666666666666667"/>
    <x v="40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n v="4.4444444444444444E-3"/>
    <x v="40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n v="89.666666666666657"/>
    <x v="40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n v="1.4642857142857144"/>
    <x v="40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n v="4.0199999999999996"/>
    <x v="40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n v="4.004545454545454"/>
    <x v="40"/>
    <n v="55.0625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n v="8.52"/>
    <x v="40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n v="0"/>
    <x v="40"/>
    <e v="#DIV/0!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n v="19.650000000000002"/>
    <x v="40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n v="0"/>
    <x v="40"/>
    <e v="#DIV/0!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n v="2E-3"/>
    <x v="40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n v="6.6666666666666666E-2"/>
    <x v="40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n v="30.333333333333336"/>
    <x v="40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n v="100"/>
    <x v="6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n v="101.25"/>
    <x v="6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n v="121.73333333333333"/>
    <x v="6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n v="330"/>
    <x v="6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n v="109.55"/>
    <x v="6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n v="100.95190476190474"/>
    <x v="6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n v="140.13333333333333"/>
    <x v="6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n v="100.001"/>
    <x v="6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n v="119.238"/>
    <x v="6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n v="107.25"/>
    <x v="6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n v="227.99999999999997"/>
    <x v="6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n v="106.4"/>
    <x v="6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n v="143.33333333333334"/>
    <x v="6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n v="104.54285714285714"/>
    <x v="6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n v="110.02000000000001"/>
    <x v="6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n v="106"/>
    <x v="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n v="108"/>
    <x v="6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n v="105.42"/>
    <x v="6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n v="119.16666666666667"/>
    <x v="6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n v="152.66666666666666"/>
    <x v="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n v="100"/>
    <x v="6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n v="100.2"/>
    <x v="6"/>
    <n v="62.625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n v="225"/>
    <x v="6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n v="106.02199999999999"/>
    <x v="6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n v="104.66666666666666"/>
    <x v="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n v="116.66666666666667"/>
    <x v="6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n v="109.03333333333333"/>
    <x v="6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n v="160"/>
    <x v="6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n v="112.5"/>
    <x v="6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n v="102.1"/>
    <x v="6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n v="100.824"/>
    <x v="6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n v="101.25"/>
    <x v="6"/>
    <n v="63.28125"/>
    <x v="1"/>
    <x v="6"/>
  </r>
  <r>
    <n v="3840"/>
    <x v="3835"/>
    <x v="3837"/>
    <n v="1"/>
    <n v="65"/>
    <x v="0"/>
    <x v="1"/>
    <s v="GBP"/>
    <n v="1459180229"/>
    <n v="1457023829"/>
    <b v="0"/>
    <n v="3"/>
    <b v="1"/>
    <n v="6500"/>
    <x v="6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n v="8.7200000000000006"/>
    <x v="6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n v="21.94"/>
    <x v="6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n v="21.3"/>
    <x v="6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n v="41.489795918367342"/>
    <x v="6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n v="2.105"/>
    <x v="6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n v="2.7"/>
    <x v="6"/>
    <n v="23.625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n v="16.161904761904761"/>
    <x v="6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n v="16.376923076923077"/>
    <x v="6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n v="7.043333333333333"/>
    <x v="6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n v="3.8"/>
    <x v="6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n v="34.08"/>
    <x v="6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n v="0.2"/>
    <x v="6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n v="2.5999999999999999E-2"/>
    <x v="6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n v="16.254545454545454"/>
    <x v="6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n v="2.5"/>
    <x v="6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b v="0"/>
    <n v="0.02"/>
    <x v="6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n v="5.2"/>
    <x v="6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b v="0"/>
    <n v="2"/>
    <x v="6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b v="0"/>
    <n v="0.04"/>
    <x v="6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n v="17.666666666666668"/>
    <x v="6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n v="5"/>
    <x v="6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b v="0"/>
    <n v="1.3333333333333334E-2"/>
    <x v="6"/>
    <n v="1"/>
    <x v="1"/>
    <x v="6"/>
  </r>
  <r>
    <n v="3863"/>
    <x v="3858"/>
    <x v="3860"/>
    <n v="6000"/>
    <n v="0"/>
    <x v="2"/>
    <x v="0"/>
    <s v="USD"/>
    <n v="1446739905"/>
    <n v="1441552305"/>
    <b v="0"/>
    <n v="0"/>
    <b v="0"/>
    <n v="0"/>
    <x v="6"/>
    <e v="#DIV/0!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n v="1.2"/>
    <x v="6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n v="26.937422295897225"/>
    <x v="6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n v="0.54999999999999993"/>
    <x v="6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n v="12.55"/>
    <x v="6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n v="0.2"/>
    <x v="40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n v="3.4474868431088401"/>
    <x v="40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n v="15"/>
    <x v="40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n v="2.666666666666667"/>
    <x v="40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n v="0"/>
    <x v="40"/>
    <e v="#DIV/0!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n v="0"/>
    <x v="40"/>
    <e v="#DIV/0!"/>
    <x v="1"/>
    <x v="40"/>
  </r>
  <r>
    <n v="3874"/>
    <x v="3869"/>
    <x v="3871"/>
    <n v="620"/>
    <n v="0"/>
    <x v="1"/>
    <x v="4"/>
    <s v="NZD"/>
    <n v="1422061200"/>
    <n v="1420244622"/>
    <b v="0"/>
    <n v="0"/>
    <b v="0"/>
    <n v="0"/>
    <x v="40"/>
    <e v="#DIV/0!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n v="0"/>
    <x v="40"/>
    <e v="#DIV/0!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n v="52.794871794871788"/>
    <x v="40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n v="4.9639999999999995"/>
    <x v="40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n v="5.5555555555555552E-2"/>
    <x v="40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n v="0"/>
    <x v="40"/>
    <e v="#DIV/0!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n v="13.066666666666665"/>
    <x v="40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n v="5"/>
    <x v="40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n v="0"/>
    <x v="40"/>
    <e v="#DIV/0!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n v="0"/>
    <x v="40"/>
    <e v="#DIV/0!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n v="0"/>
    <x v="40"/>
    <e v="#DIV/0!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n v="0"/>
    <x v="40"/>
    <e v="#DIV/0!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n v="0"/>
    <x v="40"/>
    <e v="#DIV/0!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n v="1.7500000000000002"/>
    <x v="40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n v="27.1"/>
    <x v="6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n v="1.4749999999999999"/>
    <x v="6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n v="16.826666666666668"/>
    <x v="6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n v="32.5"/>
    <x v="6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n v="0"/>
    <b v="0"/>
    <n v="0"/>
    <x v="6"/>
    <e v="#DIV/0!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n v="21.55"/>
    <x v="6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n v="3.4666666666666663"/>
    <x v="6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n v="5"/>
    <x v="6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n v="10.625"/>
    <x v="6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n v="17.599999999999998"/>
    <x v="6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n v="32.56"/>
    <x v="6"/>
    <n v="50.875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n v="1.25"/>
    <x v="6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n v="5.4"/>
    <x v="6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n v="0.83333333333333337"/>
    <x v="6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n v="48.833333333333336"/>
    <x v="6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n v="0"/>
    <b v="0"/>
    <n v="0"/>
    <x v="6"/>
    <e v="#DIV/0!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n v="0.03"/>
    <x v="6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n v="11.533333333333333"/>
    <x v="6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n v="67.333333333333329"/>
    <x v="6"/>
    <n v="63.125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n v="15.299999999999999"/>
    <x v="6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b v="0"/>
    <n v="8.6666666666666679"/>
    <x v="6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n v="0.22499999999999998"/>
    <x v="6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n v="3.0833333333333335"/>
    <x v="6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n v="37.412500000000001"/>
    <x v="6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n v="6.6666666666666671E-3"/>
    <x v="6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n v="10"/>
    <x v="6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n v="36.36"/>
    <x v="6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n v="1"/>
    <b v="0"/>
    <n v="0.33333333333333337"/>
    <x v="6"/>
    <n v="5"/>
    <x v="1"/>
    <x v="6"/>
  </r>
  <r>
    <n v="3916"/>
    <x v="3911"/>
    <x v="3913"/>
    <n v="2000"/>
    <n v="0"/>
    <x v="2"/>
    <x v="8"/>
    <s v="DKK"/>
    <n v="1464952752"/>
    <n v="1462360752"/>
    <b v="0"/>
    <n v="0"/>
    <b v="0"/>
    <n v="0"/>
    <x v="6"/>
    <e v="#DIV/0!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n v="0.2857142857142857"/>
    <x v="6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n v="0.2"/>
    <x v="6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n v="1.7999999999999998"/>
    <x v="6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n v="5.4"/>
    <x v="6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b v="0"/>
    <n v="0"/>
    <x v="6"/>
    <e v="#DIV/0!"/>
    <x v="1"/>
    <x v="6"/>
  </r>
  <r>
    <n v="3922"/>
    <x v="3917"/>
    <x v="3919"/>
    <n v="750"/>
    <n v="61"/>
    <x v="2"/>
    <x v="0"/>
    <s v="USD"/>
    <n v="1425337200"/>
    <n v="1421432810"/>
    <b v="0"/>
    <n v="6"/>
    <b v="0"/>
    <n v="8.1333333333333329"/>
    <x v="6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n v="12.034782608695652"/>
    <x v="6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n v="15.266666666666667"/>
    <x v="6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b v="0"/>
    <n v="10"/>
    <x v="6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n v="0.3"/>
    <x v="6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n v="1"/>
    <x v="6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n v="13.020000000000001"/>
    <x v="6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n v="2.2650000000000001"/>
    <x v="6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n v="0"/>
    <x v="6"/>
    <e v="#DIV/0!"/>
    <x v="1"/>
    <x v="6"/>
  </r>
  <r>
    <n v="3931"/>
    <x v="3926"/>
    <x v="3928"/>
    <n v="8000"/>
    <n v="0"/>
    <x v="2"/>
    <x v="0"/>
    <s v="USD"/>
    <n v="1441510707"/>
    <n v="1439350707"/>
    <b v="0"/>
    <n v="0"/>
    <b v="0"/>
    <n v="0"/>
    <x v="6"/>
    <e v="#DIV/0!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n v="8.3333333333333332E-3"/>
    <x v="6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n v="15.742857142857142"/>
    <x v="6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n v="11"/>
    <x v="6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n v="43.833333333333336"/>
    <x v="6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n v="0"/>
    <x v="6"/>
    <e v="#DIV/0!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n v="86.135181975736558"/>
    <x v="6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n v="12.196620583717358"/>
    <x v="6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b v="0"/>
    <n v="0.1"/>
    <x v="6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n v="0.22"/>
    <x v="6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n v="0.90909090909090906"/>
    <x v="6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b v="0"/>
    <n v="0"/>
    <x v="6"/>
    <e v="#DIV/0!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n v="35.64"/>
    <x v="6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n v="0"/>
    <b v="0"/>
    <n v="0"/>
    <x v="6"/>
    <e v="#DIV/0!"/>
    <x v="1"/>
    <x v="6"/>
  </r>
  <r>
    <n v="3945"/>
    <x v="3940"/>
    <x v="3942"/>
    <n v="2000"/>
    <n v="5"/>
    <x v="2"/>
    <x v="0"/>
    <s v="USD"/>
    <n v="1431717268"/>
    <n v="1429125268"/>
    <b v="0"/>
    <n v="1"/>
    <b v="0"/>
    <n v="0.25"/>
    <x v="6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n v="3.25"/>
    <x v="6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n v="3.3666666666666663"/>
    <x v="6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n v="0"/>
    <x v="6"/>
    <e v="#DIV/0!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n v="15.770000000000001"/>
    <x v="6"/>
    <n v="49.28125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n v="0.625"/>
    <x v="6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n v="5.0000000000000001E-4"/>
    <x v="6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n v="9.6153846153846159E-2"/>
    <x v="6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n v="0"/>
    <x v="6"/>
    <e v="#DIV/0!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n v="0"/>
    <x v="6"/>
    <e v="#DIV/0!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n v="24.285714285714285"/>
    <x v="6"/>
    <n v="53.125"/>
    <x v="1"/>
    <x v="6"/>
  </r>
  <r>
    <n v="3956"/>
    <x v="3951"/>
    <x v="3952"/>
    <n v="5500"/>
    <n v="0"/>
    <x v="2"/>
    <x v="0"/>
    <s v="USD"/>
    <n v="1461543600"/>
    <n v="1459203727"/>
    <b v="0"/>
    <n v="0"/>
    <b v="0"/>
    <n v="0"/>
    <x v="6"/>
    <e v="#DIV/0!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n v="2.5000000000000001E-2"/>
    <x v="6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n v="32.049999999999997"/>
    <x v="6"/>
    <n v="40.0625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n v="24.333333333333336"/>
    <x v="6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n v="1.5"/>
    <x v="6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n v="0.42"/>
    <x v="6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n v="3.214285714285714"/>
    <x v="6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n v="0"/>
    <x v="6"/>
    <e v="#DIV/0!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n v="6.3"/>
    <x v="6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n v="14.249999999999998"/>
    <x v="6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n v="0.6"/>
    <x v="6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n v="24.117647058823529"/>
    <x v="6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n v="10.54"/>
    <x v="6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n v="7.4690265486725664"/>
    <x v="6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n v="7.3333333333333334E-2"/>
    <x v="6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n v="0.97142857142857131"/>
    <x v="6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n v="21.099999999999998"/>
    <x v="6"/>
    <n v="26.375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n v="78.100000000000009"/>
    <x v="6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n v="32"/>
    <x v="6"/>
    <n v="29.09090909090909"/>
    <x v="1"/>
    <x v="6"/>
  </r>
  <r>
    <n v="3975"/>
    <x v="3970"/>
    <x v="3971"/>
    <n v="678"/>
    <n v="0"/>
    <x v="2"/>
    <x v="0"/>
    <s v="USD"/>
    <n v="1468442898"/>
    <n v="1465850898"/>
    <b v="0"/>
    <n v="0"/>
    <b v="0"/>
    <n v="0"/>
    <x v="6"/>
    <e v="#DIV/0!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n v="47.692307692307693"/>
    <x v="6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n v="1.4500000000000002"/>
    <x v="6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n v="10.7"/>
    <x v="6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n v="1.8333333333333333"/>
    <x v="6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n v="18"/>
    <x v="6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n v="4.083333333333333"/>
    <x v="6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n v="20"/>
    <x v="6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n v="34.802513464991023"/>
    <x v="6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n v="6.3333333333333339"/>
    <x v="6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n v="32.049999999999997"/>
    <x v="6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n v="9.76"/>
    <x v="6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n v="37.75"/>
    <x v="6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n v="2.1333333333333333"/>
    <x v="6"/>
    <n v="8"/>
    <x v="1"/>
    <x v="6"/>
  </r>
  <r>
    <n v="3989"/>
    <x v="3983"/>
    <x v="3984"/>
    <n v="3000"/>
    <n v="0"/>
    <x v="2"/>
    <x v="0"/>
    <s v="USD"/>
    <n v="1447009181"/>
    <n v="1444413581"/>
    <b v="0"/>
    <n v="0"/>
    <b v="0"/>
    <n v="0"/>
    <x v="6"/>
    <e v="#DIV/0!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n v="4.1818181818181817"/>
    <x v="6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n v="20"/>
    <x v="6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n v="5.41"/>
    <x v="6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n v="6.0000000000000001E-3"/>
    <x v="6"/>
    <n v="3"/>
    <x v="1"/>
    <x v="6"/>
  </r>
  <r>
    <n v="3994"/>
    <x v="3988"/>
    <x v="3989"/>
    <n v="2000"/>
    <n v="5"/>
    <x v="2"/>
    <x v="0"/>
    <s v="USD"/>
    <n v="1405761690"/>
    <n v="1403169690"/>
    <b v="0"/>
    <n v="1"/>
    <b v="0"/>
    <n v="0.25"/>
    <x v="6"/>
    <n v="5"/>
    <x v="1"/>
    <x v="6"/>
  </r>
  <r>
    <n v="3995"/>
    <x v="3989"/>
    <x v="3990"/>
    <n v="200"/>
    <n v="70"/>
    <x v="2"/>
    <x v="1"/>
    <s v="GBP"/>
    <n v="1423913220"/>
    <n v="1421339077"/>
    <b v="0"/>
    <n v="4"/>
    <b v="0"/>
    <n v="35"/>
    <x v="6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n v="16.566666666666666"/>
    <x v="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n v="0"/>
    <b v="0"/>
    <n v="0"/>
    <x v="6"/>
    <e v="#DIV/0!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n v="57.199999999999996"/>
    <x v="6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n v="16.514285714285716"/>
    <x v="6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n v="0.125"/>
    <x v="6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n v="37.75"/>
    <x v="6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n v="1.8399999999999999"/>
    <x v="6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n v="10.050000000000001"/>
    <x v="6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b v="0"/>
    <n v="0.2"/>
    <x v="6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n v="1.3333333333333335"/>
    <x v="6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n v="6.6666666666666671E-3"/>
    <x v="6"/>
    <n v="2"/>
    <x v="1"/>
    <x v="6"/>
  </r>
  <r>
    <n v="4007"/>
    <x v="3988"/>
    <x v="4001"/>
    <n v="2000"/>
    <n v="5"/>
    <x v="2"/>
    <x v="0"/>
    <s v="USD"/>
    <n v="1409070480"/>
    <n v="1406572381"/>
    <b v="0"/>
    <n v="1"/>
    <b v="0"/>
    <n v="0.25"/>
    <x v="6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n v="6"/>
    <x v="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n v="3.8860103626943006"/>
    <x v="6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n v="24.194444444444443"/>
    <x v="6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n v="4"/>
    <b v="0"/>
    <n v="7.6"/>
    <x v="6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b v="0"/>
    <n v="0"/>
    <x v="6"/>
    <e v="#DIV/0!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n v="1.3"/>
    <x v="6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b v="0"/>
    <n v="0"/>
    <x v="6"/>
    <e v="#DIV/0!"/>
    <x v="1"/>
    <x v="6"/>
  </r>
  <r>
    <n v="4015"/>
    <x v="4008"/>
    <x v="4009"/>
    <n v="7000"/>
    <n v="1"/>
    <x v="2"/>
    <x v="0"/>
    <s v="USD"/>
    <n v="1437331463"/>
    <n v="1434739463"/>
    <b v="0"/>
    <n v="1"/>
    <b v="0"/>
    <n v="1.4285714285714287E-2"/>
    <x v="6"/>
    <n v="1"/>
    <x v="1"/>
    <x v="6"/>
  </r>
  <r>
    <n v="4016"/>
    <x v="4009"/>
    <x v="4010"/>
    <n v="500"/>
    <n v="70"/>
    <x v="2"/>
    <x v="1"/>
    <s v="GBP"/>
    <n v="1410987400"/>
    <n v="1408395400"/>
    <b v="0"/>
    <n v="7"/>
    <b v="0"/>
    <n v="14.000000000000002"/>
    <x v="6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n v="1.05"/>
    <x v="6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n v="8.6666666666666679"/>
    <x v="6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n v="0.82857142857142851"/>
    <x v="6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n v="16.666666666666664"/>
    <x v="6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n v="0.83333333333333337"/>
    <x v="6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n v="69.561111111111103"/>
    <x v="6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n v="0"/>
    <b v="0"/>
    <n v="0"/>
    <x v="6"/>
    <e v="#DIV/0!"/>
    <x v="1"/>
    <x v="6"/>
  </r>
  <r>
    <n v="4024"/>
    <x v="4017"/>
    <x v="4018"/>
    <n v="800"/>
    <n v="10"/>
    <x v="2"/>
    <x v="0"/>
    <s v="USD"/>
    <n v="1441037097"/>
    <n v="1438445097"/>
    <b v="0"/>
    <n v="1"/>
    <b v="0"/>
    <n v="1.25"/>
    <x v="6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n v="5"/>
    <x v="6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b v="0"/>
    <n v="0"/>
    <x v="6"/>
    <e v="#DIV/0!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n v="7.166666666666667"/>
    <x v="6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n v="28.050000000000004"/>
    <x v="6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n v="0"/>
    <x v="6"/>
    <e v="#DIV/0!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n v="16"/>
    <x v="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n v="0"/>
    <b v="0"/>
    <n v="0"/>
    <x v="6"/>
    <e v="#DIV/0!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n v="6.8287037037037033"/>
    <x v="6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n v="25.698702928870294"/>
    <x v="6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n v="1.4814814814814816"/>
    <x v="6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n v="36.85"/>
    <x v="6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n v="47.05"/>
    <x v="6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n v="2"/>
    <b v="0"/>
    <n v="11.428571428571429"/>
    <x v="6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n v="12.04"/>
    <x v="6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n v="60"/>
    <x v="6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n v="31.25"/>
    <x v="6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n v="0.42"/>
    <x v="6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n v="0.21"/>
    <x v="6"/>
    <n v="7"/>
    <x v="1"/>
    <x v="6"/>
  </r>
  <r>
    <n v="4043"/>
    <x v="4036"/>
    <x v="4036"/>
    <n v="300"/>
    <n v="0"/>
    <x v="2"/>
    <x v="5"/>
    <s v="CAD"/>
    <n v="1416524325"/>
    <n v="1415228325"/>
    <b v="0"/>
    <n v="0"/>
    <b v="0"/>
    <n v="0"/>
    <x v="6"/>
    <e v="#DIV/0!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n v="37.5"/>
    <x v="6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b v="0"/>
    <n v="0.02"/>
    <x v="6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n v="8.2142857142857135"/>
    <x v="6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n v="2.1999999999999997"/>
    <x v="6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n v="17.652941176470588"/>
    <x v="6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n v="0.08"/>
    <x v="6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b v="0"/>
    <n v="6.6666666666666666E-2"/>
    <x v="6"/>
    <n v="1"/>
    <x v="1"/>
    <x v="6"/>
  </r>
  <r>
    <n v="4051"/>
    <x v="4044"/>
    <x v="4044"/>
    <n v="500"/>
    <n v="0"/>
    <x v="2"/>
    <x v="0"/>
    <s v="USD"/>
    <n v="1399618380"/>
    <n v="1399058797"/>
    <b v="0"/>
    <n v="0"/>
    <b v="0"/>
    <n v="0"/>
    <x v="6"/>
    <e v="#DIV/0!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n v="37.533333333333339"/>
    <x v="6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n v="22"/>
    <x v="6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b v="0"/>
    <n v="0"/>
    <x v="6"/>
    <e v="#DIV/0!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n v="17.62"/>
    <x v="6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n v="53"/>
    <x v="6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n v="22.142857142857142"/>
    <x v="6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n v="2.5333333333333332"/>
    <x v="6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n v="2.5"/>
    <x v="6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n v="2.85"/>
    <x v="6"/>
    <n v="57"/>
    <x v="1"/>
    <x v="6"/>
  </r>
  <r>
    <n v="4061"/>
    <x v="4054"/>
    <x v="4054"/>
    <n v="525"/>
    <n v="0"/>
    <x v="2"/>
    <x v="0"/>
    <s v="USD"/>
    <n v="1461205423"/>
    <n v="1456025023"/>
    <b v="0"/>
    <n v="0"/>
    <b v="0"/>
    <n v="0"/>
    <x v="6"/>
    <e v="#DIV/0!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n v="2.4500000000000002"/>
    <x v="6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n v="1.4210526315789473"/>
    <x v="6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n v="19.25"/>
    <x v="6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n v="0.67500000000000004"/>
    <x v="6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n v="0.16666666666666669"/>
    <x v="6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n v="60.9"/>
    <x v="6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n v="1"/>
    <x v="6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n v="34.4"/>
    <x v="6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n v="16.5"/>
    <x v="6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n v="0"/>
    <x v="6"/>
    <e v="#DIV/0!"/>
    <x v="1"/>
    <x v="6"/>
  </r>
  <r>
    <n v="4072"/>
    <x v="4065"/>
    <x v="4064"/>
    <n v="1000"/>
    <n v="4"/>
    <x v="2"/>
    <x v="1"/>
    <s v="GBP"/>
    <n v="1408646111"/>
    <n v="1403462111"/>
    <b v="0"/>
    <n v="2"/>
    <b v="0"/>
    <n v="0.4"/>
    <x v="6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n v="1.0571428571428572"/>
    <x v="6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n v="26.727272727272727"/>
    <x v="6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n v="28.799999999999997"/>
    <x v="6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n v="0"/>
    <b v="0"/>
    <n v="0"/>
    <x v="6"/>
    <e v="#DIV/0!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n v="8.9"/>
    <x v="6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b v="0"/>
    <n v="0"/>
    <x v="6"/>
    <e v="#DIV/0!"/>
    <x v="1"/>
    <x v="6"/>
  </r>
  <r>
    <n v="4079"/>
    <x v="4072"/>
    <x v="4071"/>
    <n v="3000"/>
    <n v="5"/>
    <x v="2"/>
    <x v="0"/>
    <s v="USD"/>
    <n v="1466375521"/>
    <n v="1463783521"/>
    <b v="0"/>
    <n v="1"/>
    <b v="0"/>
    <n v="0.16666666666666669"/>
    <x v="6"/>
    <n v="5"/>
    <x v="1"/>
    <x v="6"/>
  </r>
  <r>
    <n v="4080"/>
    <x v="4073"/>
    <x v="4072"/>
    <n v="3000"/>
    <n v="0"/>
    <x v="2"/>
    <x v="0"/>
    <s v="USD"/>
    <n v="1465930440"/>
    <n v="1463849116"/>
    <b v="0"/>
    <n v="0"/>
    <b v="0"/>
    <n v="0"/>
    <x v="6"/>
    <e v="#DIV/0!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n v="15.737410071942445"/>
    <x v="6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n v="2"/>
    <b v="0"/>
    <n v="2"/>
    <x v="6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n v="21.685714285714287"/>
    <x v="6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n v="0.33333333333333337"/>
    <x v="6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n v="0.2857142857142857"/>
    <x v="6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n v="4.7"/>
    <x v="6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b v="0"/>
    <n v="0"/>
    <x v="6"/>
    <e v="#DIV/0!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n v="10.8"/>
    <x v="6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n v="4.8"/>
    <x v="6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n v="3.2"/>
    <x v="6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n v="12.75"/>
    <x v="6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n v="1.8181818181818181E-2"/>
    <x v="6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n v="2.4"/>
    <x v="6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n v="36.5"/>
    <x v="6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n v="2.666666666666667"/>
    <x v="6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n v="11.428571428571429"/>
    <x v="6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n v="0"/>
    <x v="6"/>
    <e v="#DIV/0!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n v="0"/>
    <x v="6"/>
    <e v="#DIV/0!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n v="1.1111111111111112"/>
    <x v="6"/>
    <n v="50"/>
    <x v="1"/>
    <x v="6"/>
  </r>
  <r>
    <n v="4100"/>
    <x v="4093"/>
    <x v="4092"/>
    <n v="270"/>
    <n v="0"/>
    <x v="2"/>
    <x v="0"/>
    <s v="USD"/>
    <n v="1414205990"/>
    <n v="1413341990"/>
    <b v="0"/>
    <n v="0"/>
    <b v="0"/>
    <n v="0"/>
    <x v="6"/>
    <e v="#DIV/0!"/>
    <x v="1"/>
    <x v="6"/>
  </r>
  <r>
    <n v="4101"/>
    <x v="4094"/>
    <x v="4093"/>
    <n v="600"/>
    <n v="0"/>
    <x v="2"/>
    <x v="0"/>
    <s v="USD"/>
    <n v="1485380482"/>
    <n v="1482788482"/>
    <b v="0"/>
    <n v="0"/>
    <b v="0"/>
    <n v="0"/>
    <x v="6"/>
    <e v="#DIV/0!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n v="27.400000000000002"/>
    <x v="6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n v="10"/>
    <x v="6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n v="21.366666666666667"/>
    <x v="6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n v="6.9696969696969706"/>
    <x v="6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n v="70.599999999999994"/>
    <x v="6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n v="2.0500000000000003"/>
    <x v="6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n v="1.9666666666666666"/>
    <x v="6"/>
    <n v="59"/>
    <x v="1"/>
    <x v="6"/>
  </r>
  <r>
    <n v="4109"/>
    <x v="4102"/>
    <x v="4101"/>
    <n v="500"/>
    <n v="0"/>
    <x v="2"/>
    <x v="1"/>
    <s v="GBP"/>
    <n v="1448805404"/>
    <n v="1446209804"/>
    <b v="0"/>
    <n v="0"/>
    <b v="0"/>
    <n v="0"/>
    <x v="6"/>
    <e v="#DIV/0!"/>
    <x v="1"/>
    <x v="6"/>
  </r>
  <r>
    <n v="4110"/>
    <x v="4103"/>
    <x v="4102"/>
    <n v="300"/>
    <n v="86"/>
    <x v="2"/>
    <x v="1"/>
    <s v="GBP"/>
    <n v="1469113351"/>
    <n v="1463929351"/>
    <b v="0"/>
    <n v="6"/>
    <b v="0"/>
    <n v="28.666666666666668"/>
    <x v="6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n v="3.1333333333333333"/>
    <x v="6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n v="0.04"/>
    <x v="6"/>
    <n v="1"/>
    <x v="1"/>
    <x v="6"/>
  </r>
  <r>
    <n v="4113"/>
    <x v="4106"/>
    <x v="4104"/>
    <n v="1500"/>
    <n v="3"/>
    <x v="2"/>
    <x v="0"/>
    <s v="USD"/>
    <n v="1452234840"/>
    <n v="1450619123"/>
    <b v="0"/>
    <n v="3"/>
    <b v="0"/>
    <n v="0.2"/>
    <x v="6"/>
    <n v="1"/>
    <x v="1"/>
    <x v="6"/>
  </r>
  <r>
    <m/>
    <x v="4107"/>
    <x v="4105"/>
    <m/>
    <m/>
    <x v="4"/>
    <x v="21"/>
    <m/>
    <m/>
    <m/>
    <m/>
    <m/>
    <m/>
    <m/>
    <x v="41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x v="0"/>
    <x v="0"/>
    <s v="film &amp; video/television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x v="1"/>
    <x v="1"/>
    <s v="film &amp; video/television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x v="2"/>
    <x v="2"/>
    <s v="film &amp; video/television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x v="3"/>
    <x v="3"/>
    <s v="film &amp; video/television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x v="4"/>
    <x v="4"/>
    <s v="film &amp; video/television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x v="5"/>
    <x v="5"/>
    <s v="film &amp; video/television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x v="6"/>
    <x v="6"/>
    <s v="film &amp; video/television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x v="7"/>
    <x v="7"/>
    <s v="film &amp; video/television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x v="8"/>
    <x v="8"/>
    <s v="film &amp; video/television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x v="9"/>
    <x v="9"/>
    <s v="film &amp; video/television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x v="10"/>
    <x v="10"/>
    <s v="film &amp; video/television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x v="11"/>
    <x v="11"/>
    <s v="film &amp; video/television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x v="12"/>
    <x v="12"/>
    <s v="film &amp; video/television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x v="13"/>
    <x v="13"/>
    <s v="film &amp; video/television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x v="14"/>
    <x v="14"/>
    <s v="film &amp; video/television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x v="15"/>
    <x v="15"/>
    <s v="film &amp; video/television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x v="16"/>
    <x v="16"/>
    <s v="film &amp; video/television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x v="17"/>
    <x v="17"/>
    <s v="film &amp; video/television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x v="18"/>
    <x v="18"/>
    <s v="film &amp; video/television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x v="19"/>
    <x v="19"/>
    <s v="film &amp; video/television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x v="20"/>
    <x v="20"/>
    <s v="film &amp; video/television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x v="21"/>
    <x v="21"/>
    <s v="film &amp; video/television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x v="22"/>
    <x v="22"/>
    <s v="film &amp; video/television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x v="23"/>
    <x v="23"/>
    <s v="film &amp; video/television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x v="24"/>
    <x v="24"/>
    <s v="film &amp; video/television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x v="25"/>
    <x v="25"/>
    <s v="film &amp; video/television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x v="26"/>
    <x v="26"/>
    <s v="film &amp; video/television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x v="27"/>
    <x v="27"/>
    <s v="film &amp; video/television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x v="28"/>
    <x v="28"/>
    <s v="film &amp; video/television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x v="29"/>
    <x v="29"/>
    <s v="film &amp; video/television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x v="30"/>
    <x v="30"/>
    <s v="film &amp; video/television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x v="31"/>
    <x v="31"/>
    <s v="film &amp; video/television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x v="32"/>
    <x v="32"/>
    <s v="film &amp; video/television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x v="33"/>
    <x v="33"/>
    <s v="film &amp; video/television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x v="34"/>
    <x v="34"/>
    <s v="film &amp; video/television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x v="35"/>
    <x v="35"/>
    <s v="film &amp; video/television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x v="36"/>
    <x v="36"/>
    <s v="film &amp; video/television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x v="37"/>
    <x v="37"/>
    <s v="film &amp; video/television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x v="38"/>
    <x v="38"/>
    <s v="film &amp; video/television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x v="39"/>
    <x v="39"/>
    <s v="film &amp; video/television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x v="40"/>
    <x v="40"/>
    <s v="film &amp; video/television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x v="41"/>
    <x v="41"/>
    <s v="film &amp; video/television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x v="42"/>
    <x v="42"/>
    <s v="film &amp; video/television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x v="43"/>
    <x v="43"/>
    <s v="film &amp; video/television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x v="44"/>
    <x v="44"/>
    <s v="film &amp; video/television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x v="45"/>
    <x v="45"/>
    <s v="film &amp; video/television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x v="46"/>
    <x v="46"/>
    <s v="film &amp; video/television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x v="47"/>
    <x v="47"/>
    <s v="film &amp; video/television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x v="48"/>
    <x v="48"/>
    <s v="film &amp; video/television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x v="49"/>
    <x v="49"/>
    <s v="film &amp; video/television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x v="50"/>
    <x v="50"/>
    <s v="film &amp; video/television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x v="51"/>
    <x v="51"/>
    <s v="film &amp; video/television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x v="52"/>
    <x v="52"/>
    <s v="film &amp; video/television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x v="53"/>
    <x v="53"/>
    <s v="film &amp; video/television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x v="54"/>
    <x v="54"/>
    <s v="film &amp; video/television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x v="55"/>
    <x v="55"/>
    <s v="film &amp; video/television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x v="56"/>
    <x v="56"/>
    <s v="film &amp; video/television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x v="57"/>
    <x v="57"/>
    <s v="film &amp; video/television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x v="58"/>
    <x v="58"/>
    <s v="film &amp; video/television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x v="59"/>
    <x v="59"/>
    <s v="film &amp; video/television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x v="60"/>
    <x v="60"/>
    <s v="film &amp; video/shorts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x v="61"/>
    <x v="61"/>
    <s v="film &amp; video/shorts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x v="62"/>
    <x v="62"/>
    <s v="film &amp; video/shorts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x v="63"/>
    <x v="63"/>
    <s v="film &amp; video/shorts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x v="64"/>
    <x v="64"/>
    <s v="film &amp; video/shorts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x v="65"/>
    <x v="65"/>
    <s v="film &amp; video/shorts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x v="66"/>
    <x v="66"/>
    <s v="film &amp; video/shorts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x v="67"/>
    <x v="67"/>
    <s v="film &amp; video/shorts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x v="68"/>
    <x v="68"/>
    <s v="film &amp; video/shorts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x v="69"/>
    <x v="69"/>
    <s v="film &amp; video/shorts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x v="70"/>
    <x v="70"/>
    <s v="film &amp; video/shorts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x v="71"/>
    <x v="71"/>
    <s v="film &amp; video/shorts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x v="72"/>
    <x v="72"/>
    <s v="film &amp; video/shorts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x v="73"/>
    <x v="73"/>
    <s v="film &amp; video/shorts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x v="74"/>
    <x v="74"/>
    <s v="film &amp; video/shorts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x v="75"/>
    <x v="75"/>
    <s v="film &amp; video/shorts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x v="76"/>
    <x v="76"/>
    <s v="film &amp; video/shorts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x v="77"/>
    <x v="77"/>
    <s v="film &amp; video/shorts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x v="78"/>
    <x v="78"/>
    <s v="film &amp; video/shorts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x v="79"/>
    <x v="79"/>
    <s v="film &amp; video/shorts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x v="80"/>
    <x v="80"/>
    <s v="film &amp; video/shorts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x v="81"/>
    <x v="81"/>
    <s v="film &amp; video/shorts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x v="82"/>
    <x v="82"/>
    <s v="film &amp; video/shorts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x v="83"/>
    <x v="83"/>
    <s v="film &amp; video/shorts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x v="84"/>
    <x v="84"/>
    <s v="film &amp; video/shorts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x v="85"/>
    <x v="85"/>
    <s v="film &amp; video/shorts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x v="86"/>
    <x v="86"/>
    <s v="film &amp; video/shorts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x v="87"/>
    <x v="87"/>
    <s v="film &amp; video/shorts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x v="88"/>
    <x v="88"/>
    <s v="film &amp; video/shorts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x v="89"/>
    <x v="89"/>
    <s v="film &amp; video/shorts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x v="90"/>
    <x v="90"/>
    <s v="film &amp; video/shorts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x v="91"/>
    <x v="91"/>
    <s v="film &amp; video/shorts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x v="92"/>
    <x v="92"/>
    <s v="film &amp; video/shorts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x v="93"/>
    <x v="93"/>
    <s v="film &amp; video/shorts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x v="94"/>
    <x v="94"/>
    <s v="film &amp; video/shorts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x v="95"/>
    <x v="95"/>
    <s v="film &amp; video/shorts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x v="96"/>
    <x v="96"/>
    <s v="film &amp; video/shorts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x v="97"/>
    <x v="97"/>
    <s v="film &amp; video/shorts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x v="98"/>
    <x v="98"/>
    <s v="film &amp; video/shorts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x v="99"/>
    <x v="99"/>
    <s v="film &amp; video/shorts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x v="100"/>
    <x v="100"/>
    <s v="film &amp; video/shorts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x v="101"/>
    <x v="101"/>
    <s v="film &amp; video/shorts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x v="102"/>
    <x v="102"/>
    <s v="film &amp; video/shorts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x v="103"/>
    <x v="103"/>
    <s v="film &amp; video/shorts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x v="104"/>
    <x v="104"/>
    <s v="film &amp; video/shorts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x v="105"/>
    <x v="105"/>
    <s v="film &amp; video/shorts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x v="106"/>
    <x v="106"/>
    <s v="film &amp; video/shorts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x v="107"/>
    <x v="107"/>
    <s v="film &amp; video/shorts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x v="108"/>
    <x v="108"/>
    <s v="film &amp; video/shorts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x v="109"/>
    <x v="109"/>
    <s v="film &amp; video/shorts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x v="110"/>
    <x v="110"/>
    <s v="film &amp; video/shorts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x v="111"/>
    <x v="111"/>
    <s v="film &amp; video/shorts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x v="112"/>
    <x v="112"/>
    <s v="film &amp; video/shorts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x v="113"/>
    <x v="113"/>
    <s v="film &amp; video/shorts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x v="114"/>
    <x v="114"/>
    <s v="film &amp; video/shorts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x v="115"/>
    <x v="115"/>
    <s v="film &amp; video/shorts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x v="116"/>
    <x v="116"/>
    <s v="film &amp; video/shorts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x v="117"/>
    <x v="117"/>
    <s v="film &amp; video/shorts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x v="118"/>
    <x v="118"/>
    <s v="film &amp; video/shorts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x v="119"/>
    <x v="119"/>
    <s v="film &amp; video/shorts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x v="120"/>
    <x v="120"/>
    <s v="film &amp; video/science fiction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x v="121"/>
    <x v="121"/>
    <s v="film &amp; video/science fiction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x v="122"/>
    <x v="122"/>
    <s v="film &amp; video/science fiction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x v="123"/>
    <x v="123"/>
    <s v="film &amp; video/science fiction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x v="124"/>
    <x v="124"/>
    <s v="film &amp; video/science fiction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x v="125"/>
    <x v="125"/>
    <s v="film &amp; video/science fiction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x v="126"/>
    <x v="126"/>
    <s v="film &amp; video/science fiction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x v="127"/>
    <x v="127"/>
    <s v="film &amp; video/science fiction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x v="128"/>
    <x v="128"/>
    <s v="film &amp; video/science fiction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x v="129"/>
    <x v="129"/>
    <s v="film &amp; video/science fiction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x v="130"/>
    <x v="130"/>
    <s v="film &amp; video/science fiction"/>
    <e v="#DIV/0!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n v="0"/>
    <x v="131"/>
    <x v="131"/>
    <s v="film &amp; video/science fiction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x v="132"/>
    <x v="132"/>
    <s v="film &amp; video/science fiction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x v="133"/>
    <x v="133"/>
    <s v="film &amp; video/science fiction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x v="134"/>
    <x v="134"/>
    <s v="film &amp; video/science fiction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x v="135"/>
    <x v="135"/>
    <s v="film &amp; video/science fiction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x v="136"/>
    <x v="136"/>
    <s v="film &amp; video/science fiction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x v="137"/>
    <x v="137"/>
    <s v="film &amp; video/science fiction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x v="138"/>
    <x v="138"/>
    <s v="film &amp; video/science fiction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x v="139"/>
    <x v="139"/>
    <s v="film &amp; video/science fiction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x v="140"/>
    <x v="140"/>
    <s v="film &amp; video/science fiction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x v="141"/>
    <x v="141"/>
    <s v="film &amp; video/science fiction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x v="142"/>
    <x v="142"/>
    <s v="film &amp; video/science fiction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x v="143"/>
    <x v="143"/>
    <s v="film &amp; video/science fiction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x v="144"/>
    <x v="144"/>
    <s v="film &amp; video/science fiction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x v="145"/>
    <x v="145"/>
    <s v="film &amp; video/science fiction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x v="146"/>
    <x v="146"/>
    <s v="film &amp; video/science fiction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x v="147"/>
    <x v="147"/>
    <s v="film &amp; video/science fiction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x v="148"/>
    <x v="148"/>
    <s v="film &amp; video/science fiction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x v="149"/>
    <x v="149"/>
    <s v="film &amp; video/science fiction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x v="150"/>
    <x v="150"/>
    <s v="film &amp; video/science fiction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x v="151"/>
    <x v="151"/>
    <s v="film &amp; video/science fiction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x v="152"/>
    <x v="152"/>
    <s v="film &amp; video/science fiction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x v="153"/>
    <x v="153"/>
    <s v="film &amp; video/science fiction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x v="154"/>
    <x v="154"/>
    <s v="film &amp; video/science fiction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x v="155"/>
    <x v="155"/>
    <s v="film &amp; video/science fiction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x v="156"/>
    <x v="156"/>
    <s v="film &amp; video/science fiction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x v="157"/>
    <x v="157"/>
    <s v="film &amp; video/science fiction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x v="158"/>
    <x v="158"/>
    <s v="film &amp; video/science fiction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x v="159"/>
    <x v="159"/>
    <s v="film &amp; video/science fiction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x v="160"/>
    <x v="160"/>
    <s v="film &amp; video/drama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x v="161"/>
    <x v="161"/>
    <s v="film &amp; video/drama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x v="162"/>
    <x v="162"/>
    <s v="film &amp; video/drama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x v="163"/>
    <x v="163"/>
    <s v="film &amp; video/drama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x v="164"/>
    <x v="164"/>
    <s v="film &amp; video/drama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x v="165"/>
    <x v="165"/>
    <s v="film &amp; video/drama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x v="166"/>
    <x v="166"/>
    <s v="film &amp; video/drama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x v="167"/>
    <x v="167"/>
    <s v="film &amp; video/drama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x v="168"/>
    <x v="168"/>
    <s v="film &amp; video/drama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x v="169"/>
    <x v="169"/>
    <s v="film &amp; video/drama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x v="170"/>
    <x v="170"/>
    <s v="film &amp; video/drama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x v="171"/>
    <x v="171"/>
    <s v="film &amp; video/drama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x v="172"/>
    <x v="172"/>
    <s v="film &amp; video/drama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x v="173"/>
    <x v="173"/>
    <s v="film &amp; video/drama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x v="174"/>
    <x v="174"/>
    <s v="film &amp; video/drama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x v="175"/>
    <x v="175"/>
    <s v="film &amp; video/drama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x v="176"/>
    <x v="176"/>
    <s v="film &amp; video/drama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x v="177"/>
    <x v="177"/>
    <s v="film &amp; video/drama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x v="178"/>
    <x v="178"/>
    <s v="film &amp; video/drama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x v="179"/>
    <x v="179"/>
    <s v="film &amp; video/drama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x v="180"/>
    <x v="180"/>
    <s v="film &amp; video/drama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x v="181"/>
    <x v="181"/>
    <s v="film &amp; video/drama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x v="182"/>
    <x v="182"/>
    <s v="film &amp; video/drama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x v="183"/>
    <x v="183"/>
    <s v="film &amp; video/drama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x v="184"/>
    <x v="184"/>
    <s v="film &amp; video/drama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x v="185"/>
    <x v="185"/>
    <s v="film &amp; video/drama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x v="186"/>
    <x v="186"/>
    <s v="film &amp; video/drama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x v="187"/>
    <x v="187"/>
    <s v="film &amp; video/drama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x v="188"/>
    <x v="188"/>
    <s v="film &amp; video/drama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x v="189"/>
    <x v="189"/>
    <s v="film &amp; video/drama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x v="190"/>
    <x v="190"/>
    <s v="film &amp; video/drama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x v="191"/>
    <x v="191"/>
    <s v="film &amp; video/drama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x v="192"/>
    <x v="192"/>
    <s v="film &amp; video/drama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x v="193"/>
    <x v="193"/>
    <s v="film &amp; video/drama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x v="194"/>
    <x v="194"/>
    <s v="film &amp; video/drama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x v="195"/>
    <x v="195"/>
    <s v="film &amp; video/drama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x v="196"/>
    <x v="196"/>
    <s v="film &amp; video/drama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x v="197"/>
    <x v="197"/>
    <s v="film &amp; video/drama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x v="198"/>
    <x v="198"/>
    <s v="film &amp; video/drama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x v="199"/>
    <x v="199"/>
    <s v="film &amp; video/drama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x v="200"/>
    <x v="200"/>
    <s v="film &amp; video/drama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x v="201"/>
    <x v="201"/>
    <s v="film &amp; video/drama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x v="202"/>
    <x v="202"/>
    <s v="film &amp; video/drama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x v="203"/>
    <x v="203"/>
    <s v="film &amp; video/drama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x v="204"/>
    <x v="204"/>
    <s v="film &amp; video/drama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x v="205"/>
    <x v="205"/>
    <s v="film &amp; video/drama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x v="206"/>
    <x v="206"/>
    <s v="film &amp; video/drama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x v="207"/>
    <x v="207"/>
    <s v="film &amp; video/drama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x v="208"/>
    <x v="208"/>
    <s v="film &amp; video/drama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x v="209"/>
    <x v="209"/>
    <s v="film &amp; video/drama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x v="210"/>
    <x v="210"/>
    <s v="film &amp; video/drama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x v="211"/>
    <x v="211"/>
    <s v="film &amp; video/drama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x v="212"/>
    <x v="212"/>
    <s v="film &amp; video/drama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x v="213"/>
    <x v="213"/>
    <s v="film &amp; video/drama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x v="214"/>
    <x v="214"/>
    <s v="film &amp; video/drama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x v="215"/>
    <x v="215"/>
    <s v="film &amp; video/drama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x v="216"/>
    <x v="216"/>
    <s v="film &amp; video/drama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x v="217"/>
    <x v="217"/>
    <s v="film &amp; video/drama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x v="218"/>
    <x v="218"/>
    <s v="film &amp; video/drama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x v="219"/>
    <x v="219"/>
    <s v="film &amp; video/drama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x v="220"/>
    <x v="220"/>
    <s v="film &amp; video/drama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x v="221"/>
    <x v="221"/>
    <s v="film &amp; video/drama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x v="222"/>
    <x v="222"/>
    <s v="film &amp; video/drama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x v="223"/>
    <x v="223"/>
    <s v="film &amp; video/drama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x v="224"/>
    <x v="224"/>
    <s v="film &amp; video/drama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x v="225"/>
    <x v="225"/>
    <s v="film &amp; video/drama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x v="226"/>
    <x v="226"/>
    <s v="film &amp; video/drama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x v="227"/>
    <x v="227"/>
    <s v="film &amp; video/drama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x v="228"/>
    <x v="228"/>
    <s v="film &amp; video/drama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x v="229"/>
    <x v="229"/>
    <s v="film &amp; video/drama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x v="230"/>
    <x v="230"/>
    <s v="film &amp; video/drama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x v="231"/>
    <x v="231"/>
    <s v="film &amp; video/drama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x v="232"/>
    <x v="232"/>
    <s v="film &amp; video/drama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x v="233"/>
    <x v="233"/>
    <s v="film &amp; video/drama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x v="234"/>
    <x v="234"/>
    <s v="film &amp; video/drama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x v="235"/>
    <x v="235"/>
    <s v="film &amp; video/drama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x v="236"/>
    <x v="236"/>
    <s v="film &amp; video/drama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x v="237"/>
    <x v="237"/>
    <s v="film &amp; video/drama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x v="238"/>
    <x v="238"/>
    <s v="film &amp; video/drama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x v="239"/>
    <x v="239"/>
    <s v="film &amp; video/drama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x v="240"/>
    <x v="240"/>
    <s v="film &amp; video/documentary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x v="241"/>
    <x v="241"/>
    <s v="film &amp; video/documentary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x v="242"/>
    <x v="242"/>
    <s v="film &amp; video/documentary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x v="243"/>
    <x v="243"/>
    <s v="film &amp; video/documentary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x v="244"/>
    <x v="244"/>
    <s v="film &amp; video/documentary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x v="245"/>
    <x v="245"/>
    <s v="film &amp; video/documentary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x v="246"/>
    <x v="246"/>
    <s v="film &amp; video/documentary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x v="247"/>
    <x v="247"/>
    <s v="film &amp; video/documentary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x v="248"/>
    <x v="248"/>
    <s v="film &amp; video/documentary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x v="249"/>
    <x v="249"/>
    <s v="film &amp; video/documentary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x v="250"/>
    <x v="250"/>
    <s v="film &amp; video/documentary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x v="251"/>
    <x v="251"/>
    <s v="film &amp; video/documentary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x v="252"/>
    <x v="252"/>
    <s v="film &amp; video/documentary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x v="253"/>
    <x v="253"/>
    <s v="film &amp; video/documentary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x v="254"/>
    <x v="254"/>
    <s v="film &amp; video/documentary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x v="255"/>
    <x v="255"/>
    <s v="film &amp; video/documentary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x v="256"/>
    <x v="256"/>
    <s v="film &amp; video/documentary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x v="257"/>
    <x v="257"/>
    <s v="film &amp; video/documentary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x v="258"/>
    <x v="258"/>
    <s v="film &amp; video/documentary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x v="259"/>
    <x v="259"/>
    <s v="film &amp; video/documentary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x v="260"/>
    <x v="260"/>
    <s v="film &amp; video/documentary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x v="261"/>
    <x v="261"/>
    <s v="film &amp; video/documentary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x v="262"/>
    <x v="262"/>
    <s v="film &amp; video/documentary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x v="263"/>
    <x v="263"/>
    <s v="film &amp; video/documentary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x v="264"/>
    <x v="264"/>
    <s v="film &amp; video/documentary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x v="265"/>
    <x v="265"/>
    <s v="film &amp; video/documentary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x v="266"/>
    <x v="266"/>
    <s v="film &amp; video/documentary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x v="267"/>
    <x v="267"/>
    <s v="film &amp; video/documentary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x v="268"/>
    <x v="268"/>
    <s v="film &amp; video/documentary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x v="269"/>
    <x v="269"/>
    <s v="film &amp; video/documentary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x v="270"/>
    <x v="270"/>
    <s v="film &amp; video/documentary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x v="271"/>
    <x v="271"/>
    <s v="film &amp; video/documentary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x v="272"/>
    <x v="272"/>
    <s v="film &amp; video/documentary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x v="273"/>
    <x v="273"/>
    <s v="film &amp; video/documentary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x v="274"/>
    <x v="274"/>
    <s v="film &amp; video/documentary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x v="275"/>
    <x v="275"/>
    <s v="film &amp; video/documentary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x v="276"/>
    <x v="276"/>
    <s v="film &amp; video/documentary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x v="277"/>
    <x v="277"/>
    <s v="film &amp; video/documentary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x v="278"/>
    <x v="278"/>
    <s v="film &amp; video/documentary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x v="279"/>
    <x v="279"/>
    <s v="film &amp; video/documentary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x v="280"/>
    <x v="280"/>
    <s v="film &amp; video/documentary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x v="281"/>
    <x v="281"/>
    <s v="film &amp; video/documentary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x v="282"/>
    <x v="282"/>
    <s v="film &amp; video/documentary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x v="283"/>
    <x v="283"/>
    <s v="film &amp; video/documentary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x v="284"/>
    <x v="284"/>
    <s v="film &amp; video/documentary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x v="285"/>
    <x v="285"/>
    <s v="film &amp; video/documentary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x v="286"/>
    <x v="286"/>
    <s v="film &amp; video/documentary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x v="287"/>
    <x v="287"/>
    <s v="film &amp; video/documentary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x v="288"/>
    <x v="288"/>
    <s v="film &amp; video/documentary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x v="289"/>
    <x v="289"/>
    <s v="film &amp; video/documentary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x v="290"/>
    <x v="290"/>
    <s v="film &amp; video/documentary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x v="291"/>
    <x v="291"/>
    <s v="film &amp; video/documentary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x v="292"/>
    <x v="292"/>
    <s v="film &amp; video/documentary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x v="293"/>
    <x v="293"/>
    <s v="film &amp; video/documentary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x v="294"/>
    <x v="294"/>
    <s v="film &amp; video/documentary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x v="295"/>
    <x v="295"/>
    <s v="film &amp; video/documentary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x v="296"/>
    <x v="296"/>
    <s v="film &amp; video/documentary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x v="297"/>
    <x v="297"/>
    <s v="film &amp; video/documentary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x v="298"/>
    <x v="298"/>
    <s v="film &amp; video/documentary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x v="299"/>
    <x v="299"/>
    <s v="film &amp; video/documentary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x v="300"/>
    <x v="300"/>
    <s v="film &amp; video/documentary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x v="301"/>
    <x v="301"/>
    <s v="film &amp; video/documentary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x v="302"/>
    <x v="302"/>
    <s v="film &amp; video/documentary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x v="303"/>
    <x v="303"/>
    <s v="film &amp; video/documentary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x v="304"/>
    <x v="304"/>
    <s v="film &amp; video/documentary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x v="305"/>
    <x v="305"/>
    <s v="film &amp; video/documentary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x v="306"/>
    <x v="306"/>
    <s v="film &amp; video/documentary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x v="307"/>
    <x v="307"/>
    <s v="film &amp; video/documentary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x v="308"/>
    <x v="308"/>
    <s v="film &amp; video/documentary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x v="309"/>
    <x v="309"/>
    <s v="film &amp; video/documentary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x v="310"/>
    <x v="310"/>
    <s v="film &amp; video/documentary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x v="311"/>
    <x v="311"/>
    <s v="film &amp; video/documentary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x v="312"/>
    <x v="312"/>
    <s v="film &amp; video/documentary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x v="313"/>
    <x v="313"/>
    <s v="film &amp; video/documentary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x v="314"/>
    <x v="314"/>
    <s v="film &amp; video/documentary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x v="315"/>
    <x v="315"/>
    <s v="film &amp; video/documentary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x v="316"/>
    <x v="316"/>
    <s v="film &amp; video/documentary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x v="317"/>
    <x v="317"/>
    <s v="film &amp; video/documentary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x v="318"/>
    <x v="318"/>
    <s v="film &amp; video/documentary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x v="319"/>
    <x v="319"/>
    <s v="film &amp; video/documentary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x v="320"/>
    <x v="320"/>
    <s v="film &amp; video/documentary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x v="321"/>
    <x v="321"/>
    <s v="film &amp; video/documentary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x v="322"/>
    <x v="322"/>
    <s v="film &amp; video/documentary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x v="323"/>
    <x v="323"/>
    <s v="film &amp; video/documentary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x v="324"/>
    <x v="324"/>
    <s v="film &amp; video/documentary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x v="325"/>
    <x v="325"/>
    <s v="film &amp; video/documentary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x v="326"/>
    <x v="326"/>
    <s v="film &amp; video/documentary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x v="327"/>
    <x v="327"/>
    <s v="film &amp; video/documentary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x v="328"/>
    <x v="328"/>
    <s v="film &amp; video/documentary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x v="329"/>
    <x v="329"/>
    <s v="film &amp; video/documentary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x v="330"/>
    <x v="330"/>
    <s v="film &amp; video/documentary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x v="331"/>
    <x v="331"/>
    <s v="film &amp; video/documentary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x v="332"/>
    <x v="332"/>
    <s v="film &amp; video/documentary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x v="333"/>
    <x v="333"/>
    <s v="film &amp; video/documentary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x v="334"/>
    <x v="334"/>
    <s v="film &amp; video/documentary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x v="335"/>
    <x v="335"/>
    <s v="film &amp; video/documentary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x v="336"/>
    <x v="336"/>
    <s v="film &amp; video/documentary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x v="337"/>
    <x v="337"/>
    <s v="film &amp; video/documentary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x v="338"/>
    <x v="338"/>
    <s v="film &amp; video/documentary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x v="339"/>
    <x v="339"/>
    <s v="film &amp; video/documentary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x v="340"/>
    <x v="340"/>
    <s v="film &amp; video/documentary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x v="341"/>
    <x v="341"/>
    <s v="film &amp; video/documentary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x v="342"/>
    <x v="342"/>
    <s v="film &amp; video/documentary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x v="343"/>
    <x v="343"/>
    <s v="film &amp; video/documentary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x v="344"/>
    <x v="344"/>
    <s v="film &amp; video/documentary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x v="345"/>
    <x v="345"/>
    <s v="film &amp; video/documentary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x v="346"/>
    <x v="346"/>
    <s v="film &amp; video/documentary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x v="347"/>
    <x v="347"/>
    <s v="film &amp; video/documentary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x v="348"/>
    <x v="348"/>
    <s v="film &amp; video/documentary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x v="349"/>
    <x v="349"/>
    <s v="film &amp; video/documentary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x v="350"/>
    <x v="350"/>
    <s v="film &amp; video/documentary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x v="351"/>
    <x v="351"/>
    <s v="film &amp; video/documentary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x v="352"/>
    <x v="352"/>
    <s v="film &amp; video/documentary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x v="353"/>
    <x v="353"/>
    <s v="film &amp; video/documentary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x v="354"/>
    <x v="354"/>
    <s v="film &amp; video/documentary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x v="355"/>
    <x v="355"/>
    <s v="film &amp; video/documentary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x v="356"/>
    <x v="356"/>
    <s v="film &amp; video/documentary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x v="357"/>
    <x v="357"/>
    <s v="film &amp; video/documentary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x v="358"/>
    <x v="358"/>
    <s v="film &amp; video/documentary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x v="359"/>
    <x v="359"/>
    <s v="film &amp; video/documentary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x v="360"/>
    <x v="360"/>
    <s v="film &amp; video/documentary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x v="361"/>
    <x v="361"/>
    <s v="film &amp; video/documentary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x v="362"/>
    <x v="362"/>
    <s v="film &amp; video/documentary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x v="363"/>
    <x v="363"/>
    <s v="film &amp; video/documentary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x v="364"/>
    <x v="364"/>
    <s v="film &amp; video/documentary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x v="365"/>
    <x v="365"/>
    <s v="film &amp; video/documentary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x v="366"/>
    <x v="366"/>
    <s v="film &amp; video/documentary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x v="367"/>
    <x v="367"/>
    <s v="film &amp; video/documentary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x v="368"/>
    <x v="368"/>
    <s v="film &amp; video/documentary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x v="369"/>
    <x v="369"/>
    <s v="film &amp; video/documentary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x v="370"/>
    <x v="370"/>
    <s v="film &amp; video/documentary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x v="371"/>
    <x v="371"/>
    <s v="film &amp; video/documentary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x v="372"/>
    <x v="372"/>
    <s v="film &amp; video/documentary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x v="373"/>
    <x v="373"/>
    <s v="film &amp; video/documentary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x v="374"/>
    <x v="374"/>
    <s v="film &amp; video/documentary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x v="375"/>
    <x v="375"/>
    <s v="film &amp; video/documentary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x v="376"/>
    <x v="376"/>
    <s v="film &amp; video/documentary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x v="377"/>
    <x v="377"/>
    <s v="film &amp; video/documentary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x v="378"/>
    <x v="378"/>
    <s v="film &amp; video/documentary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x v="379"/>
    <x v="379"/>
    <s v="film &amp; video/documentary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x v="380"/>
    <x v="380"/>
    <s v="film &amp; video/documentary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x v="381"/>
    <x v="381"/>
    <s v="film &amp; video/documentary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x v="382"/>
    <x v="382"/>
    <s v="film &amp; video/documentary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x v="383"/>
    <x v="383"/>
    <s v="film &amp; video/documentary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x v="384"/>
    <x v="384"/>
    <s v="film &amp; video/documentary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x v="385"/>
    <x v="385"/>
    <s v="film &amp; video/documentary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x v="386"/>
    <x v="386"/>
    <s v="film &amp; video/documentary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x v="387"/>
    <x v="387"/>
    <s v="film &amp; video/documentary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x v="388"/>
    <x v="388"/>
    <s v="film &amp; video/documentary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x v="389"/>
    <x v="389"/>
    <s v="film &amp; video/documentary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x v="390"/>
    <x v="390"/>
    <s v="film &amp; video/documentary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x v="391"/>
    <x v="391"/>
    <s v="film &amp; video/documentary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x v="392"/>
    <x v="392"/>
    <s v="film &amp; video/documentary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x v="393"/>
    <x v="393"/>
    <s v="film &amp; video/documentary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x v="394"/>
    <x v="394"/>
    <s v="film &amp; video/documentary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x v="395"/>
    <x v="395"/>
    <s v="film &amp; video/documentary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x v="396"/>
    <x v="396"/>
    <s v="film &amp; video/documentary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x v="397"/>
    <x v="397"/>
    <s v="film &amp; video/documentary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x v="398"/>
    <x v="398"/>
    <s v="film &amp; video/documentary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x v="399"/>
    <x v="399"/>
    <s v="film &amp; video/documentary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x v="400"/>
    <x v="400"/>
    <s v="film &amp; video/documentary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x v="401"/>
    <x v="401"/>
    <s v="film &amp; video/documentary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x v="402"/>
    <x v="402"/>
    <s v="film &amp; video/documentary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x v="403"/>
    <x v="403"/>
    <s v="film &amp; video/documentary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x v="404"/>
    <x v="404"/>
    <s v="film &amp; video/documentary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x v="405"/>
    <x v="405"/>
    <s v="film &amp; video/documentary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x v="406"/>
    <x v="406"/>
    <s v="film &amp; video/documentary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x v="407"/>
    <x v="407"/>
    <s v="film &amp; video/documentary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x v="408"/>
    <x v="408"/>
    <s v="film &amp; video/documentary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x v="409"/>
    <x v="409"/>
    <s v="film &amp; video/documentary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x v="410"/>
    <x v="410"/>
    <s v="film &amp; video/documentary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x v="411"/>
    <x v="411"/>
    <s v="film &amp; video/documentary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x v="412"/>
    <x v="412"/>
    <s v="film &amp; video/documentary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x v="413"/>
    <x v="413"/>
    <s v="film &amp; video/documentary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x v="414"/>
    <x v="414"/>
    <s v="film &amp; video/documentary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x v="415"/>
    <x v="415"/>
    <s v="film &amp; video/documentary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x v="416"/>
    <x v="416"/>
    <s v="film &amp; video/documentary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x v="417"/>
    <x v="417"/>
    <s v="film &amp; video/documentary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x v="418"/>
    <x v="418"/>
    <s v="film &amp; video/documentary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x v="419"/>
    <x v="419"/>
    <s v="film &amp; video/documentary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x v="420"/>
    <x v="420"/>
    <s v="film &amp; video/animation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x v="421"/>
    <x v="421"/>
    <s v="film &amp; video/animation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x v="422"/>
    <x v="422"/>
    <s v="film &amp; video/animation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x v="423"/>
    <x v="423"/>
    <s v="film &amp; video/animation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x v="424"/>
    <x v="424"/>
    <s v="film &amp; video/animation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x v="425"/>
    <x v="425"/>
    <s v="film &amp; video/animation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x v="426"/>
    <x v="426"/>
    <s v="film &amp; video/animation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x v="427"/>
    <x v="427"/>
    <s v="film &amp; video/animation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x v="428"/>
    <x v="428"/>
    <s v="film &amp; video/animation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x v="429"/>
    <x v="429"/>
    <s v="film &amp; video/animation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x v="430"/>
    <x v="430"/>
    <s v="film &amp; video/animation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x v="431"/>
    <x v="431"/>
    <s v="film &amp; video/animation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x v="432"/>
    <x v="432"/>
    <s v="film &amp; video/animation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x v="433"/>
    <x v="433"/>
    <s v="film &amp; video/animation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x v="434"/>
    <x v="434"/>
    <s v="film &amp; video/animation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x v="435"/>
    <x v="435"/>
    <s v="film &amp; video/animation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x v="436"/>
    <x v="436"/>
    <s v="film &amp; video/animation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x v="437"/>
    <x v="437"/>
    <s v="film &amp; video/animation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x v="438"/>
    <x v="438"/>
    <s v="film &amp; video/animation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x v="439"/>
    <x v="439"/>
    <s v="film &amp; video/animation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x v="440"/>
    <x v="440"/>
    <s v="film &amp; video/animation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x v="441"/>
    <x v="441"/>
    <s v="film &amp; video/animation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x v="442"/>
    <x v="442"/>
    <s v="film &amp; video/animation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x v="443"/>
    <x v="443"/>
    <s v="film &amp; video/animation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x v="444"/>
    <x v="444"/>
    <s v="film &amp; video/animation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x v="445"/>
    <x v="445"/>
    <s v="film &amp; video/animation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x v="446"/>
    <x v="446"/>
    <s v="film &amp; video/animation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x v="447"/>
    <x v="447"/>
    <s v="film &amp; video/animation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x v="448"/>
    <x v="448"/>
    <s v="film &amp; video/animation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x v="449"/>
    <x v="449"/>
    <s v="film &amp; video/animation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x v="450"/>
    <x v="450"/>
    <s v="film &amp; video/animation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x v="451"/>
    <x v="451"/>
    <s v="film &amp; video/animation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x v="452"/>
    <x v="452"/>
    <s v="film &amp; video/animation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x v="453"/>
    <x v="453"/>
    <s v="film &amp; video/animation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x v="454"/>
    <x v="454"/>
    <s v="film &amp; video/animation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x v="455"/>
    <x v="455"/>
    <s v="film &amp; video/animation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x v="456"/>
    <x v="456"/>
    <s v="film &amp; video/animation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x v="457"/>
    <x v="457"/>
    <s v="film &amp; video/animation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x v="458"/>
    <x v="458"/>
    <s v="film &amp; video/animation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x v="459"/>
    <x v="459"/>
    <s v="film &amp; video/animation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x v="460"/>
    <x v="460"/>
    <s v="film &amp; video/animation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x v="461"/>
    <x v="461"/>
    <s v="film &amp; video/animation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x v="462"/>
    <x v="462"/>
    <s v="film &amp; video/animation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x v="463"/>
    <x v="463"/>
    <s v="film &amp; video/animation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x v="464"/>
    <x v="464"/>
    <s v="film &amp; video/animation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x v="465"/>
    <x v="465"/>
    <s v="film &amp; video/animation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x v="466"/>
    <x v="466"/>
    <s v="film &amp; video/animation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x v="467"/>
    <x v="467"/>
    <s v="film &amp; video/animation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x v="468"/>
    <x v="468"/>
    <s v="film &amp; video/animation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x v="469"/>
    <x v="469"/>
    <s v="film &amp; video/animation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x v="470"/>
    <x v="470"/>
    <s v="film &amp; video/animation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x v="471"/>
    <x v="471"/>
    <s v="film &amp; video/animation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x v="472"/>
    <x v="472"/>
    <s v="film &amp; video/animation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x v="473"/>
    <x v="473"/>
    <s v="film &amp; video/animation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x v="474"/>
    <x v="474"/>
    <s v="film &amp; video/animation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x v="475"/>
    <x v="475"/>
    <s v="film &amp; video/animation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x v="476"/>
    <x v="476"/>
    <s v="film &amp; video/animation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x v="477"/>
    <x v="477"/>
    <s v="film &amp; video/animation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x v="478"/>
    <x v="478"/>
    <s v="film &amp; video/animation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x v="479"/>
    <x v="479"/>
    <s v="film &amp; video/animation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x v="480"/>
    <x v="480"/>
    <s v="film &amp; video/animation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x v="481"/>
    <x v="481"/>
    <s v="film &amp; video/animation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x v="482"/>
    <x v="482"/>
    <s v="film &amp; video/animation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x v="483"/>
    <x v="483"/>
    <s v="film &amp; video/animation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x v="484"/>
    <x v="484"/>
    <s v="film &amp; video/animation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x v="485"/>
    <x v="485"/>
    <s v="film &amp; video/animation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x v="486"/>
    <x v="486"/>
    <s v="film &amp; video/animation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x v="487"/>
    <x v="487"/>
    <s v="film &amp; video/animation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x v="488"/>
    <x v="488"/>
    <s v="film &amp; video/animation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x v="489"/>
    <x v="489"/>
    <s v="film &amp; video/animation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x v="490"/>
    <x v="490"/>
    <s v="film &amp; video/animation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x v="491"/>
    <x v="491"/>
    <s v="film &amp; video/animation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x v="492"/>
    <x v="492"/>
    <s v="film &amp; video/animation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x v="493"/>
    <x v="493"/>
    <s v="film &amp; video/animation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x v="494"/>
    <x v="494"/>
    <s v="film &amp; video/animation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x v="495"/>
    <x v="495"/>
    <s v="film &amp; video/animation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x v="496"/>
    <x v="496"/>
    <s v="film &amp; video/animation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x v="497"/>
    <x v="497"/>
    <s v="film &amp; video/animation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x v="498"/>
    <x v="498"/>
    <s v="film &amp; video/animation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x v="499"/>
    <x v="499"/>
    <s v="film &amp; video/animation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x v="500"/>
    <x v="500"/>
    <s v="film &amp; video/animation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x v="501"/>
    <x v="501"/>
    <s v="film &amp; video/animation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x v="502"/>
    <x v="502"/>
    <s v="film &amp; video/animation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x v="503"/>
    <x v="503"/>
    <s v="film &amp; video/animation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x v="504"/>
    <x v="504"/>
    <s v="film &amp; video/animation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x v="505"/>
    <x v="505"/>
    <s v="film &amp; video/animation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x v="506"/>
    <x v="506"/>
    <s v="film &amp; video/animation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x v="507"/>
    <x v="507"/>
    <s v="film &amp; video/animation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x v="508"/>
    <x v="508"/>
    <s v="film &amp; video/animation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x v="509"/>
    <x v="509"/>
    <s v="film &amp; video/animation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x v="510"/>
    <x v="510"/>
    <s v="film &amp; video/animation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x v="511"/>
    <x v="511"/>
    <s v="film &amp; video/animation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x v="512"/>
    <x v="512"/>
    <s v="film &amp; video/animation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x v="513"/>
    <x v="513"/>
    <s v="film &amp; video/animation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x v="514"/>
    <x v="514"/>
    <s v="film &amp; video/animation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x v="515"/>
    <x v="515"/>
    <s v="film &amp; video/animation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x v="516"/>
    <x v="516"/>
    <s v="film &amp; video/animation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x v="517"/>
    <x v="517"/>
    <s v="film &amp; video/animation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x v="518"/>
    <x v="518"/>
    <s v="film &amp; video/animation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x v="519"/>
    <x v="519"/>
    <s v="film &amp; video/animation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x v="520"/>
    <x v="520"/>
    <s v="theater/plays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x v="521"/>
    <x v="521"/>
    <s v="theater/plays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x v="522"/>
    <x v="522"/>
    <s v="theater/plays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x v="523"/>
    <x v="523"/>
    <s v="theater/plays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x v="524"/>
    <x v="524"/>
    <s v="theater/plays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x v="525"/>
    <x v="525"/>
    <s v="theater/plays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x v="526"/>
    <x v="526"/>
    <s v="theater/plays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x v="527"/>
    <x v="527"/>
    <s v="theater/plays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x v="528"/>
    <x v="528"/>
    <s v="theater/plays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x v="529"/>
    <x v="529"/>
    <s v="theater/plays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x v="530"/>
    <x v="530"/>
    <s v="theater/plays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x v="531"/>
    <x v="531"/>
    <s v="theater/plays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x v="532"/>
    <x v="532"/>
    <s v="theater/plays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x v="533"/>
    <x v="533"/>
    <s v="theater/plays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x v="534"/>
    <x v="534"/>
    <s v="theater/plays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x v="535"/>
    <x v="535"/>
    <s v="theater/plays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x v="536"/>
    <x v="536"/>
    <s v="theater/plays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x v="537"/>
    <x v="537"/>
    <s v="theater/plays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x v="538"/>
    <x v="538"/>
    <s v="theater/plays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x v="539"/>
    <x v="539"/>
    <s v="theater/plays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x v="540"/>
    <x v="540"/>
    <s v="technology/web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x v="541"/>
    <x v="541"/>
    <s v="technology/web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x v="542"/>
    <x v="542"/>
    <s v="technology/web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x v="543"/>
    <x v="543"/>
    <s v="technology/web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x v="544"/>
    <x v="544"/>
    <s v="technology/web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x v="545"/>
    <x v="545"/>
    <s v="technology/web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x v="546"/>
    <x v="546"/>
    <s v="technology/web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x v="547"/>
    <x v="547"/>
    <s v="technology/web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x v="548"/>
    <x v="548"/>
    <s v="technology/web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x v="549"/>
    <x v="549"/>
    <s v="technology/web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x v="550"/>
    <x v="550"/>
    <s v="technology/web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x v="551"/>
    <x v="551"/>
    <s v="technology/web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x v="552"/>
    <x v="552"/>
    <s v="technology/web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x v="553"/>
    <x v="553"/>
    <s v="technology/web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x v="554"/>
    <x v="554"/>
    <s v="technology/web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x v="555"/>
    <x v="555"/>
    <s v="technology/web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x v="556"/>
    <x v="556"/>
    <s v="technology/web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x v="557"/>
    <x v="557"/>
    <s v="technology/web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x v="558"/>
    <x v="558"/>
    <s v="technology/web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x v="559"/>
    <x v="559"/>
    <s v="technology/web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x v="560"/>
    <x v="560"/>
    <s v="technology/web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x v="561"/>
    <x v="561"/>
    <s v="technology/web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x v="562"/>
    <x v="562"/>
    <s v="technology/web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x v="563"/>
    <x v="563"/>
    <s v="technology/web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x v="564"/>
    <x v="564"/>
    <s v="technology/web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x v="565"/>
    <x v="565"/>
    <s v="technology/web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x v="566"/>
    <x v="566"/>
    <s v="technology/web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x v="567"/>
    <x v="567"/>
    <s v="technology/web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x v="568"/>
    <x v="568"/>
    <s v="technology/web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x v="569"/>
    <x v="569"/>
    <s v="technology/web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x v="570"/>
    <x v="570"/>
    <s v="technology/web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x v="571"/>
    <x v="571"/>
    <s v="technology/web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x v="572"/>
    <x v="572"/>
    <s v="technology/web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x v="573"/>
    <x v="573"/>
    <s v="technology/web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x v="574"/>
    <x v="574"/>
    <s v="technology/web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x v="575"/>
    <x v="575"/>
    <s v="technology/web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x v="576"/>
    <x v="576"/>
    <s v="technology/web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x v="577"/>
    <x v="577"/>
    <s v="technology/web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x v="578"/>
    <x v="578"/>
    <s v="technology/web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x v="579"/>
    <x v="579"/>
    <s v="technology/web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x v="580"/>
    <x v="580"/>
    <s v="technology/web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x v="581"/>
    <x v="581"/>
    <s v="technology/web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x v="582"/>
    <x v="582"/>
    <s v="technology/web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x v="583"/>
    <x v="583"/>
    <s v="technology/web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x v="584"/>
    <x v="584"/>
    <s v="technology/web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x v="585"/>
    <x v="585"/>
    <s v="technology/web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x v="586"/>
    <x v="586"/>
    <s v="technology/web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x v="587"/>
    <x v="587"/>
    <s v="technology/web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x v="588"/>
    <x v="588"/>
    <s v="technology/web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x v="589"/>
    <x v="589"/>
    <s v="technology/web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x v="590"/>
    <x v="590"/>
    <s v="technology/web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x v="591"/>
    <x v="591"/>
    <s v="technology/web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x v="592"/>
    <x v="592"/>
    <s v="technology/web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x v="593"/>
    <x v="593"/>
    <s v="technology/web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x v="594"/>
    <x v="594"/>
    <s v="technology/web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x v="595"/>
    <x v="595"/>
    <s v="technology/web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x v="596"/>
    <x v="596"/>
    <s v="technology/web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x v="597"/>
    <x v="597"/>
    <s v="technology/web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x v="598"/>
    <x v="598"/>
    <s v="technology/web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x v="599"/>
    <x v="599"/>
    <s v="technology/web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x v="600"/>
    <x v="600"/>
    <s v="technology/web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x v="601"/>
    <x v="601"/>
    <s v="technology/web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x v="602"/>
    <x v="602"/>
    <s v="technology/web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x v="603"/>
    <x v="603"/>
    <s v="technology/web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x v="604"/>
    <x v="604"/>
    <s v="technology/web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x v="605"/>
    <x v="605"/>
    <s v="technology/web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x v="606"/>
    <x v="606"/>
    <s v="technology/web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x v="607"/>
    <x v="607"/>
    <s v="technology/web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x v="608"/>
    <x v="608"/>
    <s v="technology/web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x v="609"/>
    <x v="609"/>
    <s v="technology/web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x v="610"/>
    <x v="610"/>
    <s v="technology/web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x v="611"/>
    <x v="611"/>
    <s v="technology/web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x v="612"/>
    <x v="612"/>
    <s v="technology/web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x v="613"/>
    <x v="613"/>
    <s v="technology/web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x v="614"/>
    <x v="614"/>
    <s v="technology/web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x v="615"/>
    <x v="615"/>
    <s v="technology/web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x v="616"/>
    <x v="616"/>
    <s v="technology/web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x v="617"/>
    <x v="617"/>
    <s v="technology/web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x v="618"/>
    <x v="618"/>
    <s v="technology/web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x v="619"/>
    <x v="619"/>
    <s v="technology/web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x v="620"/>
    <x v="620"/>
    <s v="technology/web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x v="621"/>
    <x v="621"/>
    <s v="technology/web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x v="622"/>
    <x v="622"/>
    <s v="technology/web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x v="623"/>
    <x v="623"/>
    <s v="technology/web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x v="624"/>
    <x v="624"/>
    <s v="technology/web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x v="625"/>
    <x v="625"/>
    <s v="technology/web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x v="626"/>
    <x v="626"/>
    <s v="technology/web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x v="627"/>
    <x v="627"/>
    <s v="technology/web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x v="628"/>
    <x v="628"/>
    <s v="technology/web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x v="629"/>
    <x v="629"/>
    <s v="technology/web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x v="630"/>
    <x v="630"/>
    <s v="technology/web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x v="631"/>
    <x v="631"/>
    <s v="technology/web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x v="632"/>
    <x v="632"/>
    <s v="technology/web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x v="633"/>
    <x v="633"/>
    <s v="technology/web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x v="634"/>
    <x v="634"/>
    <s v="technology/web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x v="635"/>
    <x v="635"/>
    <s v="technology/web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x v="636"/>
    <x v="636"/>
    <s v="technology/web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x v="637"/>
    <x v="637"/>
    <s v="technology/web"/>
    <e v="#DIV/0!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n v="9.0000000000000011E-3"/>
    <x v="638"/>
    <x v="638"/>
    <s v="technology/web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x v="639"/>
    <x v="639"/>
    <s v="technology/web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x v="640"/>
    <x v="640"/>
    <s v="technology/wearables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x v="641"/>
    <x v="641"/>
    <s v="technology/wearables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x v="642"/>
    <x v="642"/>
    <s v="technology/wearables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x v="643"/>
    <x v="643"/>
    <s v="technology/wearables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x v="644"/>
    <x v="644"/>
    <s v="technology/wearables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x v="645"/>
    <x v="645"/>
    <s v="technology/wearables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x v="646"/>
    <x v="646"/>
    <s v="technology/wearables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x v="647"/>
    <x v="647"/>
    <s v="technology/wearables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x v="648"/>
    <x v="648"/>
    <s v="technology/wearables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x v="649"/>
    <x v="649"/>
    <s v="technology/wearables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x v="650"/>
    <x v="650"/>
    <s v="technology/wearables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x v="651"/>
    <x v="651"/>
    <s v="technology/wearables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x v="652"/>
    <x v="652"/>
    <s v="technology/wearables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x v="653"/>
    <x v="653"/>
    <s v="technology/wearables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x v="654"/>
    <x v="654"/>
    <s v="technology/wearables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x v="655"/>
    <x v="655"/>
    <s v="technology/wearables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x v="656"/>
    <x v="656"/>
    <s v="technology/wearables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x v="657"/>
    <x v="657"/>
    <s v="technology/wearables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x v="658"/>
    <x v="658"/>
    <s v="technology/wearables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x v="659"/>
    <x v="659"/>
    <s v="technology/wearables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x v="660"/>
    <x v="660"/>
    <s v="technology/wearables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x v="661"/>
    <x v="661"/>
    <s v="technology/wearables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x v="662"/>
    <x v="662"/>
    <s v="technology/wearables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x v="663"/>
    <x v="663"/>
    <s v="technology/wearables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x v="664"/>
    <x v="664"/>
    <s v="technology/wearables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x v="665"/>
    <x v="665"/>
    <s v="technology/wearables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x v="666"/>
    <x v="666"/>
    <s v="technology/wearables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x v="667"/>
    <x v="667"/>
    <s v="technology/wearables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x v="668"/>
    <x v="668"/>
    <s v="technology/wearables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x v="669"/>
    <x v="669"/>
    <s v="technology/wearables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x v="670"/>
    <x v="670"/>
    <s v="technology/wearables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x v="671"/>
    <x v="671"/>
    <s v="technology/wearables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x v="672"/>
    <x v="672"/>
    <s v="technology/wearables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x v="673"/>
    <x v="673"/>
    <s v="technology/wearables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x v="674"/>
    <x v="674"/>
    <s v="technology/wearables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x v="675"/>
    <x v="675"/>
    <s v="technology/wearables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x v="676"/>
    <x v="676"/>
    <s v="technology/wearables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x v="677"/>
    <x v="677"/>
    <s v="technology/wearables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x v="678"/>
    <x v="678"/>
    <s v="technology/wearables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x v="679"/>
    <x v="679"/>
    <s v="technology/wearables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x v="680"/>
    <x v="680"/>
    <s v="technology/wearables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x v="681"/>
    <x v="681"/>
    <s v="technology/wearables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x v="682"/>
    <x v="682"/>
    <s v="technology/wearables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x v="683"/>
    <x v="683"/>
    <s v="technology/wearables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x v="684"/>
    <x v="684"/>
    <s v="technology/wearables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x v="685"/>
    <x v="685"/>
    <s v="technology/wearables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x v="686"/>
    <x v="686"/>
    <s v="technology/wearables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x v="687"/>
    <x v="687"/>
    <s v="technology/wearables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x v="688"/>
    <x v="688"/>
    <s v="technology/wearables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x v="689"/>
    <x v="689"/>
    <s v="technology/wearables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x v="690"/>
    <x v="690"/>
    <s v="technology/wearables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x v="691"/>
    <x v="691"/>
    <s v="technology/wearables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x v="692"/>
    <x v="692"/>
    <s v="technology/wearables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x v="693"/>
    <x v="693"/>
    <s v="technology/wearables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x v="694"/>
    <x v="694"/>
    <s v="technology/wearables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x v="695"/>
    <x v="695"/>
    <s v="technology/wearables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x v="696"/>
    <x v="696"/>
    <s v="technology/wearables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x v="697"/>
    <x v="697"/>
    <s v="technology/wearables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x v="698"/>
    <x v="698"/>
    <s v="technology/wearables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x v="699"/>
    <x v="699"/>
    <s v="technology/wearables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x v="700"/>
    <x v="700"/>
    <s v="technology/wearables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x v="701"/>
    <x v="701"/>
    <s v="technology/wearables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x v="702"/>
    <x v="702"/>
    <s v="technology/wearables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x v="703"/>
    <x v="703"/>
    <s v="technology/wearables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x v="704"/>
    <x v="704"/>
    <s v="technology/wearables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x v="705"/>
    <x v="705"/>
    <s v="technology/wearables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x v="706"/>
    <x v="706"/>
    <s v="technology/wearables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x v="707"/>
    <x v="707"/>
    <s v="technology/wearables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x v="708"/>
    <x v="708"/>
    <s v="technology/wearables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x v="709"/>
    <x v="709"/>
    <s v="technology/wearables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x v="710"/>
    <x v="710"/>
    <s v="technology/wearables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x v="711"/>
    <x v="711"/>
    <s v="technology/wearables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x v="712"/>
    <x v="712"/>
    <s v="technology/wearables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x v="713"/>
    <x v="713"/>
    <s v="technology/wearables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x v="714"/>
    <x v="714"/>
    <s v="technology/wearables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x v="715"/>
    <x v="715"/>
    <s v="technology/wearables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x v="716"/>
    <x v="716"/>
    <s v="technology/wearables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x v="717"/>
    <x v="717"/>
    <s v="technology/wearables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x v="718"/>
    <x v="718"/>
    <s v="technology/wearables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x v="719"/>
    <x v="719"/>
    <s v="technology/wearables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x v="720"/>
    <x v="720"/>
    <s v="publishing/nonfiction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x v="721"/>
    <x v="721"/>
    <s v="publishing/nonfiction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x v="722"/>
    <x v="722"/>
    <s v="publishing/nonfiction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x v="723"/>
    <x v="723"/>
    <s v="publishing/nonfiction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x v="724"/>
    <x v="724"/>
    <s v="publishing/nonfiction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x v="725"/>
    <x v="725"/>
    <s v="publishing/nonfiction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x v="726"/>
    <x v="726"/>
    <s v="publishing/nonfiction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x v="727"/>
    <x v="727"/>
    <s v="publishing/nonfiction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x v="728"/>
    <x v="728"/>
    <s v="publishing/nonfiction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x v="729"/>
    <x v="729"/>
    <s v="publishing/nonfiction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x v="730"/>
    <x v="730"/>
    <s v="publishing/nonfiction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x v="731"/>
    <x v="731"/>
    <s v="publishing/nonfiction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x v="732"/>
    <x v="732"/>
    <s v="publishing/nonfiction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x v="733"/>
    <x v="733"/>
    <s v="publishing/nonfiction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x v="734"/>
    <x v="734"/>
    <s v="publishing/nonfiction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x v="735"/>
    <x v="735"/>
    <s v="publishing/nonfiction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x v="736"/>
    <x v="736"/>
    <s v="publishing/nonfiction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x v="737"/>
    <x v="737"/>
    <s v="publishing/nonfiction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x v="738"/>
    <x v="738"/>
    <s v="publishing/nonfiction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x v="739"/>
    <x v="739"/>
    <s v="publishing/nonfiction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x v="740"/>
    <x v="740"/>
    <s v="publishing/nonfiction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x v="741"/>
    <x v="741"/>
    <s v="publishing/nonfiction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x v="742"/>
    <x v="742"/>
    <s v="publishing/nonfiction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x v="743"/>
    <x v="743"/>
    <s v="publishing/nonfiction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x v="744"/>
    <x v="744"/>
    <s v="publishing/nonfiction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x v="745"/>
    <x v="745"/>
    <s v="publishing/nonfiction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x v="746"/>
    <x v="746"/>
    <s v="publishing/nonfiction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x v="747"/>
    <x v="747"/>
    <s v="publishing/nonfiction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x v="748"/>
    <x v="748"/>
    <s v="publishing/nonfiction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x v="749"/>
    <x v="749"/>
    <s v="publishing/nonfiction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x v="750"/>
    <x v="750"/>
    <s v="publishing/nonfiction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x v="751"/>
    <x v="751"/>
    <s v="publishing/nonfiction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x v="752"/>
    <x v="752"/>
    <s v="publishing/nonfiction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x v="753"/>
    <x v="753"/>
    <s v="publishing/nonfiction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x v="754"/>
    <x v="754"/>
    <s v="publishing/nonfiction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x v="755"/>
    <x v="755"/>
    <s v="publishing/nonfiction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x v="756"/>
    <x v="756"/>
    <s v="publishing/nonfiction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x v="757"/>
    <x v="757"/>
    <s v="publishing/nonfiction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x v="758"/>
    <x v="758"/>
    <s v="publishing/nonfiction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x v="759"/>
    <x v="759"/>
    <s v="publishing/nonfiction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x v="760"/>
    <x v="760"/>
    <s v="publishing/fiction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x v="761"/>
    <x v="761"/>
    <s v="publishing/fiction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x v="762"/>
    <x v="762"/>
    <s v="publishing/fiction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x v="763"/>
    <x v="763"/>
    <s v="publishing/fiction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x v="764"/>
    <x v="764"/>
    <s v="publishing/fiction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x v="765"/>
    <x v="765"/>
    <s v="publishing/fiction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x v="766"/>
    <x v="766"/>
    <s v="publishing/fiction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x v="767"/>
    <x v="767"/>
    <s v="publishing/fiction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x v="768"/>
    <x v="768"/>
    <s v="publishing/fiction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x v="769"/>
    <x v="769"/>
    <s v="publishing/fiction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x v="770"/>
    <x v="770"/>
    <s v="publishing/fiction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x v="771"/>
    <x v="771"/>
    <s v="publishing/fiction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x v="772"/>
    <x v="772"/>
    <s v="publishing/fiction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x v="773"/>
    <x v="773"/>
    <s v="publishing/fiction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x v="774"/>
    <x v="774"/>
    <s v="publishing/fiction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x v="775"/>
    <x v="775"/>
    <s v="publishing/fiction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x v="776"/>
    <x v="776"/>
    <s v="publishing/fiction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x v="777"/>
    <x v="777"/>
    <s v="publishing/fiction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x v="778"/>
    <x v="778"/>
    <s v="publishing/fiction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x v="779"/>
    <x v="779"/>
    <s v="publishing/fiction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x v="780"/>
    <x v="780"/>
    <s v="music/rock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x v="781"/>
    <x v="781"/>
    <s v="music/rock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x v="782"/>
    <x v="782"/>
    <s v="music/rock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x v="783"/>
    <x v="783"/>
    <s v="music/rock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x v="784"/>
    <x v="784"/>
    <s v="music/rock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x v="785"/>
    <x v="785"/>
    <s v="music/rock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x v="786"/>
    <x v="786"/>
    <s v="music/rock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x v="787"/>
    <x v="787"/>
    <s v="music/rock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x v="788"/>
    <x v="788"/>
    <s v="music/rock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x v="789"/>
    <x v="789"/>
    <s v="music/rock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x v="790"/>
    <x v="790"/>
    <s v="music/rock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x v="791"/>
    <x v="791"/>
    <s v="music/rock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x v="792"/>
    <x v="792"/>
    <s v="music/rock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x v="793"/>
    <x v="793"/>
    <s v="music/rock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x v="794"/>
    <x v="794"/>
    <s v="music/rock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x v="795"/>
    <x v="795"/>
    <s v="music/rock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x v="796"/>
    <x v="796"/>
    <s v="music/rock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x v="797"/>
    <x v="797"/>
    <s v="music/rock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x v="798"/>
    <x v="798"/>
    <s v="music/rock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x v="799"/>
    <x v="799"/>
    <s v="music/rock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x v="800"/>
    <x v="800"/>
    <s v="music/rock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x v="801"/>
    <x v="801"/>
    <s v="music/rock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x v="802"/>
    <x v="802"/>
    <s v="music/rock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x v="803"/>
    <x v="803"/>
    <s v="music/rock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x v="804"/>
    <x v="804"/>
    <s v="music/rock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x v="805"/>
    <x v="805"/>
    <s v="music/rock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x v="806"/>
    <x v="806"/>
    <s v="music/rock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x v="807"/>
    <x v="807"/>
    <s v="music/rock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x v="808"/>
    <x v="808"/>
    <s v="music/rock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x v="809"/>
    <x v="809"/>
    <s v="music/rock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x v="810"/>
    <x v="810"/>
    <s v="music/rock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x v="811"/>
    <x v="811"/>
    <s v="music/rock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x v="812"/>
    <x v="812"/>
    <s v="music/rock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x v="813"/>
    <x v="813"/>
    <s v="music/rock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x v="814"/>
    <x v="814"/>
    <s v="music/rock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x v="815"/>
    <x v="815"/>
    <s v="music/rock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x v="816"/>
    <x v="816"/>
    <s v="music/rock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x v="817"/>
    <x v="817"/>
    <s v="music/rock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x v="818"/>
    <x v="818"/>
    <s v="music/rock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x v="819"/>
    <x v="819"/>
    <s v="music/rock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x v="820"/>
    <x v="820"/>
    <s v="music/rock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x v="821"/>
    <x v="821"/>
    <s v="music/rock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x v="822"/>
    <x v="822"/>
    <s v="music/rock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x v="823"/>
    <x v="823"/>
    <s v="music/rock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x v="824"/>
    <x v="824"/>
    <s v="music/rock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x v="825"/>
    <x v="825"/>
    <s v="music/rock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x v="826"/>
    <x v="826"/>
    <s v="music/rock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x v="827"/>
    <x v="827"/>
    <s v="music/rock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x v="828"/>
    <x v="828"/>
    <s v="music/rock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x v="829"/>
    <x v="829"/>
    <s v="music/rock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x v="830"/>
    <x v="830"/>
    <s v="music/rock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x v="831"/>
    <x v="831"/>
    <s v="music/rock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x v="832"/>
    <x v="832"/>
    <s v="music/rock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x v="833"/>
    <x v="833"/>
    <s v="music/rock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x v="834"/>
    <x v="834"/>
    <s v="music/rock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x v="835"/>
    <x v="835"/>
    <s v="music/rock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x v="836"/>
    <x v="836"/>
    <s v="music/rock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x v="837"/>
    <x v="837"/>
    <s v="music/rock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x v="838"/>
    <x v="838"/>
    <s v="music/rock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x v="839"/>
    <x v="839"/>
    <s v="music/rock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x v="840"/>
    <x v="840"/>
    <s v="music/metal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x v="841"/>
    <x v="841"/>
    <s v="music/metal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x v="842"/>
    <x v="842"/>
    <s v="music/metal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x v="843"/>
    <x v="843"/>
    <s v="music/metal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x v="844"/>
    <x v="844"/>
    <s v="music/metal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x v="845"/>
    <x v="845"/>
    <s v="music/metal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x v="846"/>
    <x v="846"/>
    <s v="music/metal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x v="847"/>
    <x v="847"/>
    <s v="music/metal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x v="848"/>
    <x v="848"/>
    <s v="music/metal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x v="849"/>
    <x v="849"/>
    <s v="music/metal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x v="850"/>
    <x v="850"/>
    <s v="music/metal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x v="851"/>
    <x v="851"/>
    <s v="music/metal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x v="852"/>
    <x v="852"/>
    <s v="music/metal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x v="853"/>
    <x v="853"/>
    <s v="music/metal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x v="854"/>
    <x v="854"/>
    <s v="music/metal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x v="855"/>
    <x v="855"/>
    <s v="music/metal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x v="856"/>
    <x v="856"/>
    <s v="music/metal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x v="857"/>
    <x v="857"/>
    <s v="music/metal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x v="858"/>
    <x v="858"/>
    <s v="music/metal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x v="859"/>
    <x v="859"/>
    <s v="music/metal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x v="860"/>
    <x v="860"/>
    <s v="music/jazz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x v="861"/>
    <x v="861"/>
    <s v="music/jazz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x v="862"/>
    <x v="862"/>
    <s v="music/jazz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x v="863"/>
    <x v="863"/>
    <s v="music/jazz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x v="864"/>
    <x v="864"/>
    <s v="music/jazz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x v="865"/>
    <x v="865"/>
    <s v="music/jazz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x v="866"/>
    <x v="866"/>
    <s v="music/jazz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x v="867"/>
    <x v="867"/>
    <s v="music/jazz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x v="868"/>
    <x v="868"/>
    <s v="music/jazz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x v="869"/>
    <x v="869"/>
    <s v="music/jazz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x v="870"/>
    <x v="870"/>
    <s v="music/jazz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x v="871"/>
    <x v="871"/>
    <s v="music/jazz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x v="872"/>
    <x v="872"/>
    <s v="music/jazz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x v="873"/>
    <x v="873"/>
    <s v="music/jazz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x v="874"/>
    <x v="874"/>
    <s v="music/jazz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x v="875"/>
    <x v="875"/>
    <s v="music/jazz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x v="876"/>
    <x v="876"/>
    <s v="music/jazz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x v="877"/>
    <x v="877"/>
    <s v="music/jazz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x v="878"/>
    <x v="878"/>
    <s v="music/jazz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x v="879"/>
    <x v="879"/>
    <s v="music/jazz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x v="880"/>
    <x v="880"/>
    <s v="music/indie rock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x v="881"/>
    <x v="881"/>
    <s v="music/indie rock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x v="882"/>
    <x v="882"/>
    <s v="music/indie rock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x v="883"/>
    <x v="883"/>
    <s v="music/indie rock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x v="884"/>
    <x v="884"/>
    <s v="music/indie rock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x v="885"/>
    <x v="885"/>
    <s v="music/indie rock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x v="886"/>
    <x v="886"/>
    <s v="music/indie rock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x v="887"/>
    <x v="887"/>
    <s v="music/indie rock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x v="888"/>
    <x v="888"/>
    <s v="music/indie rock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x v="889"/>
    <x v="889"/>
    <s v="music/indie rock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x v="890"/>
    <x v="890"/>
    <s v="music/indie rock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x v="891"/>
    <x v="891"/>
    <s v="music/indie rock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x v="892"/>
    <x v="892"/>
    <s v="music/indie rock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x v="893"/>
    <x v="893"/>
    <s v="music/indie rock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x v="894"/>
    <x v="894"/>
    <s v="music/indie rock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x v="895"/>
    <x v="895"/>
    <s v="music/indie rock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x v="896"/>
    <x v="896"/>
    <s v="music/indie rock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x v="897"/>
    <x v="897"/>
    <s v="music/indie rock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x v="898"/>
    <x v="898"/>
    <s v="music/indie rock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x v="899"/>
    <x v="899"/>
    <s v="music/indie rock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x v="900"/>
    <x v="900"/>
    <s v="music/jazz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x v="901"/>
    <x v="901"/>
    <s v="music/jazz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x v="902"/>
    <x v="902"/>
    <s v="music/jazz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x v="903"/>
    <x v="903"/>
    <s v="music/jazz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x v="904"/>
    <x v="904"/>
    <s v="music/jazz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x v="905"/>
    <x v="905"/>
    <s v="music/jazz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x v="906"/>
    <x v="906"/>
    <s v="music/jazz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x v="907"/>
    <x v="907"/>
    <s v="music/jazz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x v="908"/>
    <x v="908"/>
    <s v="music/jazz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x v="909"/>
    <x v="909"/>
    <s v="music/jazz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x v="910"/>
    <x v="910"/>
    <s v="music/jazz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x v="911"/>
    <x v="911"/>
    <s v="music/jazz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x v="912"/>
    <x v="912"/>
    <s v="music/jazz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x v="913"/>
    <x v="913"/>
    <s v="music/jazz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x v="914"/>
    <x v="914"/>
    <s v="music/jazz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x v="915"/>
    <x v="915"/>
    <s v="music/jazz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x v="916"/>
    <x v="916"/>
    <s v="music/jazz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x v="917"/>
    <x v="917"/>
    <s v="music/jazz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x v="918"/>
    <x v="918"/>
    <s v="music/jazz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x v="919"/>
    <x v="919"/>
    <s v="music/jazz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x v="920"/>
    <x v="920"/>
    <s v="music/jazz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x v="921"/>
    <x v="921"/>
    <s v="music/jazz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x v="922"/>
    <x v="922"/>
    <s v="music/jazz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x v="923"/>
    <x v="923"/>
    <s v="music/jazz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x v="924"/>
    <x v="924"/>
    <s v="music/jazz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x v="925"/>
    <x v="925"/>
    <s v="music/jazz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x v="926"/>
    <x v="926"/>
    <s v="music/jazz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x v="927"/>
    <x v="927"/>
    <s v="music/jazz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x v="928"/>
    <x v="928"/>
    <s v="music/jazz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x v="929"/>
    <x v="929"/>
    <s v="music/jazz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x v="930"/>
    <x v="930"/>
    <s v="music/jazz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x v="931"/>
    <x v="931"/>
    <s v="music/jazz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x v="932"/>
    <x v="932"/>
    <s v="music/jazz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x v="933"/>
    <x v="933"/>
    <s v="music/jazz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x v="934"/>
    <x v="934"/>
    <s v="music/jazz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x v="935"/>
    <x v="935"/>
    <s v="music/jazz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x v="936"/>
    <x v="936"/>
    <s v="music/jazz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x v="937"/>
    <x v="937"/>
    <s v="music/jazz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x v="938"/>
    <x v="938"/>
    <s v="music/jazz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x v="939"/>
    <x v="939"/>
    <s v="music/jazz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x v="940"/>
    <x v="940"/>
    <s v="technology/wearables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x v="941"/>
    <x v="941"/>
    <s v="technology/wearables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x v="942"/>
    <x v="942"/>
    <s v="technology/wearables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x v="943"/>
    <x v="943"/>
    <s v="technology/wearables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x v="944"/>
    <x v="944"/>
    <s v="technology/wearables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x v="945"/>
    <x v="945"/>
    <s v="technology/wearables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x v="946"/>
    <x v="946"/>
    <s v="technology/wearables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x v="947"/>
    <x v="947"/>
    <s v="technology/wearables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x v="948"/>
    <x v="948"/>
    <s v="technology/wearables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x v="949"/>
    <x v="949"/>
    <s v="technology/wearables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x v="950"/>
    <x v="950"/>
    <s v="technology/wearables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x v="951"/>
    <x v="951"/>
    <s v="technology/wearables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x v="952"/>
    <x v="952"/>
    <s v="technology/wearables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x v="953"/>
    <x v="953"/>
    <s v="technology/wearables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x v="954"/>
    <x v="954"/>
    <s v="technology/wearables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x v="955"/>
    <x v="955"/>
    <s v="technology/wearables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x v="956"/>
    <x v="956"/>
    <s v="technology/wearables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x v="957"/>
    <x v="957"/>
    <s v="technology/wearables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x v="958"/>
    <x v="958"/>
    <s v="technology/wearables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x v="959"/>
    <x v="959"/>
    <s v="technology/wearables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x v="960"/>
    <x v="960"/>
    <s v="technology/wearables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x v="961"/>
    <x v="961"/>
    <s v="technology/wearables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x v="962"/>
    <x v="962"/>
    <s v="technology/wearables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x v="963"/>
    <x v="963"/>
    <s v="technology/wearables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x v="964"/>
    <x v="964"/>
    <s v="technology/wearables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x v="965"/>
    <x v="965"/>
    <s v="technology/wearables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x v="966"/>
    <x v="966"/>
    <s v="technology/wearables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x v="967"/>
    <x v="967"/>
    <s v="technology/wearables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x v="968"/>
    <x v="968"/>
    <s v="technology/wearables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x v="969"/>
    <x v="969"/>
    <s v="technology/wearables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x v="970"/>
    <x v="970"/>
    <s v="technology/wearables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x v="971"/>
    <x v="971"/>
    <s v="technology/wearables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x v="972"/>
    <x v="972"/>
    <s v="technology/wearables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x v="973"/>
    <x v="973"/>
    <s v="technology/wearables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x v="974"/>
    <x v="974"/>
    <s v="technology/wearables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x v="975"/>
    <x v="975"/>
    <s v="technology/wearables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x v="976"/>
    <x v="976"/>
    <s v="technology/wearables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x v="977"/>
    <x v="977"/>
    <s v="technology/wearables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x v="978"/>
    <x v="978"/>
    <s v="technology/wearables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x v="979"/>
    <x v="979"/>
    <s v="technology/wearables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x v="980"/>
    <x v="980"/>
    <s v="technology/wearables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x v="981"/>
    <x v="981"/>
    <s v="technology/wearables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x v="982"/>
    <x v="982"/>
    <s v="technology/wearables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x v="983"/>
    <x v="983"/>
    <s v="technology/wearables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x v="984"/>
    <x v="984"/>
    <s v="technology/wearables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x v="985"/>
    <x v="985"/>
    <s v="technology/wearables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x v="986"/>
    <x v="986"/>
    <s v="technology/wearables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x v="987"/>
    <x v="987"/>
    <s v="technology/wearables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x v="988"/>
    <x v="988"/>
    <s v="technology/wearables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x v="989"/>
    <x v="989"/>
    <s v="technology/wearables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x v="990"/>
    <x v="990"/>
    <s v="technology/wearables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x v="991"/>
    <x v="991"/>
    <s v="technology/wearables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x v="992"/>
    <x v="992"/>
    <s v="technology/wearables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x v="993"/>
    <x v="993"/>
    <s v="technology/wearables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x v="994"/>
    <x v="994"/>
    <s v="technology/wearables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x v="995"/>
    <x v="995"/>
    <s v="technology/wearables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x v="996"/>
    <x v="996"/>
    <s v="technology/wearables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x v="997"/>
    <x v="997"/>
    <s v="technology/wearables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x v="998"/>
    <x v="998"/>
    <s v="technology/wearables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x v="999"/>
    <x v="999"/>
    <s v="technology/wearables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x v="1000"/>
    <x v="1000"/>
    <s v="technology/wearables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x v="1001"/>
    <x v="1001"/>
    <s v="technology/wearables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x v="1002"/>
    <x v="1002"/>
    <s v="technology/wearables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x v="1003"/>
    <x v="1003"/>
    <s v="technology/wearables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x v="1004"/>
    <x v="1004"/>
    <s v="technology/wearables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x v="1005"/>
    <x v="1005"/>
    <s v="technology/wearables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x v="1006"/>
    <x v="1006"/>
    <s v="technology/wearables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x v="1007"/>
    <x v="1007"/>
    <s v="technology/wearables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x v="1008"/>
    <x v="1008"/>
    <s v="technology/wearables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x v="1009"/>
    <x v="1009"/>
    <s v="technology/wearables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x v="1010"/>
    <x v="1010"/>
    <s v="technology/wearables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x v="1011"/>
    <x v="1011"/>
    <s v="technology/wearables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x v="1012"/>
    <x v="1012"/>
    <s v="technology/wearables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x v="1013"/>
    <x v="1013"/>
    <s v="technology/wearables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x v="1014"/>
    <x v="1014"/>
    <s v="technology/wearables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x v="1015"/>
    <x v="1015"/>
    <s v="technology/wearables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x v="1016"/>
    <x v="1016"/>
    <s v="technology/wearables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x v="1017"/>
    <x v="1017"/>
    <s v="technology/wearables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x v="1018"/>
    <x v="1018"/>
    <s v="technology/wearables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x v="1019"/>
    <x v="1019"/>
    <s v="technology/wearables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x v="1020"/>
    <x v="1020"/>
    <s v="music/electronic music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x v="1021"/>
    <x v="1021"/>
    <s v="music/electronic music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x v="1022"/>
    <x v="1022"/>
    <s v="music/electronic music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x v="1023"/>
    <x v="1023"/>
    <s v="music/electronic music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x v="1024"/>
    <x v="1024"/>
    <s v="music/electronic music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x v="1025"/>
    <x v="1025"/>
    <s v="music/electronic music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x v="1026"/>
    <x v="1026"/>
    <s v="music/electronic music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x v="1027"/>
    <x v="1027"/>
    <s v="music/electronic music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x v="1028"/>
    <x v="1028"/>
    <s v="music/electronic music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x v="1029"/>
    <x v="1029"/>
    <s v="music/electronic music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x v="1030"/>
    <x v="1030"/>
    <s v="music/electronic music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x v="1031"/>
    <x v="1031"/>
    <s v="music/electronic music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x v="1032"/>
    <x v="1032"/>
    <s v="music/electronic music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x v="1033"/>
    <x v="1033"/>
    <s v="music/electronic music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x v="1034"/>
    <x v="1034"/>
    <s v="music/electronic music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x v="1035"/>
    <x v="1035"/>
    <s v="music/electronic music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x v="1036"/>
    <x v="1036"/>
    <s v="music/electronic music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x v="1037"/>
    <x v="1037"/>
    <s v="music/electronic music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x v="1038"/>
    <x v="1038"/>
    <s v="music/electronic music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x v="1039"/>
    <x v="1039"/>
    <s v="music/electronic music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x v="1040"/>
    <x v="1040"/>
    <s v="journalism/audio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x v="1041"/>
    <x v="1041"/>
    <s v="journalism/audio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x v="1042"/>
    <x v="1042"/>
    <s v="journalism/audio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x v="1043"/>
    <x v="1043"/>
    <s v="journalism/audio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x v="1044"/>
    <x v="1044"/>
    <s v="journalism/audio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x v="1045"/>
    <x v="1045"/>
    <s v="journalism/audio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x v="1046"/>
    <x v="1046"/>
    <s v="journalism/audio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x v="1047"/>
    <x v="1047"/>
    <s v="journalism/audio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x v="1048"/>
    <x v="1048"/>
    <s v="journalism/audio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n v="0"/>
    <x v="1049"/>
    <x v="1049"/>
    <s v="journalism/audio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x v="1050"/>
    <x v="1050"/>
    <s v="journalism/audio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x v="1051"/>
    <x v="1051"/>
    <s v="journalism/audio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x v="1052"/>
    <x v="1052"/>
    <s v="journalism/audio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x v="1053"/>
    <x v="1053"/>
    <s v="journalism/audio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x v="1054"/>
    <x v="1054"/>
    <s v="journalism/audio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x v="1055"/>
    <x v="1055"/>
    <s v="journalism/audio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x v="1056"/>
    <x v="1056"/>
    <s v="journalism/audio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x v="1057"/>
    <x v="1057"/>
    <s v="journalism/audio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x v="1058"/>
    <x v="1058"/>
    <s v="journalism/audio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x v="1059"/>
    <x v="1059"/>
    <s v="journalism/audio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x v="1060"/>
    <x v="1060"/>
    <s v="journalism/audio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x v="1061"/>
    <x v="1061"/>
    <s v="journalism/audio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x v="1062"/>
    <x v="1062"/>
    <s v="journalism/audio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x v="1063"/>
    <x v="1063"/>
    <s v="journalism/audio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x v="1064"/>
    <x v="1064"/>
    <s v="games/video games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x v="1065"/>
    <x v="1065"/>
    <s v="games/video games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x v="1066"/>
    <x v="1066"/>
    <s v="games/video games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x v="1067"/>
    <x v="1067"/>
    <s v="games/video games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x v="1068"/>
    <x v="1068"/>
    <s v="games/video games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x v="1069"/>
    <x v="1069"/>
    <s v="games/video games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x v="1070"/>
    <x v="1070"/>
    <s v="games/video games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x v="1071"/>
    <x v="1071"/>
    <s v="games/video games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x v="1072"/>
    <x v="1072"/>
    <s v="games/video games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x v="1073"/>
    <x v="1073"/>
    <s v="games/video games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x v="1074"/>
    <x v="1074"/>
    <s v="games/video games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x v="1075"/>
    <x v="1075"/>
    <s v="games/video games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x v="1076"/>
    <x v="1076"/>
    <s v="games/video games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x v="1077"/>
    <x v="1077"/>
    <s v="games/video games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x v="1078"/>
    <x v="1078"/>
    <s v="games/video games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x v="1079"/>
    <x v="1079"/>
    <s v="games/video games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x v="1080"/>
    <x v="1080"/>
    <s v="games/video games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x v="1081"/>
    <x v="1081"/>
    <s v="games/video games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x v="1082"/>
    <x v="1082"/>
    <s v="games/video games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x v="1083"/>
    <x v="1083"/>
    <s v="games/video games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x v="1084"/>
    <x v="1084"/>
    <s v="games/video games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x v="1085"/>
    <x v="1085"/>
    <s v="games/video games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x v="1086"/>
    <x v="1086"/>
    <s v="games/video games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x v="1087"/>
    <x v="1087"/>
    <s v="games/video games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x v="1088"/>
    <x v="1088"/>
    <s v="games/video games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x v="1089"/>
    <x v="1089"/>
    <s v="games/video games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x v="1090"/>
    <x v="1090"/>
    <s v="games/video games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x v="1091"/>
    <x v="1091"/>
    <s v="games/video games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x v="1092"/>
    <x v="1092"/>
    <s v="games/video games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x v="1093"/>
    <x v="1093"/>
    <s v="games/video games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x v="1094"/>
    <x v="1094"/>
    <s v="games/video games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x v="1095"/>
    <x v="1095"/>
    <s v="games/video games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x v="1096"/>
    <x v="1096"/>
    <s v="games/video games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x v="1097"/>
    <x v="1097"/>
    <s v="games/video games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x v="1098"/>
    <x v="1098"/>
    <s v="games/video games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x v="1099"/>
    <x v="1099"/>
    <s v="games/video games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x v="1100"/>
    <x v="1100"/>
    <s v="games/video games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x v="1101"/>
    <x v="1101"/>
    <s v="games/video games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x v="1102"/>
    <x v="1102"/>
    <s v="games/video games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x v="1103"/>
    <x v="1103"/>
    <s v="games/video games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x v="1104"/>
    <x v="1104"/>
    <s v="games/video games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x v="1105"/>
    <x v="1105"/>
    <s v="games/video games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x v="1106"/>
    <x v="1106"/>
    <s v="games/video games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x v="1107"/>
    <x v="1107"/>
    <s v="games/video games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x v="1108"/>
    <x v="1108"/>
    <s v="games/video games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x v="1109"/>
    <x v="1109"/>
    <s v="games/video games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x v="1110"/>
    <x v="1110"/>
    <s v="games/video games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x v="1111"/>
    <x v="1111"/>
    <s v="games/video games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x v="1112"/>
    <x v="1112"/>
    <s v="games/video games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x v="1113"/>
    <x v="1113"/>
    <s v="games/video games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x v="1114"/>
    <x v="1114"/>
    <s v="games/video games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x v="1115"/>
    <x v="1115"/>
    <s v="games/video games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x v="1116"/>
    <x v="1116"/>
    <s v="games/video games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x v="1117"/>
    <x v="1117"/>
    <s v="games/video games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x v="1118"/>
    <x v="1118"/>
    <s v="games/video games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x v="1119"/>
    <x v="1119"/>
    <s v="games/video games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x v="1120"/>
    <x v="1120"/>
    <s v="games/video games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x v="1121"/>
    <x v="1121"/>
    <s v="games/video games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x v="1122"/>
    <x v="1122"/>
    <s v="games/video games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x v="1123"/>
    <x v="1123"/>
    <s v="games/video games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x v="1124"/>
    <x v="1124"/>
    <s v="games/mobile games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x v="1125"/>
    <x v="1125"/>
    <s v="games/mobile games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x v="1126"/>
    <x v="1126"/>
    <s v="games/mobile games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x v="1127"/>
    <x v="1127"/>
    <s v="games/mobile games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x v="1128"/>
    <x v="1128"/>
    <s v="games/mobile games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x v="1129"/>
    <x v="1129"/>
    <s v="games/mobile games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x v="1130"/>
    <x v="1130"/>
    <s v="games/mobile games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x v="1131"/>
    <x v="1131"/>
    <s v="games/mobile games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x v="1132"/>
    <x v="1132"/>
    <s v="games/mobile games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x v="1133"/>
    <x v="1133"/>
    <s v="games/mobile games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x v="1134"/>
    <x v="1134"/>
    <s v="games/mobile games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x v="1135"/>
    <x v="1135"/>
    <s v="games/mobile games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x v="1136"/>
    <x v="1136"/>
    <s v="games/mobile games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x v="1137"/>
    <x v="1137"/>
    <s v="games/mobile games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x v="1138"/>
    <x v="1138"/>
    <s v="games/mobile games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x v="1139"/>
    <x v="1139"/>
    <s v="games/mobile games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x v="1140"/>
    <x v="1140"/>
    <s v="games/mobile games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x v="1141"/>
    <x v="1141"/>
    <s v="games/mobile games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x v="1142"/>
    <x v="1142"/>
    <s v="games/mobile games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x v="1143"/>
    <x v="1143"/>
    <s v="games/mobile games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x v="1144"/>
    <x v="1144"/>
    <s v="food/food trucks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x v="1145"/>
    <x v="1145"/>
    <s v="food/food trucks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x v="1146"/>
    <x v="1146"/>
    <s v="food/food trucks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x v="1147"/>
    <x v="1147"/>
    <s v="food/food trucks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x v="1148"/>
    <x v="1148"/>
    <s v="food/food trucks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x v="1149"/>
    <x v="1149"/>
    <s v="food/food trucks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x v="1150"/>
    <x v="1150"/>
    <s v="food/food trucks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x v="1151"/>
    <x v="1151"/>
    <s v="food/food trucks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x v="1152"/>
    <x v="1152"/>
    <s v="food/food trucks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x v="1153"/>
    <x v="1153"/>
    <s v="food/food trucks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x v="1154"/>
    <x v="1154"/>
    <s v="food/food trucks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x v="1155"/>
    <x v="1155"/>
    <s v="food/food trucks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x v="1156"/>
    <x v="1156"/>
    <s v="food/food trucks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x v="1157"/>
    <x v="1157"/>
    <s v="food/food trucks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x v="1158"/>
    <x v="1158"/>
    <s v="food/food trucks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x v="1159"/>
    <x v="1159"/>
    <s v="food/food trucks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x v="1160"/>
    <x v="1160"/>
    <s v="food/food trucks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x v="1161"/>
    <x v="1161"/>
    <s v="food/food trucks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x v="1162"/>
    <x v="1162"/>
    <s v="food/food trucks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x v="1163"/>
    <x v="1163"/>
    <s v="food/food trucks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x v="1164"/>
    <x v="1164"/>
    <s v="food/food trucks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x v="1165"/>
    <x v="1165"/>
    <s v="food/food trucks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x v="1166"/>
    <x v="1166"/>
    <s v="food/food trucks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x v="1167"/>
    <x v="1167"/>
    <s v="food/food trucks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x v="1168"/>
    <x v="1168"/>
    <s v="food/food trucks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x v="1169"/>
    <x v="1169"/>
    <s v="food/food trucks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x v="1170"/>
    <x v="1170"/>
    <s v="food/food trucks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x v="1171"/>
    <x v="1171"/>
    <s v="food/food trucks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x v="1172"/>
    <x v="1172"/>
    <s v="food/food trucks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x v="1173"/>
    <x v="1173"/>
    <s v="food/food trucks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x v="1174"/>
    <x v="1174"/>
    <s v="food/food trucks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x v="1175"/>
    <x v="1175"/>
    <s v="food/food trucks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x v="1176"/>
    <x v="1176"/>
    <s v="food/food trucks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x v="1177"/>
    <x v="1177"/>
    <s v="food/food trucks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x v="1178"/>
    <x v="1178"/>
    <s v="food/food trucks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x v="1179"/>
    <x v="1179"/>
    <s v="food/food trucks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x v="1180"/>
    <x v="1180"/>
    <s v="food/food trucks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x v="1181"/>
    <x v="1181"/>
    <s v="food/food trucks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x v="1182"/>
    <x v="1182"/>
    <s v="food/food trucks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x v="1183"/>
    <x v="1183"/>
    <s v="food/food trucks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x v="1184"/>
    <x v="1184"/>
    <s v="photography/photobooks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x v="1185"/>
    <x v="1185"/>
    <s v="photography/photobooks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x v="1186"/>
    <x v="1186"/>
    <s v="photography/photobooks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x v="1187"/>
    <x v="1187"/>
    <s v="photography/photobooks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x v="1188"/>
    <x v="1188"/>
    <s v="photography/photobooks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x v="1189"/>
    <x v="1189"/>
    <s v="photography/photobooks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x v="1190"/>
    <x v="1190"/>
    <s v="photography/photobooks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x v="1191"/>
    <x v="1191"/>
    <s v="photography/photobooks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x v="1192"/>
    <x v="1192"/>
    <s v="photography/photobooks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x v="1193"/>
    <x v="1193"/>
    <s v="photography/photobooks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x v="1194"/>
    <x v="1194"/>
    <s v="photography/photobooks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x v="1195"/>
    <x v="1195"/>
    <s v="photography/photobooks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x v="1196"/>
    <x v="1196"/>
    <s v="photography/photobooks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x v="1197"/>
    <x v="1197"/>
    <s v="photography/photobooks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x v="1198"/>
    <x v="1198"/>
    <s v="photography/photobooks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x v="1199"/>
    <x v="1199"/>
    <s v="photography/photobooks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x v="1200"/>
    <x v="1200"/>
    <s v="photography/photobooks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x v="1201"/>
    <x v="1201"/>
    <s v="photography/photobooks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x v="1202"/>
    <x v="1202"/>
    <s v="photography/photobooks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x v="1203"/>
    <x v="1203"/>
    <s v="photography/photobooks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x v="1204"/>
    <x v="1204"/>
    <s v="photography/photobooks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x v="1205"/>
    <x v="1205"/>
    <s v="photography/photobooks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x v="1206"/>
    <x v="1206"/>
    <s v="photography/photobooks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x v="1207"/>
    <x v="1207"/>
    <s v="photography/photobooks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x v="1208"/>
    <x v="1208"/>
    <s v="photography/photobooks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x v="1209"/>
    <x v="1209"/>
    <s v="photography/photobooks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x v="1210"/>
    <x v="1210"/>
    <s v="photography/photobooks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x v="1211"/>
    <x v="1211"/>
    <s v="photography/photobooks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x v="1212"/>
    <x v="1212"/>
    <s v="photography/photobooks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x v="1213"/>
    <x v="1213"/>
    <s v="photography/photobooks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x v="1214"/>
    <x v="1214"/>
    <s v="photography/photobooks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x v="1215"/>
    <x v="1215"/>
    <s v="photography/photobooks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x v="1216"/>
    <x v="1216"/>
    <s v="photography/photobooks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x v="1217"/>
    <x v="1217"/>
    <s v="photography/photobooks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x v="1218"/>
    <x v="1218"/>
    <s v="photography/photobooks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x v="1219"/>
    <x v="1219"/>
    <s v="photography/photobooks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x v="1220"/>
    <x v="1220"/>
    <s v="photography/photobooks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x v="1221"/>
    <x v="1221"/>
    <s v="photography/photobooks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x v="1222"/>
    <x v="1222"/>
    <s v="photography/photobooks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x v="1223"/>
    <x v="1223"/>
    <s v="photography/photobooks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x v="1224"/>
    <x v="1224"/>
    <s v="music/world music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x v="1225"/>
    <x v="1225"/>
    <s v="music/world music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x v="1226"/>
    <x v="1226"/>
    <s v="music/world music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x v="1227"/>
    <x v="1227"/>
    <s v="music/world music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x v="1228"/>
    <x v="1228"/>
    <s v="music/world music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x v="1229"/>
    <x v="1229"/>
    <s v="music/world music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x v="1230"/>
    <x v="1230"/>
    <s v="music/world music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x v="1231"/>
    <x v="1231"/>
    <s v="music/world music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x v="1232"/>
    <x v="1232"/>
    <s v="music/world music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x v="1233"/>
    <x v="1233"/>
    <s v="music/world music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x v="1234"/>
    <x v="1234"/>
    <s v="music/world music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x v="1235"/>
    <x v="1235"/>
    <s v="music/world music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x v="1236"/>
    <x v="1236"/>
    <s v="music/world music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x v="1237"/>
    <x v="1237"/>
    <s v="music/world music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x v="1238"/>
    <x v="1238"/>
    <s v="music/world music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x v="1239"/>
    <x v="1239"/>
    <s v="music/world music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x v="1240"/>
    <x v="1240"/>
    <s v="music/world music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x v="1241"/>
    <x v="1241"/>
    <s v="music/world music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x v="1242"/>
    <x v="1242"/>
    <s v="music/world music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x v="1243"/>
    <x v="1243"/>
    <s v="music/world music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x v="1244"/>
    <x v="1244"/>
    <s v="music/rock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x v="1245"/>
    <x v="1245"/>
    <s v="music/rock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x v="1246"/>
    <x v="1246"/>
    <s v="music/rock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x v="1247"/>
    <x v="1247"/>
    <s v="music/rock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x v="1248"/>
    <x v="1248"/>
    <s v="music/rock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x v="1249"/>
    <x v="1249"/>
    <s v="music/rock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x v="1250"/>
    <x v="1250"/>
    <s v="music/rock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x v="1251"/>
    <x v="1251"/>
    <s v="music/rock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x v="1252"/>
    <x v="1252"/>
    <s v="music/rock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x v="1253"/>
    <x v="1253"/>
    <s v="music/rock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x v="1254"/>
    <x v="1254"/>
    <s v="music/rock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x v="1255"/>
    <x v="1255"/>
    <s v="music/rock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x v="1256"/>
    <x v="1256"/>
    <s v="music/rock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x v="1257"/>
    <x v="1257"/>
    <s v="music/rock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x v="1258"/>
    <x v="1258"/>
    <s v="music/rock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x v="1259"/>
    <x v="1259"/>
    <s v="music/rock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x v="1260"/>
    <x v="1260"/>
    <s v="music/rock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x v="1261"/>
    <x v="1261"/>
    <s v="music/rock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x v="1262"/>
    <x v="1262"/>
    <s v="music/rock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x v="1263"/>
    <x v="1263"/>
    <s v="music/rock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x v="1264"/>
    <x v="1264"/>
    <s v="music/rock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x v="1265"/>
    <x v="1265"/>
    <s v="music/rock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x v="1266"/>
    <x v="1266"/>
    <s v="music/rock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x v="1267"/>
    <x v="1267"/>
    <s v="music/rock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x v="1268"/>
    <x v="1268"/>
    <s v="music/rock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x v="1269"/>
    <x v="1269"/>
    <s v="music/rock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x v="1270"/>
    <x v="1270"/>
    <s v="music/rock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x v="1271"/>
    <x v="1271"/>
    <s v="music/rock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x v="1272"/>
    <x v="1272"/>
    <s v="music/rock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x v="1273"/>
    <x v="1273"/>
    <s v="music/rock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x v="1274"/>
    <x v="1274"/>
    <s v="music/rock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x v="1275"/>
    <x v="1275"/>
    <s v="music/rock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x v="1276"/>
    <x v="1276"/>
    <s v="music/rock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x v="1277"/>
    <x v="1277"/>
    <s v="music/rock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x v="1278"/>
    <x v="1278"/>
    <s v="music/rock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x v="1279"/>
    <x v="1279"/>
    <s v="music/rock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x v="1280"/>
    <x v="1280"/>
    <s v="music/rock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x v="1281"/>
    <x v="1281"/>
    <s v="music/rock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x v="1282"/>
    <x v="1282"/>
    <s v="music/rock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x v="1283"/>
    <x v="1283"/>
    <s v="music/rock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x v="1284"/>
    <x v="1284"/>
    <s v="theater/plays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x v="1285"/>
    <x v="1285"/>
    <s v="theater/plays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x v="1286"/>
    <x v="1286"/>
    <s v="theater/plays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x v="1287"/>
    <x v="1287"/>
    <s v="theater/plays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x v="1288"/>
    <x v="1288"/>
    <s v="theater/plays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x v="1289"/>
    <x v="1289"/>
    <s v="theater/plays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x v="1290"/>
    <x v="1290"/>
    <s v="theater/plays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x v="1291"/>
    <x v="1291"/>
    <s v="theater/plays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x v="1292"/>
    <x v="1292"/>
    <s v="theater/plays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x v="1293"/>
    <x v="1293"/>
    <s v="theater/plays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x v="1294"/>
    <x v="1294"/>
    <s v="theater/plays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x v="1295"/>
    <x v="1295"/>
    <s v="theater/plays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x v="1296"/>
    <x v="1296"/>
    <s v="theater/plays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x v="1297"/>
    <x v="1297"/>
    <s v="theater/plays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x v="1298"/>
    <x v="1298"/>
    <s v="theater/plays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x v="1299"/>
    <x v="1299"/>
    <s v="theater/plays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x v="1300"/>
    <x v="1300"/>
    <s v="theater/plays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x v="1301"/>
    <x v="1301"/>
    <s v="theater/plays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x v="1302"/>
    <x v="1302"/>
    <s v="theater/plays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x v="1303"/>
    <x v="1303"/>
    <s v="theater/plays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x v="1304"/>
    <x v="1304"/>
    <s v="technology/wearables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x v="1305"/>
    <x v="1305"/>
    <s v="technology/wearables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x v="1306"/>
    <x v="1306"/>
    <s v="technology/wearables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x v="1307"/>
    <x v="1307"/>
    <s v="technology/wearables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x v="1308"/>
    <x v="1308"/>
    <s v="technology/wearables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x v="1309"/>
    <x v="1309"/>
    <s v="technology/wearables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x v="1310"/>
    <x v="1310"/>
    <s v="technology/wearables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x v="1311"/>
    <x v="1311"/>
    <s v="technology/wearables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x v="1312"/>
    <x v="1312"/>
    <s v="technology/wearables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x v="1313"/>
    <x v="1313"/>
    <s v="technology/wearables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x v="1314"/>
    <x v="1314"/>
    <s v="technology/wearables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x v="1315"/>
    <x v="1315"/>
    <s v="technology/wearables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x v="1316"/>
    <x v="1316"/>
    <s v="technology/wearables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x v="1317"/>
    <x v="1317"/>
    <s v="technology/wearables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x v="1318"/>
    <x v="1318"/>
    <s v="technology/wearables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x v="1319"/>
    <x v="1319"/>
    <s v="technology/wearables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x v="1320"/>
    <x v="1320"/>
    <s v="technology/wearables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x v="1321"/>
    <x v="1321"/>
    <s v="technology/wearables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x v="1322"/>
    <x v="1322"/>
    <s v="technology/wearables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x v="1323"/>
    <x v="1323"/>
    <s v="technology/wearables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x v="1324"/>
    <x v="1324"/>
    <s v="technology/wearables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x v="1325"/>
    <x v="1325"/>
    <s v="technology/wearables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x v="1326"/>
    <x v="1326"/>
    <s v="technology/wearables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x v="1327"/>
    <x v="1327"/>
    <s v="technology/wearables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x v="1328"/>
    <x v="1328"/>
    <s v="technology/wearables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x v="1329"/>
    <x v="1329"/>
    <s v="technology/wearables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x v="1330"/>
    <x v="1330"/>
    <s v="technology/wearables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x v="1331"/>
    <x v="1331"/>
    <s v="technology/wearables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x v="1332"/>
    <x v="1332"/>
    <s v="technology/wearables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x v="1333"/>
    <x v="1333"/>
    <s v="technology/wearables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x v="1334"/>
    <x v="1334"/>
    <s v="technology/wearables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x v="1335"/>
    <x v="1335"/>
    <s v="technology/wearables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x v="1336"/>
    <x v="1336"/>
    <s v="technology/wearables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x v="1337"/>
    <x v="1337"/>
    <s v="technology/wearables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x v="1338"/>
    <x v="1338"/>
    <s v="technology/wearables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x v="1339"/>
    <x v="1339"/>
    <s v="technology/wearables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x v="1340"/>
    <x v="1340"/>
    <s v="technology/wearables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x v="1341"/>
    <x v="1341"/>
    <s v="technology/wearables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x v="1342"/>
    <x v="1342"/>
    <s v="technology/wearables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x v="1343"/>
    <x v="1343"/>
    <s v="technology/wearables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x v="1344"/>
    <x v="1344"/>
    <s v="publishing/nonfiction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x v="1345"/>
    <x v="1345"/>
    <s v="publishing/nonfiction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x v="1346"/>
    <x v="1346"/>
    <s v="publishing/nonfiction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x v="1347"/>
    <x v="1347"/>
    <s v="publishing/nonfiction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x v="1348"/>
    <x v="1348"/>
    <s v="publishing/nonfiction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x v="1349"/>
    <x v="1349"/>
    <s v="publishing/nonfiction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x v="1350"/>
    <x v="1350"/>
    <s v="publishing/nonfiction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x v="1351"/>
    <x v="1351"/>
    <s v="publishing/nonfiction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x v="1352"/>
    <x v="1352"/>
    <s v="publishing/nonfiction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x v="1353"/>
    <x v="1353"/>
    <s v="publishing/nonfiction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x v="1354"/>
    <x v="1354"/>
    <s v="publishing/nonfiction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x v="1355"/>
    <x v="1355"/>
    <s v="publishing/nonfiction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x v="1356"/>
    <x v="1356"/>
    <s v="publishing/nonfiction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x v="1357"/>
    <x v="1357"/>
    <s v="publishing/nonfiction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x v="1358"/>
    <x v="1358"/>
    <s v="publishing/nonfiction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x v="1359"/>
    <x v="1359"/>
    <s v="publishing/nonfiction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x v="1360"/>
    <x v="1360"/>
    <s v="publishing/nonfiction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x v="1361"/>
    <x v="1361"/>
    <s v="publishing/nonfiction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x v="1362"/>
    <x v="1362"/>
    <s v="publishing/nonfiction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x v="1363"/>
    <x v="1363"/>
    <s v="publishing/nonfiction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x v="1364"/>
    <x v="1364"/>
    <s v="music/rock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x v="1365"/>
    <x v="1365"/>
    <s v="music/rock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x v="1366"/>
    <x v="1366"/>
    <s v="music/rock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x v="1367"/>
    <x v="1367"/>
    <s v="music/rock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x v="1368"/>
    <x v="1368"/>
    <s v="music/rock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x v="1369"/>
    <x v="1369"/>
    <s v="music/rock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x v="1370"/>
    <x v="1370"/>
    <s v="music/rock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x v="1371"/>
    <x v="1371"/>
    <s v="music/rock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x v="1372"/>
    <x v="1372"/>
    <s v="music/rock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x v="1373"/>
    <x v="1373"/>
    <s v="music/rock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x v="1374"/>
    <x v="1374"/>
    <s v="music/rock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x v="1375"/>
    <x v="1375"/>
    <s v="music/rock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x v="1376"/>
    <x v="1376"/>
    <s v="music/rock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x v="1377"/>
    <x v="1377"/>
    <s v="music/rock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x v="1378"/>
    <x v="1378"/>
    <s v="music/rock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x v="1379"/>
    <x v="1379"/>
    <s v="music/rock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x v="1380"/>
    <x v="1380"/>
    <s v="music/rock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x v="1381"/>
    <x v="1381"/>
    <s v="music/rock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x v="1382"/>
    <x v="1382"/>
    <s v="music/rock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x v="1383"/>
    <x v="1383"/>
    <s v="music/rock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x v="1384"/>
    <x v="1384"/>
    <s v="music/rock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x v="1385"/>
    <x v="1385"/>
    <s v="music/rock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x v="1386"/>
    <x v="1386"/>
    <s v="music/rock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x v="1387"/>
    <x v="1387"/>
    <s v="music/rock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x v="1388"/>
    <x v="1388"/>
    <s v="music/rock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x v="1389"/>
    <x v="1389"/>
    <s v="music/rock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x v="1390"/>
    <x v="1390"/>
    <s v="music/rock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x v="1391"/>
    <x v="1391"/>
    <s v="music/rock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x v="1392"/>
    <x v="1392"/>
    <s v="music/rock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x v="1393"/>
    <x v="1393"/>
    <s v="music/rock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x v="1394"/>
    <x v="1394"/>
    <s v="music/rock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x v="1395"/>
    <x v="1395"/>
    <s v="music/rock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x v="1396"/>
    <x v="1396"/>
    <s v="music/rock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x v="1397"/>
    <x v="1397"/>
    <s v="music/rock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x v="1398"/>
    <x v="1398"/>
    <s v="music/rock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x v="1399"/>
    <x v="1399"/>
    <s v="music/rock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x v="1400"/>
    <x v="1400"/>
    <s v="music/rock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x v="1401"/>
    <x v="1401"/>
    <s v="music/rock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x v="1402"/>
    <x v="1402"/>
    <s v="music/rock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x v="1403"/>
    <x v="1403"/>
    <s v="music/rock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x v="1404"/>
    <x v="1404"/>
    <s v="publishing/translations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x v="1405"/>
    <x v="1405"/>
    <s v="publishing/translations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x v="1406"/>
    <x v="1406"/>
    <s v="publishing/translations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x v="1407"/>
    <x v="1407"/>
    <s v="publishing/translations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x v="1408"/>
    <x v="1408"/>
    <s v="publishing/translations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x v="1409"/>
    <x v="1409"/>
    <s v="publishing/translations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x v="1410"/>
    <x v="1410"/>
    <s v="publishing/translations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x v="1411"/>
    <x v="1411"/>
    <s v="publishing/translations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x v="1412"/>
    <x v="1412"/>
    <s v="publishing/translations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x v="1413"/>
    <x v="1413"/>
    <s v="publishing/translations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x v="1414"/>
    <x v="1414"/>
    <s v="publishing/translations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x v="1415"/>
    <x v="1415"/>
    <s v="publishing/translations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x v="1416"/>
    <x v="1416"/>
    <s v="publishing/translations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x v="1417"/>
    <x v="1417"/>
    <s v="publishing/translations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x v="1418"/>
    <x v="1418"/>
    <s v="publishing/translations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x v="1419"/>
    <x v="1419"/>
    <s v="publishing/translations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x v="1420"/>
    <x v="1420"/>
    <s v="publishing/translations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x v="1421"/>
    <x v="1421"/>
    <s v="publishing/translations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x v="1422"/>
    <x v="1422"/>
    <s v="publishing/translations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x v="1423"/>
    <x v="1423"/>
    <s v="publishing/translations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x v="1424"/>
    <x v="1424"/>
    <s v="publishing/translations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x v="1425"/>
    <x v="1425"/>
    <s v="publishing/translations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x v="1426"/>
    <x v="1426"/>
    <s v="publishing/translations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x v="1427"/>
    <x v="1427"/>
    <s v="publishing/translations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x v="1428"/>
    <x v="1428"/>
    <s v="publishing/translations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x v="1429"/>
    <x v="1429"/>
    <s v="publishing/translations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x v="1430"/>
    <x v="1430"/>
    <s v="publishing/translations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x v="1431"/>
    <x v="1431"/>
    <s v="publishing/translations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x v="1432"/>
    <x v="1432"/>
    <s v="publishing/translations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x v="1433"/>
    <x v="1433"/>
    <s v="publishing/translations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x v="1434"/>
    <x v="1434"/>
    <s v="publishing/translations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x v="1435"/>
    <x v="1435"/>
    <s v="publishing/translations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x v="1436"/>
    <x v="1436"/>
    <s v="publishing/translations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x v="1437"/>
    <x v="1437"/>
    <s v="publishing/translations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x v="1438"/>
    <x v="1438"/>
    <s v="publishing/translations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x v="1439"/>
    <x v="1439"/>
    <s v="publishing/translations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x v="1440"/>
    <x v="1440"/>
    <s v="publishing/translations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x v="1441"/>
    <x v="1441"/>
    <s v="publishing/translations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x v="1442"/>
    <x v="1442"/>
    <s v="publishing/translations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x v="1443"/>
    <x v="1443"/>
    <s v="publishing/translations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x v="1444"/>
    <x v="1444"/>
    <s v="publishing/translations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x v="1445"/>
    <x v="1445"/>
    <s v="publishing/translations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x v="1446"/>
    <x v="1446"/>
    <s v="publishing/translations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x v="1447"/>
    <x v="1447"/>
    <s v="publishing/translations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x v="1448"/>
    <x v="1448"/>
    <s v="publishing/translations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x v="1449"/>
    <x v="1449"/>
    <s v="publishing/translations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x v="1450"/>
    <x v="1450"/>
    <s v="publishing/translations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x v="1451"/>
    <x v="1451"/>
    <s v="publishing/translations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x v="1452"/>
    <x v="1452"/>
    <s v="publishing/translations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x v="1453"/>
    <x v="1453"/>
    <s v="publishing/translations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x v="1454"/>
    <x v="1454"/>
    <s v="publishing/translations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x v="1455"/>
    <x v="1455"/>
    <s v="publishing/translations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x v="1456"/>
    <x v="1456"/>
    <s v="publishing/translations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x v="1457"/>
    <x v="1457"/>
    <s v="publishing/translations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x v="1458"/>
    <x v="1458"/>
    <s v="publishing/translations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x v="1459"/>
    <x v="1459"/>
    <s v="publishing/translations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x v="1460"/>
    <x v="1460"/>
    <s v="publishing/translations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x v="1461"/>
    <x v="1461"/>
    <s v="publishing/radio &amp; podcasts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x v="1462"/>
    <x v="1462"/>
    <s v="publishing/radio &amp; podcasts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x v="1463"/>
    <x v="1463"/>
    <s v="publishing/radio &amp; podcasts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x v="1464"/>
    <x v="1464"/>
    <s v="publishing/radio &amp; podcasts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x v="1465"/>
    <x v="1465"/>
    <s v="publishing/radio &amp; podcasts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x v="1466"/>
    <x v="1466"/>
    <s v="publishing/radio &amp; podcasts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x v="1467"/>
    <x v="1467"/>
    <s v="publishing/radio &amp; podcasts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x v="1468"/>
    <x v="1468"/>
    <s v="publishing/radio &amp; podcasts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x v="1469"/>
    <x v="1469"/>
    <s v="publishing/radio &amp; podcasts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x v="1470"/>
    <x v="1470"/>
    <s v="publishing/radio &amp; podcasts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x v="1471"/>
    <x v="1471"/>
    <s v="publishing/radio &amp; podcasts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x v="1472"/>
    <x v="1472"/>
    <s v="publishing/radio &amp; podcasts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x v="1473"/>
    <x v="1473"/>
    <s v="publishing/radio &amp; podcasts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x v="1474"/>
    <x v="1474"/>
    <s v="publishing/radio &amp; podcasts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x v="1475"/>
    <x v="1475"/>
    <s v="publishing/radio &amp; podcasts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x v="1476"/>
    <x v="1476"/>
    <s v="publishing/radio &amp; podcasts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x v="1477"/>
    <x v="1477"/>
    <s v="publishing/radio &amp; podcasts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x v="1478"/>
    <x v="1478"/>
    <s v="publishing/radio &amp; podcasts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x v="1479"/>
    <x v="1479"/>
    <s v="publishing/radio &amp; podcasts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x v="1480"/>
    <x v="1480"/>
    <s v="publishing/radio &amp; podcasts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x v="1481"/>
    <x v="1481"/>
    <s v="publishing/fiction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x v="1482"/>
    <x v="1482"/>
    <s v="publishing/fiction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x v="1483"/>
    <x v="1483"/>
    <s v="publishing/fiction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x v="1484"/>
    <x v="1484"/>
    <s v="publishing/fiction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x v="1485"/>
    <x v="1485"/>
    <s v="publishing/fiction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x v="1486"/>
    <x v="1486"/>
    <s v="publishing/fiction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x v="1487"/>
    <x v="1487"/>
    <s v="publishing/fiction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x v="1488"/>
    <x v="1488"/>
    <s v="publishing/fiction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x v="1489"/>
    <x v="1489"/>
    <s v="publishing/fiction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x v="1490"/>
    <x v="1490"/>
    <s v="publishing/fiction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x v="1491"/>
    <x v="1491"/>
    <s v="publishing/fiction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x v="1492"/>
    <x v="1492"/>
    <s v="publishing/fiction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x v="1493"/>
    <x v="1493"/>
    <s v="publishing/fiction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x v="1494"/>
    <x v="1494"/>
    <s v="publishing/fiction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x v="1495"/>
    <x v="1495"/>
    <s v="publishing/fiction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x v="1496"/>
    <x v="1496"/>
    <s v="publishing/fiction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x v="1497"/>
    <x v="1497"/>
    <s v="publishing/fiction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x v="1498"/>
    <x v="1498"/>
    <s v="publishing/fiction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x v="1499"/>
    <x v="1499"/>
    <s v="publishing/fiction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x v="1500"/>
    <x v="1500"/>
    <s v="publishing/fiction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x v="1501"/>
    <x v="1501"/>
    <s v="photography/photobooks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x v="1502"/>
    <x v="1502"/>
    <s v="photography/photobooks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x v="1503"/>
    <x v="1503"/>
    <s v="photography/photobooks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x v="1504"/>
    <x v="1504"/>
    <s v="photography/photobooks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x v="1505"/>
    <x v="1505"/>
    <s v="photography/photobooks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x v="1506"/>
    <x v="1506"/>
    <s v="photography/photobooks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x v="1507"/>
    <x v="1507"/>
    <s v="photography/photobooks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x v="1508"/>
    <x v="1508"/>
    <s v="photography/photobooks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x v="1509"/>
    <x v="1509"/>
    <s v="photography/photobooks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x v="1510"/>
    <x v="1510"/>
    <s v="photography/photobooks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x v="1511"/>
    <x v="1511"/>
    <s v="photography/photobooks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x v="1512"/>
    <x v="1512"/>
    <s v="photography/photobooks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x v="1513"/>
    <x v="1513"/>
    <s v="photography/photobooks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x v="1514"/>
    <x v="1514"/>
    <s v="photography/photobooks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x v="1515"/>
    <x v="1515"/>
    <s v="photography/photobooks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x v="1516"/>
    <x v="1516"/>
    <s v="photography/photobooks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x v="1517"/>
    <x v="1517"/>
    <s v="photography/photobooks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x v="1518"/>
    <x v="1518"/>
    <s v="photography/photobooks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x v="1519"/>
    <x v="1519"/>
    <s v="photography/photobooks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x v="1520"/>
    <x v="1520"/>
    <s v="photography/photobooks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x v="1521"/>
    <x v="1521"/>
    <s v="photography/photobooks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x v="1522"/>
    <x v="1522"/>
    <s v="photography/photobooks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x v="1523"/>
    <x v="1523"/>
    <s v="photography/photobooks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x v="1524"/>
    <x v="1524"/>
    <s v="photography/photobooks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x v="1525"/>
    <x v="1525"/>
    <s v="photography/photobooks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x v="1526"/>
    <x v="1526"/>
    <s v="photography/photobooks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x v="1527"/>
    <x v="1527"/>
    <s v="photography/photobooks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x v="1528"/>
    <x v="1528"/>
    <s v="photography/photobooks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x v="1529"/>
    <x v="1529"/>
    <s v="photography/photobooks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x v="1530"/>
    <x v="1530"/>
    <s v="photography/photobooks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x v="1531"/>
    <x v="1531"/>
    <s v="photography/photobooks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x v="1532"/>
    <x v="1532"/>
    <s v="photography/photobooks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x v="1533"/>
    <x v="1533"/>
    <s v="photography/photobooks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x v="1534"/>
    <x v="1534"/>
    <s v="photography/photobooks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x v="1535"/>
    <x v="1535"/>
    <s v="photography/photobooks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x v="1536"/>
    <x v="1536"/>
    <s v="photography/photobooks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x v="1537"/>
    <x v="1537"/>
    <s v="photography/photobooks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x v="1538"/>
    <x v="1538"/>
    <s v="photography/photobooks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x v="1539"/>
    <x v="1539"/>
    <s v="photography/photobooks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x v="1540"/>
    <x v="1540"/>
    <s v="photography/photobooks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x v="1541"/>
    <x v="1541"/>
    <s v="photography/nature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x v="1542"/>
    <x v="1542"/>
    <s v="photography/nature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x v="1543"/>
    <x v="1543"/>
    <s v="photography/nature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x v="1544"/>
    <x v="1544"/>
    <s v="photography/nature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x v="1545"/>
    <x v="1545"/>
    <s v="photography/nature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x v="1546"/>
    <x v="1546"/>
    <s v="photography/nature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x v="1547"/>
    <x v="1547"/>
    <s v="photography/nature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x v="1548"/>
    <x v="1548"/>
    <s v="photography/nature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x v="1549"/>
    <x v="1549"/>
    <s v="photography/nature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x v="1550"/>
    <x v="1550"/>
    <s v="photography/nature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x v="1551"/>
    <x v="1551"/>
    <s v="photography/nature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x v="1552"/>
    <x v="341"/>
    <s v="photography/nature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x v="1553"/>
    <x v="1552"/>
    <s v="photography/nature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x v="1554"/>
    <x v="1553"/>
    <s v="photography/nature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x v="1555"/>
    <x v="1554"/>
    <s v="photography/nature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x v="1556"/>
    <x v="1555"/>
    <s v="photography/nature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x v="1557"/>
    <x v="1556"/>
    <s v="photography/nature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x v="1558"/>
    <x v="1557"/>
    <s v="photography/nature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x v="1559"/>
    <x v="1558"/>
    <s v="photography/nature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x v="1560"/>
    <x v="1559"/>
    <s v="photography/nature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x v="1561"/>
    <x v="1560"/>
    <s v="publishing/art books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x v="1562"/>
    <x v="1561"/>
    <s v="publishing/art books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x v="1563"/>
    <x v="1562"/>
    <s v="publishing/art books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x v="1564"/>
    <x v="1563"/>
    <s v="publishing/art books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x v="1565"/>
    <x v="1564"/>
    <s v="publishing/art books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x v="1566"/>
    <x v="1565"/>
    <s v="publishing/art books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x v="1567"/>
    <x v="1566"/>
    <s v="publishing/art books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x v="1568"/>
    <x v="1567"/>
    <s v="publishing/art books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x v="1569"/>
    <x v="1568"/>
    <s v="publishing/art books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x v="1570"/>
    <x v="1569"/>
    <s v="publishing/art books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x v="1571"/>
    <x v="1570"/>
    <s v="publishing/art books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x v="1572"/>
    <x v="1571"/>
    <s v="publishing/art books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x v="1573"/>
    <x v="1572"/>
    <s v="publishing/art books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x v="1574"/>
    <x v="1573"/>
    <s v="publishing/art books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x v="1575"/>
    <x v="1574"/>
    <s v="publishing/art books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x v="1576"/>
    <x v="1575"/>
    <s v="publishing/art books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x v="1577"/>
    <x v="1576"/>
    <s v="publishing/art books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x v="1578"/>
    <x v="1577"/>
    <s v="publishing/art books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x v="1579"/>
    <x v="1578"/>
    <s v="publishing/art books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x v="1580"/>
    <x v="1579"/>
    <s v="publishing/art books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x v="1581"/>
    <x v="1580"/>
    <s v="photography/places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x v="1582"/>
    <x v="1581"/>
    <s v="photography/places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x v="1583"/>
    <x v="1582"/>
    <s v="photography/places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x v="1584"/>
    <x v="1583"/>
    <s v="photography/places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x v="1585"/>
    <x v="1584"/>
    <s v="photography/places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x v="1586"/>
    <x v="1585"/>
    <s v="photography/places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x v="1587"/>
    <x v="1586"/>
    <s v="photography/places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x v="1588"/>
    <x v="1587"/>
    <s v="photography/places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x v="1589"/>
    <x v="1588"/>
    <s v="photography/places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x v="1590"/>
    <x v="1589"/>
    <s v="photography/places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x v="1591"/>
    <x v="1590"/>
    <s v="photography/places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x v="1592"/>
    <x v="1591"/>
    <s v="photography/places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x v="1593"/>
    <x v="1592"/>
    <s v="photography/places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x v="1594"/>
    <x v="1593"/>
    <s v="photography/places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x v="1595"/>
    <x v="1594"/>
    <s v="photography/places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x v="1596"/>
    <x v="1595"/>
    <s v="photography/places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x v="1597"/>
    <x v="1596"/>
    <s v="photography/places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x v="1598"/>
    <x v="1597"/>
    <s v="photography/places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x v="1599"/>
    <x v="1598"/>
    <s v="photography/places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x v="1600"/>
    <x v="1599"/>
    <s v="photography/places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x v="1601"/>
    <x v="1600"/>
    <s v="music/rock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x v="1602"/>
    <x v="1601"/>
    <s v="music/rock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x v="1603"/>
    <x v="1602"/>
    <s v="music/rock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x v="1604"/>
    <x v="1603"/>
    <s v="music/rock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x v="1605"/>
    <x v="1604"/>
    <s v="music/rock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x v="1606"/>
    <x v="1605"/>
    <s v="music/rock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x v="1607"/>
    <x v="1606"/>
    <s v="music/rock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x v="1608"/>
    <x v="1607"/>
    <s v="music/rock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x v="1609"/>
    <x v="1608"/>
    <s v="music/rock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x v="1610"/>
    <x v="1609"/>
    <s v="music/rock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x v="1611"/>
    <x v="1610"/>
    <s v="music/rock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x v="1612"/>
    <x v="1611"/>
    <s v="music/rock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x v="1613"/>
    <x v="1612"/>
    <s v="music/rock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x v="1614"/>
    <x v="1613"/>
    <s v="music/rock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x v="1615"/>
    <x v="1614"/>
    <s v="music/rock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x v="1616"/>
    <x v="1615"/>
    <s v="music/rock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x v="1617"/>
    <x v="1616"/>
    <s v="music/rock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x v="1618"/>
    <x v="1617"/>
    <s v="music/rock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x v="1619"/>
    <x v="1618"/>
    <s v="music/rock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x v="1620"/>
    <x v="1619"/>
    <s v="music/rock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x v="1621"/>
    <x v="1620"/>
    <s v="music/rock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x v="1622"/>
    <x v="1621"/>
    <s v="music/rock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x v="1623"/>
    <x v="1622"/>
    <s v="music/rock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x v="1624"/>
    <x v="1623"/>
    <s v="music/rock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x v="1625"/>
    <x v="1624"/>
    <s v="music/rock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x v="1626"/>
    <x v="1625"/>
    <s v="music/rock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x v="1627"/>
    <x v="1626"/>
    <s v="music/rock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x v="1628"/>
    <x v="1627"/>
    <s v="music/rock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x v="1629"/>
    <x v="1628"/>
    <s v="music/rock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x v="1630"/>
    <x v="1629"/>
    <s v="music/rock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x v="1631"/>
    <x v="1630"/>
    <s v="music/rock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x v="1632"/>
    <x v="1631"/>
    <s v="music/rock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x v="1633"/>
    <x v="1632"/>
    <s v="music/rock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x v="1634"/>
    <x v="1633"/>
    <s v="music/rock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x v="1635"/>
    <x v="1634"/>
    <s v="music/rock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x v="1636"/>
    <x v="1635"/>
    <s v="music/rock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x v="1637"/>
    <x v="1636"/>
    <s v="music/rock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x v="1638"/>
    <x v="1637"/>
    <s v="music/rock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x v="1639"/>
    <x v="1638"/>
    <s v="music/rock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x v="1640"/>
    <x v="1639"/>
    <s v="music/rock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x v="1641"/>
    <x v="1640"/>
    <s v="music/pop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x v="1642"/>
    <x v="1641"/>
    <s v="music/pop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x v="1643"/>
    <x v="1642"/>
    <s v="music/pop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x v="1644"/>
    <x v="1643"/>
    <s v="music/pop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x v="1645"/>
    <x v="1644"/>
    <s v="music/pop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x v="1646"/>
    <x v="1645"/>
    <s v="music/pop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x v="1647"/>
    <x v="1646"/>
    <s v="music/pop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x v="1648"/>
    <x v="1647"/>
    <s v="music/pop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x v="1649"/>
    <x v="1648"/>
    <s v="music/pop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x v="1650"/>
    <x v="1649"/>
    <s v="music/pop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x v="1651"/>
    <x v="1650"/>
    <s v="music/pop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x v="1652"/>
    <x v="1651"/>
    <s v="music/pop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x v="1653"/>
    <x v="1652"/>
    <s v="music/pop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x v="1654"/>
    <x v="1653"/>
    <s v="music/pop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x v="1655"/>
    <x v="1654"/>
    <s v="music/pop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x v="1656"/>
    <x v="1655"/>
    <s v="music/pop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x v="1657"/>
    <x v="1656"/>
    <s v="music/pop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x v="1658"/>
    <x v="1657"/>
    <s v="music/pop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x v="1659"/>
    <x v="1658"/>
    <s v="music/pop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x v="1660"/>
    <x v="1659"/>
    <s v="music/pop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x v="1661"/>
    <x v="1660"/>
    <s v="music/pop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x v="1662"/>
    <x v="1661"/>
    <s v="music/pop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x v="1663"/>
    <x v="1662"/>
    <s v="music/pop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x v="1664"/>
    <x v="1663"/>
    <s v="music/pop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x v="1665"/>
    <x v="1664"/>
    <s v="music/pop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x v="1666"/>
    <x v="1665"/>
    <s v="music/pop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x v="1667"/>
    <x v="1666"/>
    <s v="music/pop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x v="1668"/>
    <x v="1667"/>
    <s v="music/pop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x v="1669"/>
    <x v="1668"/>
    <s v="music/pop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x v="1670"/>
    <x v="1669"/>
    <s v="music/pop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x v="1671"/>
    <x v="1670"/>
    <s v="music/pop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x v="1672"/>
    <x v="1671"/>
    <s v="music/pop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x v="1673"/>
    <x v="1672"/>
    <s v="music/pop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x v="1674"/>
    <x v="1673"/>
    <s v="music/pop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x v="1675"/>
    <x v="1674"/>
    <s v="music/pop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x v="1676"/>
    <x v="1675"/>
    <s v="music/pop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x v="1677"/>
    <x v="1676"/>
    <s v="music/pop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x v="1678"/>
    <x v="1677"/>
    <s v="music/pop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x v="1679"/>
    <x v="1678"/>
    <s v="music/pop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x v="1680"/>
    <x v="1679"/>
    <s v="music/pop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x v="1681"/>
    <x v="1680"/>
    <s v="music/faith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x v="1682"/>
    <x v="1681"/>
    <s v="music/faith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x v="1683"/>
    <x v="1682"/>
    <s v="music/faith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x v="1684"/>
    <x v="1683"/>
    <s v="music/faith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x v="1685"/>
    <x v="1684"/>
    <s v="music/faith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x v="1686"/>
    <x v="1685"/>
    <s v="music/faith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x v="1687"/>
    <x v="1686"/>
    <s v="music/faith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x v="1688"/>
    <x v="1687"/>
    <s v="music/faith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x v="1689"/>
    <x v="1688"/>
    <s v="music/faith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x v="1690"/>
    <x v="1689"/>
    <s v="music/faith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x v="1691"/>
    <x v="1690"/>
    <s v="music/faith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x v="1692"/>
    <x v="1691"/>
    <s v="music/faith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x v="1693"/>
    <x v="1692"/>
    <s v="music/faith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x v="1694"/>
    <x v="1693"/>
    <s v="music/faith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x v="1695"/>
    <x v="1694"/>
    <s v="music/faith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x v="1696"/>
    <x v="1695"/>
    <s v="music/faith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x v="1697"/>
    <x v="1696"/>
    <s v="music/faith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x v="1698"/>
    <x v="1697"/>
    <s v="music/faith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x v="1699"/>
    <x v="1698"/>
    <s v="music/faith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x v="1700"/>
    <x v="1699"/>
    <s v="music/faith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x v="1701"/>
    <x v="1700"/>
    <s v="music/faith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x v="1702"/>
    <x v="1701"/>
    <s v="music/faith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x v="1703"/>
    <x v="1702"/>
    <s v="music/faith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x v="1704"/>
    <x v="1703"/>
    <s v="music/faith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x v="1705"/>
    <x v="1704"/>
    <s v="music/faith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x v="1706"/>
    <x v="1705"/>
    <s v="music/faith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x v="1707"/>
    <x v="1706"/>
    <s v="music/faith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x v="1708"/>
    <x v="1707"/>
    <s v="music/faith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x v="1709"/>
    <x v="1708"/>
    <s v="music/faith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x v="1710"/>
    <x v="1709"/>
    <s v="music/faith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x v="1711"/>
    <x v="1710"/>
    <s v="music/faith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x v="1712"/>
    <x v="1711"/>
    <s v="music/faith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x v="1713"/>
    <x v="1712"/>
    <s v="music/faith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x v="1714"/>
    <x v="1713"/>
    <s v="music/faith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x v="1715"/>
    <x v="1714"/>
    <s v="music/faith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x v="1716"/>
    <x v="1715"/>
    <s v="music/faith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x v="1717"/>
    <x v="1716"/>
    <s v="music/faith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x v="1718"/>
    <x v="1717"/>
    <s v="music/faith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x v="1719"/>
    <x v="1718"/>
    <s v="music/faith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x v="1720"/>
    <x v="1719"/>
    <s v="music/faith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x v="1721"/>
    <x v="1720"/>
    <s v="music/faith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x v="1722"/>
    <x v="1721"/>
    <s v="music/faith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x v="1723"/>
    <x v="1722"/>
    <s v="music/faith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x v="1724"/>
    <x v="1723"/>
    <s v="music/faith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x v="1725"/>
    <x v="1724"/>
    <s v="music/faith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x v="1726"/>
    <x v="1725"/>
    <s v="music/faith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x v="1727"/>
    <x v="1726"/>
    <s v="music/faith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x v="1728"/>
    <x v="1727"/>
    <s v="music/faith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x v="1729"/>
    <x v="1728"/>
    <s v="music/faith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x v="1730"/>
    <x v="1729"/>
    <s v="music/faith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x v="1731"/>
    <x v="1730"/>
    <s v="music/faith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x v="1732"/>
    <x v="1731"/>
    <s v="music/faith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x v="1733"/>
    <x v="1732"/>
    <s v="music/faith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x v="1734"/>
    <x v="1733"/>
    <s v="music/faith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x v="1735"/>
    <x v="1734"/>
    <s v="music/faith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x v="1736"/>
    <x v="1735"/>
    <s v="music/faith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x v="1737"/>
    <x v="1736"/>
    <s v="music/faith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x v="1738"/>
    <x v="1737"/>
    <s v="music/faith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x v="1739"/>
    <x v="1738"/>
    <s v="music/faith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x v="1740"/>
    <x v="1739"/>
    <s v="music/faith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x v="1741"/>
    <x v="1740"/>
    <s v="photography/photobooks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x v="1742"/>
    <x v="1741"/>
    <s v="photography/photobooks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x v="1743"/>
    <x v="1742"/>
    <s v="photography/photobooks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x v="1744"/>
    <x v="1743"/>
    <s v="photography/photobooks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x v="1745"/>
    <x v="1744"/>
    <s v="photography/photobooks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x v="1746"/>
    <x v="1745"/>
    <s v="photography/photobooks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x v="1747"/>
    <x v="1746"/>
    <s v="photography/photobooks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x v="1748"/>
    <x v="1747"/>
    <s v="photography/photobooks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x v="1749"/>
    <x v="1748"/>
    <s v="photography/photobooks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x v="1750"/>
    <x v="1749"/>
    <s v="photography/photobooks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x v="1751"/>
    <x v="1750"/>
    <s v="photography/photobooks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x v="1752"/>
    <x v="1751"/>
    <s v="photography/photobooks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x v="1753"/>
    <x v="1752"/>
    <s v="photography/photobooks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x v="1754"/>
    <x v="1753"/>
    <s v="photography/photobooks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x v="1755"/>
    <x v="1754"/>
    <s v="photography/photobooks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x v="1756"/>
    <x v="1755"/>
    <s v="photography/photobooks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x v="1757"/>
    <x v="1756"/>
    <s v="photography/photobooks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x v="1758"/>
    <x v="1757"/>
    <s v="photography/photobooks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x v="1759"/>
    <x v="1758"/>
    <s v="photography/photobooks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x v="1760"/>
    <x v="1759"/>
    <s v="photography/photobooks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x v="1761"/>
    <x v="1760"/>
    <s v="photography/photobooks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x v="1762"/>
    <x v="1761"/>
    <s v="photography/photobooks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x v="1763"/>
    <x v="1762"/>
    <s v="photography/photobooks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x v="1764"/>
    <x v="1763"/>
    <s v="photography/photobooks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x v="1765"/>
    <x v="1764"/>
    <s v="photography/photobooks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x v="1766"/>
    <x v="1765"/>
    <s v="photography/photobooks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x v="1767"/>
    <x v="1766"/>
    <s v="photography/photobooks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x v="1768"/>
    <x v="1767"/>
    <s v="photography/photobooks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x v="1769"/>
    <x v="1768"/>
    <s v="photography/photobooks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x v="1770"/>
    <x v="1769"/>
    <s v="photography/photobooks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x v="1771"/>
    <x v="1770"/>
    <s v="photography/photobooks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x v="1772"/>
    <x v="1771"/>
    <s v="photography/photobooks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x v="1773"/>
    <x v="1772"/>
    <s v="photography/photobooks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x v="1774"/>
    <x v="1773"/>
    <s v="photography/photobooks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x v="1775"/>
    <x v="1774"/>
    <s v="photography/photobooks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x v="1776"/>
    <x v="1775"/>
    <s v="photography/photobooks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x v="1777"/>
    <x v="1776"/>
    <s v="photography/photobooks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x v="1778"/>
    <x v="1777"/>
    <s v="photography/photobooks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x v="1779"/>
    <x v="1778"/>
    <s v="photography/photobooks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x v="1780"/>
    <x v="1779"/>
    <s v="photography/photobooks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x v="1781"/>
    <x v="1780"/>
    <s v="photography/photobooks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x v="1782"/>
    <x v="1781"/>
    <s v="photography/photobooks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x v="1783"/>
    <x v="1782"/>
    <s v="photography/photobooks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x v="1784"/>
    <x v="1783"/>
    <s v="photography/photobooks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x v="1785"/>
    <x v="1784"/>
    <s v="photography/photobooks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x v="1786"/>
    <x v="1785"/>
    <s v="photography/photobooks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x v="1787"/>
    <x v="1786"/>
    <s v="photography/photobooks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x v="1788"/>
    <x v="1787"/>
    <s v="photography/photobooks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x v="1789"/>
    <x v="1788"/>
    <s v="photography/photobooks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x v="1790"/>
    <x v="1789"/>
    <s v="photography/photobooks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x v="1791"/>
    <x v="1790"/>
    <s v="photography/photobooks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x v="1792"/>
    <x v="1791"/>
    <s v="photography/photobooks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x v="1793"/>
    <x v="1792"/>
    <s v="photography/photobooks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x v="1794"/>
    <x v="1793"/>
    <s v="photography/photobooks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x v="1795"/>
    <x v="1794"/>
    <s v="photography/photobooks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x v="1796"/>
    <x v="1795"/>
    <s v="photography/photobooks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x v="1797"/>
    <x v="1796"/>
    <s v="photography/photobooks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x v="1798"/>
    <x v="1797"/>
    <s v="photography/photobooks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x v="1799"/>
    <x v="1798"/>
    <s v="photography/photobooks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x v="1800"/>
    <x v="1799"/>
    <s v="photography/photobooks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x v="1801"/>
    <x v="1800"/>
    <s v="photography/photobooks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x v="1802"/>
    <x v="1801"/>
    <s v="photography/photobooks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x v="1803"/>
    <x v="1802"/>
    <s v="photography/photobooks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x v="1804"/>
    <x v="1803"/>
    <s v="photography/photobooks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x v="1805"/>
    <x v="1804"/>
    <s v="photography/photobooks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x v="1806"/>
    <x v="1805"/>
    <s v="photography/photobooks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x v="1807"/>
    <x v="1806"/>
    <s v="photography/photobooks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x v="1808"/>
    <x v="1807"/>
    <s v="photography/photobooks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x v="1809"/>
    <x v="1808"/>
    <s v="photography/photobooks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x v="1810"/>
    <x v="1809"/>
    <s v="photography/photobooks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x v="1811"/>
    <x v="1810"/>
    <s v="photography/photobooks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x v="1812"/>
    <x v="1811"/>
    <s v="photography/photobooks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x v="1813"/>
    <x v="1812"/>
    <s v="photography/photobooks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x v="1814"/>
    <x v="1813"/>
    <s v="photography/photobooks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x v="1815"/>
    <x v="1814"/>
    <s v="photography/photobooks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x v="1816"/>
    <x v="1815"/>
    <s v="photography/photobooks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x v="1817"/>
    <x v="1816"/>
    <s v="photography/photobooks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x v="1818"/>
    <x v="1817"/>
    <s v="photography/photobooks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x v="1819"/>
    <x v="1818"/>
    <s v="photography/photobooks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x v="1820"/>
    <x v="1819"/>
    <s v="photography/photobooks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x v="1821"/>
    <x v="1820"/>
    <s v="music/rock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x v="1822"/>
    <x v="1821"/>
    <s v="music/rock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x v="1823"/>
    <x v="1822"/>
    <s v="music/rock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x v="1824"/>
    <x v="1823"/>
    <s v="music/rock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x v="1825"/>
    <x v="1824"/>
    <s v="music/rock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x v="1826"/>
    <x v="1825"/>
    <s v="music/rock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x v="1827"/>
    <x v="1826"/>
    <s v="music/rock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x v="1828"/>
    <x v="1827"/>
    <s v="music/rock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x v="1829"/>
    <x v="1828"/>
    <s v="music/rock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x v="1830"/>
    <x v="1829"/>
    <s v="music/rock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x v="1831"/>
    <x v="1830"/>
    <s v="music/rock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x v="1832"/>
    <x v="1831"/>
    <s v="music/rock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x v="1833"/>
    <x v="1832"/>
    <s v="music/rock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x v="1834"/>
    <x v="1833"/>
    <s v="music/rock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x v="1835"/>
    <x v="1834"/>
    <s v="music/rock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x v="1836"/>
    <x v="1835"/>
    <s v="music/rock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x v="1837"/>
    <x v="1836"/>
    <s v="music/rock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x v="1838"/>
    <x v="1837"/>
    <s v="music/rock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x v="1839"/>
    <x v="1838"/>
    <s v="music/rock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x v="1840"/>
    <x v="1839"/>
    <s v="music/rock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x v="1841"/>
    <x v="1840"/>
    <s v="music/rock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x v="1842"/>
    <x v="1841"/>
    <s v="music/rock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x v="1843"/>
    <x v="1842"/>
    <s v="music/rock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x v="1844"/>
    <x v="1843"/>
    <s v="music/rock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x v="1845"/>
    <x v="1844"/>
    <s v="music/rock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x v="1846"/>
    <x v="1845"/>
    <s v="music/rock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x v="1847"/>
    <x v="1846"/>
    <s v="music/rock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x v="1848"/>
    <x v="1847"/>
    <s v="music/rock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x v="1849"/>
    <x v="1848"/>
    <s v="music/rock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x v="1850"/>
    <x v="1849"/>
    <s v="music/rock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x v="1851"/>
    <x v="1850"/>
    <s v="music/rock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x v="1852"/>
    <x v="1851"/>
    <s v="music/rock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x v="1853"/>
    <x v="1852"/>
    <s v="music/rock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x v="1854"/>
    <x v="1853"/>
    <s v="music/rock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x v="1855"/>
    <x v="1854"/>
    <s v="music/rock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x v="1856"/>
    <x v="1855"/>
    <s v="music/rock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x v="1857"/>
    <x v="1856"/>
    <s v="music/rock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x v="1858"/>
    <x v="1857"/>
    <s v="music/rock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x v="1859"/>
    <x v="1858"/>
    <s v="music/rock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x v="1860"/>
    <x v="1859"/>
    <s v="music/rock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x v="1861"/>
    <x v="1860"/>
    <s v="games/mobile games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x v="1862"/>
    <x v="1861"/>
    <s v="games/mobile games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x v="1863"/>
    <x v="1862"/>
    <s v="games/mobile games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x v="1864"/>
    <x v="1863"/>
    <s v="games/mobile games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x v="1865"/>
    <x v="1864"/>
    <s v="games/mobile games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x v="1866"/>
    <x v="1865"/>
    <s v="games/mobile games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x v="1867"/>
    <x v="1866"/>
    <s v="games/mobile games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x v="1868"/>
    <x v="1867"/>
    <s v="games/mobile games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x v="1869"/>
    <x v="1868"/>
    <s v="games/mobile games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x v="1870"/>
    <x v="1869"/>
    <s v="games/mobile games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x v="1871"/>
    <x v="1870"/>
    <s v="games/mobile games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x v="1872"/>
    <x v="1871"/>
    <s v="games/mobile games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x v="1873"/>
    <x v="1872"/>
    <s v="games/mobile games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x v="1874"/>
    <x v="1873"/>
    <s v="games/mobile games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x v="1875"/>
    <x v="1874"/>
    <s v="games/mobile games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x v="1876"/>
    <x v="1875"/>
    <s v="games/mobile games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x v="1877"/>
    <x v="1876"/>
    <s v="games/mobile games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x v="1878"/>
    <x v="1877"/>
    <s v="games/mobile games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x v="1879"/>
    <x v="1878"/>
    <s v="games/mobile games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x v="1880"/>
    <x v="1879"/>
    <s v="games/mobile games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x v="1881"/>
    <x v="1880"/>
    <s v="music/indie rock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x v="1882"/>
    <x v="1881"/>
    <s v="music/indie rock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x v="1883"/>
    <x v="1882"/>
    <s v="music/indie rock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x v="1884"/>
    <x v="1883"/>
    <s v="music/indie rock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x v="1885"/>
    <x v="1884"/>
    <s v="music/indie rock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x v="1886"/>
    <x v="1885"/>
    <s v="music/indie rock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x v="1887"/>
    <x v="1886"/>
    <s v="music/indie rock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x v="1888"/>
    <x v="1887"/>
    <s v="music/indie rock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x v="1889"/>
    <x v="1888"/>
    <s v="music/indie rock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x v="1890"/>
    <x v="1889"/>
    <s v="music/indie rock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x v="1891"/>
    <x v="1890"/>
    <s v="music/indie rock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x v="1892"/>
    <x v="1891"/>
    <s v="music/indie rock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x v="1893"/>
    <x v="1892"/>
    <s v="music/indie rock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x v="1894"/>
    <x v="1893"/>
    <s v="music/indie rock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x v="1895"/>
    <x v="1894"/>
    <s v="music/indie rock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x v="1896"/>
    <x v="1895"/>
    <s v="music/indie rock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x v="1897"/>
    <x v="1896"/>
    <s v="music/indie rock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x v="1898"/>
    <x v="1897"/>
    <s v="music/indie rock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x v="1899"/>
    <x v="1898"/>
    <s v="music/indie rock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x v="1900"/>
    <x v="1899"/>
    <s v="music/indie rock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x v="1901"/>
    <x v="1900"/>
    <s v="technology/gadgets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x v="1902"/>
    <x v="1901"/>
    <s v="technology/gadgets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x v="1903"/>
    <x v="1902"/>
    <s v="technology/gadgets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x v="1904"/>
    <x v="1903"/>
    <s v="technology/gadgets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x v="1905"/>
    <x v="1904"/>
    <s v="technology/gadgets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x v="1906"/>
    <x v="1905"/>
    <s v="technology/gadgets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x v="1907"/>
    <x v="1906"/>
    <s v="technology/gadgets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x v="1908"/>
    <x v="1907"/>
    <s v="technology/gadgets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x v="1909"/>
    <x v="1908"/>
    <s v="technology/gadgets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x v="1910"/>
    <x v="1909"/>
    <s v="technology/gadgets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x v="1911"/>
    <x v="1910"/>
    <s v="technology/gadgets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x v="1912"/>
    <x v="1911"/>
    <s v="technology/gadgets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x v="1913"/>
    <x v="1912"/>
    <s v="technology/gadgets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x v="1914"/>
    <x v="1913"/>
    <s v="technology/gadgets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x v="1915"/>
    <x v="1914"/>
    <s v="technology/gadgets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x v="1916"/>
    <x v="1915"/>
    <s v="technology/gadgets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x v="1917"/>
    <x v="1916"/>
    <s v="technology/gadgets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x v="1918"/>
    <x v="1917"/>
    <s v="technology/gadgets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x v="1919"/>
    <x v="1918"/>
    <s v="technology/gadgets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x v="1920"/>
    <x v="1919"/>
    <s v="technology/gadgets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x v="1921"/>
    <x v="1920"/>
    <s v="music/indie rock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x v="1922"/>
    <x v="1921"/>
    <s v="music/indie rock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x v="1923"/>
    <x v="1922"/>
    <s v="music/indie rock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x v="1924"/>
    <x v="1923"/>
    <s v="music/indie rock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x v="1925"/>
    <x v="1924"/>
    <s v="music/indie rock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x v="1926"/>
    <x v="1925"/>
    <s v="music/indie rock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x v="1927"/>
    <x v="1926"/>
    <s v="music/indie rock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x v="1928"/>
    <x v="1927"/>
    <s v="music/indie rock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x v="1929"/>
    <x v="1928"/>
    <s v="music/indie rock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x v="1930"/>
    <x v="1929"/>
    <s v="music/indie rock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x v="1931"/>
    <x v="1930"/>
    <s v="music/indie rock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x v="1932"/>
    <x v="1931"/>
    <s v="music/indie rock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x v="1933"/>
    <x v="1932"/>
    <s v="music/indie rock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x v="1934"/>
    <x v="1933"/>
    <s v="music/indie rock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x v="1935"/>
    <x v="1934"/>
    <s v="music/indie rock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x v="1936"/>
    <x v="1935"/>
    <s v="music/indie rock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x v="1937"/>
    <x v="1936"/>
    <s v="music/indie rock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x v="1938"/>
    <x v="1937"/>
    <s v="music/indie rock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x v="1939"/>
    <x v="1938"/>
    <s v="music/indie rock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x v="1940"/>
    <x v="1939"/>
    <s v="music/indie rock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x v="1941"/>
    <x v="1940"/>
    <s v="technology/hardware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x v="1942"/>
    <x v="1941"/>
    <s v="technology/hardware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x v="1943"/>
    <x v="1942"/>
    <s v="technology/hardware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x v="1944"/>
    <x v="1943"/>
    <s v="technology/hardware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x v="1945"/>
    <x v="1944"/>
    <s v="technology/hardware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x v="1946"/>
    <x v="1945"/>
    <s v="technology/hardware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x v="1947"/>
    <x v="1946"/>
    <s v="technology/hardware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x v="1948"/>
    <x v="1947"/>
    <s v="technology/hardware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x v="1949"/>
    <x v="1948"/>
    <s v="technology/hardware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x v="1950"/>
    <x v="1949"/>
    <s v="technology/hardware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x v="1951"/>
    <x v="1950"/>
    <s v="technology/hardware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x v="1952"/>
    <x v="1951"/>
    <s v="technology/hardware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x v="1953"/>
    <x v="1952"/>
    <s v="technology/hardware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x v="1954"/>
    <x v="1953"/>
    <s v="technology/hardware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x v="1955"/>
    <x v="1954"/>
    <s v="technology/hardware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x v="1956"/>
    <x v="1955"/>
    <s v="technology/hardware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x v="1957"/>
    <x v="1956"/>
    <s v="technology/hardware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x v="1958"/>
    <x v="1957"/>
    <s v="technology/hardware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x v="1959"/>
    <x v="1958"/>
    <s v="technology/hardware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x v="1960"/>
    <x v="1959"/>
    <s v="technology/hardware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x v="1961"/>
    <x v="1960"/>
    <s v="technology/hardware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x v="1962"/>
    <x v="1961"/>
    <s v="technology/hardware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x v="1963"/>
    <x v="1962"/>
    <s v="technology/hardware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x v="1964"/>
    <x v="1963"/>
    <s v="technology/hardware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x v="1965"/>
    <x v="1964"/>
    <s v="technology/hardware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x v="1966"/>
    <x v="1965"/>
    <s v="technology/hardware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x v="1967"/>
    <x v="1966"/>
    <s v="technology/hardware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x v="1968"/>
    <x v="1967"/>
    <s v="technology/hardware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x v="1969"/>
    <x v="1968"/>
    <s v="technology/hardware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x v="1970"/>
    <x v="1969"/>
    <s v="technology/hardware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x v="1971"/>
    <x v="1970"/>
    <s v="technology/hardware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x v="1972"/>
    <x v="1971"/>
    <s v="technology/hardware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x v="1973"/>
    <x v="1972"/>
    <s v="technology/hardware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x v="1974"/>
    <x v="1973"/>
    <s v="technology/hardware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x v="1975"/>
    <x v="1974"/>
    <s v="technology/hardware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x v="1976"/>
    <x v="1975"/>
    <s v="technology/hardware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x v="1977"/>
    <x v="1976"/>
    <s v="technology/hardware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x v="1978"/>
    <x v="1977"/>
    <s v="technology/hardware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x v="1979"/>
    <x v="1978"/>
    <s v="technology/hardware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x v="1980"/>
    <x v="1979"/>
    <s v="technology/hardware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x v="1981"/>
    <x v="1980"/>
    <s v="photography/people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x v="1982"/>
    <x v="1981"/>
    <s v="photography/people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x v="1983"/>
    <x v="1982"/>
    <s v="photography/people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x v="1984"/>
    <x v="1983"/>
    <s v="photography/people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x v="1985"/>
    <x v="1984"/>
    <s v="photography/people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x v="1986"/>
    <x v="1985"/>
    <s v="photography/people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x v="1987"/>
    <x v="1986"/>
    <s v="photography/people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x v="1988"/>
    <x v="1987"/>
    <s v="photography/people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x v="1989"/>
    <x v="1988"/>
    <s v="photography/people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x v="1990"/>
    <x v="1989"/>
    <s v="photography/people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x v="1991"/>
    <x v="1990"/>
    <s v="photography/people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x v="1992"/>
    <x v="1991"/>
    <s v="photography/people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x v="1993"/>
    <x v="1992"/>
    <s v="photography/people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x v="1994"/>
    <x v="1993"/>
    <s v="photography/people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x v="1995"/>
    <x v="1994"/>
    <s v="photography/people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x v="1996"/>
    <x v="1995"/>
    <s v="photography/people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x v="1997"/>
    <x v="1996"/>
    <s v="photography/people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x v="1998"/>
    <x v="1997"/>
    <s v="photography/people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x v="1999"/>
    <x v="1998"/>
    <s v="photography/people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x v="2000"/>
    <x v="1999"/>
    <s v="photography/people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x v="2001"/>
    <x v="2000"/>
    <s v="technology/hardware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x v="2002"/>
    <x v="2001"/>
    <s v="technology/hardware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x v="2003"/>
    <x v="2002"/>
    <s v="technology/hardware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x v="2004"/>
    <x v="2003"/>
    <s v="technology/hardware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x v="2005"/>
    <x v="2004"/>
    <s v="technology/hardware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x v="2006"/>
    <x v="2005"/>
    <s v="technology/hardware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x v="2007"/>
    <x v="2006"/>
    <s v="technology/hardware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x v="2008"/>
    <x v="2007"/>
    <s v="technology/hardware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x v="2009"/>
    <x v="2008"/>
    <s v="technology/hardware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x v="2010"/>
    <x v="2009"/>
    <s v="technology/hardware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x v="2011"/>
    <x v="2010"/>
    <s v="technology/hardware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x v="2012"/>
    <x v="2011"/>
    <s v="technology/hardware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x v="2013"/>
    <x v="2012"/>
    <s v="technology/hardware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x v="2014"/>
    <x v="2013"/>
    <s v="technology/hardware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x v="2015"/>
    <x v="2014"/>
    <s v="technology/hardware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x v="2016"/>
    <x v="2015"/>
    <s v="technology/hardware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x v="2017"/>
    <x v="2016"/>
    <s v="technology/hardware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x v="2018"/>
    <x v="2017"/>
    <s v="technology/hardware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x v="2019"/>
    <x v="2018"/>
    <s v="technology/hardware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x v="2020"/>
    <x v="2019"/>
    <s v="technology/hardware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x v="2021"/>
    <x v="2020"/>
    <s v="technology/hardware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x v="2022"/>
    <x v="2021"/>
    <s v="technology/hardware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x v="2023"/>
    <x v="2022"/>
    <s v="technology/hardware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x v="2024"/>
    <x v="2023"/>
    <s v="technology/hardware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x v="2025"/>
    <x v="2024"/>
    <s v="technology/hardware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x v="2026"/>
    <x v="2025"/>
    <s v="technology/hardware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x v="2027"/>
    <x v="2026"/>
    <s v="technology/hardware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x v="2028"/>
    <x v="2027"/>
    <s v="technology/hardware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x v="2029"/>
    <x v="2028"/>
    <s v="technology/hardware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x v="2030"/>
    <x v="2029"/>
    <s v="technology/hardware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x v="2031"/>
    <x v="2030"/>
    <s v="technology/hardware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x v="2032"/>
    <x v="2031"/>
    <s v="technology/hardware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x v="2033"/>
    <x v="2032"/>
    <s v="technology/hardware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x v="2034"/>
    <x v="2033"/>
    <s v="technology/hardware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x v="2035"/>
    <x v="2034"/>
    <s v="technology/hardware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x v="2036"/>
    <x v="2035"/>
    <s v="technology/hardware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x v="2037"/>
    <x v="2036"/>
    <s v="technology/hardware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x v="2038"/>
    <x v="2037"/>
    <s v="technology/hardware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x v="2039"/>
    <x v="2038"/>
    <s v="technology/hardware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x v="2040"/>
    <x v="2039"/>
    <s v="technology/hardware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x v="2041"/>
    <x v="2040"/>
    <s v="technology/hardware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x v="2042"/>
    <x v="2041"/>
    <s v="technology/hardware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x v="2043"/>
    <x v="2042"/>
    <s v="technology/hardware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x v="2044"/>
    <x v="2043"/>
    <s v="technology/hardware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x v="2045"/>
    <x v="2044"/>
    <s v="technology/hardware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x v="2046"/>
    <x v="2045"/>
    <s v="technology/hardware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x v="2047"/>
    <x v="2046"/>
    <s v="technology/hardware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x v="2048"/>
    <x v="2047"/>
    <s v="technology/hardware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x v="2049"/>
    <x v="2048"/>
    <s v="technology/hardware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x v="2050"/>
    <x v="2049"/>
    <s v="technology/hardware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x v="2051"/>
    <x v="2050"/>
    <s v="technology/hardware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x v="2052"/>
    <x v="2051"/>
    <s v="technology/hardware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x v="2053"/>
    <x v="2052"/>
    <s v="technology/hardware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x v="2054"/>
    <x v="2053"/>
    <s v="technology/hardware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x v="2055"/>
    <x v="2054"/>
    <s v="technology/hardware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x v="2056"/>
    <x v="2055"/>
    <s v="technology/hardware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x v="2057"/>
    <x v="2056"/>
    <s v="technology/hardware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x v="2058"/>
    <x v="2057"/>
    <s v="technology/hardware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x v="2059"/>
    <x v="2058"/>
    <s v="technology/hardware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x v="2060"/>
    <x v="2059"/>
    <s v="technology/hardware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x v="2061"/>
    <x v="2060"/>
    <s v="technology/hardware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x v="2062"/>
    <x v="2061"/>
    <s v="technology/hardware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x v="2063"/>
    <x v="2062"/>
    <s v="technology/hardware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x v="2064"/>
    <x v="2063"/>
    <s v="technology/hardware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x v="2065"/>
    <x v="2064"/>
    <s v="technology/hardware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x v="2066"/>
    <x v="2065"/>
    <s v="technology/hardware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x v="2067"/>
    <x v="2066"/>
    <s v="technology/hardware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x v="2068"/>
    <x v="2067"/>
    <s v="technology/hardware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x v="2069"/>
    <x v="2068"/>
    <s v="technology/hardware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x v="2070"/>
    <x v="2069"/>
    <s v="technology/hardware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x v="2071"/>
    <x v="2070"/>
    <s v="technology/hardware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x v="2072"/>
    <x v="2071"/>
    <s v="technology/hardware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x v="2073"/>
    <x v="2072"/>
    <s v="technology/hardware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x v="2074"/>
    <x v="2073"/>
    <s v="technology/hardware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x v="2075"/>
    <x v="2074"/>
    <s v="technology/hardware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x v="2076"/>
    <x v="2075"/>
    <s v="technology/hardware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x v="2077"/>
    <x v="2076"/>
    <s v="technology/hardware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x v="2078"/>
    <x v="2077"/>
    <s v="technology/hardware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x v="2079"/>
    <x v="2078"/>
    <s v="technology/hardware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x v="2080"/>
    <x v="2079"/>
    <s v="technology/hardware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x v="2081"/>
    <x v="2080"/>
    <s v="music/indie rock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x v="2082"/>
    <x v="2081"/>
    <s v="music/indie rock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x v="2083"/>
    <x v="2082"/>
    <s v="music/indie rock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x v="2084"/>
    <x v="2083"/>
    <s v="music/indie rock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x v="2085"/>
    <x v="2084"/>
    <s v="music/indie rock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x v="2086"/>
    <x v="2085"/>
    <s v="music/indie rock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x v="2087"/>
    <x v="2086"/>
    <s v="music/indie rock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x v="2088"/>
    <x v="2087"/>
    <s v="music/indie rock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x v="2089"/>
    <x v="2088"/>
    <s v="music/indie rock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x v="2090"/>
    <x v="2089"/>
    <s v="music/indie rock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x v="2091"/>
    <x v="2090"/>
    <s v="music/indie rock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x v="2092"/>
    <x v="2091"/>
    <s v="music/indie rock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x v="2093"/>
    <x v="2092"/>
    <s v="music/indie rock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x v="2094"/>
    <x v="2093"/>
    <s v="music/indie rock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x v="2095"/>
    <x v="2094"/>
    <s v="music/indie rock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x v="2096"/>
    <x v="2095"/>
    <s v="music/indie rock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x v="2097"/>
    <x v="2096"/>
    <s v="music/indie rock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x v="2098"/>
    <x v="2097"/>
    <s v="music/indie rock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x v="2099"/>
    <x v="2098"/>
    <s v="music/indie rock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x v="2100"/>
    <x v="2099"/>
    <s v="music/indie rock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x v="2101"/>
    <x v="2100"/>
    <s v="music/indie rock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x v="2102"/>
    <x v="2101"/>
    <s v="music/indie rock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x v="2103"/>
    <x v="2102"/>
    <s v="music/indie rock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x v="2104"/>
    <x v="2103"/>
    <s v="music/indie rock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x v="2105"/>
    <x v="2104"/>
    <s v="music/indie rock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x v="2106"/>
    <x v="2105"/>
    <s v="music/indie rock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x v="2107"/>
    <x v="2106"/>
    <s v="music/indie rock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x v="2108"/>
    <x v="2107"/>
    <s v="music/indie rock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x v="2109"/>
    <x v="2108"/>
    <s v="music/indie rock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x v="2110"/>
    <x v="2109"/>
    <s v="music/indie rock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x v="2111"/>
    <x v="2110"/>
    <s v="music/indie rock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x v="2112"/>
    <x v="2111"/>
    <s v="music/indie rock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x v="2113"/>
    <x v="2112"/>
    <s v="music/indie rock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x v="2114"/>
    <x v="2113"/>
    <s v="music/indie rock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x v="2115"/>
    <x v="2114"/>
    <s v="music/indie rock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x v="2116"/>
    <x v="2115"/>
    <s v="music/indie rock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x v="2117"/>
    <x v="2116"/>
    <s v="music/indie rock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x v="2118"/>
    <x v="2117"/>
    <s v="music/indie rock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x v="2119"/>
    <x v="2118"/>
    <s v="music/indie rock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x v="2120"/>
    <x v="2119"/>
    <s v="music/indie rock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x v="2121"/>
    <x v="2120"/>
    <s v="games/video games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x v="2122"/>
    <x v="2121"/>
    <s v="games/video games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x v="2123"/>
    <x v="2122"/>
    <s v="games/video games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x v="2124"/>
    <x v="2123"/>
    <s v="games/video games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x v="2125"/>
    <x v="2124"/>
    <s v="games/video games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x v="2126"/>
    <x v="2125"/>
    <s v="games/video games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x v="2127"/>
    <x v="2126"/>
    <s v="games/video games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x v="2128"/>
    <x v="2127"/>
    <s v="games/video games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x v="2129"/>
    <x v="2128"/>
    <s v="games/video games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x v="2130"/>
    <x v="2129"/>
    <s v="games/video games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x v="2131"/>
    <x v="2130"/>
    <s v="games/video games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x v="2132"/>
    <x v="2131"/>
    <s v="games/video games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x v="2133"/>
    <x v="2132"/>
    <s v="games/video games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x v="2134"/>
    <x v="2133"/>
    <s v="games/video games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x v="2135"/>
    <x v="2134"/>
    <s v="games/video games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x v="2136"/>
    <x v="2135"/>
    <s v="games/video games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x v="2137"/>
    <x v="2136"/>
    <s v="games/video games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x v="2138"/>
    <x v="2137"/>
    <s v="games/video games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x v="2139"/>
    <x v="2138"/>
    <s v="games/video games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x v="2140"/>
    <x v="2139"/>
    <s v="games/video games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x v="2141"/>
    <x v="2140"/>
    <s v="games/video games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x v="2142"/>
    <x v="2141"/>
    <s v="games/video games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x v="2143"/>
    <x v="2142"/>
    <s v="games/video games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x v="2144"/>
    <x v="2143"/>
    <s v="games/video games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x v="2145"/>
    <x v="2144"/>
    <s v="games/video games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x v="2146"/>
    <x v="2145"/>
    <s v="games/video games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x v="2147"/>
    <x v="2146"/>
    <s v="games/video games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x v="2148"/>
    <x v="2147"/>
    <s v="games/video games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x v="2149"/>
    <x v="2148"/>
    <s v="games/video games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x v="2150"/>
    <x v="2149"/>
    <s v="games/video games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x v="2151"/>
    <x v="2150"/>
    <s v="games/video games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x v="2152"/>
    <x v="2151"/>
    <s v="games/video games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x v="2153"/>
    <x v="2152"/>
    <s v="games/video games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x v="2154"/>
    <x v="2153"/>
    <s v="games/video games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x v="2155"/>
    <x v="2154"/>
    <s v="games/video games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x v="2156"/>
    <x v="2155"/>
    <s v="games/video games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x v="2157"/>
    <x v="2156"/>
    <s v="games/video games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x v="2158"/>
    <x v="2157"/>
    <s v="games/video games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x v="2159"/>
    <x v="2158"/>
    <s v="games/video games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x v="2160"/>
    <x v="2159"/>
    <s v="games/video games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x v="2161"/>
    <x v="2160"/>
    <s v="music/rock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x v="2162"/>
    <x v="2161"/>
    <s v="music/rock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x v="2163"/>
    <x v="2162"/>
    <s v="music/rock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x v="2164"/>
    <x v="2163"/>
    <s v="music/rock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x v="2165"/>
    <x v="2164"/>
    <s v="music/rock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x v="2166"/>
    <x v="2165"/>
    <s v="music/rock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x v="2167"/>
    <x v="2166"/>
    <s v="music/rock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x v="2168"/>
    <x v="2167"/>
    <s v="music/rock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x v="2169"/>
    <x v="2168"/>
    <s v="music/rock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x v="2170"/>
    <x v="2169"/>
    <s v="music/rock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x v="2171"/>
    <x v="2170"/>
    <s v="music/rock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x v="2172"/>
    <x v="2171"/>
    <s v="music/rock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x v="2173"/>
    <x v="2172"/>
    <s v="music/rock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x v="2174"/>
    <x v="2173"/>
    <s v="music/rock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x v="2175"/>
    <x v="2174"/>
    <s v="music/rock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x v="2176"/>
    <x v="2175"/>
    <s v="music/rock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x v="2177"/>
    <x v="2176"/>
    <s v="music/rock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x v="2178"/>
    <x v="2177"/>
    <s v="music/rock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x v="2179"/>
    <x v="2178"/>
    <s v="music/rock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x v="2180"/>
    <x v="2179"/>
    <s v="music/rock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x v="2181"/>
    <x v="2180"/>
    <s v="games/tabletop games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x v="2182"/>
    <x v="2181"/>
    <s v="games/tabletop games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x v="2183"/>
    <x v="2182"/>
    <s v="games/tabletop games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x v="2184"/>
    <x v="2183"/>
    <s v="games/tabletop games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x v="2185"/>
    <x v="2184"/>
    <s v="games/tabletop games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x v="2186"/>
    <x v="2185"/>
    <s v="games/tabletop games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x v="2187"/>
    <x v="2186"/>
    <s v="games/tabletop games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x v="2188"/>
    <x v="2187"/>
    <s v="games/tabletop games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x v="2189"/>
    <x v="2188"/>
    <s v="games/tabletop games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x v="2190"/>
    <x v="2189"/>
    <s v="games/tabletop games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x v="2191"/>
    <x v="2190"/>
    <s v="games/tabletop games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x v="2192"/>
    <x v="2191"/>
    <s v="games/tabletop games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x v="2193"/>
    <x v="2192"/>
    <s v="games/tabletop games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x v="2194"/>
    <x v="2193"/>
    <s v="games/tabletop games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x v="2195"/>
    <x v="2194"/>
    <s v="games/tabletop games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x v="2196"/>
    <x v="2195"/>
    <s v="games/tabletop games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x v="2197"/>
    <x v="2196"/>
    <s v="games/tabletop games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x v="2198"/>
    <x v="2197"/>
    <s v="games/tabletop games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x v="2199"/>
    <x v="2198"/>
    <s v="games/tabletop games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x v="2200"/>
    <x v="2199"/>
    <s v="games/tabletop games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x v="2201"/>
    <x v="2200"/>
    <s v="music/electronic music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x v="2202"/>
    <x v="2201"/>
    <s v="music/electronic music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x v="2203"/>
    <x v="2202"/>
    <s v="music/electronic music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x v="2204"/>
    <x v="2203"/>
    <s v="music/electronic music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x v="2205"/>
    <x v="2204"/>
    <s v="music/electronic music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x v="2206"/>
    <x v="2205"/>
    <s v="music/electronic music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x v="2207"/>
    <x v="2206"/>
    <s v="music/electronic music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x v="2208"/>
    <x v="2207"/>
    <s v="music/electronic music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x v="2209"/>
    <x v="2208"/>
    <s v="music/electronic music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x v="2210"/>
    <x v="2209"/>
    <s v="music/electronic music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x v="2211"/>
    <x v="2210"/>
    <s v="music/electronic music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x v="2212"/>
    <x v="2211"/>
    <s v="music/electronic music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x v="2213"/>
    <x v="2212"/>
    <s v="music/electronic music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x v="2214"/>
    <x v="2213"/>
    <s v="music/electronic music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x v="2215"/>
    <x v="2214"/>
    <s v="music/electronic music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x v="2216"/>
    <x v="2215"/>
    <s v="music/electronic music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x v="2217"/>
    <x v="2216"/>
    <s v="music/electronic music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x v="2218"/>
    <x v="2217"/>
    <s v="music/electronic music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x v="2219"/>
    <x v="2218"/>
    <s v="music/electronic music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x v="2220"/>
    <x v="2219"/>
    <s v="music/electronic music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x v="2221"/>
    <x v="2220"/>
    <s v="games/tabletop games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x v="2222"/>
    <x v="2221"/>
    <s v="games/tabletop games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x v="2223"/>
    <x v="2222"/>
    <s v="games/tabletop games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x v="2224"/>
    <x v="2223"/>
    <s v="games/tabletop games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x v="2225"/>
    <x v="2224"/>
    <s v="games/tabletop games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x v="2226"/>
    <x v="2225"/>
    <s v="games/tabletop games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x v="2227"/>
    <x v="2226"/>
    <s v="games/tabletop games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x v="2228"/>
    <x v="2227"/>
    <s v="games/tabletop games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x v="2229"/>
    <x v="2228"/>
    <s v="games/tabletop games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x v="2230"/>
    <x v="2229"/>
    <s v="games/tabletop games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x v="2231"/>
    <x v="2230"/>
    <s v="games/tabletop games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x v="2232"/>
    <x v="2231"/>
    <s v="games/tabletop games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x v="2233"/>
    <x v="2232"/>
    <s v="games/tabletop games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x v="2234"/>
    <x v="2233"/>
    <s v="games/tabletop games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x v="2235"/>
    <x v="2234"/>
    <s v="games/tabletop games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x v="2236"/>
    <x v="2235"/>
    <s v="games/tabletop games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x v="2237"/>
    <x v="2236"/>
    <s v="games/tabletop games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x v="2238"/>
    <x v="2237"/>
    <s v="games/tabletop games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x v="2239"/>
    <x v="2238"/>
    <s v="games/tabletop games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x v="2240"/>
    <x v="2239"/>
    <s v="games/tabletop games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x v="2241"/>
    <x v="2240"/>
    <s v="games/tabletop games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x v="2242"/>
    <x v="2241"/>
    <s v="games/tabletop games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x v="2243"/>
    <x v="2242"/>
    <s v="games/tabletop games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x v="2244"/>
    <x v="2243"/>
    <s v="games/tabletop games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x v="2245"/>
    <x v="2244"/>
    <s v="games/tabletop games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x v="2246"/>
    <x v="2245"/>
    <s v="games/tabletop games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x v="2247"/>
    <x v="2246"/>
    <s v="games/tabletop games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x v="2248"/>
    <x v="2247"/>
    <s v="games/tabletop games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x v="2249"/>
    <x v="2248"/>
    <s v="games/tabletop games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x v="2250"/>
    <x v="2249"/>
    <s v="games/tabletop games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x v="2251"/>
    <x v="2250"/>
    <s v="games/tabletop games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x v="2252"/>
    <x v="2251"/>
    <s v="games/tabletop games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x v="2253"/>
    <x v="2252"/>
    <s v="games/tabletop games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x v="2254"/>
    <x v="2253"/>
    <s v="games/tabletop games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x v="2255"/>
    <x v="2254"/>
    <s v="games/tabletop games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x v="2256"/>
    <x v="2255"/>
    <s v="games/tabletop games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x v="2257"/>
    <x v="2256"/>
    <s v="games/tabletop games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x v="2258"/>
    <x v="2257"/>
    <s v="games/tabletop games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x v="2259"/>
    <x v="2258"/>
    <s v="games/tabletop games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x v="2260"/>
    <x v="2259"/>
    <s v="games/tabletop games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x v="2261"/>
    <x v="2260"/>
    <s v="games/tabletop games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x v="2262"/>
    <x v="2261"/>
    <s v="games/tabletop games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x v="2263"/>
    <x v="2262"/>
    <s v="games/tabletop games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x v="2264"/>
    <x v="2263"/>
    <s v="games/tabletop games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x v="2265"/>
    <x v="2264"/>
    <s v="games/tabletop games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x v="2266"/>
    <x v="2265"/>
    <s v="games/tabletop games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x v="2267"/>
    <x v="2266"/>
    <s v="games/tabletop games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x v="2268"/>
    <x v="2267"/>
    <s v="games/tabletop games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x v="2269"/>
    <x v="2268"/>
    <s v="games/tabletop games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x v="2270"/>
    <x v="2269"/>
    <s v="games/tabletop games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x v="2271"/>
    <x v="2270"/>
    <s v="games/tabletop games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x v="2272"/>
    <x v="2271"/>
    <s v="games/tabletop games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x v="2273"/>
    <x v="2272"/>
    <s v="games/tabletop games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x v="2274"/>
    <x v="2273"/>
    <s v="games/tabletop games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x v="2275"/>
    <x v="2274"/>
    <s v="games/tabletop games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x v="2276"/>
    <x v="2275"/>
    <s v="games/tabletop games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x v="2277"/>
    <x v="2276"/>
    <s v="games/tabletop games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x v="2278"/>
    <x v="2277"/>
    <s v="games/tabletop games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x v="2279"/>
    <x v="2278"/>
    <s v="games/tabletop games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x v="2280"/>
    <x v="2279"/>
    <s v="games/tabletop games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x v="2281"/>
    <x v="2280"/>
    <s v="music/rock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x v="2282"/>
    <x v="2281"/>
    <s v="music/rock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x v="2283"/>
    <x v="2282"/>
    <s v="music/rock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x v="2284"/>
    <x v="2283"/>
    <s v="music/rock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x v="2285"/>
    <x v="2284"/>
    <s v="music/rock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x v="2286"/>
    <x v="2285"/>
    <s v="music/rock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x v="2287"/>
    <x v="2286"/>
    <s v="music/rock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x v="2288"/>
    <x v="2287"/>
    <s v="music/rock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x v="2289"/>
    <x v="2288"/>
    <s v="music/rock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x v="2290"/>
    <x v="2289"/>
    <s v="music/rock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x v="2291"/>
    <x v="2290"/>
    <s v="music/rock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x v="2292"/>
    <x v="2291"/>
    <s v="music/rock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x v="2293"/>
    <x v="2292"/>
    <s v="music/rock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x v="2294"/>
    <x v="2293"/>
    <s v="music/rock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x v="2295"/>
    <x v="2294"/>
    <s v="music/rock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x v="2296"/>
    <x v="2295"/>
    <s v="music/rock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x v="2297"/>
    <x v="2296"/>
    <s v="music/rock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x v="2298"/>
    <x v="2297"/>
    <s v="music/rock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x v="2299"/>
    <x v="2298"/>
    <s v="music/rock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x v="2300"/>
    <x v="2299"/>
    <s v="music/rock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x v="2301"/>
    <x v="2300"/>
    <s v="music/indie rock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x v="2302"/>
    <x v="2301"/>
    <s v="music/indie rock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x v="2303"/>
    <x v="2302"/>
    <s v="music/indie rock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x v="2304"/>
    <x v="1254"/>
    <s v="music/indie rock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x v="2305"/>
    <x v="2303"/>
    <s v="music/indie rock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x v="2306"/>
    <x v="2304"/>
    <s v="music/indie rock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x v="2307"/>
    <x v="2305"/>
    <s v="music/indie rock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x v="2308"/>
    <x v="2306"/>
    <s v="music/indie rock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x v="2309"/>
    <x v="2307"/>
    <s v="music/indie rock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x v="2310"/>
    <x v="2308"/>
    <s v="music/indie rock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x v="2311"/>
    <x v="2309"/>
    <s v="music/indie rock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x v="2312"/>
    <x v="2310"/>
    <s v="music/indie rock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x v="2313"/>
    <x v="2311"/>
    <s v="music/indie rock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x v="2314"/>
    <x v="2312"/>
    <s v="music/indie rock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x v="2315"/>
    <x v="2313"/>
    <s v="music/indie rock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x v="2316"/>
    <x v="2314"/>
    <s v="music/indie rock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x v="2317"/>
    <x v="2315"/>
    <s v="music/indie rock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x v="2318"/>
    <x v="2316"/>
    <s v="music/indie rock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x v="2319"/>
    <x v="2317"/>
    <s v="music/indie rock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x v="2320"/>
    <x v="2318"/>
    <s v="music/indie rock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x v="2321"/>
    <x v="2319"/>
    <s v="food/small batch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x v="2322"/>
    <x v="2320"/>
    <s v="food/small batch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x v="2323"/>
    <x v="2321"/>
    <s v="food/small batch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x v="2324"/>
    <x v="2322"/>
    <s v="food/small batch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x v="2325"/>
    <x v="2323"/>
    <s v="food/small batch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x v="2326"/>
    <x v="2324"/>
    <s v="food/small batch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x v="2327"/>
    <x v="2325"/>
    <s v="food/small batch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x v="2328"/>
    <x v="2326"/>
    <s v="food/small batch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x v="2329"/>
    <x v="2327"/>
    <s v="food/small batch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x v="2330"/>
    <x v="2328"/>
    <s v="food/small batch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x v="2331"/>
    <x v="2329"/>
    <s v="food/small batch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x v="2332"/>
    <x v="2330"/>
    <s v="food/small batch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x v="2333"/>
    <x v="2331"/>
    <s v="food/small batch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x v="2334"/>
    <x v="2332"/>
    <s v="food/small batch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x v="2335"/>
    <x v="2333"/>
    <s v="food/small batch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x v="2336"/>
    <x v="2334"/>
    <s v="food/small batch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x v="2337"/>
    <x v="2335"/>
    <s v="food/small batch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x v="2338"/>
    <x v="2336"/>
    <s v="food/small batch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x v="2339"/>
    <x v="2337"/>
    <s v="food/small batch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x v="2340"/>
    <x v="2338"/>
    <s v="food/small batch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x v="2341"/>
    <x v="2339"/>
    <s v="technology/web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x v="2342"/>
    <x v="2340"/>
    <s v="technology/web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x v="2343"/>
    <x v="2341"/>
    <s v="technology/web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x v="2344"/>
    <x v="2342"/>
    <s v="technology/web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x v="2345"/>
    <x v="2343"/>
    <s v="technology/web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x v="2346"/>
    <x v="2344"/>
    <s v="technology/web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x v="2347"/>
    <x v="2345"/>
    <s v="technology/web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x v="2348"/>
    <x v="2346"/>
    <s v="technology/web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x v="2349"/>
    <x v="2347"/>
    <s v="technology/web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x v="2350"/>
    <x v="2348"/>
    <s v="technology/web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x v="2351"/>
    <x v="2349"/>
    <s v="technology/web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x v="2352"/>
    <x v="2350"/>
    <s v="technology/web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x v="2353"/>
    <x v="2351"/>
    <s v="technology/web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x v="2354"/>
    <x v="2352"/>
    <s v="technology/web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x v="2355"/>
    <x v="2353"/>
    <s v="technology/web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x v="2356"/>
    <x v="2354"/>
    <s v="technology/web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x v="2357"/>
    <x v="2355"/>
    <s v="technology/web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x v="2358"/>
    <x v="2356"/>
    <s v="technology/web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x v="2359"/>
    <x v="2357"/>
    <s v="technology/web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x v="2360"/>
    <x v="2358"/>
    <s v="technology/web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x v="2361"/>
    <x v="2359"/>
    <s v="technology/web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x v="2362"/>
    <x v="2360"/>
    <s v="technology/web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x v="2363"/>
    <x v="2361"/>
    <s v="technology/web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x v="2364"/>
    <x v="2362"/>
    <s v="technology/web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x v="2365"/>
    <x v="2363"/>
    <s v="technology/web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x v="2366"/>
    <x v="2364"/>
    <s v="technology/web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x v="2367"/>
    <x v="2365"/>
    <s v="technology/web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x v="2368"/>
    <x v="2366"/>
    <s v="technology/web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x v="2369"/>
    <x v="2367"/>
    <s v="technology/web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x v="2370"/>
    <x v="2368"/>
    <s v="technology/web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x v="2371"/>
    <x v="2369"/>
    <s v="technology/web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x v="2372"/>
    <x v="2370"/>
    <s v="technology/web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x v="2373"/>
    <x v="2371"/>
    <s v="technology/web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x v="2374"/>
    <x v="2372"/>
    <s v="technology/web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x v="2375"/>
    <x v="2373"/>
    <s v="technology/web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x v="2376"/>
    <x v="2374"/>
    <s v="technology/web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x v="2377"/>
    <x v="2375"/>
    <s v="technology/web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x v="2378"/>
    <x v="2376"/>
    <s v="technology/web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x v="2379"/>
    <x v="2377"/>
    <s v="technology/web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x v="2380"/>
    <x v="2378"/>
    <s v="technology/web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x v="2381"/>
    <x v="2379"/>
    <s v="technology/web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x v="2382"/>
    <x v="2380"/>
    <s v="technology/web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x v="2383"/>
    <x v="2381"/>
    <s v="technology/web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x v="2384"/>
    <x v="2382"/>
    <s v="technology/web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x v="2385"/>
    <x v="2383"/>
    <s v="technology/web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x v="2386"/>
    <x v="2384"/>
    <s v="technology/web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x v="2387"/>
    <x v="2385"/>
    <s v="technology/web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x v="2388"/>
    <x v="2386"/>
    <s v="technology/web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x v="2389"/>
    <x v="2387"/>
    <s v="technology/web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x v="2390"/>
    <x v="2388"/>
    <s v="technology/web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x v="2391"/>
    <x v="2389"/>
    <s v="technology/web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x v="2392"/>
    <x v="2390"/>
    <s v="technology/web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x v="2393"/>
    <x v="2391"/>
    <s v="technology/web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x v="2394"/>
    <x v="2392"/>
    <s v="technology/web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x v="2395"/>
    <x v="2393"/>
    <s v="technology/web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x v="2396"/>
    <x v="2394"/>
    <s v="technology/web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x v="2397"/>
    <x v="2395"/>
    <s v="technology/web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x v="2398"/>
    <x v="2396"/>
    <s v="technology/web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x v="2399"/>
    <x v="2397"/>
    <s v="technology/web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x v="2400"/>
    <x v="2398"/>
    <s v="technology/web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x v="2401"/>
    <x v="2399"/>
    <s v="food/food trucks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x v="2402"/>
    <x v="2400"/>
    <s v="food/food trucks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x v="2403"/>
    <x v="2401"/>
    <s v="food/food trucks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x v="2404"/>
    <x v="2402"/>
    <s v="food/food trucks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x v="2405"/>
    <x v="2403"/>
    <s v="food/food trucks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x v="2406"/>
    <x v="2404"/>
    <s v="food/food trucks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x v="2407"/>
    <x v="2405"/>
    <s v="food/food trucks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x v="2408"/>
    <x v="2406"/>
    <s v="food/food trucks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x v="2409"/>
    <x v="2407"/>
    <s v="food/food trucks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x v="2410"/>
    <x v="2408"/>
    <s v="food/food trucks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x v="2411"/>
    <x v="2409"/>
    <s v="food/food trucks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x v="2412"/>
    <x v="2410"/>
    <s v="food/food trucks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x v="2413"/>
    <x v="2411"/>
    <s v="food/food trucks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x v="2414"/>
    <x v="2412"/>
    <s v="food/food trucks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x v="2415"/>
    <x v="2413"/>
    <s v="food/food trucks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x v="2416"/>
    <x v="2414"/>
    <s v="food/food trucks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x v="2417"/>
    <x v="2415"/>
    <s v="food/food trucks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x v="2418"/>
    <x v="2416"/>
    <s v="food/food trucks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x v="2419"/>
    <x v="2417"/>
    <s v="food/food trucks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x v="2420"/>
    <x v="2418"/>
    <s v="food/food trucks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x v="2421"/>
    <x v="2419"/>
    <s v="food/food trucks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x v="2422"/>
    <x v="2420"/>
    <s v="food/food trucks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x v="2423"/>
    <x v="2421"/>
    <s v="food/food trucks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x v="2424"/>
    <x v="2422"/>
    <s v="food/food trucks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x v="2425"/>
    <x v="2423"/>
    <s v="food/food trucks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x v="2426"/>
    <x v="2424"/>
    <s v="food/food trucks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x v="2427"/>
    <x v="2425"/>
    <s v="food/food trucks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x v="2428"/>
    <x v="2426"/>
    <s v="food/food trucks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x v="2429"/>
    <x v="2427"/>
    <s v="food/food trucks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x v="2430"/>
    <x v="2428"/>
    <s v="food/food trucks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x v="2431"/>
    <x v="2429"/>
    <s v="food/food trucks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x v="2432"/>
    <x v="2430"/>
    <s v="food/food trucks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x v="2433"/>
    <x v="2431"/>
    <s v="food/food trucks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x v="2434"/>
    <x v="2432"/>
    <s v="food/food trucks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x v="2435"/>
    <x v="2433"/>
    <s v="food/food trucks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x v="2436"/>
    <x v="2434"/>
    <s v="food/food trucks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x v="2437"/>
    <x v="2435"/>
    <s v="food/food trucks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x v="2438"/>
    <x v="2436"/>
    <s v="food/food trucks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x v="2439"/>
    <x v="2437"/>
    <s v="food/food trucks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x v="2440"/>
    <x v="2438"/>
    <s v="food/food trucks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x v="2441"/>
    <x v="2439"/>
    <s v="food/small batch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x v="2442"/>
    <x v="2440"/>
    <s v="food/small batch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x v="2443"/>
    <x v="2441"/>
    <s v="food/small batch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x v="2444"/>
    <x v="2442"/>
    <s v="food/small batch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x v="2445"/>
    <x v="2443"/>
    <s v="food/small batch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x v="2446"/>
    <x v="2444"/>
    <s v="food/small batch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x v="2447"/>
    <x v="2445"/>
    <s v="food/small batch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x v="2448"/>
    <x v="2446"/>
    <s v="food/small batch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x v="2449"/>
    <x v="2447"/>
    <s v="food/small batch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x v="2450"/>
    <x v="2448"/>
    <s v="food/small batch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x v="2451"/>
    <x v="2449"/>
    <s v="food/small batch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x v="2452"/>
    <x v="2450"/>
    <s v="food/small batch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x v="2453"/>
    <x v="2451"/>
    <s v="food/small batch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x v="2454"/>
    <x v="2452"/>
    <s v="food/small batch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x v="2455"/>
    <x v="2453"/>
    <s v="food/small batch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x v="2456"/>
    <x v="2454"/>
    <s v="food/small batch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x v="2457"/>
    <x v="2455"/>
    <s v="food/small batch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x v="2458"/>
    <x v="2456"/>
    <s v="food/small batch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x v="2459"/>
    <x v="2457"/>
    <s v="food/small batch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x v="2460"/>
    <x v="2458"/>
    <s v="food/small batch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x v="2461"/>
    <x v="1837"/>
    <s v="music/indie rock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x v="2462"/>
    <x v="2459"/>
    <s v="music/indie rock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x v="2463"/>
    <x v="2460"/>
    <s v="music/indie rock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x v="2464"/>
    <x v="2461"/>
    <s v="music/indie rock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x v="2465"/>
    <x v="2462"/>
    <s v="music/indie rock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x v="2466"/>
    <x v="2463"/>
    <s v="music/indie rock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x v="2467"/>
    <x v="2464"/>
    <s v="music/indie rock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x v="2468"/>
    <x v="2465"/>
    <s v="music/indie rock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x v="2469"/>
    <x v="2466"/>
    <s v="music/indie rock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x v="2470"/>
    <x v="2467"/>
    <s v="music/indie rock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x v="2471"/>
    <x v="2468"/>
    <s v="music/indie rock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x v="2472"/>
    <x v="2469"/>
    <s v="music/indie rock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x v="2473"/>
    <x v="2470"/>
    <s v="music/indie rock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x v="2474"/>
    <x v="2471"/>
    <s v="music/indie rock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x v="2475"/>
    <x v="2472"/>
    <s v="music/indie rock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x v="2476"/>
    <x v="2473"/>
    <s v="music/indie rock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x v="2477"/>
    <x v="2474"/>
    <s v="music/indie rock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x v="2478"/>
    <x v="2475"/>
    <s v="music/indie rock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x v="2479"/>
    <x v="2476"/>
    <s v="music/indie rock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x v="2480"/>
    <x v="2477"/>
    <s v="music/indie rock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x v="2481"/>
    <x v="2478"/>
    <s v="music/indie rock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x v="2482"/>
    <x v="2479"/>
    <s v="music/indie rock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x v="2483"/>
    <x v="2480"/>
    <s v="music/indie rock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x v="2484"/>
    <x v="2481"/>
    <s v="music/indie rock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x v="2485"/>
    <x v="2482"/>
    <s v="music/indie rock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x v="2486"/>
    <x v="2483"/>
    <s v="music/indie rock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x v="2487"/>
    <x v="2484"/>
    <s v="music/indie rock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x v="2488"/>
    <x v="2485"/>
    <s v="music/indie rock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x v="2489"/>
    <x v="2486"/>
    <s v="music/indie rock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x v="2490"/>
    <x v="2487"/>
    <s v="music/indie rock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x v="2491"/>
    <x v="2488"/>
    <s v="music/indie rock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x v="2492"/>
    <x v="2489"/>
    <s v="music/indie rock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x v="2493"/>
    <x v="2490"/>
    <s v="music/indie rock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x v="2494"/>
    <x v="2491"/>
    <s v="music/indie rock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x v="2495"/>
    <x v="2492"/>
    <s v="music/indie rock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x v="2496"/>
    <x v="2493"/>
    <s v="music/indie rock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x v="2497"/>
    <x v="2494"/>
    <s v="music/indie rock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x v="2498"/>
    <x v="2495"/>
    <s v="music/indie rock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x v="2499"/>
    <x v="2496"/>
    <s v="music/indie rock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x v="2500"/>
    <x v="2497"/>
    <s v="music/indie rock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x v="2501"/>
    <x v="2498"/>
    <s v="food/restaurants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x v="2502"/>
    <x v="2499"/>
    <s v="food/restaurants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x v="2503"/>
    <x v="2500"/>
    <s v="food/restaurants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x v="2504"/>
    <x v="2501"/>
    <s v="food/restaurants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x v="2505"/>
    <x v="2502"/>
    <s v="food/restaurants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x v="2506"/>
    <x v="2503"/>
    <s v="food/restaurants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x v="2507"/>
    <x v="2504"/>
    <s v="food/restaurants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x v="2508"/>
    <x v="2505"/>
    <s v="food/restaurants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x v="2509"/>
    <x v="2506"/>
    <s v="food/restaurants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x v="2510"/>
    <x v="2507"/>
    <s v="food/restaurants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x v="2511"/>
    <x v="2508"/>
    <s v="food/restaurants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x v="2512"/>
    <x v="2509"/>
    <s v="food/restaurants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x v="2513"/>
    <x v="2510"/>
    <s v="food/restaurants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x v="2514"/>
    <x v="2511"/>
    <s v="food/restaurants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x v="2515"/>
    <x v="2512"/>
    <s v="food/restaurants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x v="2516"/>
    <x v="2513"/>
    <s v="food/restaurants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x v="2517"/>
    <x v="2514"/>
    <s v="food/restaurants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x v="2518"/>
    <x v="2515"/>
    <s v="food/restaurants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x v="2519"/>
    <x v="2516"/>
    <s v="food/restaurants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x v="2520"/>
    <x v="2517"/>
    <s v="food/restaurants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x v="2521"/>
    <x v="2518"/>
    <s v="music/classical music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x v="2522"/>
    <x v="2519"/>
    <s v="music/classical music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x v="2523"/>
    <x v="2520"/>
    <s v="music/classical music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x v="2524"/>
    <x v="2521"/>
    <s v="music/classical music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x v="2525"/>
    <x v="2522"/>
    <s v="music/classical music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x v="2526"/>
    <x v="2523"/>
    <s v="music/classical music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x v="2527"/>
    <x v="2524"/>
    <s v="music/classical music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x v="2528"/>
    <x v="2525"/>
    <s v="music/classical music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x v="2529"/>
    <x v="2526"/>
    <s v="music/classical music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x v="2530"/>
    <x v="2527"/>
    <s v="music/classical music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x v="2531"/>
    <x v="2528"/>
    <s v="music/classical music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x v="2532"/>
    <x v="2529"/>
    <s v="music/classical music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x v="2533"/>
    <x v="2530"/>
    <s v="music/classical music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x v="2534"/>
    <x v="2531"/>
    <s v="music/classical music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x v="2535"/>
    <x v="2532"/>
    <s v="music/classical music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x v="2536"/>
    <x v="2533"/>
    <s v="music/classical music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x v="2537"/>
    <x v="2534"/>
    <s v="music/classical music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x v="2538"/>
    <x v="2535"/>
    <s v="music/classical music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x v="2539"/>
    <x v="2536"/>
    <s v="music/classical music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x v="2540"/>
    <x v="2537"/>
    <s v="music/classical music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x v="2541"/>
    <x v="2538"/>
    <s v="music/classical music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x v="2542"/>
    <x v="2539"/>
    <s v="music/classical music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x v="2543"/>
    <x v="2540"/>
    <s v="music/classical music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x v="2544"/>
    <x v="2541"/>
    <s v="music/classical music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x v="2545"/>
    <x v="2542"/>
    <s v="music/classical music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x v="2546"/>
    <x v="2543"/>
    <s v="music/classical music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x v="2547"/>
    <x v="2544"/>
    <s v="music/classical music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x v="2548"/>
    <x v="2545"/>
    <s v="music/classical music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x v="2549"/>
    <x v="2546"/>
    <s v="music/classical music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x v="2550"/>
    <x v="2547"/>
    <s v="music/classical music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x v="2551"/>
    <x v="2548"/>
    <s v="music/classical music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x v="2552"/>
    <x v="2549"/>
    <s v="music/classical music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x v="2553"/>
    <x v="2550"/>
    <s v="music/classical music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x v="2554"/>
    <x v="2551"/>
    <s v="music/classical music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x v="2555"/>
    <x v="2552"/>
    <s v="music/classical music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x v="2556"/>
    <x v="2553"/>
    <s v="music/classical music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x v="2557"/>
    <x v="2554"/>
    <s v="music/classical music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x v="2558"/>
    <x v="2555"/>
    <s v="music/classical music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x v="2559"/>
    <x v="2556"/>
    <s v="music/classical music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x v="2560"/>
    <x v="2557"/>
    <s v="music/classical music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x v="2561"/>
    <x v="2558"/>
    <s v="food/food trucks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x v="2562"/>
    <x v="2559"/>
    <s v="food/food trucks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x v="2563"/>
    <x v="2560"/>
    <s v="food/food trucks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x v="2564"/>
    <x v="2561"/>
    <s v="food/food trucks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x v="2565"/>
    <x v="2562"/>
    <s v="food/food trucks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x v="2566"/>
    <x v="2563"/>
    <s v="food/food trucks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x v="2567"/>
    <x v="2564"/>
    <s v="food/food trucks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x v="2568"/>
    <x v="2565"/>
    <s v="food/food trucks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x v="2569"/>
    <x v="2566"/>
    <s v="food/food trucks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x v="2570"/>
    <x v="2567"/>
    <s v="food/food trucks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x v="2571"/>
    <x v="2568"/>
    <s v="food/food trucks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x v="2572"/>
    <x v="2569"/>
    <s v="food/food trucks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x v="2573"/>
    <x v="2570"/>
    <s v="food/food trucks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x v="2574"/>
    <x v="2571"/>
    <s v="food/food trucks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x v="2575"/>
    <x v="2572"/>
    <s v="food/food trucks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x v="2576"/>
    <x v="2573"/>
    <s v="food/food trucks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x v="2577"/>
    <x v="2574"/>
    <s v="food/food trucks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x v="2578"/>
    <x v="2575"/>
    <s v="food/food trucks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x v="2579"/>
    <x v="2576"/>
    <s v="food/food trucks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x v="2580"/>
    <x v="2577"/>
    <s v="food/food trucks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x v="2581"/>
    <x v="2578"/>
    <s v="food/food trucks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x v="2582"/>
    <x v="2579"/>
    <s v="food/food trucks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x v="2583"/>
    <x v="2580"/>
    <s v="food/food trucks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x v="2584"/>
    <x v="2581"/>
    <s v="food/food trucks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x v="2585"/>
    <x v="2582"/>
    <s v="food/food trucks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x v="2586"/>
    <x v="2583"/>
    <s v="food/food trucks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x v="2587"/>
    <x v="2584"/>
    <s v="food/food trucks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x v="2588"/>
    <x v="2585"/>
    <s v="food/food trucks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x v="2589"/>
    <x v="2586"/>
    <s v="food/food trucks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x v="2590"/>
    <x v="2587"/>
    <s v="food/food trucks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x v="2591"/>
    <x v="2588"/>
    <s v="food/food trucks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x v="2592"/>
    <x v="2589"/>
    <s v="food/food trucks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x v="2593"/>
    <x v="2590"/>
    <s v="food/food trucks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x v="2594"/>
    <x v="2591"/>
    <s v="food/food trucks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x v="2595"/>
    <x v="2592"/>
    <s v="food/food trucks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x v="2596"/>
    <x v="2593"/>
    <s v="food/food trucks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x v="2597"/>
    <x v="2594"/>
    <s v="food/food trucks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x v="2598"/>
    <x v="2595"/>
    <s v="food/food trucks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x v="2599"/>
    <x v="2596"/>
    <s v="food/food trucks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x v="2600"/>
    <x v="2597"/>
    <s v="food/food trucks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x v="2601"/>
    <x v="2598"/>
    <s v="technology/space exploration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x v="2602"/>
    <x v="2599"/>
    <s v="technology/space exploration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x v="2603"/>
    <x v="2600"/>
    <s v="technology/space exploration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x v="2604"/>
    <x v="2601"/>
    <s v="technology/space exploration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x v="2605"/>
    <x v="2602"/>
    <s v="technology/space exploration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x v="2606"/>
    <x v="2603"/>
    <s v="technology/space exploration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x v="2607"/>
    <x v="2604"/>
    <s v="technology/space exploration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x v="2608"/>
    <x v="2605"/>
    <s v="technology/space exploration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x v="2609"/>
    <x v="2606"/>
    <s v="technology/space exploration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x v="2610"/>
    <x v="2607"/>
    <s v="technology/space exploration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x v="2611"/>
    <x v="2608"/>
    <s v="technology/space exploration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x v="2612"/>
    <x v="2609"/>
    <s v="technology/space exploration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x v="2613"/>
    <x v="2610"/>
    <s v="technology/space exploration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x v="2614"/>
    <x v="2611"/>
    <s v="technology/space exploration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x v="2615"/>
    <x v="2612"/>
    <s v="technology/space exploration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x v="2616"/>
    <x v="2613"/>
    <s v="technology/space exploration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x v="2617"/>
    <x v="2614"/>
    <s v="technology/space exploration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x v="2618"/>
    <x v="2615"/>
    <s v="technology/space exploration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x v="2619"/>
    <x v="2616"/>
    <s v="technology/space exploration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x v="2620"/>
    <x v="2617"/>
    <s v="technology/space exploration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x v="2621"/>
    <x v="2618"/>
    <s v="technology/space exploration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x v="2622"/>
    <x v="2619"/>
    <s v="technology/space exploration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x v="2623"/>
    <x v="2620"/>
    <s v="technology/space exploration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x v="2624"/>
    <x v="2621"/>
    <s v="technology/space exploration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x v="2625"/>
    <x v="2622"/>
    <s v="technology/space exploration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x v="2626"/>
    <x v="2623"/>
    <s v="technology/space exploration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x v="2627"/>
    <x v="2624"/>
    <s v="technology/space exploration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x v="2628"/>
    <x v="2625"/>
    <s v="technology/space exploration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x v="2629"/>
    <x v="2626"/>
    <s v="technology/space exploration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x v="2630"/>
    <x v="2627"/>
    <s v="technology/space exploration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x v="2631"/>
    <x v="2628"/>
    <s v="technology/space exploration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x v="2632"/>
    <x v="2629"/>
    <s v="technology/space exploration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x v="2633"/>
    <x v="2630"/>
    <s v="technology/space exploration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x v="2634"/>
    <x v="2631"/>
    <s v="technology/space exploration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x v="2635"/>
    <x v="2632"/>
    <s v="technology/space exploration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x v="2636"/>
    <x v="2633"/>
    <s v="technology/space exploration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x v="2637"/>
    <x v="2634"/>
    <s v="technology/space exploration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x v="2638"/>
    <x v="2635"/>
    <s v="technology/space exploration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x v="2639"/>
    <x v="2636"/>
    <s v="technology/space exploration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x v="2640"/>
    <x v="2637"/>
    <s v="technology/space exploration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x v="2641"/>
    <x v="2638"/>
    <s v="technology/space exploration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x v="2642"/>
    <x v="2639"/>
    <s v="technology/space exploration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x v="2643"/>
    <x v="323"/>
    <s v="technology/space exploration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x v="2644"/>
    <x v="2640"/>
    <s v="technology/space exploration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x v="2645"/>
    <x v="2641"/>
    <s v="technology/space exploration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x v="2646"/>
    <x v="2642"/>
    <s v="technology/space exploration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x v="2647"/>
    <x v="2643"/>
    <s v="technology/space exploration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x v="2648"/>
    <x v="2644"/>
    <s v="technology/space exploration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x v="2649"/>
    <x v="2645"/>
    <s v="technology/space exploration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x v="2650"/>
    <x v="2646"/>
    <s v="technology/space exploration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x v="2651"/>
    <x v="2647"/>
    <s v="technology/space exploration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x v="2652"/>
    <x v="2648"/>
    <s v="technology/space exploration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x v="2653"/>
    <x v="2649"/>
    <s v="technology/space exploration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x v="2654"/>
    <x v="2650"/>
    <s v="technology/space exploration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x v="2655"/>
    <x v="2651"/>
    <s v="technology/space exploration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x v="2656"/>
    <x v="2652"/>
    <s v="technology/space exploration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x v="2657"/>
    <x v="2653"/>
    <s v="technology/space exploration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x v="2658"/>
    <x v="2654"/>
    <s v="technology/space exploration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x v="2659"/>
    <x v="2655"/>
    <s v="technology/space exploration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x v="2660"/>
    <x v="2656"/>
    <s v="technology/space exploration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x v="2661"/>
    <x v="2657"/>
    <s v="technology/makerspaces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x v="2662"/>
    <x v="2658"/>
    <s v="technology/makerspaces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x v="2663"/>
    <x v="2659"/>
    <s v="technology/makerspaces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x v="2664"/>
    <x v="2660"/>
    <s v="technology/makerspaces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x v="2665"/>
    <x v="2661"/>
    <s v="technology/makerspaces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x v="2666"/>
    <x v="2662"/>
    <s v="technology/makerspaces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x v="2667"/>
    <x v="2663"/>
    <s v="technology/makerspaces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x v="2668"/>
    <x v="2664"/>
    <s v="technology/makerspaces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x v="2669"/>
    <x v="2665"/>
    <s v="technology/makerspaces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x v="2670"/>
    <x v="2666"/>
    <s v="technology/makerspaces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x v="2671"/>
    <x v="2667"/>
    <s v="technology/makerspaces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x v="2672"/>
    <x v="2668"/>
    <s v="technology/makerspaces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x v="2673"/>
    <x v="2669"/>
    <s v="technology/makerspaces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x v="2674"/>
    <x v="2670"/>
    <s v="technology/makerspaces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x v="2675"/>
    <x v="2671"/>
    <s v="technology/makerspaces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x v="2676"/>
    <x v="2672"/>
    <s v="technology/makerspaces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x v="2677"/>
    <x v="2673"/>
    <s v="technology/makerspaces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x v="2678"/>
    <x v="2674"/>
    <s v="technology/makerspaces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x v="2679"/>
    <x v="2675"/>
    <s v="technology/makerspaces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x v="2680"/>
    <x v="2676"/>
    <s v="technology/makerspaces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x v="2681"/>
    <x v="2677"/>
    <s v="food/food trucks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x v="2682"/>
    <x v="2678"/>
    <s v="food/food trucks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x v="2683"/>
    <x v="2679"/>
    <s v="food/food trucks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x v="2684"/>
    <x v="2680"/>
    <s v="food/food trucks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x v="2685"/>
    <x v="2681"/>
    <s v="food/food trucks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x v="2686"/>
    <x v="2682"/>
    <s v="food/food trucks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x v="2687"/>
    <x v="2683"/>
    <s v="food/food trucks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x v="2688"/>
    <x v="2684"/>
    <s v="food/food trucks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x v="2689"/>
    <x v="2685"/>
    <s v="food/food trucks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x v="2690"/>
    <x v="2686"/>
    <s v="food/food trucks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x v="2691"/>
    <x v="2687"/>
    <s v="food/food trucks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x v="2692"/>
    <x v="2688"/>
    <s v="food/food trucks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x v="2693"/>
    <x v="2689"/>
    <s v="food/food trucks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x v="2694"/>
    <x v="2690"/>
    <s v="food/food trucks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x v="2695"/>
    <x v="2691"/>
    <s v="food/food trucks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x v="2696"/>
    <x v="2692"/>
    <s v="food/food trucks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x v="2697"/>
    <x v="2693"/>
    <s v="food/food trucks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x v="2698"/>
    <x v="2694"/>
    <s v="food/food trucks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x v="2699"/>
    <x v="2695"/>
    <s v="food/food trucks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x v="2700"/>
    <x v="2696"/>
    <s v="food/food trucks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x v="2701"/>
    <x v="2697"/>
    <s v="theater/spaces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x v="2702"/>
    <x v="2698"/>
    <s v="theater/spaces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x v="2703"/>
    <x v="2699"/>
    <s v="theater/spaces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x v="2704"/>
    <x v="2700"/>
    <s v="theater/spaces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x v="2705"/>
    <x v="2701"/>
    <s v="theater/spaces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x v="2706"/>
    <x v="2702"/>
    <s v="theater/spaces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x v="2707"/>
    <x v="2703"/>
    <s v="theater/spaces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x v="2708"/>
    <x v="2704"/>
    <s v="theater/spaces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x v="2709"/>
    <x v="2705"/>
    <s v="theater/spaces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x v="2710"/>
    <x v="2706"/>
    <s v="theater/spaces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x v="2711"/>
    <x v="2707"/>
    <s v="theater/spaces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x v="2712"/>
    <x v="2708"/>
    <s v="theater/spaces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x v="2713"/>
    <x v="2709"/>
    <s v="theater/spaces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x v="2714"/>
    <x v="2710"/>
    <s v="theater/spaces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x v="2715"/>
    <x v="2711"/>
    <s v="theater/spaces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x v="2716"/>
    <x v="2712"/>
    <s v="theater/spaces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x v="2717"/>
    <x v="2713"/>
    <s v="theater/spaces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x v="2718"/>
    <x v="2714"/>
    <s v="theater/spaces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x v="2719"/>
    <x v="2715"/>
    <s v="theater/spaces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x v="2720"/>
    <x v="2716"/>
    <s v="theater/spaces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x v="2721"/>
    <x v="2717"/>
    <s v="technology/hardware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x v="2722"/>
    <x v="2718"/>
    <s v="technology/hardware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x v="2723"/>
    <x v="2719"/>
    <s v="technology/hardware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x v="2724"/>
    <x v="2720"/>
    <s v="technology/hardware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x v="2725"/>
    <x v="2721"/>
    <s v="technology/hardware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x v="2726"/>
    <x v="2722"/>
    <s v="technology/hardware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x v="2727"/>
    <x v="2723"/>
    <s v="technology/hardware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x v="2728"/>
    <x v="2724"/>
    <s v="technology/hardware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x v="2729"/>
    <x v="2725"/>
    <s v="technology/hardware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x v="2730"/>
    <x v="2726"/>
    <s v="technology/hardware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x v="2731"/>
    <x v="2727"/>
    <s v="technology/hardware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x v="2732"/>
    <x v="2728"/>
    <s v="technology/hardware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x v="2733"/>
    <x v="2729"/>
    <s v="technology/hardware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x v="2734"/>
    <x v="2730"/>
    <s v="technology/hardware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x v="2735"/>
    <x v="2731"/>
    <s v="technology/hardware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x v="2736"/>
    <x v="2732"/>
    <s v="technology/hardware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x v="2737"/>
    <x v="2733"/>
    <s v="technology/hardware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x v="2738"/>
    <x v="2734"/>
    <s v="technology/hardware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x v="2739"/>
    <x v="2735"/>
    <s v="technology/hardware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x v="2740"/>
    <x v="2736"/>
    <s v="technology/hardware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x v="2741"/>
    <x v="2737"/>
    <s v="publishing/children's books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x v="2742"/>
    <x v="2738"/>
    <s v="publishing/children's books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x v="2743"/>
    <x v="2739"/>
    <s v="publishing/children's books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x v="2744"/>
    <x v="2740"/>
    <s v="publishing/children's books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x v="2745"/>
    <x v="2741"/>
    <s v="publishing/children's books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x v="2746"/>
    <x v="2742"/>
    <s v="publishing/children's books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x v="2747"/>
    <x v="2743"/>
    <s v="publishing/children's books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x v="2748"/>
    <x v="2744"/>
    <s v="publishing/children's books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x v="2749"/>
    <x v="2745"/>
    <s v="publishing/children's books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x v="2750"/>
    <x v="2746"/>
    <s v="publishing/children's books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x v="2751"/>
    <x v="2747"/>
    <s v="publishing/children's books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x v="2752"/>
    <x v="2748"/>
    <s v="publishing/children's books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x v="2753"/>
    <x v="2749"/>
    <s v="publishing/children's books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x v="2754"/>
    <x v="2750"/>
    <s v="publishing/children's books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x v="2755"/>
    <x v="2751"/>
    <s v="publishing/children's books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x v="2756"/>
    <x v="2752"/>
    <s v="publishing/children's books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x v="2757"/>
    <x v="2753"/>
    <s v="publishing/children's books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x v="2758"/>
    <x v="2754"/>
    <s v="publishing/children's books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x v="2759"/>
    <x v="2755"/>
    <s v="publishing/children's books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x v="2760"/>
    <x v="2756"/>
    <s v="publishing/children's books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x v="2761"/>
    <x v="2757"/>
    <s v="publishing/children's books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x v="2762"/>
    <x v="2758"/>
    <s v="publishing/children's books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x v="2763"/>
    <x v="2759"/>
    <s v="publishing/children's books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x v="2764"/>
    <x v="2760"/>
    <s v="publishing/children's books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x v="2765"/>
    <x v="2761"/>
    <s v="publishing/children's books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x v="2766"/>
    <x v="2762"/>
    <s v="publishing/children's books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x v="2767"/>
    <x v="2763"/>
    <s v="publishing/children's books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x v="2768"/>
    <x v="2764"/>
    <s v="publishing/children's books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x v="2769"/>
    <x v="2765"/>
    <s v="publishing/children's books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x v="2770"/>
    <x v="2766"/>
    <s v="publishing/children's books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x v="2771"/>
    <x v="2767"/>
    <s v="publishing/children's books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x v="2772"/>
    <x v="2768"/>
    <s v="publishing/children's books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x v="2773"/>
    <x v="2769"/>
    <s v="publishing/children's books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x v="2774"/>
    <x v="2770"/>
    <s v="publishing/children's books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x v="2775"/>
    <x v="2771"/>
    <s v="publishing/children's books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x v="2776"/>
    <x v="2772"/>
    <s v="publishing/children's books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x v="2777"/>
    <x v="2773"/>
    <s v="publishing/children's books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x v="2778"/>
    <x v="2774"/>
    <s v="publishing/children's books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x v="2779"/>
    <x v="2775"/>
    <s v="publishing/children's books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x v="2780"/>
    <x v="2776"/>
    <s v="publishing/children's books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x v="2781"/>
    <x v="2777"/>
    <s v="theater/plays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x v="2782"/>
    <x v="2778"/>
    <s v="theater/plays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x v="2783"/>
    <x v="2779"/>
    <s v="theater/plays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x v="2784"/>
    <x v="2780"/>
    <s v="theater/plays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x v="2785"/>
    <x v="2781"/>
    <s v="theater/plays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x v="2786"/>
    <x v="2782"/>
    <s v="theater/plays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x v="2787"/>
    <x v="2783"/>
    <s v="theater/plays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x v="2788"/>
    <x v="2784"/>
    <s v="theater/plays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x v="2789"/>
    <x v="2785"/>
    <s v="theater/plays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x v="2790"/>
    <x v="2786"/>
    <s v="theater/plays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x v="2791"/>
    <x v="2787"/>
    <s v="theater/plays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x v="2792"/>
    <x v="2788"/>
    <s v="theater/plays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x v="2793"/>
    <x v="2789"/>
    <s v="theater/plays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x v="2794"/>
    <x v="2790"/>
    <s v="theater/plays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x v="2795"/>
    <x v="2791"/>
    <s v="theater/plays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x v="2796"/>
    <x v="2792"/>
    <s v="theater/plays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x v="2797"/>
    <x v="2793"/>
    <s v="theater/plays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x v="2798"/>
    <x v="2794"/>
    <s v="theater/plays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x v="2799"/>
    <x v="2795"/>
    <s v="theater/plays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x v="2800"/>
    <x v="2796"/>
    <s v="theater/plays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x v="2801"/>
    <x v="2797"/>
    <s v="theater/plays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x v="2802"/>
    <x v="2798"/>
    <s v="theater/plays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x v="2803"/>
    <x v="2799"/>
    <s v="theater/plays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x v="2804"/>
    <x v="2800"/>
    <s v="theater/plays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x v="2805"/>
    <x v="2801"/>
    <s v="theater/plays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x v="2806"/>
    <x v="2802"/>
    <s v="theater/plays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x v="2807"/>
    <x v="2803"/>
    <s v="theater/plays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x v="2808"/>
    <x v="2804"/>
    <s v="theater/plays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x v="2809"/>
    <x v="2805"/>
    <s v="theater/plays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x v="2810"/>
    <x v="2806"/>
    <s v="theater/plays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x v="2811"/>
    <x v="2807"/>
    <s v="theater/plays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x v="2812"/>
    <x v="2808"/>
    <s v="theater/plays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x v="2813"/>
    <x v="2809"/>
    <s v="theater/plays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x v="2814"/>
    <x v="2810"/>
    <s v="theater/plays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x v="2815"/>
    <x v="2811"/>
    <s v="theater/plays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x v="2816"/>
    <x v="2812"/>
    <s v="theater/plays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x v="2817"/>
    <x v="2813"/>
    <s v="theater/plays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x v="2818"/>
    <x v="2814"/>
    <s v="theater/plays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x v="2819"/>
    <x v="2815"/>
    <s v="theater/plays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x v="2820"/>
    <x v="2816"/>
    <s v="theater/plays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x v="2821"/>
    <x v="2817"/>
    <s v="theater/plays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x v="2822"/>
    <x v="2818"/>
    <s v="theater/plays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x v="2823"/>
    <x v="2819"/>
    <s v="theater/plays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x v="2824"/>
    <x v="2820"/>
    <s v="theater/plays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x v="2825"/>
    <x v="2821"/>
    <s v="theater/plays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x v="2826"/>
    <x v="2822"/>
    <s v="theater/plays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x v="2827"/>
    <x v="2823"/>
    <s v="theater/plays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x v="2828"/>
    <x v="2824"/>
    <s v="theater/plays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x v="2829"/>
    <x v="2825"/>
    <s v="theater/plays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x v="2830"/>
    <x v="2826"/>
    <s v="theater/plays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x v="2831"/>
    <x v="2827"/>
    <s v="theater/plays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x v="2832"/>
    <x v="2828"/>
    <s v="theater/plays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x v="2833"/>
    <x v="2829"/>
    <s v="theater/plays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x v="2834"/>
    <x v="2830"/>
    <s v="theater/plays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x v="2835"/>
    <x v="2831"/>
    <s v="theater/plays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x v="2836"/>
    <x v="2832"/>
    <s v="theater/plays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x v="2837"/>
    <x v="2833"/>
    <s v="theater/plays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x v="2838"/>
    <x v="2834"/>
    <s v="theater/plays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x v="2839"/>
    <x v="2835"/>
    <s v="theater/plays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x v="2840"/>
    <x v="2836"/>
    <s v="theater/plays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x v="2841"/>
    <x v="2837"/>
    <s v="theater/plays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x v="2842"/>
    <x v="2838"/>
    <s v="theater/plays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x v="2843"/>
    <x v="2839"/>
    <s v="theater/plays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x v="2844"/>
    <x v="2840"/>
    <s v="theater/plays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x v="2845"/>
    <x v="2841"/>
    <s v="theater/plays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x v="2846"/>
    <x v="2842"/>
    <s v="theater/plays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x v="2847"/>
    <x v="2843"/>
    <s v="theater/plays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x v="2848"/>
    <x v="2844"/>
    <s v="theater/plays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x v="2849"/>
    <x v="2845"/>
    <s v="theater/plays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x v="2850"/>
    <x v="2846"/>
    <s v="theater/plays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x v="2851"/>
    <x v="2847"/>
    <s v="theater/plays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x v="2852"/>
    <x v="2848"/>
    <s v="theater/plays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x v="2853"/>
    <x v="2849"/>
    <s v="theater/plays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x v="2854"/>
    <x v="2850"/>
    <s v="theater/plays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x v="2855"/>
    <x v="2851"/>
    <s v="theater/plays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x v="2856"/>
    <x v="2852"/>
    <s v="theater/plays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x v="2857"/>
    <x v="2853"/>
    <s v="theater/plays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x v="2858"/>
    <x v="2854"/>
    <s v="theater/plays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x v="2859"/>
    <x v="2855"/>
    <s v="theater/plays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x v="2860"/>
    <x v="2856"/>
    <s v="theater/plays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x v="2861"/>
    <x v="2857"/>
    <s v="theater/plays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x v="2862"/>
    <x v="2858"/>
    <s v="theater/plays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x v="2863"/>
    <x v="2859"/>
    <s v="theater/plays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x v="2864"/>
    <x v="2860"/>
    <s v="theater/plays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x v="2865"/>
    <x v="2861"/>
    <s v="theater/plays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x v="2866"/>
    <x v="2862"/>
    <s v="theater/plays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x v="2867"/>
    <x v="2863"/>
    <s v="theater/plays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x v="2868"/>
    <x v="2864"/>
    <s v="theater/plays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x v="2869"/>
    <x v="2865"/>
    <s v="theater/plays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x v="2870"/>
    <x v="2866"/>
    <s v="theater/plays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x v="2871"/>
    <x v="2867"/>
    <s v="theater/plays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x v="2872"/>
    <x v="2868"/>
    <s v="theater/plays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x v="2873"/>
    <x v="2869"/>
    <s v="theater/plays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x v="2874"/>
    <x v="2870"/>
    <s v="theater/plays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x v="2875"/>
    <x v="2871"/>
    <s v="theater/plays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x v="2876"/>
    <x v="2872"/>
    <s v="theater/plays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x v="2877"/>
    <x v="2873"/>
    <s v="theater/plays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x v="2878"/>
    <x v="2874"/>
    <s v="theater/plays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x v="2879"/>
    <x v="2875"/>
    <s v="theater/plays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x v="2880"/>
    <x v="2876"/>
    <s v="theater/plays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x v="2881"/>
    <x v="2877"/>
    <s v="theater/plays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x v="2882"/>
    <x v="2878"/>
    <s v="theater/plays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x v="2883"/>
    <x v="2879"/>
    <s v="theater/plays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x v="2884"/>
    <x v="2880"/>
    <s v="theater/plays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x v="2885"/>
    <x v="2881"/>
    <s v="theater/plays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x v="2886"/>
    <x v="2882"/>
    <s v="theater/plays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x v="2887"/>
    <x v="2883"/>
    <s v="theater/plays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x v="2888"/>
    <x v="2884"/>
    <s v="theater/plays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x v="2889"/>
    <x v="2885"/>
    <s v="theater/plays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x v="2890"/>
    <x v="2886"/>
    <s v="theater/plays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x v="2891"/>
    <x v="2887"/>
    <s v="theater/plays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x v="2892"/>
    <x v="2888"/>
    <s v="theater/plays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x v="2893"/>
    <x v="2889"/>
    <s v="theater/plays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x v="2894"/>
    <x v="2890"/>
    <s v="theater/plays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x v="2895"/>
    <x v="2891"/>
    <s v="theater/plays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x v="2896"/>
    <x v="2892"/>
    <s v="theater/plays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x v="2897"/>
    <x v="2893"/>
    <s v="theater/plays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x v="2898"/>
    <x v="2894"/>
    <s v="theater/plays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x v="2899"/>
    <x v="2895"/>
    <s v="theater/plays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x v="2900"/>
    <x v="2896"/>
    <s v="theater/plays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x v="2901"/>
    <x v="2897"/>
    <s v="theater/plays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x v="2902"/>
    <x v="2898"/>
    <s v="theater/plays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x v="2903"/>
    <x v="2899"/>
    <s v="theater/plays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x v="2904"/>
    <x v="2900"/>
    <s v="theater/plays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x v="2905"/>
    <x v="2901"/>
    <s v="theater/plays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x v="2906"/>
    <x v="2902"/>
    <s v="theater/plays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x v="2907"/>
    <x v="2903"/>
    <s v="theater/plays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x v="2908"/>
    <x v="2904"/>
    <s v="theater/plays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x v="2909"/>
    <x v="2905"/>
    <s v="theater/plays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x v="2910"/>
    <x v="2906"/>
    <s v="theater/plays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x v="2911"/>
    <x v="2907"/>
    <s v="theater/plays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x v="2912"/>
    <x v="2908"/>
    <s v="theater/plays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x v="2913"/>
    <x v="2909"/>
    <s v="theater/plays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x v="2914"/>
    <x v="2910"/>
    <s v="theater/plays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x v="2915"/>
    <x v="2911"/>
    <s v="theater/plays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x v="2916"/>
    <x v="2912"/>
    <s v="theater/plays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x v="2917"/>
    <x v="2913"/>
    <s v="theater/plays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x v="2918"/>
    <x v="2914"/>
    <s v="theater/plays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x v="2919"/>
    <x v="2915"/>
    <s v="theater/plays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x v="2920"/>
    <x v="2916"/>
    <s v="theater/plays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x v="2921"/>
    <x v="2917"/>
    <s v="theater/musical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x v="2922"/>
    <x v="2918"/>
    <s v="theater/musical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x v="2923"/>
    <x v="2919"/>
    <s v="theater/musical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x v="2924"/>
    <x v="2920"/>
    <s v="theater/musical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x v="2925"/>
    <x v="2921"/>
    <s v="theater/musical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x v="2926"/>
    <x v="2922"/>
    <s v="theater/musical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x v="2927"/>
    <x v="2923"/>
    <s v="theater/musical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x v="2928"/>
    <x v="2924"/>
    <s v="theater/musical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x v="2929"/>
    <x v="2925"/>
    <s v="theater/musical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x v="2930"/>
    <x v="2926"/>
    <s v="theater/musical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x v="2931"/>
    <x v="2927"/>
    <s v="theater/musical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x v="2932"/>
    <x v="2928"/>
    <s v="theater/musical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x v="2933"/>
    <x v="2929"/>
    <s v="theater/musical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x v="2934"/>
    <x v="2930"/>
    <s v="theater/musical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x v="2935"/>
    <x v="2931"/>
    <s v="theater/musical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x v="2936"/>
    <x v="2932"/>
    <s v="theater/musical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x v="2937"/>
    <x v="2933"/>
    <s v="theater/musical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x v="2938"/>
    <x v="2934"/>
    <s v="theater/musical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x v="2939"/>
    <x v="2935"/>
    <s v="theater/musical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x v="2940"/>
    <x v="2936"/>
    <s v="theater/musical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x v="2941"/>
    <x v="2937"/>
    <s v="theater/spaces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x v="2942"/>
    <x v="2938"/>
    <s v="theater/spaces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x v="2943"/>
    <x v="2939"/>
    <s v="theater/spaces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x v="2944"/>
    <x v="2940"/>
    <s v="theater/spaces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x v="2945"/>
    <x v="2941"/>
    <s v="theater/spaces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x v="2946"/>
    <x v="2942"/>
    <s v="theater/spaces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x v="2947"/>
    <x v="2943"/>
    <s v="theater/spaces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x v="2948"/>
    <x v="2944"/>
    <s v="theater/spaces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x v="2949"/>
    <x v="2945"/>
    <s v="theater/spaces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x v="2950"/>
    <x v="2946"/>
    <s v="theater/spaces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x v="2951"/>
    <x v="2947"/>
    <s v="theater/spaces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x v="2952"/>
    <x v="2948"/>
    <s v="theater/spaces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x v="2953"/>
    <x v="2949"/>
    <s v="theater/spaces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x v="2954"/>
    <x v="2950"/>
    <s v="theater/spaces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x v="2955"/>
    <x v="2951"/>
    <s v="theater/spaces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x v="2956"/>
    <x v="2952"/>
    <s v="theater/spaces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x v="2957"/>
    <x v="2953"/>
    <s v="theater/spaces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x v="2958"/>
    <x v="2954"/>
    <s v="theater/spaces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x v="2959"/>
    <x v="2955"/>
    <s v="theater/spaces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x v="2960"/>
    <x v="2956"/>
    <s v="theater/spaces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x v="2961"/>
    <x v="2957"/>
    <s v="theater/plays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x v="2962"/>
    <x v="2958"/>
    <s v="theater/plays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x v="2963"/>
    <x v="2959"/>
    <s v="theater/plays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x v="2964"/>
    <x v="2960"/>
    <s v="theater/plays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x v="2965"/>
    <x v="2961"/>
    <s v="theater/plays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x v="2966"/>
    <x v="2962"/>
    <s v="theater/plays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x v="2967"/>
    <x v="2963"/>
    <s v="theater/plays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x v="2968"/>
    <x v="2964"/>
    <s v="theater/plays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x v="2969"/>
    <x v="2965"/>
    <s v="theater/plays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x v="2970"/>
    <x v="2966"/>
    <s v="theater/plays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x v="2971"/>
    <x v="2967"/>
    <s v="theater/plays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x v="2972"/>
    <x v="2968"/>
    <s v="theater/plays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x v="2973"/>
    <x v="2969"/>
    <s v="theater/plays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x v="2974"/>
    <x v="2970"/>
    <s v="theater/plays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x v="2975"/>
    <x v="2971"/>
    <s v="theater/plays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x v="2976"/>
    <x v="2972"/>
    <s v="theater/plays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x v="2977"/>
    <x v="2973"/>
    <s v="theater/plays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x v="2978"/>
    <x v="2974"/>
    <s v="theater/plays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x v="2979"/>
    <x v="2975"/>
    <s v="theater/plays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x v="2980"/>
    <x v="2976"/>
    <s v="theater/plays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x v="2981"/>
    <x v="2977"/>
    <s v="theater/spaces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x v="2982"/>
    <x v="2978"/>
    <s v="theater/spaces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x v="2983"/>
    <x v="2979"/>
    <s v="theater/spaces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x v="2984"/>
    <x v="2980"/>
    <s v="theater/spaces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x v="2985"/>
    <x v="2981"/>
    <s v="theater/spaces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x v="2986"/>
    <x v="2982"/>
    <s v="theater/spaces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x v="2987"/>
    <x v="2983"/>
    <s v="theater/spaces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x v="2988"/>
    <x v="2984"/>
    <s v="theater/spaces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x v="2989"/>
    <x v="2985"/>
    <s v="theater/spaces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x v="2990"/>
    <x v="2986"/>
    <s v="theater/spaces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x v="2991"/>
    <x v="2987"/>
    <s v="theater/spaces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x v="2992"/>
    <x v="2988"/>
    <s v="theater/spaces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x v="2993"/>
    <x v="2989"/>
    <s v="theater/spaces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x v="2994"/>
    <x v="2990"/>
    <s v="theater/spaces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x v="2995"/>
    <x v="2991"/>
    <s v="theater/spaces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x v="2996"/>
    <x v="2992"/>
    <s v="theater/spaces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x v="2997"/>
    <x v="2993"/>
    <s v="theater/spaces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x v="2998"/>
    <x v="2994"/>
    <s v="theater/spaces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x v="2999"/>
    <x v="807"/>
    <s v="theater/spaces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x v="3000"/>
    <x v="2995"/>
    <s v="theater/spaces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x v="3001"/>
    <x v="2996"/>
    <s v="theater/spaces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x v="3002"/>
    <x v="2997"/>
    <s v="theater/spaces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x v="3003"/>
    <x v="2998"/>
    <s v="theater/spaces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x v="3004"/>
    <x v="2999"/>
    <s v="theater/spaces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x v="3005"/>
    <x v="3000"/>
    <s v="theater/spaces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x v="3006"/>
    <x v="3001"/>
    <s v="theater/spaces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x v="3007"/>
    <x v="3002"/>
    <s v="theater/spaces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x v="3008"/>
    <x v="3003"/>
    <s v="theater/spaces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x v="3009"/>
    <x v="3004"/>
    <s v="theater/spaces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x v="3010"/>
    <x v="3005"/>
    <s v="theater/spaces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x v="3011"/>
    <x v="3006"/>
    <s v="theater/spaces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x v="3012"/>
    <x v="3007"/>
    <s v="theater/spaces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x v="3013"/>
    <x v="3008"/>
    <s v="theater/spaces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x v="3014"/>
    <x v="3009"/>
    <s v="theater/spaces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x v="3015"/>
    <x v="3010"/>
    <s v="theater/spaces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x v="3016"/>
    <x v="3011"/>
    <s v="theater/spaces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x v="3017"/>
    <x v="3012"/>
    <s v="theater/spaces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x v="3018"/>
    <x v="3013"/>
    <s v="theater/spaces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x v="3019"/>
    <x v="3014"/>
    <s v="theater/spaces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x v="3020"/>
    <x v="3015"/>
    <s v="theater/spaces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x v="3021"/>
    <x v="3016"/>
    <s v="theater/spaces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x v="3022"/>
    <x v="3017"/>
    <s v="theater/spaces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x v="3023"/>
    <x v="3018"/>
    <s v="theater/spaces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x v="3024"/>
    <x v="3019"/>
    <s v="theater/spaces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x v="3025"/>
    <x v="3020"/>
    <s v="theater/spaces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x v="3026"/>
    <x v="3021"/>
    <s v="theater/spaces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x v="3027"/>
    <x v="3022"/>
    <s v="theater/spaces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x v="3028"/>
    <x v="3023"/>
    <s v="theater/spaces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x v="3029"/>
    <x v="3024"/>
    <s v="theater/spaces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x v="3030"/>
    <x v="3025"/>
    <s v="theater/spaces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x v="3031"/>
    <x v="3026"/>
    <s v="theater/spaces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x v="3032"/>
    <x v="3027"/>
    <s v="theater/spaces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x v="3033"/>
    <x v="3028"/>
    <s v="theater/spaces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x v="3034"/>
    <x v="3029"/>
    <s v="theater/spaces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x v="3035"/>
    <x v="3030"/>
    <s v="theater/spaces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x v="3036"/>
    <x v="3031"/>
    <s v="theater/spaces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x v="3037"/>
    <x v="3032"/>
    <s v="theater/spaces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x v="3038"/>
    <x v="3033"/>
    <s v="theater/spaces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x v="3039"/>
    <x v="3034"/>
    <s v="theater/spaces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x v="3040"/>
    <x v="3035"/>
    <s v="theater/spaces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x v="3041"/>
    <x v="3036"/>
    <s v="theater/spaces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x v="3042"/>
    <x v="3037"/>
    <s v="theater/spaces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x v="3043"/>
    <x v="3038"/>
    <s v="theater/spaces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x v="3044"/>
    <x v="3039"/>
    <s v="theater/spaces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x v="3045"/>
    <x v="3040"/>
    <s v="theater/spaces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x v="3046"/>
    <x v="3041"/>
    <s v="theater/spaces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x v="3047"/>
    <x v="3042"/>
    <s v="theater/spaces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x v="3048"/>
    <x v="3043"/>
    <s v="theater/spaces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x v="3049"/>
    <x v="3044"/>
    <s v="theater/spaces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x v="3050"/>
    <x v="3045"/>
    <s v="theater/spaces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x v="3051"/>
    <x v="3046"/>
    <s v="theater/spaces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x v="3052"/>
    <x v="3047"/>
    <s v="theater/spaces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x v="3053"/>
    <x v="3048"/>
    <s v="theater/spaces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x v="3054"/>
    <x v="3049"/>
    <s v="theater/spaces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x v="3055"/>
    <x v="3050"/>
    <s v="theater/spaces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x v="3056"/>
    <x v="3051"/>
    <s v="theater/spaces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x v="3057"/>
    <x v="3052"/>
    <s v="theater/spaces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x v="3058"/>
    <x v="3053"/>
    <s v="theater/spaces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x v="3059"/>
    <x v="3054"/>
    <s v="theater/spaces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x v="3060"/>
    <x v="3055"/>
    <s v="theater/spaces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x v="3061"/>
    <x v="3056"/>
    <s v="theater/spaces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x v="3062"/>
    <x v="3057"/>
    <s v="theater/spaces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x v="3063"/>
    <x v="3058"/>
    <s v="theater/spaces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x v="3064"/>
    <x v="3059"/>
    <s v="theater/spaces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x v="3065"/>
    <x v="3060"/>
    <s v="theater/spaces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x v="3066"/>
    <x v="3061"/>
    <s v="theater/spaces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x v="3067"/>
    <x v="3062"/>
    <s v="theater/spaces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x v="3068"/>
    <x v="3063"/>
    <s v="theater/spaces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x v="3069"/>
    <x v="3064"/>
    <s v="theater/spaces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x v="3070"/>
    <x v="3065"/>
    <s v="theater/spaces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x v="3071"/>
    <x v="3066"/>
    <s v="theater/spaces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x v="3072"/>
    <x v="3067"/>
    <s v="theater/spaces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x v="3073"/>
    <x v="3068"/>
    <s v="theater/spaces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x v="3074"/>
    <x v="3069"/>
    <s v="theater/spaces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x v="3075"/>
    <x v="3070"/>
    <s v="theater/spaces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x v="3076"/>
    <x v="3071"/>
    <s v="theater/spaces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x v="3077"/>
    <x v="3072"/>
    <s v="theater/spaces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x v="3078"/>
    <x v="3073"/>
    <s v="theater/spaces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x v="3079"/>
    <x v="3074"/>
    <s v="theater/spaces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x v="3080"/>
    <x v="3075"/>
    <s v="theater/spaces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x v="3081"/>
    <x v="3076"/>
    <s v="theater/spaces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x v="3082"/>
    <x v="3077"/>
    <s v="theater/spaces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x v="3083"/>
    <x v="3078"/>
    <s v="theater/spaces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x v="3084"/>
    <x v="3079"/>
    <s v="theater/spaces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x v="3085"/>
    <x v="3080"/>
    <s v="theater/spaces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x v="3086"/>
    <x v="3081"/>
    <s v="theater/spaces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x v="3087"/>
    <x v="3082"/>
    <s v="theater/spaces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x v="3088"/>
    <x v="3083"/>
    <s v="theater/spaces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x v="3089"/>
    <x v="3084"/>
    <s v="theater/spaces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x v="3090"/>
    <x v="3085"/>
    <s v="theater/spaces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x v="3091"/>
    <x v="3086"/>
    <s v="theater/spaces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x v="3092"/>
    <x v="3087"/>
    <s v="theater/spaces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x v="3093"/>
    <x v="2806"/>
    <s v="theater/spaces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x v="3094"/>
    <x v="3088"/>
    <s v="theater/spaces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x v="3095"/>
    <x v="3089"/>
    <s v="theater/spaces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x v="3096"/>
    <x v="3090"/>
    <s v="theater/spaces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x v="3097"/>
    <x v="3091"/>
    <s v="theater/spaces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x v="3098"/>
    <x v="3092"/>
    <s v="theater/spaces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x v="3099"/>
    <x v="3093"/>
    <s v="theater/spaces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x v="3100"/>
    <x v="3094"/>
    <s v="theater/spaces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x v="3101"/>
    <x v="3095"/>
    <s v="theater/spaces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x v="3102"/>
    <x v="3096"/>
    <s v="theater/spaces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x v="3103"/>
    <x v="3097"/>
    <s v="theater/spaces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x v="3104"/>
    <x v="3098"/>
    <s v="theater/spaces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x v="3105"/>
    <x v="3099"/>
    <s v="theater/spaces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x v="3106"/>
    <x v="3100"/>
    <s v="theater/spaces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x v="3107"/>
    <x v="3101"/>
    <s v="theater/spaces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x v="3108"/>
    <x v="3102"/>
    <s v="theater/spaces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x v="3109"/>
    <x v="3103"/>
    <s v="theater/spaces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x v="3110"/>
    <x v="3104"/>
    <s v="theater/spaces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x v="3111"/>
    <x v="3105"/>
    <s v="theater/spaces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x v="3112"/>
    <x v="3106"/>
    <s v="theater/spaces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x v="3113"/>
    <x v="3107"/>
    <s v="theater/spaces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x v="3114"/>
    <x v="3108"/>
    <s v="theater/spaces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x v="3115"/>
    <x v="3109"/>
    <s v="theater/spaces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x v="3116"/>
    <x v="3110"/>
    <s v="theater/spaces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x v="3117"/>
    <x v="3111"/>
    <s v="theater/spaces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x v="3118"/>
    <x v="3112"/>
    <s v="theater/spaces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x v="3119"/>
    <x v="3113"/>
    <s v="theater/spaces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x v="3120"/>
    <x v="3114"/>
    <s v="theater/spaces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x v="3121"/>
    <x v="3115"/>
    <s v="theater/spaces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x v="3122"/>
    <x v="3116"/>
    <s v="theater/spaces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x v="3123"/>
    <x v="3117"/>
    <s v="theater/spaces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x v="3124"/>
    <x v="3118"/>
    <s v="theater/spaces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n v="0"/>
    <x v="3125"/>
    <x v="3119"/>
    <s v="theater/spaces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x v="3126"/>
    <x v="3120"/>
    <s v="theater/spaces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x v="3127"/>
    <x v="3121"/>
    <s v="theater/spaces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x v="3128"/>
    <x v="3122"/>
    <s v="theater/plays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x v="3129"/>
    <x v="3123"/>
    <s v="theater/plays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x v="3130"/>
    <x v="3124"/>
    <s v="theater/plays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x v="3131"/>
    <x v="3125"/>
    <s v="theater/plays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x v="3132"/>
    <x v="3126"/>
    <s v="theater/plays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x v="3133"/>
    <x v="3127"/>
    <s v="theater/plays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x v="3134"/>
    <x v="3128"/>
    <s v="theater/plays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x v="3135"/>
    <x v="3129"/>
    <s v="theater/plays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x v="3136"/>
    <x v="3130"/>
    <s v="theater/plays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x v="3137"/>
    <x v="3131"/>
    <s v="theater/plays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x v="3138"/>
    <x v="3132"/>
    <s v="theater/plays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x v="3139"/>
    <x v="3133"/>
    <s v="theater/plays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x v="3140"/>
    <x v="3134"/>
    <s v="theater/plays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x v="3141"/>
    <x v="3135"/>
    <s v="theater/plays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x v="3142"/>
    <x v="3136"/>
    <s v="theater/plays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x v="3143"/>
    <x v="3137"/>
    <s v="theater/plays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x v="3144"/>
    <x v="3138"/>
    <s v="theater/plays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x v="3145"/>
    <x v="3139"/>
    <s v="theater/plays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x v="3146"/>
    <x v="3140"/>
    <s v="theater/plays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x v="3147"/>
    <x v="3141"/>
    <s v="theater/plays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x v="3148"/>
    <x v="3142"/>
    <s v="theater/plays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x v="3149"/>
    <x v="3143"/>
    <s v="theater/plays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x v="3150"/>
    <x v="3144"/>
    <s v="theater/plays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x v="3151"/>
    <x v="3145"/>
    <s v="theater/plays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x v="3152"/>
    <x v="3146"/>
    <s v="theater/plays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x v="3153"/>
    <x v="3147"/>
    <s v="theater/plays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x v="3154"/>
    <x v="3148"/>
    <s v="theater/plays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x v="3155"/>
    <x v="3149"/>
    <s v="theater/plays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x v="3156"/>
    <x v="3150"/>
    <s v="theater/plays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x v="3157"/>
    <x v="3151"/>
    <s v="theater/plays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x v="3158"/>
    <x v="3152"/>
    <s v="theater/plays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x v="3159"/>
    <x v="3153"/>
    <s v="theater/plays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x v="3160"/>
    <x v="3154"/>
    <s v="theater/plays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x v="3161"/>
    <x v="3155"/>
    <s v="theater/plays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x v="3162"/>
    <x v="3156"/>
    <s v="theater/plays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x v="3163"/>
    <x v="3157"/>
    <s v="theater/plays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x v="3164"/>
    <x v="3158"/>
    <s v="theater/plays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x v="3165"/>
    <x v="73"/>
    <s v="theater/plays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x v="3166"/>
    <x v="3159"/>
    <s v="theater/plays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x v="3167"/>
    <x v="3160"/>
    <s v="theater/plays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x v="3168"/>
    <x v="3161"/>
    <s v="theater/plays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x v="3169"/>
    <x v="3162"/>
    <s v="theater/plays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x v="3170"/>
    <x v="3163"/>
    <s v="theater/plays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x v="3171"/>
    <x v="3164"/>
    <s v="theater/plays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x v="3172"/>
    <x v="3165"/>
    <s v="theater/plays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x v="3173"/>
    <x v="3166"/>
    <s v="theater/plays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x v="3174"/>
    <x v="3167"/>
    <s v="theater/plays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x v="3175"/>
    <x v="3168"/>
    <s v="theater/plays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x v="3176"/>
    <x v="3169"/>
    <s v="theater/plays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x v="3177"/>
    <x v="3170"/>
    <s v="theater/plays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x v="3178"/>
    <x v="3171"/>
    <s v="theater/plays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x v="3179"/>
    <x v="3172"/>
    <s v="theater/plays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x v="3180"/>
    <x v="3173"/>
    <s v="theater/plays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x v="3181"/>
    <x v="3174"/>
    <s v="theater/plays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x v="3182"/>
    <x v="3175"/>
    <s v="theater/plays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x v="3183"/>
    <x v="3176"/>
    <s v="theater/plays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x v="3184"/>
    <x v="3177"/>
    <s v="theater/plays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x v="3185"/>
    <x v="3178"/>
    <s v="theater/plays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x v="3186"/>
    <x v="3179"/>
    <s v="theater/plays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x v="3187"/>
    <x v="3180"/>
    <s v="theater/plays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x v="3188"/>
    <x v="3181"/>
    <s v="theater/musical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x v="3189"/>
    <x v="3182"/>
    <s v="theater/musical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x v="3190"/>
    <x v="3183"/>
    <s v="theater/musical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x v="3191"/>
    <x v="3184"/>
    <s v="theater/musical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x v="3192"/>
    <x v="3185"/>
    <s v="theater/musical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x v="3193"/>
    <x v="3186"/>
    <s v="theater/musical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x v="3194"/>
    <x v="3187"/>
    <s v="theater/musical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x v="3195"/>
    <x v="3188"/>
    <s v="theater/musical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x v="3196"/>
    <x v="3189"/>
    <s v="theater/musical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x v="3197"/>
    <x v="3190"/>
    <s v="theater/musical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x v="3198"/>
    <x v="3191"/>
    <s v="theater/musical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x v="3199"/>
    <x v="3192"/>
    <s v="theater/musical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x v="3200"/>
    <x v="3193"/>
    <s v="theater/musical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x v="3201"/>
    <x v="3194"/>
    <s v="theater/musical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x v="3202"/>
    <x v="3195"/>
    <s v="theater/musical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x v="3203"/>
    <x v="3196"/>
    <s v="theater/musical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x v="3204"/>
    <x v="3197"/>
    <s v="theater/musical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x v="3205"/>
    <x v="3198"/>
    <s v="theater/musical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x v="3206"/>
    <x v="3199"/>
    <s v="theater/musical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x v="3207"/>
    <x v="3200"/>
    <s v="theater/musical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x v="3208"/>
    <x v="3201"/>
    <s v="theater/plays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x v="3209"/>
    <x v="3202"/>
    <s v="theater/plays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x v="3210"/>
    <x v="3203"/>
    <s v="theater/plays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x v="3211"/>
    <x v="3204"/>
    <s v="theater/plays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x v="3212"/>
    <x v="3205"/>
    <s v="theater/plays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x v="3213"/>
    <x v="3206"/>
    <s v="theater/plays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x v="3214"/>
    <x v="3207"/>
    <s v="theater/plays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x v="3215"/>
    <x v="3208"/>
    <s v="theater/plays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x v="3216"/>
    <x v="3209"/>
    <s v="theater/plays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x v="3217"/>
    <x v="3210"/>
    <s v="theater/plays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x v="3218"/>
    <x v="3211"/>
    <s v="theater/plays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x v="3219"/>
    <x v="3212"/>
    <s v="theater/plays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x v="3220"/>
    <x v="3213"/>
    <s v="theater/plays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x v="3221"/>
    <x v="3214"/>
    <s v="theater/plays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x v="3222"/>
    <x v="3215"/>
    <s v="theater/plays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x v="3223"/>
    <x v="3216"/>
    <s v="theater/plays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x v="3224"/>
    <x v="3217"/>
    <s v="theater/plays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x v="3225"/>
    <x v="3218"/>
    <s v="theater/plays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x v="3226"/>
    <x v="3219"/>
    <s v="theater/plays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x v="3227"/>
    <x v="3220"/>
    <s v="theater/plays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x v="3228"/>
    <x v="3221"/>
    <s v="theater/plays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x v="3229"/>
    <x v="3222"/>
    <s v="theater/plays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x v="3230"/>
    <x v="341"/>
    <s v="theater/plays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x v="3231"/>
    <x v="3223"/>
    <s v="theater/plays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x v="3232"/>
    <x v="3224"/>
    <s v="theater/plays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x v="3233"/>
    <x v="3225"/>
    <s v="theater/plays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x v="3234"/>
    <x v="3226"/>
    <s v="theater/plays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x v="3235"/>
    <x v="3227"/>
    <s v="theater/plays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x v="3236"/>
    <x v="3228"/>
    <s v="theater/plays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x v="3237"/>
    <x v="3229"/>
    <s v="theater/plays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x v="3238"/>
    <x v="3230"/>
    <s v="theater/plays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x v="3239"/>
    <x v="3231"/>
    <s v="theater/plays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x v="3240"/>
    <x v="3232"/>
    <s v="theater/plays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x v="3241"/>
    <x v="3233"/>
    <s v="theater/plays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x v="3242"/>
    <x v="3234"/>
    <s v="theater/plays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x v="3243"/>
    <x v="3235"/>
    <s v="theater/plays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x v="3244"/>
    <x v="3236"/>
    <s v="theater/plays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x v="3245"/>
    <x v="3237"/>
    <s v="theater/plays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x v="3246"/>
    <x v="3238"/>
    <s v="theater/plays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x v="3247"/>
    <x v="3239"/>
    <s v="theater/plays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x v="3248"/>
    <x v="3240"/>
    <s v="theater/plays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x v="3249"/>
    <x v="3241"/>
    <s v="theater/plays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x v="3250"/>
    <x v="3242"/>
    <s v="theater/plays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x v="3251"/>
    <x v="3243"/>
    <s v="theater/plays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x v="3252"/>
    <x v="3244"/>
    <s v="theater/plays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x v="3253"/>
    <x v="3245"/>
    <s v="theater/plays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x v="3254"/>
    <x v="3246"/>
    <s v="theater/plays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x v="3255"/>
    <x v="3247"/>
    <s v="theater/plays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x v="3256"/>
    <x v="3248"/>
    <s v="theater/plays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x v="3257"/>
    <x v="3249"/>
    <s v="theater/plays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x v="3258"/>
    <x v="3250"/>
    <s v="theater/plays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x v="3259"/>
    <x v="3251"/>
    <s v="theater/plays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x v="3260"/>
    <x v="3252"/>
    <s v="theater/plays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x v="3261"/>
    <x v="3253"/>
    <s v="theater/plays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x v="3262"/>
    <x v="3254"/>
    <s v="theater/plays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x v="3263"/>
    <x v="3255"/>
    <s v="theater/plays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x v="3264"/>
    <x v="3256"/>
    <s v="theater/plays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x v="3265"/>
    <x v="3257"/>
    <s v="theater/plays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x v="3266"/>
    <x v="3258"/>
    <s v="theater/plays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x v="3267"/>
    <x v="3259"/>
    <s v="theater/plays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x v="3268"/>
    <x v="3260"/>
    <s v="theater/plays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x v="3269"/>
    <x v="3261"/>
    <s v="theater/plays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x v="3270"/>
    <x v="3262"/>
    <s v="theater/plays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x v="3271"/>
    <x v="3263"/>
    <s v="theater/plays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x v="3272"/>
    <x v="3264"/>
    <s v="theater/plays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x v="3273"/>
    <x v="3265"/>
    <s v="theater/plays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x v="3274"/>
    <x v="3266"/>
    <s v="theater/plays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x v="3275"/>
    <x v="3267"/>
    <s v="theater/plays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x v="3276"/>
    <x v="3268"/>
    <s v="theater/plays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x v="3277"/>
    <x v="3269"/>
    <s v="theater/plays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x v="3278"/>
    <x v="3270"/>
    <s v="theater/plays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x v="3279"/>
    <x v="3271"/>
    <s v="theater/plays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x v="3280"/>
    <x v="3272"/>
    <s v="theater/plays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x v="3281"/>
    <x v="3273"/>
    <s v="theater/plays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x v="3282"/>
    <x v="3274"/>
    <s v="theater/plays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x v="3283"/>
    <x v="3275"/>
    <s v="theater/plays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x v="3284"/>
    <x v="3276"/>
    <s v="theater/plays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x v="3285"/>
    <x v="3277"/>
    <s v="theater/plays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x v="3286"/>
    <x v="3278"/>
    <s v="theater/plays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x v="3287"/>
    <x v="3279"/>
    <s v="theater/plays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x v="3288"/>
    <x v="3280"/>
    <s v="theater/plays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x v="3289"/>
    <x v="3281"/>
    <s v="theater/plays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x v="3290"/>
    <x v="3282"/>
    <s v="theater/plays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x v="3291"/>
    <x v="3283"/>
    <s v="theater/plays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x v="3292"/>
    <x v="3284"/>
    <s v="theater/plays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x v="3293"/>
    <x v="3285"/>
    <s v="theater/plays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x v="3294"/>
    <x v="3286"/>
    <s v="theater/plays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x v="3295"/>
    <x v="3287"/>
    <s v="theater/plays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x v="3296"/>
    <x v="3288"/>
    <s v="theater/plays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x v="3297"/>
    <x v="3289"/>
    <s v="theater/plays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x v="3298"/>
    <x v="3290"/>
    <s v="theater/plays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x v="3299"/>
    <x v="3291"/>
    <s v="theater/plays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x v="3300"/>
    <x v="3292"/>
    <s v="theater/plays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x v="3301"/>
    <x v="3293"/>
    <s v="theater/plays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x v="3302"/>
    <x v="3294"/>
    <s v="theater/plays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x v="3303"/>
    <x v="3295"/>
    <s v="theater/plays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x v="3304"/>
    <x v="3296"/>
    <s v="theater/plays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x v="3305"/>
    <x v="3297"/>
    <s v="theater/plays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x v="3306"/>
    <x v="3298"/>
    <s v="theater/plays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x v="3307"/>
    <x v="3299"/>
    <s v="theater/plays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x v="3308"/>
    <x v="3300"/>
    <s v="theater/plays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x v="3309"/>
    <x v="3301"/>
    <s v="theater/plays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x v="3310"/>
    <x v="3302"/>
    <s v="theater/plays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x v="3311"/>
    <x v="3303"/>
    <s v="theater/plays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x v="3312"/>
    <x v="3304"/>
    <s v="theater/plays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x v="3313"/>
    <x v="3305"/>
    <s v="theater/plays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x v="3314"/>
    <x v="3306"/>
    <s v="theater/plays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x v="3315"/>
    <x v="3307"/>
    <s v="theater/plays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x v="3316"/>
    <x v="3308"/>
    <s v="theater/plays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x v="3317"/>
    <x v="3309"/>
    <s v="theater/plays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x v="3318"/>
    <x v="3310"/>
    <s v="theater/plays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x v="3319"/>
    <x v="3311"/>
    <s v="theater/plays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x v="3320"/>
    <x v="3312"/>
    <s v="theater/plays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x v="3321"/>
    <x v="3313"/>
    <s v="theater/plays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x v="3322"/>
    <x v="3314"/>
    <s v="theater/plays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x v="3323"/>
    <x v="3315"/>
    <s v="theater/plays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x v="3324"/>
    <x v="3316"/>
    <s v="theater/plays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x v="3325"/>
    <x v="3317"/>
    <s v="theater/plays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x v="3326"/>
    <x v="3318"/>
    <s v="theater/plays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x v="3327"/>
    <x v="3319"/>
    <s v="theater/plays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x v="3328"/>
    <x v="3320"/>
    <s v="theater/plays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x v="3329"/>
    <x v="3321"/>
    <s v="theater/plays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x v="3330"/>
    <x v="3322"/>
    <s v="theater/plays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x v="3331"/>
    <x v="3323"/>
    <s v="theater/plays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x v="3332"/>
    <x v="3324"/>
    <s v="theater/plays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x v="3333"/>
    <x v="3325"/>
    <s v="theater/plays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x v="3334"/>
    <x v="3326"/>
    <s v="theater/plays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x v="3335"/>
    <x v="3327"/>
    <s v="theater/plays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x v="3336"/>
    <x v="3328"/>
    <s v="theater/plays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x v="3337"/>
    <x v="3329"/>
    <s v="theater/plays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x v="3338"/>
    <x v="3330"/>
    <s v="theater/plays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x v="3339"/>
    <x v="3331"/>
    <s v="theater/plays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x v="3340"/>
    <x v="3332"/>
    <s v="theater/plays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x v="3341"/>
    <x v="3333"/>
    <s v="theater/plays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x v="3342"/>
    <x v="3334"/>
    <s v="theater/plays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x v="3343"/>
    <x v="3335"/>
    <s v="theater/plays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x v="3344"/>
    <x v="3336"/>
    <s v="theater/plays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x v="3345"/>
    <x v="3337"/>
    <s v="theater/plays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x v="3346"/>
    <x v="3338"/>
    <s v="theater/plays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x v="3347"/>
    <x v="3339"/>
    <s v="theater/plays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x v="3348"/>
    <x v="3340"/>
    <s v="theater/plays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x v="3349"/>
    <x v="3341"/>
    <s v="theater/plays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x v="3350"/>
    <x v="3342"/>
    <s v="theater/plays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x v="3351"/>
    <x v="3343"/>
    <s v="theater/plays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x v="3352"/>
    <x v="3344"/>
    <s v="theater/plays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x v="3353"/>
    <x v="3345"/>
    <s v="theater/plays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x v="3354"/>
    <x v="3346"/>
    <s v="theater/plays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x v="3355"/>
    <x v="3347"/>
    <s v="theater/plays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x v="3356"/>
    <x v="3348"/>
    <s v="theater/plays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x v="3357"/>
    <x v="3349"/>
    <s v="theater/plays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x v="3358"/>
    <x v="3350"/>
    <s v="theater/plays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x v="3359"/>
    <x v="3351"/>
    <s v="theater/plays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x v="3360"/>
    <x v="3352"/>
    <s v="theater/plays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x v="3361"/>
    <x v="3353"/>
    <s v="theater/plays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x v="3362"/>
    <x v="3354"/>
    <s v="theater/plays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x v="3363"/>
    <x v="3355"/>
    <s v="theater/plays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x v="3364"/>
    <x v="3266"/>
    <s v="theater/plays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x v="3365"/>
    <x v="3356"/>
    <s v="theater/plays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x v="3366"/>
    <x v="3357"/>
    <s v="theater/plays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x v="3367"/>
    <x v="3358"/>
    <s v="theater/plays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x v="3368"/>
    <x v="3359"/>
    <s v="theater/plays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x v="3369"/>
    <x v="3360"/>
    <s v="theater/plays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x v="3370"/>
    <x v="3361"/>
    <s v="theater/plays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x v="3371"/>
    <x v="3362"/>
    <s v="theater/plays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x v="3372"/>
    <x v="2835"/>
    <s v="theater/plays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x v="3373"/>
    <x v="3363"/>
    <s v="theater/plays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x v="3374"/>
    <x v="3364"/>
    <s v="theater/plays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x v="3375"/>
    <x v="3365"/>
    <s v="theater/plays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x v="3376"/>
    <x v="3366"/>
    <s v="theater/plays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x v="3377"/>
    <x v="3367"/>
    <s v="theater/plays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x v="3378"/>
    <x v="3368"/>
    <s v="theater/plays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x v="3379"/>
    <x v="3369"/>
    <s v="theater/plays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x v="3380"/>
    <x v="3370"/>
    <s v="theater/plays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x v="3381"/>
    <x v="3371"/>
    <s v="theater/plays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x v="3382"/>
    <x v="3372"/>
    <s v="theater/plays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x v="3383"/>
    <x v="3373"/>
    <s v="theater/plays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x v="3384"/>
    <x v="3374"/>
    <s v="theater/plays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x v="3385"/>
    <x v="3375"/>
    <s v="theater/plays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x v="3386"/>
    <x v="3376"/>
    <s v="theater/plays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x v="3387"/>
    <x v="3377"/>
    <s v="theater/plays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x v="3388"/>
    <x v="3378"/>
    <s v="theater/plays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x v="3389"/>
    <x v="3379"/>
    <s v="theater/plays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x v="3390"/>
    <x v="3380"/>
    <s v="theater/plays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x v="3391"/>
    <x v="3381"/>
    <s v="theater/plays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x v="3392"/>
    <x v="3382"/>
    <s v="theater/plays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x v="3393"/>
    <x v="3383"/>
    <s v="theater/plays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x v="3394"/>
    <x v="3384"/>
    <s v="theater/plays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x v="3395"/>
    <x v="3385"/>
    <s v="theater/plays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x v="3396"/>
    <x v="2806"/>
    <s v="theater/plays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x v="3397"/>
    <x v="3386"/>
    <s v="theater/plays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x v="3398"/>
    <x v="3387"/>
    <s v="theater/plays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x v="3399"/>
    <x v="3388"/>
    <s v="theater/plays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x v="3400"/>
    <x v="3389"/>
    <s v="theater/plays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x v="3401"/>
    <x v="3390"/>
    <s v="theater/plays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x v="3402"/>
    <x v="3391"/>
    <s v="theater/plays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x v="3403"/>
    <x v="3392"/>
    <s v="theater/plays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x v="3404"/>
    <x v="3393"/>
    <s v="theater/plays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x v="3405"/>
    <x v="3394"/>
    <s v="theater/plays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x v="3406"/>
    <x v="3395"/>
    <s v="theater/plays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x v="3407"/>
    <x v="3396"/>
    <s v="theater/plays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x v="3408"/>
    <x v="3397"/>
    <s v="theater/plays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x v="3409"/>
    <x v="3398"/>
    <s v="theater/plays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x v="3410"/>
    <x v="3399"/>
    <s v="theater/plays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x v="3411"/>
    <x v="3400"/>
    <s v="theater/plays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x v="3412"/>
    <x v="3401"/>
    <s v="theater/plays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x v="3413"/>
    <x v="3402"/>
    <s v="theater/plays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x v="3414"/>
    <x v="3403"/>
    <s v="theater/plays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x v="3415"/>
    <x v="3404"/>
    <s v="theater/plays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x v="3416"/>
    <x v="3405"/>
    <s v="theater/plays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x v="3417"/>
    <x v="3406"/>
    <s v="theater/plays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x v="3418"/>
    <x v="3407"/>
    <s v="theater/plays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x v="3419"/>
    <x v="3408"/>
    <s v="theater/plays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x v="3420"/>
    <x v="3409"/>
    <s v="theater/plays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x v="3421"/>
    <x v="3410"/>
    <s v="theater/plays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x v="3422"/>
    <x v="2232"/>
    <s v="theater/plays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x v="3423"/>
    <x v="3411"/>
    <s v="theater/plays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x v="3424"/>
    <x v="3412"/>
    <s v="theater/plays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x v="3425"/>
    <x v="3413"/>
    <s v="theater/plays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x v="3426"/>
    <x v="3414"/>
    <s v="theater/plays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x v="3427"/>
    <x v="3415"/>
    <s v="theater/plays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x v="3428"/>
    <x v="3416"/>
    <s v="theater/plays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x v="3429"/>
    <x v="3417"/>
    <s v="theater/plays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x v="3430"/>
    <x v="3418"/>
    <s v="theater/plays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x v="3431"/>
    <x v="3419"/>
    <s v="theater/plays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x v="3432"/>
    <x v="3420"/>
    <s v="theater/plays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x v="3433"/>
    <x v="3421"/>
    <s v="theater/plays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x v="3434"/>
    <x v="3422"/>
    <s v="theater/plays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x v="3435"/>
    <x v="3423"/>
    <s v="theater/plays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x v="3436"/>
    <x v="3424"/>
    <s v="theater/plays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x v="3437"/>
    <x v="3425"/>
    <s v="theater/plays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x v="3438"/>
    <x v="3426"/>
    <s v="theater/plays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x v="3439"/>
    <x v="3427"/>
    <s v="theater/plays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x v="3440"/>
    <x v="3428"/>
    <s v="theater/plays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x v="3441"/>
    <x v="3429"/>
    <s v="theater/plays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x v="3442"/>
    <x v="3430"/>
    <s v="theater/plays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x v="3443"/>
    <x v="3431"/>
    <s v="theater/plays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x v="3444"/>
    <x v="3432"/>
    <s v="theater/plays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x v="3445"/>
    <x v="3433"/>
    <s v="theater/plays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x v="3446"/>
    <x v="3434"/>
    <s v="theater/plays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x v="3447"/>
    <x v="3435"/>
    <s v="theater/plays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x v="3448"/>
    <x v="3436"/>
    <s v="theater/plays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x v="3449"/>
    <x v="3437"/>
    <s v="theater/plays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x v="3450"/>
    <x v="3438"/>
    <s v="theater/plays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x v="3451"/>
    <x v="3439"/>
    <s v="theater/plays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x v="3452"/>
    <x v="3440"/>
    <s v="theater/plays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x v="3453"/>
    <x v="3441"/>
    <s v="theater/plays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x v="3454"/>
    <x v="3442"/>
    <s v="theater/plays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x v="3455"/>
    <x v="3443"/>
    <s v="theater/plays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x v="3456"/>
    <x v="3444"/>
    <s v="theater/plays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x v="3457"/>
    <x v="3445"/>
    <s v="theater/plays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x v="3458"/>
    <x v="3446"/>
    <s v="theater/plays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x v="3459"/>
    <x v="3447"/>
    <s v="theater/plays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x v="3460"/>
    <x v="3448"/>
    <s v="theater/plays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x v="3461"/>
    <x v="3449"/>
    <s v="theater/plays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x v="3462"/>
    <x v="3450"/>
    <s v="theater/plays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x v="3463"/>
    <x v="3451"/>
    <s v="theater/plays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x v="3464"/>
    <x v="3452"/>
    <s v="theater/plays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x v="3465"/>
    <x v="3453"/>
    <s v="theater/plays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x v="3466"/>
    <x v="3454"/>
    <s v="theater/plays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x v="3467"/>
    <x v="3455"/>
    <s v="theater/plays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x v="3468"/>
    <x v="3456"/>
    <s v="theater/plays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x v="3469"/>
    <x v="3457"/>
    <s v="theater/plays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x v="3470"/>
    <x v="3458"/>
    <s v="theater/plays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x v="3471"/>
    <x v="3459"/>
    <s v="theater/plays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x v="3472"/>
    <x v="3460"/>
    <s v="theater/plays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x v="3473"/>
    <x v="3461"/>
    <s v="theater/plays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x v="3474"/>
    <x v="3462"/>
    <s v="theater/plays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x v="3475"/>
    <x v="3463"/>
    <s v="theater/plays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x v="3476"/>
    <x v="3464"/>
    <s v="theater/plays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x v="3477"/>
    <x v="3465"/>
    <s v="theater/plays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x v="3478"/>
    <x v="3466"/>
    <s v="theater/plays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x v="3479"/>
    <x v="3467"/>
    <s v="theater/plays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x v="3480"/>
    <x v="3468"/>
    <s v="theater/plays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x v="3481"/>
    <x v="3469"/>
    <s v="theater/plays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x v="3482"/>
    <x v="3470"/>
    <s v="theater/plays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x v="3483"/>
    <x v="3471"/>
    <s v="theater/plays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x v="3484"/>
    <x v="3472"/>
    <s v="theater/plays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x v="3485"/>
    <x v="3473"/>
    <s v="theater/plays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x v="3486"/>
    <x v="3474"/>
    <s v="theater/plays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x v="3487"/>
    <x v="3475"/>
    <s v="theater/plays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x v="3488"/>
    <x v="3476"/>
    <s v="theater/plays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x v="3489"/>
    <x v="3477"/>
    <s v="theater/plays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x v="3490"/>
    <x v="3478"/>
    <s v="theater/plays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x v="3491"/>
    <x v="3479"/>
    <s v="theater/plays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x v="3492"/>
    <x v="3480"/>
    <s v="theater/plays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x v="3493"/>
    <x v="3481"/>
    <s v="theater/plays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x v="3494"/>
    <x v="3482"/>
    <s v="theater/plays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x v="3495"/>
    <x v="3483"/>
    <s v="theater/plays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x v="3496"/>
    <x v="3484"/>
    <s v="theater/plays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x v="3497"/>
    <x v="3485"/>
    <s v="theater/plays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x v="3498"/>
    <x v="3486"/>
    <s v="theater/plays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x v="3499"/>
    <x v="3487"/>
    <s v="theater/plays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x v="3500"/>
    <x v="3488"/>
    <s v="theater/plays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x v="3501"/>
    <x v="3489"/>
    <s v="theater/plays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x v="3502"/>
    <x v="3490"/>
    <s v="theater/plays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x v="3503"/>
    <x v="3491"/>
    <s v="theater/plays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x v="3504"/>
    <x v="3492"/>
    <s v="theater/plays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x v="3505"/>
    <x v="3493"/>
    <s v="theater/plays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x v="3506"/>
    <x v="3494"/>
    <s v="theater/plays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x v="3507"/>
    <x v="3495"/>
    <s v="theater/plays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x v="3508"/>
    <x v="3496"/>
    <s v="theater/plays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x v="3509"/>
    <x v="3497"/>
    <s v="theater/plays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x v="3510"/>
    <x v="3498"/>
    <s v="theater/plays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x v="3511"/>
    <x v="3499"/>
    <s v="theater/plays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x v="3512"/>
    <x v="3500"/>
    <s v="theater/plays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x v="3513"/>
    <x v="3501"/>
    <s v="theater/plays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x v="3514"/>
    <x v="3502"/>
    <s v="theater/plays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x v="3515"/>
    <x v="3503"/>
    <s v="theater/plays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x v="3516"/>
    <x v="3504"/>
    <s v="theater/plays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x v="3517"/>
    <x v="3505"/>
    <s v="theater/plays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x v="3518"/>
    <x v="3506"/>
    <s v="theater/plays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x v="3519"/>
    <x v="3507"/>
    <s v="theater/plays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x v="3520"/>
    <x v="3508"/>
    <s v="theater/plays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x v="3521"/>
    <x v="3509"/>
    <s v="theater/plays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x v="3522"/>
    <x v="3510"/>
    <s v="theater/plays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x v="3523"/>
    <x v="3511"/>
    <s v="theater/plays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x v="3524"/>
    <x v="3512"/>
    <s v="theater/plays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x v="3525"/>
    <x v="3453"/>
    <s v="theater/plays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x v="3526"/>
    <x v="3513"/>
    <s v="theater/plays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x v="3527"/>
    <x v="3514"/>
    <s v="theater/plays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x v="3528"/>
    <x v="3515"/>
    <s v="theater/plays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x v="3529"/>
    <x v="3516"/>
    <s v="theater/plays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x v="3530"/>
    <x v="3517"/>
    <s v="theater/plays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x v="3531"/>
    <x v="3518"/>
    <s v="theater/plays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x v="3532"/>
    <x v="3519"/>
    <s v="theater/plays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x v="3533"/>
    <x v="3520"/>
    <s v="theater/plays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x v="3534"/>
    <x v="3521"/>
    <s v="theater/plays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x v="3535"/>
    <x v="1804"/>
    <s v="theater/plays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x v="3536"/>
    <x v="3522"/>
    <s v="theater/plays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x v="3537"/>
    <x v="3523"/>
    <s v="theater/plays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x v="3538"/>
    <x v="3524"/>
    <s v="theater/plays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x v="3539"/>
    <x v="3525"/>
    <s v="theater/plays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x v="3540"/>
    <x v="3526"/>
    <s v="theater/plays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x v="3541"/>
    <x v="3527"/>
    <s v="theater/plays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x v="3542"/>
    <x v="3528"/>
    <s v="theater/plays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x v="3543"/>
    <x v="3529"/>
    <s v="theater/plays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x v="3544"/>
    <x v="3530"/>
    <s v="theater/plays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x v="3545"/>
    <x v="3531"/>
    <s v="theater/plays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x v="3546"/>
    <x v="3532"/>
    <s v="theater/plays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x v="3547"/>
    <x v="3533"/>
    <s v="theater/plays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x v="3548"/>
    <x v="3534"/>
    <s v="theater/plays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x v="3549"/>
    <x v="3535"/>
    <s v="theater/plays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x v="3550"/>
    <x v="3536"/>
    <s v="theater/plays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x v="3551"/>
    <x v="3537"/>
    <s v="theater/plays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x v="3552"/>
    <x v="3538"/>
    <s v="theater/plays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x v="3553"/>
    <x v="3539"/>
    <s v="theater/plays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x v="3554"/>
    <x v="3540"/>
    <s v="theater/plays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x v="3555"/>
    <x v="3541"/>
    <s v="theater/plays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x v="3556"/>
    <x v="3542"/>
    <s v="theater/plays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x v="3557"/>
    <x v="3543"/>
    <s v="theater/plays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x v="3558"/>
    <x v="3544"/>
    <s v="theater/plays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x v="3559"/>
    <x v="3545"/>
    <s v="theater/plays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x v="3560"/>
    <x v="3546"/>
    <s v="theater/plays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x v="3561"/>
    <x v="3547"/>
    <s v="theater/plays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x v="3562"/>
    <x v="3548"/>
    <s v="theater/plays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x v="3563"/>
    <x v="3549"/>
    <s v="theater/plays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x v="3564"/>
    <x v="3550"/>
    <s v="theater/plays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x v="3565"/>
    <x v="3551"/>
    <s v="theater/plays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x v="3566"/>
    <x v="3552"/>
    <s v="theater/plays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x v="3567"/>
    <x v="3553"/>
    <s v="theater/plays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x v="3568"/>
    <x v="3554"/>
    <s v="theater/plays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x v="3569"/>
    <x v="3555"/>
    <s v="theater/plays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x v="3570"/>
    <x v="3556"/>
    <s v="theater/plays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x v="3571"/>
    <x v="3557"/>
    <s v="theater/plays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x v="3572"/>
    <x v="3558"/>
    <s v="theater/plays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x v="3573"/>
    <x v="3559"/>
    <s v="theater/plays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x v="3574"/>
    <x v="3560"/>
    <s v="theater/plays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x v="3575"/>
    <x v="3561"/>
    <s v="theater/plays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x v="3576"/>
    <x v="3562"/>
    <s v="theater/plays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x v="3577"/>
    <x v="3563"/>
    <s v="theater/plays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x v="3578"/>
    <x v="3564"/>
    <s v="theater/plays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x v="3579"/>
    <x v="3565"/>
    <s v="theater/plays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x v="3580"/>
    <x v="3566"/>
    <s v="theater/plays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x v="3581"/>
    <x v="3567"/>
    <s v="theater/plays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x v="3582"/>
    <x v="3568"/>
    <s v="theater/plays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x v="3583"/>
    <x v="3569"/>
    <s v="theater/plays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x v="3584"/>
    <x v="3570"/>
    <s v="theater/plays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x v="3585"/>
    <x v="3571"/>
    <s v="theater/plays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x v="3586"/>
    <x v="3572"/>
    <s v="theater/plays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x v="3587"/>
    <x v="3573"/>
    <s v="theater/plays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x v="3588"/>
    <x v="3574"/>
    <s v="theater/plays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x v="3589"/>
    <x v="3575"/>
    <s v="theater/plays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x v="3590"/>
    <x v="3576"/>
    <s v="theater/plays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x v="3591"/>
    <x v="3577"/>
    <s v="theater/plays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x v="3592"/>
    <x v="3578"/>
    <s v="theater/plays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x v="3593"/>
    <x v="3579"/>
    <s v="theater/plays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x v="3594"/>
    <x v="3580"/>
    <s v="theater/plays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x v="3595"/>
    <x v="3581"/>
    <s v="theater/plays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x v="3596"/>
    <x v="3582"/>
    <s v="theater/plays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x v="3597"/>
    <x v="3583"/>
    <s v="theater/plays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x v="3598"/>
    <x v="3584"/>
    <s v="theater/plays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x v="3599"/>
    <x v="3585"/>
    <s v="theater/plays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x v="3600"/>
    <x v="3586"/>
    <s v="theater/plays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x v="3601"/>
    <x v="3587"/>
    <s v="theater/plays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x v="3602"/>
    <x v="3588"/>
    <s v="theater/plays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x v="3603"/>
    <x v="3589"/>
    <s v="theater/plays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x v="3604"/>
    <x v="3590"/>
    <s v="theater/plays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x v="3605"/>
    <x v="3591"/>
    <s v="theater/plays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x v="3606"/>
    <x v="3592"/>
    <s v="theater/plays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x v="3607"/>
    <x v="3593"/>
    <s v="theater/plays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x v="3608"/>
    <x v="3594"/>
    <s v="theater/plays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x v="3609"/>
    <x v="3595"/>
    <s v="theater/plays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x v="3610"/>
    <x v="3596"/>
    <s v="theater/plays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x v="3611"/>
    <x v="3597"/>
    <s v="theater/plays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x v="3612"/>
    <x v="3598"/>
    <s v="theater/plays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x v="3613"/>
    <x v="3599"/>
    <s v="theater/plays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x v="3614"/>
    <x v="3600"/>
    <s v="theater/plays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x v="3615"/>
    <x v="3601"/>
    <s v="theater/plays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x v="3616"/>
    <x v="3602"/>
    <s v="theater/plays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x v="3617"/>
    <x v="3603"/>
    <s v="theater/plays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x v="3618"/>
    <x v="3604"/>
    <s v="theater/plays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x v="3619"/>
    <x v="3605"/>
    <s v="theater/plays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x v="3620"/>
    <x v="3606"/>
    <s v="theater/plays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x v="3621"/>
    <x v="3607"/>
    <s v="theater/plays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x v="3622"/>
    <x v="3608"/>
    <s v="theater/plays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x v="3623"/>
    <x v="3609"/>
    <s v="theater/plays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x v="3624"/>
    <x v="3610"/>
    <s v="theater/plays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x v="3625"/>
    <x v="3611"/>
    <s v="theater/plays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x v="3626"/>
    <x v="3612"/>
    <s v="theater/plays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x v="3627"/>
    <x v="3613"/>
    <s v="theater/plays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x v="3628"/>
    <x v="3614"/>
    <s v="theater/musical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x v="3629"/>
    <x v="3615"/>
    <s v="theater/musical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x v="3630"/>
    <x v="3616"/>
    <s v="theater/musical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x v="3631"/>
    <x v="3617"/>
    <s v="theater/musical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x v="3632"/>
    <x v="3618"/>
    <s v="theater/musical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x v="3633"/>
    <x v="3619"/>
    <s v="theater/musical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x v="3634"/>
    <x v="3620"/>
    <s v="theater/musical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x v="3635"/>
    <x v="3621"/>
    <s v="theater/musical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x v="3636"/>
    <x v="3622"/>
    <s v="theater/musical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x v="3637"/>
    <x v="3623"/>
    <s v="theater/musical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x v="3638"/>
    <x v="3624"/>
    <s v="theater/musical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x v="3639"/>
    <x v="3625"/>
    <s v="theater/musical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x v="3640"/>
    <x v="3626"/>
    <s v="theater/musical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x v="3641"/>
    <x v="3627"/>
    <s v="theater/musical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x v="3642"/>
    <x v="3628"/>
    <s v="theater/musical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x v="3643"/>
    <x v="3629"/>
    <s v="theater/musical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x v="3644"/>
    <x v="3630"/>
    <s v="theater/musical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x v="3645"/>
    <x v="3631"/>
    <s v="theater/musical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x v="3646"/>
    <x v="3632"/>
    <s v="theater/musical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x v="3647"/>
    <x v="3633"/>
    <s v="theater/musical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x v="3648"/>
    <x v="3634"/>
    <s v="theater/plays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x v="3649"/>
    <x v="3635"/>
    <s v="theater/plays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x v="3650"/>
    <x v="3636"/>
    <s v="theater/plays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x v="3651"/>
    <x v="3637"/>
    <s v="theater/plays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x v="3652"/>
    <x v="3638"/>
    <s v="theater/plays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x v="3653"/>
    <x v="3639"/>
    <s v="theater/plays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x v="3654"/>
    <x v="3640"/>
    <s v="theater/plays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x v="3655"/>
    <x v="3641"/>
    <s v="theater/plays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x v="3656"/>
    <x v="3642"/>
    <s v="theater/plays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x v="3657"/>
    <x v="3643"/>
    <s v="theater/plays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x v="3658"/>
    <x v="3644"/>
    <s v="theater/plays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x v="3659"/>
    <x v="3645"/>
    <s v="theater/plays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x v="3660"/>
    <x v="3646"/>
    <s v="theater/plays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x v="3661"/>
    <x v="3647"/>
    <s v="theater/plays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x v="3662"/>
    <x v="3648"/>
    <s v="theater/plays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x v="3663"/>
    <x v="3649"/>
    <s v="theater/plays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x v="3664"/>
    <x v="3650"/>
    <s v="theater/plays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x v="3665"/>
    <x v="3651"/>
    <s v="theater/plays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x v="3666"/>
    <x v="3652"/>
    <s v="theater/plays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x v="3667"/>
    <x v="3653"/>
    <s v="theater/plays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x v="3668"/>
    <x v="3654"/>
    <s v="theater/plays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x v="3669"/>
    <x v="3655"/>
    <s v="theater/plays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x v="3670"/>
    <x v="3656"/>
    <s v="theater/plays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x v="3671"/>
    <x v="3657"/>
    <s v="theater/plays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x v="3672"/>
    <x v="3658"/>
    <s v="theater/plays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x v="3673"/>
    <x v="3659"/>
    <s v="theater/plays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x v="3674"/>
    <x v="3660"/>
    <s v="theater/plays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x v="3675"/>
    <x v="3661"/>
    <s v="theater/plays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x v="3676"/>
    <x v="3662"/>
    <s v="theater/plays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x v="3677"/>
    <x v="3663"/>
    <s v="theater/plays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x v="3678"/>
    <x v="3664"/>
    <s v="theater/plays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x v="3679"/>
    <x v="3665"/>
    <s v="theater/plays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x v="3680"/>
    <x v="3666"/>
    <s v="theater/plays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x v="3681"/>
    <x v="3667"/>
    <s v="theater/plays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x v="3682"/>
    <x v="3668"/>
    <s v="theater/plays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x v="3683"/>
    <x v="3669"/>
    <s v="theater/plays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x v="3684"/>
    <x v="3670"/>
    <s v="theater/plays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x v="3685"/>
    <x v="3671"/>
    <s v="theater/plays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x v="3686"/>
    <x v="3672"/>
    <s v="theater/plays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x v="3687"/>
    <x v="3673"/>
    <s v="theater/plays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x v="3688"/>
    <x v="3674"/>
    <s v="theater/plays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x v="3689"/>
    <x v="3675"/>
    <s v="theater/plays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x v="3690"/>
    <x v="3676"/>
    <s v="theater/plays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x v="3691"/>
    <x v="3677"/>
    <s v="theater/plays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x v="3692"/>
    <x v="3678"/>
    <s v="theater/plays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x v="3693"/>
    <x v="3679"/>
    <s v="theater/plays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x v="3694"/>
    <x v="3680"/>
    <s v="theater/plays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x v="3695"/>
    <x v="3681"/>
    <s v="theater/plays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x v="3696"/>
    <x v="3682"/>
    <s v="theater/plays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x v="3697"/>
    <x v="3683"/>
    <s v="theater/plays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x v="3698"/>
    <x v="3684"/>
    <s v="theater/plays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x v="3699"/>
    <x v="3685"/>
    <s v="theater/plays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x v="3700"/>
    <x v="3686"/>
    <s v="theater/plays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x v="3701"/>
    <x v="3687"/>
    <s v="theater/plays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x v="3702"/>
    <x v="3688"/>
    <s v="theater/plays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x v="3703"/>
    <x v="3689"/>
    <s v="theater/plays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x v="3704"/>
    <x v="3690"/>
    <s v="theater/plays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x v="3705"/>
    <x v="3691"/>
    <s v="theater/plays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x v="3706"/>
    <x v="3692"/>
    <s v="theater/plays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x v="3707"/>
    <x v="3693"/>
    <s v="theater/plays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x v="3708"/>
    <x v="3694"/>
    <s v="theater/plays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x v="3709"/>
    <x v="3695"/>
    <s v="theater/plays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x v="3710"/>
    <x v="3696"/>
    <s v="theater/plays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x v="3711"/>
    <x v="3174"/>
    <s v="theater/plays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x v="3712"/>
    <x v="3697"/>
    <s v="theater/plays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x v="3713"/>
    <x v="3698"/>
    <s v="theater/plays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x v="3714"/>
    <x v="3699"/>
    <s v="theater/plays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x v="3715"/>
    <x v="3700"/>
    <s v="theater/plays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x v="3716"/>
    <x v="3701"/>
    <s v="theater/plays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x v="3717"/>
    <x v="3702"/>
    <s v="theater/plays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x v="3718"/>
    <x v="3703"/>
    <s v="theater/plays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x v="3719"/>
    <x v="3704"/>
    <s v="theater/plays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x v="3720"/>
    <x v="3705"/>
    <s v="theater/plays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x v="3721"/>
    <x v="3706"/>
    <s v="theater/plays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x v="3722"/>
    <x v="3707"/>
    <s v="theater/plays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x v="3723"/>
    <x v="3708"/>
    <s v="theater/plays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x v="3724"/>
    <x v="3709"/>
    <s v="theater/plays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x v="3725"/>
    <x v="3710"/>
    <s v="theater/plays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x v="3726"/>
    <x v="3711"/>
    <s v="theater/plays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x v="3727"/>
    <x v="3712"/>
    <s v="theater/plays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x v="3728"/>
    <x v="3713"/>
    <s v="theater/plays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x v="3729"/>
    <x v="3714"/>
    <s v="theater/plays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x v="3730"/>
    <x v="3715"/>
    <s v="theater/plays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x v="3731"/>
    <x v="3716"/>
    <s v="theater/plays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x v="3732"/>
    <x v="3717"/>
    <s v="theater/plays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x v="3733"/>
    <x v="3718"/>
    <s v="theater/plays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x v="3734"/>
    <x v="3719"/>
    <s v="theater/plays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x v="3735"/>
    <x v="3720"/>
    <s v="theater/plays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x v="3736"/>
    <x v="3721"/>
    <s v="theater/plays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x v="3737"/>
    <x v="3722"/>
    <s v="theater/plays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x v="3738"/>
    <x v="3723"/>
    <s v="theater/plays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x v="3739"/>
    <x v="3724"/>
    <s v="theater/plays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x v="3740"/>
    <x v="3725"/>
    <s v="theater/plays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x v="3741"/>
    <x v="3726"/>
    <s v="theater/plays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x v="3742"/>
    <x v="3727"/>
    <s v="theater/plays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x v="3743"/>
    <x v="3728"/>
    <s v="theater/plays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x v="3744"/>
    <x v="3729"/>
    <s v="theater/plays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x v="3745"/>
    <x v="3730"/>
    <s v="theater/plays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x v="3746"/>
    <x v="3731"/>
    <s v="theater/plays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x v="3747"/>
    <x v="3732"/>
    <s v="theater/plays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x v="3748"/>
    <x v="3733"/>
    <s v="theater/musical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x v="3749"/>
    <x v="3734"/>
    <s v="theater/musical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x v="3750"/>
    <x v="3735"/>
    <s v="theater/musical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x v="3751"/>
    <x v="3736"/>
    <s v="theater/musical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x v="3752"/>
    <x v="3737"/>
    <s v="theater/musical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x v="3753"/>
    <x v="3738"/>
    <s v="theater/musical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x v="3754"/>
    <x v="3739"/>
    <s v="theater/musical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x v="3755"/>
    <x v="3740"/>
    <s v="theater/musical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x v="3756"/>
    <x v="3741"/>
    <s v="theater/musical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x v="3757"/>
    <x v="3742"/>
    <s v="theater/musical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x v="3758"/>
    <x v="3743"/>
    <s v="theater/musical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x v="3759"/>
    <x v="3744"/>
    <s v="theater/musical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x v="3760"/>
    <x v="3745"/>
    <s v="theater/musical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x v="3761"/>
    <x v="3746"/>
    <s v="theater/musical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x v="3762"/>
    <x v="3747"/>
    <s v="theater/musical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x v="3763"/>
    <x v="3748"/>
    <s v="theater/musical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x v="3764"/>
    <x v="3749"/>
    <s v="theater/musical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x v="3765"/>
    <x v="3750"/>
    <s v="theater/musical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x v="3766"/>
    <x v="3751"/>
    <s v="theater/musical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x v="3767"/>
    <x v="3566"/>
    <s v="theater/musical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x v="3768"/>
    <x v="3752"/>
    <s v="theater/musical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x v="3769"/>
    <x v="3753"/>
    <s v="theater/musical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x v="3770"/>
    <x v="3754"/>
    <s v="theater/musical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x v="3771"/>
    <x v="3755"/>
    <s v="theater/musical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x v="3772"/>
    <x v="3756"/>
    <s v="theater/musical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x v="3773"/>
    <x v="3757"/>
    <s v="theater/musical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x v="3774"/>
    <x v="3758"/>
    <s v="theater/musical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x v="3775"/>
    <x v="3759"/>
    <s v="theater/musical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x v="3776"/>
    <x v="3760"/>
    <s v="theater/musical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x v="3777"/>
    <x v="3761"/>
    <s v="theater/musical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x v="3778"/>
    <x v="3762"/>
    <s v="theater/musical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x v="3779"/>
    <x v="3763"/>
    <s v="theater/musical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x v="3780"/>
    <x v="3764"/>
    <s v="theater/musical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x v="3781"/>
    <x v="3765"/>
    <s v="theater/musical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x v="3782"/>
    <x v="3766"/>
    <s v="theater/musical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x v="3783"/>
    <x v="3767"/>
    <s v="theater/musical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x v="3784"/>
    <x v="3768"/>
    <s v="theater/musical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x v="3785"/>
    <x v="3769"/>
    <s v="theater/musical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x v="3786"/>
    <x v="3770"/>
    <s v="theater/musical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x v="3787"/>
    <x v="3514"/>
    <s v="theater/musical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x v="3788"/>
    <x v="3771"/>
    <s v="theater/musical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x v="3789"/>
    <x v="3772"/>
    <s v="theater/musical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x v="3790"/>
    <x v="3773"/>
    <s v="theater/musical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x v="3791"/>
    <x v="3774"/>
    <s v="theater/musical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x v="3792"/>
    <x v="3775"/>
    <s v="theater/musical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x v="3793"/>
    <x v="3776"/>
    <s v="theater/musical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x v="3794"/>
    <x v="3777"/>
    <s v="theater/musical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x v="3795"/>
    <x v="3778"/>
    <s v="theater/musical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x v="3796"/>
    <x v="3779"/>
    <s v="theater/musical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x v="3797"/>
    <x v="3780"/>
    <s v="theater/musical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x v="3798"/>
    <x v="3781"/>
    <s v="theater/musical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x v="3799"/>
    <x v="3782"/>
    <s v="theater/musical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x v="3800"/>
    <x v="3783"/>
    <s v="theater/musical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x v="3801"/>
    <x v="3784"/>
    <s v="theater/musical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x v="3802"/>
    <x v="3785"/>
    <s v="theater/musical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x v="3803"/>
    <x v="3786"/>
    <s v="theater/musical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x v="3804"/>
    <x v="3787"/>
    <s v="theater/musical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x v="3805"/>
    <x v="3788"/>
    <s v="theater/musical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x v="3806"/>
    <x v="3789"/>
    <s v="theater/musical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x v="3807"/>
    <x v="3790"/>
    <s v="theater/musical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x v="3808"/>
    <x v="3791"/>
    <s v="theater/plays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x v="3809"/>
    <x v="3792"/>
    <s v="theater/plays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x v="3810"/>
    <x v="3793"/>
    <s v="theater/plays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x v="3811"/>
    <x v="3794"/>
    <s v="theater/plays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x v="3812"/>
    <x v="2551"/>
    <s v="theater/plays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x v="3813"/>
    <x v="3795"/>
    <s v="theater/plays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x v="3814"/>
    <x v="3532"/>
    <s v="theater/plays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x v="3815"/>
    <x v="3796"/>
    <s v="theater/plays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x v="3816"/>
    <x v="3797"/>
    <s v="theater/plays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x v="3817"/>
    <x v="3798"/>
    <s v="theater/plays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x v="3818"/>
    <x v="3799"/>
    <s v="theater/plays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x v="3819"/>
    <x v="3800"/>
    <s v="theater/plays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x v="3820"/>
    <x v="3801"/>
    <s v="theater/plays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x v="3821"/>
    <x v="3802"/>
    <s v="theater/plays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x v="3822"/>
    <x v="3803"/>
    <s v="theater/plays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x v="3823"/>
    <x v="3804"/>
    <s v="theater/plays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x v="3824"/>
    <x v="3805"/>
    <s v="theater/plays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x v="3825"/>
    <x v="3806"/>
    <s v="theater/plays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x v="3826"/>
    <x v="3807"/>
    <s v="theater/plays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x v="3827"/>
    <x v="3808"/>
    <s v="theater/plays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x v="3828"/>
    <x v="3809"/>
    <s v="theater/plays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x v="3829"/>
    <x v="3810"/>
    <s v="theater/plays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x v="3830"/>
    <x v="3811"/>
    <s v="theater/plays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x v="3831"/>
    <x v="3812"/>
    <s v="theater/plays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x v="3832"/>
    <x v="3813"/>
    <s v="theater/plays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x v="3833"/>
    <x v="3814"/>
    <s v="theater/plays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x v="3834"/>
    <x v="3815"/>
    <s v="theater/plays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x v="3835"/>
    <x v="3816"/>
    <s v="theater/plays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x v="3836"/>
    <x v="3817"/>
    <s v="theater/plays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x v="3837"/>
    <x v="3818"/>
    <s v="theater/plays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x v="3838"/>
    <x v="3819"/>
    <s v="theater/plays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x v="3839"/>
    <x v="3820"/>
    <s v="theater/plays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x v="3840"/>
    <x v="3821"/>
    <s v="theater/plays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x v="3841"/>
    <x v="3822"/>
    <s v="theater/plays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x v="3842"/>
    <x v="3823"/>
    <s v="theater/plays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x v="3843"/>
    <x v="3824"/>
    <s v="theater/plays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x v="3844"/>
    <x v="3825"/>
    <s v="theater/plays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x v="3845"/>
    <x v="3826"/>
    <s v="theater/plays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x v="3846"/>
    <x v="3827"/>
    <s v="theater/plays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x v="3847"/>
    <x v="3828"/>
    <s v="theater/plays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x v="3848"/>
    <x v="3829"/>
    <s v="theater/plays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x v="3849"/>
    <x v="3830"/>
    <s v="theater/plays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x v="3850"/>
    <x v="3831"/>
    <s v="theater/plays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x v="3851"/>
    <x v="3832"/>
    <s v="theater/plays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x v="3852"/>
    <x v="3833"/>
    <s v="theater/plays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x v="3853"/>
    <x v="3834"/>
    <s v="theater/plays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x v="3854"/>
    <x v="3835"/>
    <s v="theater/plays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x v="3855"/>
    <x v="3836"/>
    <s v="theater/plays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x v="3856"/>
    <x v="3837"/>
    <s v="theater/plays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x v="3857"/>
    <x v="3838"/>
    <s v="theater/plays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x v="3858"/>
    <x v="3839"/>
    <s v="theater/plays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x v="3859"/>
    <x v="3840"/>
    <s v="theater/plays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x v="3860"/>
    <x v="3841"/>
    <s v="theater/plays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x v="3861"/>
    <x v="3842"/>
    <s v="theater/plays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x v="3862"/>
    <x v="3843"/>
    <s v="theater/plays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x v="3863"/>
    <x v="3844"/>
    <s v="theater/plays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x v="3864"/>
    <x v="3845"/>
    <s v="theater/plays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x v="3865"/>
    <x v="3846"/>
    <s v="theater/plays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x v="3866"/>
    <x v="3847"/>
    <s v="theater/plays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x v="3867"/>
    <x v="3848"/>
    <s v="theater/plays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x v="3868"/>
    <x v="3849"/>
    <s v="theater/musical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x v="3869"/>
    <x v="3850"/>
    <s v="theater/musical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x v="3870"/>
    <x v="3851"/>
    <s v="theater/musical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x v="3871"/>
    <x v="3852"/>
    <s v="theater/musical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x v="3872"/>
    <x v="3853"/>
    <s v="theater/musical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x v="3873"/>
    <x v="3854"/>
    <s v="theater/musical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x v="3874"/>
    <x v="3855"/>
    <s v="theater/musical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x v="3875"/>
    <x v="3856"/>
    <s v="theater/musical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x v="3876"/>
    <x v="3857"/>
    <s v="theater/musical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x v="3877"/>
    <x v="3858"/>
    <s v="theater/musical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x v="3878"/>
    <x v="3859"/>
    <s v="theater/musical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x v="3879"/>
    <x v="3860"/>
    <s v="theater/musical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x v="3880"/>
    <x v="3792"/>
    <s v="theater/musical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x v="3881"/>
    <x v="3861"/>
    <s v="theater/musical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x v="3882"/>
    <x v="3862"/>
    <s v="theater/musical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x v="3883"/>
    <x v="3863"/>
    <s v="theater/musical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x v="3884"/>
    <x v="3864"/>
    <s v="theater/musical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x v="3885"/>
    <x v="3865"/>
    <s v="theater/musical"/>
    <e v="#DIV/0!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n v="0"/>
    <x v="3886"/>
    <x v="3866"/>
    <s v="theater/musical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x v="3887"/>
    <x v="3867"/>
    <s v="theater/musical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x v="3888"/>
    <x v="3868"/>
    <s v="theater/plays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x v="3889"/>
    <x v="3869"/>
    <s v="theater/plays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x v="3890"/>
    <x v="3870"/>
    <s v="theater/plays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x v="3891"/>
    <x v="3871"/>
    <s v="theater/plays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x v="3892"/>
    <x v="3872"/>
    <s v="theater/plays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x v="3893"/>
    <x v="3873"/>
    <s v="theater/plays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x v="3894"/>
    <x v="3874"/>
    <s v="theater/plays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x v="3895"/>
    <x v="3875"/>
    <s v="theater/plays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x v="3896"/>
    <x v="3876"/>
    <s v="theater/plays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x v="3897"/>
    <x v="3877"/>
    <s v="theater/plays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x v="3898"/>
    <x v="3878"/>
    <s v="theater/plays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x v="3899"/>
    <x v="3879"/>
    <s v="theater/plays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x v="3900"/>
    <x v="3880"/>
    <s v="theater/plays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x v="3901"/>
    <x v="3881"/>
    <s v="theater/plays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x v="3902"/>
    <x v="3882"/>
    <s v="theater/plays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x v="3903"/>
    <x v="3883"/>
    <s v="theater/plays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x v="3904"/>
    <x v="3884"/>
    <s v="theater/plays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x v="3905"/>
    <x v="3885"/>
    <s v="theater/plays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x v="3906"/>
    <x v="3886"/>
    <s v="theater/plays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x v="3907"/>
    <x v="3887"/>
    <s v="theater/plays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x v="3908"/>
    <x v="3888"/>
    <s v="theater/plays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x v="3909"/>
    <x v="3889"/>
    <s v="theater/plays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x v="3910"/>
    <x v="3890"/>
    <s v="theater/plays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x v="3911"/>
    <x v="3891"/>
    <s v="theater/plays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x v="3912"/>
    <x v="3892"/>
    <s v="theater/plays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x v="3913"/>
    <x v="3893"/>
    <s v="theater/plays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x v="3914"/>
    <x v="3894"/>
    <s v="theater/plays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x v="3915"/>
    <x v="3895"/>
    <s v="theater/plays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x v="3916"/>
    <x v="3896"/>
    <s v="theater/plays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x v="3917"/>
    <x v="3897"/>
    <s v="theater/plays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x v="3918"/>
    <x v="3898"/>
    <s v="theater/plays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x v="3919"/>
    <x v="3899"/>
    <s v="theater/plays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x v="3920"/>
    <x v="3900"/>
    <s v="theater/plays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x v="3921"/>
    <x v="3901"/>
    <s v="theater/plays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x v="3922"/>
    <x v="3902"/>
    <s v="theater/plays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x v="3923"/>
    <x v="3903"/>
    <s v="theater/plays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x v="3924"/>
    <x v="3904"/>
    <s v="theater/plays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x v="3925"/>
    <x v="3905"/>
    <s v="theater/plays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x v="3926"/>
    <x v="3906"/>
    <s v="theater/plays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x v="3927"/>
    <x v="3907"/>
    <s v="theater/plays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x v="3928"/>
    <x v="3908"/>
    <s v="theater/plays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x v="3929"/>
    <x v="3909"/>
    <s v="theater/plays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x v="3930"/>
    <x v="3910"/>
    <s v="theater/plays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x v="3931"/>
    <x v="3911"/>
    <s v="theater/plays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x v="3932"/>
    <x v="3912"/>
    <s v="theater/plays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x v="3933"/>
    <x v="3913"/>
    <s v="theater/plays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x v="3934"/>
    <x v="3914"/>
    <s v="theater/plays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x v="3935"/>
    <x v="3915"/>
    <s v="theater/plays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x v="3936"/>
    <x v="3916"/>
    <s v="theater/plays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x v="3937"/>
    <x v="3917"/>
    <s v="theater/plays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x v="3938"/>
    <x v="3918"/>
    <s v="theater/plays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x v="3939"/>
    <x v="3919"/>
    <s v="theater/plays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x v="3940"/>
    <x v="3920"/>
    <s v="theater/plays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x v="3941"/>
    <x v="3921"/>
    <s v="theater/plays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x v="3942"/>
    <x v="3922"/>
    <s v="theater/plays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x v="3943"/>
    <x v="3923"/>
    <s v="theater/plays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x v="3944"/>
    <x v="3924"/>
    <s v="theater/plays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x v="3945"/>
    <x v="3925"/>
    <s v="theater/plays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x v="3946"/>
    <x v="3926"/>
    <s v="theater/plays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x v="3947"/>
    <x v="3927"/>
    <s v="theater/plays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x v="3948"/>
    <x v="3928"/>
    <s v="theater/plays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x v="3949"/>
    <x v="3929"/>
    <s v="theater/plays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x v="3950"/>
    <x v="3930"/>
    <s v="theater/plays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x v="3951"/>
    <x v="3931"/>
    <s v="theater/plays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x v="3952"/>
    <x v="3932"/>
    <s v="theater/plays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x v="3953"/>
    <x v="3933"/>
    <s v="theater/plays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x v="3954"/>
    <x v="3934"/>
    <s v="theater/plays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x v="3955"/>
    <x v="3935"/>
    <s v="theater/plays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x v="3956"/>
    <x v="3936"/>
    <s v="theater/plays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x v="3957"/>
    <x v="3937"/>
    <s v="theater/plays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x v="3958"/>
    <x v="3938"/>
    <s v="theater/plays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x v="3959"/>
    <x v="3939"/>
    <s v="theater/plays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x v="3960"/>
    <x v="3940"/>
    <s v="theater/plays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x v="3961"/>
    <x v="3941"/>
    <s v="theater/plays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x v="3962"/>
    <x v="3942"/>
    <s v="theater/plays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x v="3963"/>
    <x v="3943"/>
    <s v="theater/plays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x v="3964"/>
    <x v="3944"/>
    <s v="theater/plays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x v="3965"/>
    <x v="3945"/>
    <s v="theater/plays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x v="3966"/>
    <x v="3946"/>
    <s v="theater/plays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x v="3967"/>
    <x v="3947"/>
    <s v="theater/plays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x v="3968"/>
    <x v="3948"/>
    <s v="theater/plays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x v="3969"/>
    <x v="3949"/>
    <s v="theater/plays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x v="3970"/>
    <x v="3950"/>
    <s v="theater/plays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x v="3971"/>
    <x v="3951"/>
    <s v="theater/plays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x v="3972"/>
    <x v="3952"/>
    <s v="theater/plays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x v="3973"/>
    <x v="3953"/>
    <s v="theater/plays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x v="3974"/>
    <x v="3954"/>
    <s v="theater/plays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x v="3975"/>
    <x v="3955"/>
    <s v="theater/plays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x v="3976"/>
    <x v="3956"/>
    <s v="theater/plays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x v="3977"/>
    <x v="3957"/>
    <s v="theater/plays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x v="3978"/>
    <x v="3958"/>
    <s v="theater/plays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x v="3979"/>
    <x v="3959"/>
    <s v="theater/plays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x v="3980"/>
    <x v="3960"/>
    <s v="theater/plays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x v="3981"/>
    <x v="3961"/>
    <s v="theater/plays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x v="3982"/>
    <x v="3962"/>
    <s v="theater/plays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x v="3983"/>
    <x v="3963"/>
    <s v="theater/plays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x v="3984"/>
    <x v="3964"/>
    <s v="theater/plays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x v="3985"/>
    <x v="3965"/>
    <s v="theater/plays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x v="3986"/>
    <x v="3966"/>
    <s v="theater/plays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x v="3987"/>
    <x v="3967"/>
    <s v="theater/plays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x v="3988"/>
    <x v="3968"/>
    <s v="theater/plays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x v="3989"/>
    <x v="3969"/>
    <s v="theater/plays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x v="3990"/>
    <x v="3970"/>
    <s v="theater/plays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x v="3991"/>
    <x v="3971"/>
    <s v="theater/plays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x v="3992"/>
    <x v="3972"/>
    <s v="theater/plays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x v="3993"/>
    <x v="3973"/>
    <s v="theater/plays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x v="3994"/>
    <x v="3974"/>
    <s v="theater/plays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x v="3995"/>
    <x v="3975"/>
    <s v="theater/plays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x v="3996"/>
    <x v="3976"/>
    <s v="theater/plays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x v="3997"/>
    <x v="3977"/>
    <s v="theater/plays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x v="3998"/>
    <x v="3978"/>
    <s v="theater/plays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x v="3999"/>
    <x v="3979"/>
    <s v="theater/plays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x v="4000"/>
    <x v="3980"/>
    <s v="theater/plays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x v="4001"/>
    <x v="1748"/>
    <s v="theater/plays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x v="4002"/>
    <x v="3981"/>
    <s v="theater/plays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x v="4003"/>
    <x v="3982"/>
    <s v="theater/plays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x v="4004"/>
    <x v="3983"/>
    <s v="theater/plays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x v="4005"/>
    <x v="3984"/>
    <s v="theater/plays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x v="4006"/>
    <x v="3985"/>
    <s v="theater/plays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x v="4007"/>
    <x v="3986"/>
    <s v="theater/plays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x v="4008"/>
    <x v="3987"/>
    <s v="theater/plays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x v="4009"/>
    <x v="3988"/>
    <s v="theater/plays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x v="4010"/>
    <x v="3989"/>
    <s v="theater/plays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x v="4011"/>
    <x v="3990"/>
    <s v="theater/plays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x v="4012"/>
    <x v="3991"/>
    <s v="theater/plays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x v="4013"/>
    <x v="3992"/>
    <s v="theater/plays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x v="4014"/>
    <x v="3993"/>
    <s v="theater/plays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x v="4015"/>
    <x v="3994"/>
    <s v="theater/plays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x v="4016"/>
    <x v="3995"/>
    <s v="theater/plays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x v="4017"/>
    <x v="3996"/>
    <s v="theater/plays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x v="4018"/>
    <x v="3997"/>
    <s v="theater/plays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x v="4019"/>
    <x v="3998"/>
    <s v="theater/plays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x v="4020"/>
    <x v="3999"/>
    <s v="theater/plays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x v="4021"/>
    <x v="4000"/>
    <s v="theater/plays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x v="4022"/>
    <x v="4001"/>
    <s v="theater/plays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x v="4023"/>
    <x v="4002"/>
    <s v="theater/plays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x v="4024"/>
    <x v="4003"/>
    <s v="theater/plays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x v="4025"/>
    <x v="4004"/>
    <s v="theater/plays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x v="4026"/>
    <x v="4005"/>
    <s v="theater/plays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x v="4027"/>
    <x v="4006"/>
    <s v="theater/plays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x v="4028"/>
    <x v="4007"/>
    <s v="theater/plays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x v="4029"/>
    <x v="4008"/>
    <s v="theater/plays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x v="4030"/>
    <x v="4009"/>
    <s v="theater/plays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x v="4031"/>
    <x v="4010"/>
    <s v="theater/plays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x v="4032"/>
    <x v="4011"/>
    <s v="theater/plays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x v="4033"/>
    <x v="4012"/>
    <s v="theater/plays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x v="4034"/>
    <x v="4013"/>
    <s v="theater/plays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x v="4035"/>
    <x v="4014"/>
    <s v="theater/plays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x v="4036"/>
    <x v="4015"/>
    <s v="theater/plays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x v="4037"/>
    <x v="4016"/>
    <s v="theater/plays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x v="4038"/>
    <x v="4017"/>
    <s v="theater/plays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x v="4039"/>
    <x v="4018"/>
    <s v="theater/plays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x v="4040"/>
    <x v="4019"/>
    <s v="theater/plays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x v="4041"/>
    <x v="4020"/>
    <s v="theater/plays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x v="4042"/>
    <x v="4021"/>
    <s v="theater/plays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x v="4043"/>
    <x v="4022"/>
    <s v="theater/plays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x v="4044"/>
    <x v="4023"/>
    <s v="theater/plays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x v="4045"/>
    <x v="4024"/>
    <s v="theater/plays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x v="4046"/>
    <x v="4025"/>
    <s v="theater/plays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x v="4047"/>
    <x v="4026"/>
    <s v="theater/plays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x v="4048"/>
    <x v="4027"/>
    <s v="theater/plays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x v="4049"/>
    <x v="4028"/>
    <s v="theater/plays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x v="4050"/>
    <x v="4029"/>
    <s v="theater/plays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x v="4051"/>
    <x v="4030"/>
    <s v="theater/plays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x v="4052"/>
    <x v="4031"/>
    <s v="theater/plays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x v="4053"/>
    <x v="4032"/>
    <s v="theater/plays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x v="4054"/>
    <x v="4033"/>
    <s v="theater/plays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x v="4055"/>
    <x v="4034"/>
    <s v="theater/plays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x v="4056"/>
    <x v="4035"/>
    <s v="theater/plays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x v="4057"/>
    <x v="4036"/>
    <s v="theater/plays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x v="4058"/>
    <x v="3268"/>
    <s v="theater/plays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x v="4059"/>
    <x v="4037"/>
    <s v="theater/plays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x v="4060"/>
    <x v="4038"/>
    <s v="theater/plays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x v="4061"/>
    <x v="4039"/>
    <s v="theater/plays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x v="4062"/>
    <x v="4040"/>
    <s v="theater/plays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x v="4063"/>
    <x v="4041"/>
    <s v="theater/plays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x v="4064"/>
    <x v="4042"/>
    <s v="theater/plays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x v="4065"/>
    <x v="4043"/>
    <s v="theater/plays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x v="4066"/>
    <x v="4044"/>
    <s v="theater/plays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x v="4067"/>
    <x v="4045"/>
    <s v="theater/plays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x v="4068"/>
    <x v="4046"/>
    <s v="theater/plays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x v="4069"/>
    <x v="4047"/>
    <s v="theater/plays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x v="4070"/>
    <x v="4048"/>
    <s v="theater/plays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x v="4071"/>
    <x v="4049"/>
    <s v="theater/plays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x v="4072"/>
    <x v="4050"/>
    <s v="theater/plays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x v="4073"/>
    <x v="4051"/>
    <s v="theater/plays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x v="4074"/>
    <x v="4052"/>
    <s v="theater/plays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x v="4075"/>
    <x v="4053"/>
    <s v="theater/plays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x v="4076"/>
    <x v="4054"/>
    <s v="theater/plays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x v="4077"/>
    <x v="4055"/>
    <s v="theater/plays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x v="4078"/>
    <x v="4056"/>
    <s v="theater/plays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x v="4079"/>
    <x v="4057"/>
    <s v="theater/plays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x v="4080"/>
    <x v="4058"/>
    <s v="theater/plays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x v="4081"/>
    <x v="4059"/>
    <s v="theater/plays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x v="4082"/>
    <x v="4060"/>
    <s v="theater/plays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x v="4083"/>
    <x v="4061"/>
    <s v="theater/plays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x v="4084"/>
    <x v="4062"/>
    <s v="theater/plays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x v="4085"/>
    <x v="4063"/>
    <s v="theater/plays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x v="4086"/>
    <x v="4064"/>
    <s v="theater/plays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x v="4087"/>
    <x v="4065"/>
    <s v="theater/plays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x v="4088"/>
    <x v="4066"/>
    <s v="theater/plays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x v="4089"/>
    <x v="4067"/>
    <s v="theater/plays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x v="4090"/>
    <x v="4068"/>
    <s v="theater/plays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x v="4091"/>
    <x v="4069"/>
    <s v="theater/plays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x v="4092"/>
    <x v="4070"/>
    <s v="theater/plays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x v="4093"/>
    <x v="4071"/>
    <s v="theater/plays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x v="4094"/>
    <x v="4072"/>
    <s v="theater/plays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x v="4095"/>
    <x v="4073"/>
    <s v="theater/plays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x v="4096"/>
    <x v="4074"/>
    <s v="theater/plays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x v="4097"/>
    <x v="4075"/>
    <s v="theater/plays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x v="4098"/>
    <x v="4076"/>
    <s v="theater/plays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x v="4099"/>
    <x v="4077"/>
    <s v="theater/plays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x v="4100"/>
    <x v="4078"/>
    <s v="theater/plays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x v="4101"/>
    <x v="4079"/>
    <s v="theater/plays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x v="4102"/>
    <x v="4080"/>
    <s v="theater/plays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x v="4103"/>
    <x v="4081"/>
    <s v="theater/plays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x v="4104"/>
    <x v="4082"/>
    <s v="theater/plays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x v="4105"/>
    <x v="4083"/>
    <s v="theater/plays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x v="4106"/>
    <x v="4084"/>
    <s v="theater/plays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x v="4107"/>
    <x v="4085"/>
    <s v="theater/plays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x v="4108"/>
    <x v="4086"/>
    <s v="theater/plays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x v="4109"/>
    <x v="4087"/>
    <s v="theater/plays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x v="4110"/>
    <x v="4088"/>
    <s v="theater/plays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x v="4111"/>
    <x v="4089"/>
    <s v="theater/plays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x v="4112"/>
    <x v="4090"/>
    <s v="theater/plays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x v="4113"/>
    <x v="4091"/>
    <s v="theater/plays"/>
    <n v="1"/>
    <x v="1"/>
    <s v="plays"/>
  </r>
  <r>
    <m/>
    <m/>
    <m/>
    <m/>
    <m/>
    <x v="4"/>
    <m/>
    <m/>
    <m/>
    <m/>
    <m/>
    <m/>
    <m/>
    <m/>
    <x v="4114"/>
    <x v="4092"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d v="2015-06-22T00:10:11"/>
    <d v="2015-07-23T03:00:00"/>
    <s v="film &amp; video/television"/>
    <n v="63.917582417582416"/>
    <s v="film &amp; video"/>
    <s v="television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d v="2017-01-31T14:24:43"/>
    <d v="2017-03-02T14:24:43"/>
    <s v="film &amp; video/television"/>
    <n v="185.48101265822785"/>
    <s v="film &amp; video"/>
    <s v="television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d v="2016-02-05T16:51:23"/>
    <d v="2016-02-15T16:51:23"/>
    <s v="film &amp; video/television"/>
    <n v="15"/>
    <s v="film &amp; video"/>
    <s v="television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d v="2014-07-08T12:21:47"/>
    <d v="2014-08-07T12:21:47"/>
    <s v="film &amp; video/television"/>
    <n v="69.266666666666666"/>
    <s v="film &amp; video"/>
    <s v="television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d v="2015-11-19T20:01:19"/>
    <d v="2015-12-19T20:01:19"/>
    <s v="film &amp; video/television"/>
    <n v="190.55028169014085"/>
    <s v="film &amp; video"/>
    <s v="television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d v="2016-07-12T22:23:27"/>
    <d v="2016-07-29T05:35:00"/>
    <s v="film &amp; video/television"/>
    <n v="93.40425531914893"/>
    <s v="film &amp; video"/>
    <s v="television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d v="2014-06-04T01:44:10"/>
    <d v="2014-06-14T01:44:10"/>
    <s v="film &amp; video/television"/>
    <n v="146.87931034482759"/>
    <s v="film &amp; video"/>
    <s v="television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d v="2016-05-26T01:07:47"/>
    <d v="2016-07-05T01:07:47"/>
    <s v="film &amp; video/television"/>
    <n v="159.82456140350877"/>
    <s v="film &amp; video"/>
    <s v="television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d v="2016-04-08T22:40:12"/>
    <d v="2016-04-15T21:00:00"/>
    <s v="film &amp; video/television"/>
    <n v="291.79333333333335"/>
    <s v="film &amp; video"/>
    <s v="television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d v="2016-03-18T02:29:04"/>
    <d v="2016-04-17T02:29:04"/>
    <s v="film &amp; video/television"/>
    <n v="31.499500000000001"/>
    <s v="film &amp; video"/>
    <s v="television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d v="2014-05-21T01:37:59"/>
    <d v="2014-06-25T01:37:59"/>
    <s v="film &amp; video/television"/>
    <n v="158.68421052631578"/>
    <s v="film &amp; video"/>
    <s v="television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d v="2016-07-21T18:41:02"/>
    <d v="2016-08-22T03:00:00"/>
    <s v="film &amp; video/television"/>
    <n v="80.333333333333329"/>
    <s v="film &amp; video"/>
    <s v="television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d v="2014-06-01T17:07:05"/>
    <d v="2014-07-16T03:00:00"/>
    <s v="film &amp; video/television"/>
    <n v="59.961305925030231"/>
    <s v="film &amp; video"/>
    <s v="television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d v="2016-05-18T16:15:09"/>
    <d v="2016-06-23T20:27:00"/>
    <s v="film &amp; video/television"/>
    <n v="109.78431372549019"/>
    <s v="film &amp; video"/>
    <s v="television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d v="2014-06-18T00:38:08"/>
    <d v="2014-07-13T13:59:00"/>
    <s v="film &amp; video/television"/>
    <n v="147.70731707317074"/>
    <s v="film &amp; video"/>
    <s v="television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d v="2015-09-09T09:24:18"/>
    <d v="2015-09-27T20:14:00"/>
    <s v="film &amp; video/television"/>
    <n v="21.755102040816325"/>
    <s v="film &amp; video"/>
    <s v="television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d v="2014-05-01T19:06:51"/>
    <d v="2014-06-16T05:30:00"/>
    <s v="film &amp; video/television"/>
    <n v="171.84285714285716"/>
    <s v="film &amp; video"/>
    <s v="television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d v="2014-10-05T17:33:42"/>
    <d v="2014-11-04T18:33:42"/>
    <s v="film &amp; video/television"/>
    <n v="41.944444444444443"/>
    <s v="film &amp; video"/>
    <s v="television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d v="2014-08-18T13:00:56"/>
    <d v="2014-09-17T13:00:56"/>
    <s v="film &amp; video/television"/>
    <n v="93.264122807017543"/>
    <s v="film &amp; video"/>
    <s v="television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d v="2015-06-20T19:35:34"/>
    <d v="2015-07-20T19:35:34"/>
    <s v="film &amp; video/television"/>
    <n v="56.136363636363633"/>
    <s v="film &amp; video"/>
    <s v="television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d v="2015-07-15T18:11:52"/>
    <d v="2015-09-13T18:11:52"/>
    <s v="film &amp; video/television"/>
    <n v="80.16"/>
    <s v="film &amp; video"/>
    <s v="television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d v="2014-08-27T15:03:09"/>
    <d v="2014-09-26T15:03:09"/>
    <s v="film &amp; video/television"/>
    <n v="199.9009900990099"/>
    <s v="film &amp; video"/>
    <s v="television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d v="2014-12-16T21:52:20"/>
    <d v="2015-01-01T07:59:00"/>
    <s v="film &amp; video/television"/>
    <n v="51.25"/>
    <s v="film &amp; video"/>
    <s v="television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d v="2015-04-03T18:41:41"/>
    <d v="2015-04-30T15:20:00"/>
    <s v="film &amp; video/television"/>
    <n v="103.04347826086956"/>
    <s v="film &amp; video"/>
    <s v="television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d v="2015-08-13T19:41:03"/>
    <d v="2015-09-15T19:39:00"/>
    <s v="film &amp; video/television"/>
    <n v="66.346149825783982"/>
    <s v="film &amp; video"/>
    <s v="television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d v="2015-11-10T00:36:01"/>
    <d v="2016-01-09T00:36:01"/>
    <s v="film &amp; video/television"/>
    <n v="57.142857142857146"/>
    <s v="film &amp; video"/>
    <s v="television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d v="2014-07-08T12:22:24"/>
    <d v="2014-08-17T12:22:24"/>
    <s v="film &amp; video/television"/>
    <n v="102.10526315789474"/>
    <s v="film &amp; video"/>
    <s v="television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d v="2014-10-17T03:57:13"/>
    <d v="2014-11-16T04:57:13"/>
    <s v="film &amp; video/television"/>
    <n v="148.96666666666667"/>
    <s v="film &amp; video"/>
    <s v="television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d v="2015-11-16T23:08:04"/>
    <d v="2015-12-16T23:08:04"/>
    <s v="film &amp; video/television"/>
    <n v="169.6056338028169"/>
    <s v="film &amp; video"/>
    <s v="television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d v="2014-06-22T16:09:28"/>
    <d v="2014-07-22T16:09:28"/>
    <s v="film &amp; video/television"/>
    <n v="31.623931623931625"/>
    <s v="film &amp; video"/>
    <s v="television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d v="2014-07-22T07:01:55"/>
    <d v="2014-08-21T07:01:55"/>
    <s v="film &amp; video/television"/>
    <n v="76.45264150943396"/>
    <s v="film &amp; video"/>
    <s v="television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d v="2016-01-07T19:00:34"/>
    <d v="2016-01-25T19:00:34"/>
    <s v="film &amp; video/television"/>
    <n v="13"/>
    <s v="film &amp; video"/>
    <s v="television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d v="2016-04-01T15:03:37"/>
    <d v="2016-05-13T03:59:00"/>
    <s v="film &amp; video/television"/>
    <n v="320.44943820224717"/>
    <s v="film &amp; video"/>
    <s v="television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d v="2015-10-09T15:51:41"/>
    <d v="2015-11-08T16:51:41"/>
    <s v="film &amp; video/television"/>
    <n v="83.75"/>
    <s v="film &amp; video"/>
    <s v="television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d v="2014-07-21T07:43:21"/>
    <d v="2014-08-05T07:43:21"/>
    <s v="film &amp; video/television"/>
    <n v="49.882352941176471"/>
    <s v="film &amp; video"/>
    <s v="television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d v="2015-04-04T07:00:14"/>
    <d v="2015-04-28T00:00:00"/>
    <s v="film &amp; video/television"/>
    <n v="59.464285714285715"/>
    <s v="film &amp; video"/>
    <s v="television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d v="2015-03-05T07:22:05"/>
    <d v="2015-04-04T06:22:05"/>
    <s v="film &amp; video/television"/>
    <n v="193.84090909090909"/>
    <s v="film &amp; video"/>
    <s v="television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d v="2015-01-28T16:37:59"/>
    <d v="2015-02-27T16:37:59"/>
    <s v="film &amp; video/television"/>
    <n v="159.51383399209487"/>
    <s v="film &amp; video"/>
    <s v="television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d v="2013-04-11T01:22:24"/>
    <d v="2013-05-11T01:22:24"/>
    <s v="film &amp; video/television"/>
    <n v="41.68181818181818"/>
    <s v="film &amp; video"/>
    <s v="television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d v="2014-04-25T01:07:48"/>
    <d v="2014-05-25T22:59:00"/>
    <s v="film &amp; video/television"/>
    <n v="150.89861751152074"/>
    <s v="film &amp; video"/>
    <s v="television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d v="2014-05-30T05:08:08"/>
    <d v="2014-06-19T04:00:00"/>
    <s v="film &amp; video/television"/>
    <n v="126.6875"/>
    <s v="film &amp; video"/>
    <s v="television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d v="2014-09-05T13:39:14"/>
    <d v="2014-10-05T13:39:14"/>
    <s v="film &amp; video/television"/>
    <n v="105.26315789473684"/>
    <s v="film &amp; video"/>
    <s v="television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d v="2014-11-28T15:20:26"/>
    <d v="2014-12-28T15:20:26"/>
    <s v="film &amp; video/television"/>
    <n v="117.51479289940828"/>
    <s v="film &amp; video"/>
    <s v="television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d v="2014-06-12T18:58:06"/>
    <d v="2014-07-13T00:00:00"/>
    <s v="film &amp; video/television"/>
    <n v="117.36121673003802"/>
    <s v="film &amp; video"/>
    <s v="television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d v="2014-08-23T02:22:17"/>
    <d v="2014-10-07T02:22:17"/>
    <s v="film &amp; video/television"/>
    <n v="133.33333333333334"/>
    <s v="film &amp; video"/>
    <s v="television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d v="2016-03-28T14:58:27"/>
    <d v="2016-04-27T14:58:27"/>
    <s v="film &amp; video/television"/>
    <n v="98.360655737704917"/>
    <s v="film &amp; video"/>
    <s v="television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d v="2015-11-15T23:09:34"/>
    <d v="2015-12-15T23:09:34"/>
    <s v="film &amp; video/television"/>
    <n v="194.44444444444446"/>
    <s v="film &amp; video"/>
    <s v="television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d v="2014-10-20T19:40:07"/>
    <d v="2014-12-19T20:40:07"/>
    <s v="film &amp; video/television"/>
    <n v="76.865000000000009"/>
    <s v="film &amp; video"/>
    <s v="television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d v="2015-01-29T12:24:20"/>
    <d v="2015-03-01T12:00:00"/>
    <s v="film &amp; video/television"/>
    <n v="56.815789473684212"/>
    <s v="film &amp; video"/>
    <s v="television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d v="2015-09-24T04:14:05"/>
    <d v="2015-10-24T04:14:05"/>
    <s v="film &amp; video/television"/>
    <n v="137.93103448275863"/>
    <s v="film &amp; video"/>
    <s v="television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d v="2014-12-22T18:04:18"/>
    <d v="2015-01-30T17:00:00"/>
    <s v="film &amp; video/television"/>
    <n v="27.272727272727273"/>
    <s v="film &amp; video"/>
    <s v="television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d v="2015-07-11T22:17:17"/>
    <d v="2015-08-10T22:17:17"/>
    <s v="film &amp; video/television"/>
    <n v="118.33613445378151"/>
    <s v="film &amp; video"/>
    <s v="television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d v="2014-06-17T16:50:46"/>
    <d v="2014-07-17T16:50:46"/>
    <s v="film &amp; video/television"/>
    <n v="223.48076923076923"/>
    <s v="film &amp; video"/>
    <s v="television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d v="2014-03-21T13:10:45"/>
    <d v="2014-04-04T22:00:00"/>
    <s v="film &amp; video/television"/>
    <n v="28.111111111111111"/>
    <s v="film &amp; video"/>
    <s v="television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d v="2015-11-25T17:07:01"/>
    <d v="2015-12-25T17:07:01"/>
    <s v="film &amp; video/television"/>
    <n v="194.23076923076923"/>
    <s v="film &amp; video"/>
    <s v="television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d v="2016-05-06T23:15:16"/>
    <d v="2016-05-27T23:15:16"/>
    <s v="film &amp; video/television"/>
    <n v="128.95348837209303"/>
    <s v="film &amp; video"/>
    <s v="television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d v="2015-05-25T13:10:24"/>
    <d v="2015-06-08T16:00:00"/>
    <s v="film &amp; video/television"/>
    <n v="49.316091954022987"/>
    <s v="film &amp; video"/>
    <s v="television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d v="2015-03-26T19:59:22"/>
    <d v="2015-04-25T19:59:22"/>
    <s v="film &amp; video/television"/>
    <n v="221.52173913043478"/>
    <s v="film &amp; video"/>
    <s v="television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d v="2014-10-20T17:52:52"/>
    <d v="2014-11-19T18:52:52"/>
    <s v="film &amp; video/television"/>
    <n v="137.21333333333334"/>
    <s v="film &amp; video"/>
    <s v="television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d v="2015-08-14T05:39:36"/>
    <d v="2015-09-14T21:00:00"/>
    <s v="film &amp; video/television"/>
    <n v="606.82242424242418"/>
    <s v="film &amp; video"/>
    <s v="television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d v="2014-03-03T21:38:37"/>
    <d v="2014-03-23T00:00:00"/>
    <s v="film &amp; video/shorts"/>
    <n v="43.040092592592593"/>
    <s v="film &amp; video"/>
    <s v="shorts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d v="2013-05-15T19:32:37"/>
    <d v="2013-06-06T19:32:37"/>
    <s v="film &amp; video/shorts"/>
    <n v="322.39130434782606"/>
    <s v="film &amp; video"/>
    <s v="shorts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d v="2013-02-06T19:11:18"/>
    <d v="2013-03-03T19:11:18"/>
    <s v="film &amp; video/shorts"/>
    <n v="96.708333333333329"/>
    <s v="film &amp; video"/>
    <s v="shorts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d v="2013-12-04T21:53:33"/>
    <d v="2013-12-28T04:59:00"/>
    <s v="film &amp; video/shorts"/>
    <n v="35.474531249999998"/>
    <s v="film &amp; video"/>
    <s v="shorts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d v="2013-06-08T00:26:21"/>
    <d v="2013-07-08T00:26:21"/>
    <s v="film &amp; video/shorts"/>
    <n v="86.666666666666671"/>
    <s v="film &amp; video"/>
    <s v="shorts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d v="2014-07-15T19:42:34"/>
    <d v="2014-08-11T05:59:00"/>
    <s v="film &amp; video/shorts"/>
    <n v="132.05263157894737"/>
    <s v="film &amp; video"/>
    <s v="shorts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d v="2016-06-18T20:23:40"/>
    <d v="2016-07-18T20:23:40"/>
    <s v="film &amp; video/shorts"/>
    <n v="91.230769230769226"/>
    <s v="film &amp; video"/>
    <s v="shorts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d v="2012-06-15T14:00:04"/>
    <d v="2012-07-15T14:00:04"/>
    <s v="film &amp; video/shorts"/>
    <n v="116.25"/>
    <s v="film &amp; video"/>
    <s v="shorts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d v="2014-01-24T13:39:51"/>
    <d v="2014-02-23T13:39:51"/>
    <s v="film &amp; video/shorts"/>
    <n v="21.194444444444443"/>
    <s v="film &amp; video"/>
    <s v="shorts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d v="2011-08-31T04:30:25"/>
    <d v="2011-10-02T06:59:00"/>
    <s v="film &amp; video/shorts"/>
    <n v="62.327134831460668"/>
    <s v="film &amp; video"/>
    <s v="shorts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d v="2011-07-06T21:30:45"/>
    <d v="2011-09-04T21:30:45"/>
    <s v="film &amp; video/shorts"/>
    <n v="37.411764705882355"/>
    <s v="film &amp; video"/>
    <s v="shorts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d v="2012-03-29T06:30:57"/>
    <d v="2012-05-28T06:30:57"/>
    <s v="film &amp; video/shorts"/>
    <n v="69.71875"/>
    <s v="film &amp; video"/>
    <s v="shorts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d v="2012-10-26T00:14:41"/>
    <d v="2012-11-15T00:00:00"/>
    <s v="film &amp; video/shorts"/>
    <n v="58.170731707317074"/>
    <s v="film &amp; video"/>
    <s v="shorts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d v="2011-02-13T18:09:44"/>
    <d v="2011-05-03T03:59:00"/>
    <s v="film &amp; video/shorts"/>
    <n v="50"/>
    <s v="film &amp; video"/>
    <s v="shorts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d v="2015-12-22T11:41:35"/>
    <d v="2016-01-21T11:41:35"/>
    <s v="film &amp; video/shorts"/>
    <n v="19.471034482758618"/>
    <s v="film &amp; video"/>
    <s v="shorts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d v="2013-03-24T05:01:12"/>
    <d v="2013-04-23T05:01:12"/>
    <s v="film &amp; video/shorts"/>
    <n v="85.957446808510639"/>
    <s v="film &amp; video"/>
    <s v="shorts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d v="2011-10-28T16:35:58"/>
    <d v="2011-12-27T17:35:58"/>
    <s v="film &amp; video/shorts"/>
    <n v="30.666666666666668"/>
    <s v="film &amp; video"/>
    <s v="shorts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d v="2012-03-29T03:28:37"/>
    <d v="2012-05-21T02:59:00"/>
    <s v="film &amp; video/shorts"/>
    <n v="60.384615384615387"/>
    <s v="film &amp; video"/>
    <s v="shorts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d v="2016-08-22T17:32:01"/>
    <d v="2016-09-01T17:32:01"/>
    <s v="film &amp; video/shorts"/>
    <n v="38.6"/>
    <s v="film &amp; video"/>
    <s v="shorts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d v="2014-03-26T18:38:13"/>
    <d v="2014-04-25T18:38:13"/>
    <s v="film &amp; video/shorts"/>
    <n v="40.268292682926827"/>
    <s v="film &amp; video"/>
    <s v="shorts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d v="2013-11-05T02:00:56"/>
    <d v="2013-12-10T02:00:56"/>
    <s v="film &amp; video/shorts"/>
    <n v="273.82978723404256"/>
    <s v="film &amp; video"/>
    <s v="shorts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d v="2012-07-10T03:48:47"/>
    <d v="2012-07-14T03:02:00"/>
    <s v="film &amp; video/shorts"/>
    <n v="53.035714285714285"/>
    <s v="film &amp; video"/>
    <s v="shorts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d v="2011-09-09T19:41:01"/>
    <d v="2011-10-09T19:41:01"/>
    <s v="film &amp; video/shorts"/>
    <n v="40.005000000000003"/>
    <s v="film &amp; video"/>
    <s v="shorts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d v="2015-02-07T14:46:29"/>
    <d v="2015-02-22T11:30:00"/>
    <s v="film &amp; video/shorts"/>
    <n v="15.76923076923077"/>
    <s v="film &amp; video"/>
    <s v="shorts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d v="2011-04-15T18:11:26"/>
    <d v="2011-05-15T18:11:26"/>
    <s v="film &amp; video/shorts"/>
    <n v="71.428571428571431"/>
    <s v="film &amp; video"/>
    <s v="shorts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d v="2011-08-24T03:00:37"/>
    <d v="2011-09-23T03:00:37"/>
    <s v="film &amp; video/shorts"/>
    <n v="71.714285714285708"/>
    <s v="film &amp; video"/>
    <s v="shorts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d v="2015-10-14T13:20:45"/>
    <d v="2015-12-27T14:20:45"/>
    <s v="film &amp; video/shorts"/>
    <n v="375.76470588235293"/>
    <s v="film &amp; video"/>
    <s v="shorts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d v="2010-05-24T12:56:43"/>
    <d v="2010-06-03T01:41:00"/>
    <s v="film &amp; video/shorts"/>
    <n v="104.6"/>
    <s v="film &amp; video"/>
    <s v="shorts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d v="2014-05-27T15:48:51"/>
    <d v="2014-06-22T15:48:51"/>
    <s v="film &amp; video/shorts"/>
    <n v="60"/>
    <s v="film &amp; video"/>
    <s v="shorts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d v="2013-05-08T18:03:12"/>
    <d v="2013-06-02T18:03:12"/>
    <s v="film &amp; video/shorts"/>
    <n v="123.28571428571429"/>
    <s v="film &amp; video"/>
    <s v="shorts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d v="2011-06-12T07:08:19"/>
    <d v="2011-07-12T07:08:19"/>
    <s v="film &amp; video/shorts"/>
    <n v="31.375"/>
    <s v="film &amp; video"/>
    <s v="shorts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d v="2011-03-17T09:39:24"/>
    <d v="2011-05-17T09:39:24"/>
    <s v="film &amp; video/shorts"/>
    <n v="78.260869565217391"/>
    <s v="film &amp; video"/>
    <s v="shorts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d v="2016-12-17T04:46:23"/>
    <d v="2017-02-01T08:00:00"/>
    <s v="film &amp; video/shorts"/>
    <n v="122.32558139534883"/>
    <s v="film &amp; video"/>
    <s v="shorts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d v="2012-06-05T20:35:37"/>
    <d v="2012-07-03T21:00:00"/>
    <s v="film &amp; video/shorts"/>
    <n v="73.733333333333334"/>
    <s v="film &amp; video"/>
    <s v="shorts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d v="2014-03-18T17:13:42"/>
    <d v="2014-04-07T17:13:42"/>
    <s v="film &amp; video/shorts"/>
    <n v="21.666666666666668"/>
    <s v="film &amp; video"/>
    <s v="shorts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d v="2012-01-27T00:07:21"/>
    <d v="2012-02-26T00:07:21"/>
    <s v="film &amp; video/shorts"/>
    <n v="21.904761904761905"/>
    <s v="film &amp; video"/>
    <s v="shorts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d v="2010-05-26T15:54:01"/>
    <d v="2010-08-01T03:00:00"/>
    <s v="film &amp; video/shorts"/>
    <n v="50.588235294117645"/>
    <s v="film &amp; video"/>
    <s v="shorts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d v="2011-06-12T03:14:42"/>
    <d v="2011-07-12T03:14:42"/>
    <s v="film &amp; video/shorts"/>
    <n v="53.125"/>
    <s v="film &amp; video"/>
    <s v="shorts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d v="2012-11-01T19:04:34"/>
    <d v="2012-12-07T23:30:00"/>
    <s v="film &amp; video/shorts"/>
    <n v="56.666666666666664"/>
    <s v="film &amp; video"/>
    <s v="shorts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d v="2013-12-23T21:39:59"/>
    <d v="2014-01-22T21:39:59"/>
    <s v="film &amp; video/shorts"/>
    <n v="40.776666666666664"/>
    <s v="film &amp; video"/>
    <s v="shorts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d v="2012-10-15T18:04:46"/>
    <d v="2012-11-04T19:04:46"/>
    <s v="film &amp; video/shorts"/>
    <n v="192.30769230769232"/>
    <s v="film &amp; video"/>
    <s v="shorts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d v="2012-12-31T18:38:30"/>
    <d v="2013-01-24T18:38:30"/>
    <s v="film &amp; video/shorts"/>
    <n v="100"/>
    <s v="film &amp; video"/>
    <s v="shorts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d v="2010-11-23T03:08:53"/>
    <d v="2010-12-23T03:08:53"/>
    <s v="film &amp; video/shorts"/>
    <n v="117.92307692307692"/>
    <s v="film &amp; video"/>
    <s v="shorts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d v="2014-02-12T19:20:30"/>
    <d v="2014-03-07T19:20:30"/>
    <s v="film &amp; video/shorts"/>
    <n v="27.897959183673468"/>
    <s v="film &amp; video"/>
    <s v="shorts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d v="2011-03-10T16:41:06"/>
    <d v="2011-04-03T01:00:00"/>
    <s v="film &amp; video/shorts"/>
    <n v="60"/>
    <s v="film &amp; video"/>
    <s v="shorts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d v="2016-04-25T17:23:40"/>
    <d v="2016-05-14T00:00:00"/>
    <s v="film &amp; video/shorts"/>
    <n v="39.383333333333333"/>
    <s v="film &amp; video"/>
    <s v="shorts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d v="2012-03-19T18:38:21"/>
    <d v="2012-04-02T18:38:21"/>
    <s v="film &amp; video/shorts"/>
    <n v="186.11111111111111"/>
    <s v="film &amp; video"/>
    <s v="shorts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d v="2011-04-02T23:34:47"/>
    <d v="2011-04-24T23:34:47"/>
    <s v="film &amp; video/shorts"/>
    <n v="111.37681159420291"/>
    <s v="film &amp; video"/>
    <s v="shorts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d v="2013-04-01T14:42:50"/>
    <d v="2013-05-31T14:42:50"/>
    <s v="film &amp; video/shorts"/>
    <n v="78.723404255319153"/>
    <s v="film &amp; video"/>
    <s v="shorts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d v="2011-01-27T00:37:10"/>
    <d v="2011-02-26T00:37:10"/>
    <s v="film &amp; video/shorts"/>
    <n v="46.702127659574465"/>
    <s v="film &amp; video"/>
    <s v="shorts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d v="2013-10-10T22:47:33"/>
    <d v="2013-11-14T05:59:00"/>
    <s v="film &amp; video/shorts"/>
    <n v="65.384615384615387"/>
    <s v="film &amp; video"/>
    <s v="shorts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d v="2015-05-01T07:59:47"/>
    <d v="2015-05-31T07:59:47"/>
    <s v="film &amp; video/shorts"/>
    <n v="102.0754716981132"/>
    <s v="film &amp; video"/>
    <s v="shorts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d v="2014-03-20T01:01:58"/>
    <d v="2014-04-13T02:00:00"/>
    <s v="film &amp; video/shorts"/>
    <n v="64.197530864197532"/>
    <s v="film &amp; video"/>
    <s v="shorts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d v="2011-07-29T18:12:08"/>
    <d v="2011-08-06T15:00:00"/>
    <s v="film &amp; video/shorts"/>
    <n v="90.384615384615387"/>
    <s v="film &amp; video"/>
    <s v="shorts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d v="2011-11-14T06:34:48"/>
    <d v="2012-01-13T06:34:48"/>
    <s v="film &amp; video/shorts"/>
    <n v="88.571428571428569"/>
    <s v="film &amp; video"/>
    <s v="shorts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d v="2012-01-10T17:44:04"/>
    <d v="2012-02-04T17:44:04"/>
    <s v="film &amp; video/shorts"/>
    <n v="28.727272727272727"/>
    <s v="film &amp; video"/>
    <s v="shorts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d v="2011-02-21T11:55:55"/>
    <d v="2011-04-08T10:55:55"/>
    <s v="film &amp; video/shorts"/>
    <n v="69.78947368421052"/>
    <s v="film &amp; video"/>
    <s v="shorts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d v="2010-03-11T20:02:24"/>
    <d v="2010-06-09T19:00:00"/>
    <s v="film &amp; video/shorts"/>
    <n v="167.48962962962963"/>
    <s v="film &amp; video"/>
    <s v="shorts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d v="2011-06-29T01:17:16"/>
    <d v="2011-07-29T01:17:16"/>
    <s v="film &amp; video/shorts"/>
    <n v="144.91230769230768"/>
    <s v="film &amp; video"/>
    <s v="shorts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d v="2011-07-15T01:39:46"/>
    <d v="2011-08-13T23:00:00"/>
    <s v="film &amp; video/shorts"/>
    <n v="91.840540540540545"/>
    <s v="film &amp; video"/>
    <s v="shorts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d v="2016-09-03T01:11:47"/>
    <d v="2016-10-03T01:11:47"/>
    <s v="film &amp; video/science fiction"/>
    <n v="10"/>
    <s v="film &amp; video"/>
    <s v="science fiction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d v="2015-04-02T16:55:10"/>
    <d v="2015-04-18T10:16:00"/>
    <s v="film &amp; video/science fiction"/>
    <n v="1"/>
    <s v="film &amp; video"/>
    <s v="science fiction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d v="2016-08-11T10:21:47"/>
    <d v="2016-10-10T10:21:47"/>
    <s v="film &amp; video/science fiction"/>
    <e v="#DIV/0!"/>
    <s v="film &amp; video"/>
    <s v="science fiction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d v="2014-09-22T18:46:04"/>
    <d v="2014-10-28T22:00:00"/>
    <s v="film &amp; video/science fiction"/>
    <n v="25.166666666666668"/>
    <s v="film &amp; video"/>
    <s v="science fiction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d v="2015-04-20T22:17:22"/>
    <d v="2015-05-15T22:17:22"/>
    <s v="film &amp; video/science fiction"/>
    <e v="#DIV/0!"/>
    <s v="film &amp; video"/>
    <s v="science fiction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d v="2016-12-05T23:51:20"/>
    <d v="2017-02-03T23:51:20"/>
    <s v="film &amp; video/science fiction"/>
    <n v="11.666666666666666"/>
    <s v="film &amp; video"/>
    <s v="science fiction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d v="2015-05-11T14:08:57"/>
    <d v="2015-06-11T02:00:00"/>
    <s v="film &amp; video/science fiction"/>
    <n v="106.69230769230769"/>
    <s v="film &amp; video"/>
    <s v="science fiction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d v="2015-03-04T14:59:01"/>
    <d v="2015-04-03T13:59:01"/>
    <s v="film &amp; video/science fiction"/>
    <n v="47.5"/>
    <s v="film &amp; video"/>
    <s v="science fiction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d v="2016-09-15T05:28:13"/>
    <d v="2016-10-20T05:28:13"/>
    <s v="film &amp; video/science fiction"/>
    <n v="311.16666666666669"/>
    <s v="film &amp; video"/>
    <s v="science fiction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d v="2014-08-31T22:29:43"/>
    <d v="2014-10-30T22:29:43"/>
    <s v="film &amp; video/science fiction"/>
    <e v="#DIV/0!"/>
    <s v="film &amp; video"/>
    <s v="science fiction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d v="2014-05-19T21:58:12"/>
    <d v="2014-06-16T20:16:00"/>
    <s v="film &amp; video/science fiction"/>
    <e v="#DIV/0!"/>
    <s v="film &amp; video"/>
    <s v="science fiction"/>
  </r>
  <r>
    <x v="131"/>
    <s v="I (Canceled)"/>
    <s v="I"/>
    <n v="1200"/>
    <n v="0"/>
    <x v="1"/>
    <s v="US"/>
    <s v="USD"/>
    <n v="1467763200"/>
    <n v="1466453161"/>
    <b v="0"/>
    <n v="0"/>
    <b v="0"/>
    <n v="0"/>
    <d v="2016-06-20T20:06:01"/>
    <d v="2016-07-06T00:00:00"/>
    <s v="film &amp; video/science fiction"/>
    <e v="#DIV/0!"/>
    <s v="film &amp; video"/>
    <s v="science fiction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d v="2014-09-23T19:30:07"/>
    <d v="2014-11-07T20:30:07"/>
    <s v="film &amp; video/science fiction"/>
    <n v="94.506172839506178"/>
    <s v="film &amp; video"/>
    <s v="science fiction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d v="2016-05-01T19:23:04"/>
    <d v="2016-05-31T17:31:00"/>
    <s v="film &amp; video/science fiction"/>
    <e v="#DIV/0!"/>
    <s v="film &amp; video"/>
    <s v="science fiction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d v="2015-08-05T21:50:18"/>
    <d v="2015-09-04T17:00:00"/>
    <s v="film &amp; video/science fiction"/>
    <e v="#DIV/0!"/>
    <s v="film &amp; video"/>
    <s v="science fiction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d v="2014-05-29T09:09:57"/>
    <d v="2014-07-01T19:00:00"/>
    <s v="film &amp; video/science fiction"/>
    <n v="80.599999999999994"/>
    <s v="film &amp; video"/>
    <s v="science fiction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d v="2015-04-02T09:50:34"/>
    <d v="2015-05-16T10:16:00"/>
    <s v="film &amp; video/science fiction"/>
    <e v="#DIV/0!"/>
    <s v="film &amp; video"/>
    <s v="science fiction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d v="2015-08-23T13:46:33"/>
    <d v="2015-10-12T13:46:33"/>
    <s v="film &amp; video/science fiction"/>
    <e v="#DIV/0!"/>
    <s v="film &amp; video"/>
    <s v="science fiction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d v="2015-07-01T06:10:41"/>
    <d v="2015-08-01T04:59:00"/>
    <s v="film &amp; video/science fiction"/>
    <n v="81.241379310344826"/>
    <s v="film &amp; video"/>
    <s v="science fiction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d v="2015-07-02T22:06:12"/>
    <d v="2015-07-12T22:06:12"/>
    <s v="film &amp; video/science fiction"/>
    <n v="500"/>
    <s v="film &amp; video"/>
    <s v="science fiction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d v="2015-02-18T04:45:32"/>
    <d v="2015-03-20T03:45:32"/>
    <s v="film &amp; video/science fiction"/>
    <e v="#DIV/0!"/>
    <s v="film &amp; video"/>
    <s v="science fiction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d v="2015-04-16T03:40:23"/>
    <d v="2015-05-31T03:40:23"/>
    <s v="film &amp; video/science fiction"/>
    <n v="46.178571428571431"/>
    <s v="film &amp; video"/>
    <s v="science fiction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d v="2014-10-26T21:26:18"/>
    <d v="2014-11-16T22:26:18"/>
    <s v="film &amp; video/science fiction"/>
    <n v="10"/>
    <s v="film &amp; video"/>
    <s v="science fiction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d v="2016-07-08T01:32:22"/>
    <d v="2016-09-03T05:55:00"/>
    <s v="film &amp; video/science fiction"/>
    <e v="#DIV/0!"/>
    <s v="film &amp; video"/>
    <s v="science fiction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d v="2015-02-12T18:17:52"/>
    <d v="2015-04-13T17:17:52"/>
    <s v="film &amp; video/science fiction"/>
    <n v="55.945945945945944"/>
    <s v="film &amp; video"/>
    <s v="science fiction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d v="2015-07-15T13:00:52"/>
    <d v="2015-08-11T13:00:52"/>
    <s v="film &amp; video/science fiction"/>
    <n v="37.555555555555557"/>
    <s v="film &amp; video"/>
    <s v="science fiction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d v="2016-11-19T00:23:18"/>
    <d v="2017-01-18T00:23:18"/>
    <s v="film &amp; video/science fiction"/>
    <n v="38.333333333333336"/>
    <s v="film &amp; video"/>
    <s v="science fiction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d v="2014-11-26T18:25:40"/>
    <d v="2015-01-08T18:18:00"/>
    <s v="film &amp; video/science fiction"/>
    <e v="#DIV/0!"/>
    <s v="film &amp; video"/>
    <s v="science fiction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d v="2016-01-28T06:45:36"/>
    <d v="2016-02-27T06:45:36"/>
    <s v="film &amp; video/science fiction"/>
    <n v="20"/>
    <s v="film &amp; video"/>
    <s v="science fiction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d v="2014-11-25T04:07:50"/>
    <d v="2014-12-25T08:00:00"/>
    <s v="film &amp; video/science fiction"/>
    <n v="15.333333333333334"/>
    <s v="film &amp; video"/>
    <s v="science fiction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d v="2015-03-27T03:53:02"/>
    <d v="2015-05-26T03:53:02"/>
    <s v="film &amp; video/science fiction"/>
    <n v="449.43283582089555"/>
    <s v="film &amp; video"/>
    <s v="science fiction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d v="2015-04-19T13:13:11"/>
    <d v="2015-06-18T13:13:11"/>
    <s v="film &amp; video/science fiction"/>
    <n v="28"/>
    <s v="film &amp; video"/>
    <s v="science fiction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d v="2014-08-24T01:51:40"/>
    <d v="2014-09-23T01:51:40"/>
    <s v="film &amp; video/science fiction"/>
    <n v="15"/>
    <s v="film &amp; video"/>
    <s v="science fiction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d v="2014-10-21T14:04:04"/>
    <d v="2014-12-02T15:04:04"/>
    <s v="film &amp; video/science fiction"/>
    <n v="35.9"/>
    <s v="film &amp; video"/>
    <s v="science fiction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d v="2015-04-21T13:08:15"/>
    <d v="2015-06-03T13:08:15"/>
    <s v="film &amp; video/science fiction"/>
    <n v="13.333333333333334"/>
    <s v="film &amp; video"/>
    <s v="science fiction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d v="2015-06-13T13:25:35"/>
    <d v="2015-07-23T13:25:35"/>
    <s v="film &amp; video/science fiction"/>
    <n v="20.25"/>
    <s v="film &amp; video"/>
    <s v="science fiction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d v="2014-06-04T02:59:56"/>
    <d v="2014-08-03T02:59:56"/>
    <s v="film &amp; video/science fiction"/>
    <n v="119"/>
    <s v="film &amp; video"/>
    <s v="science fiction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d v="2016-01-27T21:52:52"/>
    <d v="2016-02-26T21:52:52"/>
    <s v="film &amp; video/science fiction"/>
    <n v="4"/>
    <s v="film &amp; video"/>
    <s v="science fiction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d v="2014-09-22T01:50:28"/>
    <d v="2014-10-22T01:50:28"/>
    <s v="film &amp; video/science fiction"/>
    <e v="#DIV/0!"/>
    <s v="film &amp; video"/>
    <s v="science fiction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d v="2016-05-24T10:25:45"/>
    <d v="2016-07-03T10:25:45"/>
    <s v="film &amp; video/science fiction"/>
    <n v="10"/>
    <s v="film &amp; video"/>
    <s v="science fiction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d v="2015-06-16T21:54:51"/>
    <d v="2015-08-15T21:54:51"/>
    <s v="film &amp; video/drama"/>
    <e v="#DIV/0!"/>
    <s v="film &amp; video"/>
    <s v="drama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d v="2014-06-02T16:29:55"/>
    <d v="2014-07-02T16:29:55"/>
    <s v="film &amp; video/drama"/>
    <n v="5"/>
    <s v="film &amp; video"/>
    <s v="drama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d v="2014-07-15T03:02:36"/>
    <d v="2014-08-16T23:42:00"/>
    <s v="film &amp; video/drama"/>
    <n v="43.5"/>
    <s v="film &amp; video"/>
    <s v="drama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d v="2015-08-27T23:04:14"/>
    <d v="2015-10-01T00:00:00"/>
    <s v="film &amp; video/drama"/>
    <e v="#DIV/0!"/>
    <s v="film &amp; video"/>
    <s v="drama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d v="2014-07-21T18:18:21"/>
    <d v="2014-09-19T18:18:21"/>
    <s v="film &amp; video/drama"/>
    <n v="91.428571428571431"/>
    <s v="film &amp; video"/>
    <s v="drama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d v="2015-12-13T15:48:44"/>
    <d v="2016-01-12T15:48:44"/>
    <s v="film &amp; video/drama"/>
    <e v="#DIV/0!"/>
    <s v="film &amp; video"/>
    <s v="drama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d v="2016-12-17T01:49:22"/>
    <d v="2017-01-16T01:49:22"/>
    <s v="film &amp; video/drama"/>
    <n v="3000"/>
    <s v="film &amp; video"/>
    <s v="drama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d v="2015-06-05T22:15:35"/>
    <d v="2015-08-04T22:15:35"/>
    <s v="film &amp; video/drama"/>
    <n v="5.5"/>
    <s v="film &amp; video"/>
    <s v="drama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d v="2015-02-17T20:02:50"/>
    <d v="2015-03-19T19:02:50"/>
    <s v="film &amp; video/drama"/>
    <n v="108.33333333333333"/>
    <s v="film &amp; video"/>
    <s v="drama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d v="2014-09-18T12:07:39"/>
    <d v="2014-10-18T12:07:39"/>
    <s v="film &amp; video/drama"/>
    <n v="56"/>
    <s v="film &amp; video"/>
    <s v="drama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d v="2015-07-31T23:28:03"/>
    <d v="2015-08-30T05:28:00"/>
    <s v="film &amp; video/drama"/>
    <n v="32.5"/>
    <s v="film &amp; video"/>
    <s v="drama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d v="2016-06-13T04:20:14"/>
    <d v="2016-08-12T04:20:14"/>
    <s v="film &amp; video/drama"/>
    <n v="1"/>
    <s v="film &amp; video"/>
    <s v="drama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d v="2015-02-12T09:28:43"/>
    <d v="2015-03-19T08:28:43"/>
    <s v="film &amp; video/drama"/>
    <e v="#DIV/0!"/>
    <s v="film &amp; video"/>
    <s v="drama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d v="2015-01-29T13:45:08"/>
    <d v="2015-02-28T13:45:08"/>
    <s v="film &amp; video/drama"/>
    <e v="#DIV/0!"/>
    <s v="film &amp; video"/>
    <s v="drama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d v="2015-03-09T18:12:56"/>
    <d v="2015-05-08T18:12:56"/>
    <s v="film &amp; video/drama"/>
    <e v="#DIV/0!"/>
    <s v="film &amp; video"/>
    <s v="drama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d v="2014-08-04T18:40:11"/>
    <d v="2014-08-29T18:40:11"/>
    <s v="film &amp; video/drama"/>
    <n v="49.884615384615387"/>
    <s v="film &amp; video"/>
    <s v="drama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d v="2015-07-06T19:46:39"/>
    <d v="2015-08-05T19:46:39"/>
    <s v="film &amp; video/drama"/>
    <e v="#DIV/0!"/>
    <s v="film &amp; video"/>
    <s v="drama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d v="2015-03-07T01:08:46"/>
    <d v="2015-03-24T00:08:46"/>
    <s v="film &amp; video/drama"/>
    <n v="25.714285714285715"/>
    <s v="film &amp; video"/>
    <s v="drama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d v="2015-10-27T22:55:45"/>
    <d v="2015-11-26T23:55:45"/>
    <s v="film &amp; video/drama"/>
    <e v="#DIV/0!"/>
    <s v="film &amp; video"/>
    <s v="drama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d v="2016-02-03T01:55:55"/>
    <d v="2016-03-04T01:55:55"/>
    <s v="film &amp; video/drama"/>
    <n v="100"/>
    <s v="film &amp; video"/>
    <s v="drama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d v="2015-03-04T23:47:23"/>
    <d v="2015-04-13T19:00:00"/>
    <s v="film &amp; video/drama"/>
    <n v="30.846153846153847"/>
    <s v="film &amp; video"/>
    <s v="drama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d v="2015-05-23T17:48:15"/>
    <d v="2015-06-22T17:48:15"/>
    <s v="film &amp; video/drama"/>
    <n v="180.5"/>
    <s v="film &amp; video"/>
    <s v="drama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d v="2016-12-08T00:17:12"/>
    <d v="2017-01-07T00:17:12"/>
    <s v="film &amp; video/drama"/>
    <e v="#DIV/0!"/>
    <s v="film &amp; video"/>
    <s v="drama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d v="2014-10-27T19:26:50"/>
    <d v="2014-11-26T20:26:50"/>
    <s v="film &amp; video/drama"/>
    <n v="373.5"/>
    <s v="film &amp; video"/>
    <s v="drama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d v="2014-07-05T18:59:22"/>
    <d v="2014-09-01T03:59:00"/>
    <s v="film &amp; video/drama"/>
    <n v="25.5"/>
    <s v="film &amp; video"/>
    <s v="drama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d v="2016-07-19T21:52:19"/>
    <d v="2016-08-18T21:52:19"/>
    <s v="film &amp; video/drama"/>
    <n v="220"/>
    <s v="film &amp; video"/>
    <s v="drama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d v="2017-02-01T19:30:34"/>
    <d v="2017-03-03T20:00:00"/>
    <s v="film &amp; video/drama"/>
    <e v="#DIV/0!"/>
    <s v="film &amp; video"/>
    <s v="drama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d v="2015-06-27T05:37:37"/>
    <d v="2015-07-21T06:59:00"/>
    <s v="film &amp; video/drama"/>
    <n v="160"/>
    <s v="film &amp; video"/>
    <s v="drama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d v="2014-08-06T04:23:35"/>
    <d v="2014-09-05T04:23:35"/>
    <s v="film &amp; video/drama"/>
    <e v="#DIV/0!"/>
    <s v="film &amp; video"/>
    <s v="drama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d v="2016-07-05T16:34:37"/>
    <d v="2016-09-03T16:34:37"/>
    <s v="film &amp; video/drama"/>
    <n v="69"/>
    <s v="film &amp; video"/>
    <s v="drama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d v="2016-06-06T15:37:26"/>
    <d v="2016-06-16T15:37:26"/>
    <s v="film &amp; video/drama"/>
    <n v="50"/>
    <s v="film &amp; video"/>
    <s v="drama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d v="2015-08-23T10:35:38"/>
    <d v="2015-10-02T10:35:38"/>
    <s v="film &amp; video/drama"/>
    <n v="83.333333333333329"/>
    <s v="film &amp; video"/>
    <s v="drama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d v="2014-09-17T19:00:32"/>
    <d v="2014-10-17T19:00:32"/>
    <s v="film &amp; video/drama"/>
    <n v="5.666666666666667"/>
    <s v="film &amp; video"/>
    <s v="drama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d v="2014-09-29T22:26:06"/>
    <d v="2014-11-28T23:26:06"/>
    <s v="film &amp; video/drama"/>
    <e v="#DIV/0!"/>
    <s v="film &amp; video"/>
    <s v="drama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d v="2016-01-06T23:55:31"/>
    <d v="2016-03-06T23:55:31"/>
    <s v="film &amp; video/drama"/>
    <n v="1"/>
    <s v="film &amp; video"/>
    <s v="drama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d v="2015-05-11T16:05:32"/>
    <d v="2015-07-10T16:05:32"/>
    <s v="film &amp; video/drama"/>
    <e v="#DIV/0!"/>
    <s v="film &amp; video"/>
    <s v="drama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d v="2015-09-12T13:01:38"/>
    <d v="2015-10-10T21:00:00"/>
    <s v="film &amp; video/drama"/>
    <n v="77.10526315789474"/>
    <s v="film &amp; video"/>
    <s v="drama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d v="2017-01-06T20:21:40"/>
    <d v="2017-02-17T21:00:00"/>
    <s v="film &amp; video/drama"/>
    <n v="32.75"/>
    <s v="film &amp; video"/>
    <s v="drama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d v="2014-09-05T09:12:02"/>
    <d v="2014-10-05T09:12:02"/>
    <s v="film &amp; video/drama"/>
    <n v="46.5"/>
    <s v="film &amp; video"/>
    <s v="drama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d v="2016-08-02T02:58:22"/>
    <d v="2016-09-01T02:58:22"/>
    <s v="film &amp; video/drama"/>
    <e v="#DIV/0!"/>
    <s v="film &amp; video"/>
    <s v="drama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d v="2014-08-16T02:00:03"/>
    <d v="2014-09-15T02:00:03"/>
    <s v="film &amp; video/drama"/>
    <n v="87.308333333333337"/>
    <s v="film &amp; video"/>
    <s v="drama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d v="2015-01-19T19:38:49"/>
    <d v="2015-02-08T19:38:49"/>
    <s v="film &amp; video/drama"/>
    <n v="54.285714285714285"/>
    <s v="film &amp; video"/>
    <s v="drama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d v="2015-09-08T22:16:04"/>
    <d v="2015-10-08T20:59:00"/>
    <s v="film &amp; video/drama"/>
    <e v="#DIV/0!"/>
    <s v="film &amp; video"/>
    <s v="drama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d v="2014-11-30T20:21:04"/>
    <d v="2015-01-29T20:21:04"/>
    <s v="film &amp; video/drama"/>
    <n v="93.25"/>
    <s v="film &amp; video"/>
    <s v="drama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d v="2016-07-05T14:00:03"/>
    <d v="2016-08-04T14:00:03"/>
    <s v="film &amp; video/drama"/>
    <n v="117.68368136117556"/>
    <s v="film &amp; video"/>
    <s v="drama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d v="2015-09-01T15:10:22"/>
    <d v="2015-10-06T15:10:22"/>
    <s v="film &amp; video/drama"/>
    <n v="76.470588235294116"/>
    <s v="film &amp; video"/>
    <s v="drama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d v="2016-07-16T00:06:23"/>
    <d v="2016-08-06T00:06:23"/>
    <s v="film &amp; video/drama"/>
    <e v="#DIV/0!"/>
    <s v="film &amp; video"/>
    <s v="drama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d v="2014-12-05T04:43:58"/>
    <d v="2015-01-04T04:43:58"/>
    <s v="film &amp; video/drama"/>
    <n v="163.84615384615384"/>
    <s v="film &amp; video"/>
    <s v="drama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d v="2014-11-16T08:52:47"/>
    <d v="2014-12-16T08:52:47"/>
    <s v="film &amp; video/drama"/>
    <e v="#DIV/0!"/>
    <s v="film &amp; video"/>
    <s v="drama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d v="2015-06-10T22:08:55"/>
    <d v="2015-07-10T22:08:55"/>
    <s v="film &amp; video/drama"/>
    <e v="#DIV/0!"/>
    <s v="film &amp; video"/>
    <s v="drama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d v="2015-09-02T01:33:12"/>
    <d v="2015-10-01T05:00:00"/>
    <s v="film &amp; video/drama"/>
    <n v="91.818181818181813"/>
    <s v="film &amp; video"/>
    <s v="drama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d v="2015-08-20T03:50:17"/>
    <d v="2015-09-19T03:50:17"/>
    <s v="film &amp; video/drama"/>
    <n v="185.83333333333334"/>
    <s v="film &amp; video"/>
    <s v="drama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d v="2016-02-16T21:08:40"/>
    <d v="2016-04-16T20:08:40"/>
    <s v="film &amp; video/drama"/>
    <n v="1"/>
    <s v="film &amp; video"/>
    <s v="drama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d v="2015-07-17T14:15:47"/>
    <d v="2015-08-16T14:06:41"/>
    <s v="film &amp; video/drama"/>
    <n v="20"/>
    <s v="film &amp; video"/>
    <s v="drama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d v="2015-01-05T15:22:29"/>
    <d v="2015-03-06T15:22:29"/>
    <s v="film &amp; video/drama"/>
    <n v="1"/>
    <s v="film &amp; video"/>
    <s v="drama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d v="2016-01-06T05:31:22"/>
    <d v="2016-02-17T23:59:00"/>
    <s v="film &amp; video/drama"/>
    <n v="10"/>
    <s v="film &amp; video"/>
    <s v="drama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d v="2015-03-03T23:00:37"/>
    <d v="2015-04-22T22:00:37"/>
    <s v="film &amp; video/drama"/>
    <n v="331.53833333333336"/>
    <s v="film &amp; video"/>
    <s v="drama"/>
  </r>
  <r>
    <x v="217"/>
    <s v="Bitch"/>
    <s v="A roadmovie by paw"/>
    <n v="100000"/>
    <n v="11943"/>
    <x v="2"/>
    <s v="SE"/>
    <s v="SEK"/>
    <n v="1419780149"/>
    <n v="1417101749"/>
    <b v="0"/>
    <n v="38"/>
    <b v="0"/>
    <n v="11.943"/>
    <d v="2014-11-27T15:22:29"/>
    <d v="2014-12-28T15:22:29"/>
    <s v="film &amp; video/drama"/>
    <n v="314.28947368421052"/>
    <s v="film &amp; video"/>
    <s v="drama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d v="2015-03-16T15:04:49"/>
    <d v="2015-05-15T15:04:49"/>
    <s v="film &amp; video/drama"/>
    <n v="100"/>
    <s v="film &amp; video"/>
    <s v="drama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d v="2016-02-29T07:50:25"/>
    <d v="2016-04-01T06:59:00"/>
    <s v="film &amp; video/drama"/>
    <n v="115.98684210526316"/>
    <s v="film &amp; video"/>
    <s v="drama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d v="2015-07-10T15:27:10"/>
    <d v="2015-08-20T20:06:00"/>
    <s v="film &amp; video/drama"/>
    <n v="120"/>
    <s v="film &amp; video"/>
    <s v="drama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d v="2015-01-27T20:06:04"/>
    <d v="2015-03-28T19:06:04"/>
    <s v="film &amp; video/drama"/>
    <e v="#DIV/0!"/>
    <s v="film &amp; video"/>
    <s v="drama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d v="2015-01-27T18:28:38"/>
    <d v="2015-03-27T02:39:00"/>
    <s v="film &amp; video/drama"/>
    <n v="65"/>
    <s v="film &amp; video"/>
    <s v="drama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d v="2016-04-22T01:09:10"/>
    <d v="2016-05-22T01:05:00"/>
    <s v="film &amp; video/drama"/>
    <e v="#DIV/0!"/>
    <s v="film &amp; video"/>
    <s v="drama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d v="2015-05-11T05:38:46"/>
    <d v="2015-07-10T05:38:46"/>
    <s v="film &amp; video/drama"/>
    <e v="#DIV/0!"/>
    <s v="film &amp; video"/>
    <s v="drama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d v="2016-03-09T23:04:14"/>
    <d v="2016-04-08T22:04:14"/>
    <s v="film &amp; video/drama"/>
    <e v="#DIV/0!"/>
    <s v="film &amp; video"/>
    <s v="drama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d v="2015-04-12T15:59:04"/>
    <d v="2015-05-31T09:29:00"/>
    <s v="film &amp; video/drama"/>
    <n v="125"/>
    <s v="film &amp; video"/>
    <s v="drama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d v="2015-06-09T21:27:21"/>
    <d v="2015-07-09T21:27:21"/>
    <s v="film &amp; video/drama"/>
    <e v="#DIV/0!"/>
    <s v="film &amp; video"/>
    <s v="drama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d v="2015-04-02T16:28:25"/>
    <d v="2015-06-01T16:28:25"/>
    <s v="film &amp; video/drama"/>
    <e v="#DIV/0!"/>
    <s v="film &amp; video"/>
    <s v="drama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d v="2016-01-14T22:24:57"/>
    <d v="2016-02-13T22:24:57"/>
    <s v="film &amp; video/drama"/>
    <e v="#DIV/0!"/>
    <s v="film &amp; video"/>
    <s v="drama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d v="2015-05-05T18:39:11"/>
    <d v="2015-06-04T18:39:11"/>
    <s v="film &amp; video/drama"/>
    <n v="30"/>
    <s v="film &amp; video"/>
    <s v="drama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d v="2015-12-03T23:00:51"/>
    <d v="2016-01-02T23:00:51"/>
    <s v="film &amp; video/drama"/>
    <e v="#DIV/0!"/>
    <s v="film &amp; video"/>
    <s v="drama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d v="2015-01-28T19:49:06"/>
    <d v="2015-02-27T19:49:06"/>
    <s v="film &amp; video/drama"/>
    <n v="15.714285714285714"/>
    <s v="film &amp; video"/>
    <s v="drama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d v="2016-08-30T21:52:52"/>
    <d v="2016-09-29T21:52:52"/>
    <s v="film &amp; video/drama"/>
    <e v="#DIV/0!"/>
    <s v="film &amp; video"/>
    <s v="drama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d v="2015-05-12T00:50:59"/>
    <d v="2015-06-21T00:50:59"/>
    <s v="film &amp; video/drama"/>
    <n v="80.2"/>
    <s v="film &amp; video"/>
    <s v="drama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d v="2015-06-09T21:48:17"/>
    <d v="2015-07-09T21:48:17"/>
    <s v="film &amp; video/drama"/>
    <e v="#DIV/0!"/>
    <s v="film &amp; video"/>
    <s v="drama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d v="2015-11-13T02:01:39"/>
    <d v="2016-01-05T00:00:00"/>
    <s v="film &amp; video/drama"/>
    <e v="#DIV/0!"/>
    <s v="film &amp; video"/>
    <s v="drama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d v="2016-01-08T13:51:09"/>
    <d v="2016-03-08T13:51:09"/>
    <s v="film &amp; video/drama"/>
    <n v="50"/>
    <s v="film &amp; video"/>
    <s v="drama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d v="2016-12-09T23:06:00"/>
    <d v="2016-12-30T09:00:00"/>
    <s v="film &amp; video/drama"/>
    <e v="#DIV/0!"/>
    <s v="film &amp; video"/>
    <s v="drama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d v="2015-10-20T02:38:50"/>
    <d v="2015-11-08T12:00:00"/>
    <s v="film &amp; video/drama"/>
    <n v="50"/>
    <s v="film &amp; video"/>
    <s v="drama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d v="2013-03-21T17:00:11"/>
    <d v="2013-05-05T17:00:11"/>
    <s v="film &amp; video/documentary"/>
    <n v="117.84759124087591"/>
    <s v="film &amp; video"/>
    <s v="documentary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d v="2014-11-06T16:45:04"/>
    <d v="2014-12-21T16:45:04"/>
    <s v="film &amp; video/documentary"/>
    <n v="109.04255319148936"/>
    <s v="film &amp; video"/>
    <s v="documentary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d v="2011-11-15T11:49:50"/>
    <d v="2011-12-20T11:49:50"/>
    <s v="film &amp; video/documentary"/>
    <n v="73.019801980198025"/>
    <s v="film &amp; video"/>
    <s v="documentary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d v="2014-01-23T01:08:24"/>
    <d v="2014-02-22T01:08:24"/>
    <s v="film &amp; video/documentary"/>
    <n v="78.195121951219505"/>
    <s v="film &amp; video"/>
    <s v="documentary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d v="2010-02-04T07:45:59"/>
    <d v="2010-03-16T07:06:00"/>
    <s v="film &amp; video/documentary"/>
    <n v="47.398809523809526"/>
    <s v="film &amp; video"/>
    <s v="documentary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d v="2012-07-17T01:16:25"/>
    <d v="2012-08-16T01:16:25"/>
    <s v="film &amp; video/documentary"/>
    <n v="54.020833333333336"/>
    <s v="film &amp; video"/>
    <s v="documentary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d v="2010-10-29T08:43:25"/>
    <d v="2010-12-18T09:43:25"/>
    <s v="film &amp; video/documentary"/>
    <n v="68.488789237668158"/>
    <s v="film &amp; video"/>
    <s v="documentary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d v="2010-09-09T14:30:14"/>
    <d v="2010-10-16T03:39:00"/>
    <s v="film &amp; video/documentary"/>
    <n v="108.14516129032258"/>
    <s v="film &amp; video"/>
    <s v="documentary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d v="2011-11-23T18:35:09"/>
    <d v="2012-01-07T18:35:09"/>
    <s v="film &amp; video/documentary"/>
    <n v="589.95205479452056"/>
    <s v="film &amp; video"/>
    <s v="documentary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d v="2010-06-03T22:10:20"/>
    <d v="2010-08-22T17:40:00"/>
    <s v="film &amp; video/documentary"/>
    <n v="48.051063829787232"/>
    <s v="film &amp; video"/>
    <s v="documentary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d v="2013-05-07T13:34:51"/>
    <d v="2013-06-06T13:34:51"/>
    <s v="film &amp; video/documentary"/>
    <n v="72.482837528604122"/>
    <s v="film &amp; video"/>
    <s v="documentary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d v="2012-04-14T18:54:06"/>
    <d v="2012-05-16T19:00:00"/>
    <s v="film &amp; video/documentary"/>
    <n v="57.077922077922075"/>
    <s v="film &amp; video"/>
    <s v="documentary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d v="2010-03-29T15:54:18"/>
    <d v="2010-06-01T03:59:00"/>
    <s v="film &amp; video/documentary"/>
    <n v="85.444444444444443"/>
    <s v="film &amp; video"/>
    <s v="documentary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d v="2012-01-16T15:37:15"/>
    <d v="2012-02-15T15:37:15"/>
    <s v="film &amp; video/documentary"/>
    <n v="215.85714285714286"/>
    <s v="film &amp; video"/>
    <s v="documentary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d v="2015-09-16T22:51:50"/>
    <d v="2015-10-17T02:00:00"/>
    <s v="film &amp; video/documentary"/>
    <n v="89.38643312101911"/>
    <s v="film &amp; video"/>
    <s v="documentary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d v="2011-02-14T12:38:02"/>
    <d v="2011-03-16T11:38:02"/>
    <s v="film &amp; video/documentary"/>
    <n v="45.418404255319146"/>
    <s v="film &amp; video"/>
    <s v="documentary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d v="2013-02-14T18:27:47"/>
    <d v="2013-03-16T18:27:47"/>
    <s v="film &amp; video/documentary"/>
    <n v="65.756363636363631"/>
    <s v="film &amp; video"/>
    <s v="documentary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d v="2016-04-19T15:02:42"/>
    <d v="2016-05-19T15:02:42"/>
    <s v="film &amp; video/documentary"/>
    <n v="66.70405357142856"/>
    <s v="film &amp; video"/>
    <s v="documentary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d v="2011-05-19T01:14:26"/>
    <d v="2011-06-18T01:14:26"/>
    <s v="film &amp; video/documentary"/>
    <n v="83.345930232558146"/>
    <s v="film &amp; video"/>
    <s v="documentary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d v="2015-03-09T17:42:49"/>
    <d v="2015-04-08T17:42:49"/>
    <s v="film &amp; video/documentary"/>
    <n v="105.04609341825902"/>
    <s v="film &amp; video"/>
    <s v="documentary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d v="2010-06-01T18:07:59"/>
    <d v="2010-07-17T09:59:00"/>
    <s v="film &amp; video/documentary"/>
    <n v="120.90909090909091"/>
    <s v="film &amp; video"/>
    <s v="documentary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d v="2012-04-18T21:15:04"/>
    <d v="2012-06-07T14:55:00"/>
    <s v="film &amp; video/documentary"/>
    <n v="97.63636363636364"/>
    <s v="film &amp; video"/>
    <s v="documentary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d v="2011-01-12T05:57:08"/>
    <d v="2011-02-26T05:57:08"/>
    <s v="film &amp; video/documentary"/>
    <n v="41.379310344827587"/>
    <s v="film &amp; video"/>
    <s v="documentary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d v="2012-08-28T22:54:54"/>
    <d v="2012-09-27T22:54:54"/>
    <s v="film &amp; video/documentary"/>
    <n v="30.654485981308412"/>
    <s v="film &amp; video"/>
    <s v="documentary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d v="2012-04-11T14:53:15"/>
    <d v="2012-05-11T14:53:15"/>
    <s v="film &amp; video/documentary"/>
    <n v="64.945054945054949"/>
    <s v="film &amp; video"/>
    <s v="documentary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d v="2010-03-30T05:53:50"/>
    <d v="2010-05-10T20:16:00"/>
    <s v="film &amp; video/documentary"/>
    <n v="95.775862068965523"/>
    <s v="film &amp; video"/>
    <s v="documentary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d v="2010-01-27T04:11:47"/>
    <d v="2010-04-23T03:51:00"/>
    <s v="film &amp; video/documentary"/>
    <n v="40.416666666666664"/>
    <s v="film &amp; video"/>
    <s v="documentary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d v="2014-05-26T10:51:39"/>
    <d v="2014-06-25T10:51:39"/>
    <s v="film &amp; video/documentary"/>
    <n v="78.578424242424248"/>
    <s v="film &amp; video"/>
    <s v="documentary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d v="2011-09-23T03:39:38"/>
    <d v="2011-11-07T04:39:38"/>
    <s v="film &amp; video/documentary"/>
    <n v="50.18018018018018"/>
    <s v="film &amp; video"/>
    <s v="documentary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d v="2017-01-23T04:43:42"/>
    <d v="2017-02-22T04:43:42"/>
    <s v="film &amp; video/documentary"/>
    <n v="92.251735588972423"/>
    <s v="film &amp; video"/>
    <s v="documentary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d v="2011-04-04T20:47:50"/>
    <d v="2011-05-25T04:00:00"/>
    <s v="film &amp; video/documentary"/>
    <n v="57.540983606557376"/>
    <s v="film &amp; video"/>
    <s v="documentary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d v="2013-12-04T02:24:21"/>
    <d v="2014-01-02T08:00:00"/>
    <s v="film &amp; video/documentary"/>
    <n v="109.42160278745645"/>
    <s v="film &amp; video"/>
    <s v="documentary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d v="2010-02-26T21:36:31"/>
    <d v="2010-04-28T18:49:00"/>
    <s v="film &amp; video/documentary"/>
    <n v="81.892461538461546"/>
    <s v="film &amp; video"/>
    <s v="documentary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d v="2011-06-03T11:57:46"/>
    <d v="2011-07-03T11:57:46"/>
    <s v="film &amp; video/documentary"/>
    <n v="45.667711864406776"/>
    <s v="film &amp; video"/>
    <s v="documentary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d v="2012-03-01T21:53:49"/>
    <d v="2012-04-05T06:59:00"/>
    <s v="film &amp; video/documentary"/>
    <n v="55.221238938053098"/>
    <s v="film &amp; video"/>
    <s v="documentary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d v="2012-10-11T00:46:06"/>
    <d v="2012-11-10T01:46:06"/>
    <s v="film &amp; video/documentary"/>
    <n v="65.298192771084331"/>
    <s v="film &amp; video"/>
    <s v="documentary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d v="2012-02-28T01:57:54"/>
    <d v="2012-04-28T00:57:54"/>
    <s v="film &amp; video/documentary"/>
    <n v="95.225806451612897"/>
    <s v="film &amp; video"/>
    <s v="documentary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d v="2015-04-23T21:23:39"/>
    <d v="2015-05-23T21:23:39"/>
    <s v="film &amp; video/documentary"/>
    <n v="75.444794952681391"/>
    <s v="film &amp; video"/>
    <s v="documentary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d v="2012-09-12T00:58:59"/>
    <d v="2012-10-12T00:58:59"/>
    <s v="film &amp; video/documentary"/>
    <n v="97.816867469879512"/>
    <s v="film &amp; video"/>
    <s v="documentary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d v="2017-01-24T05:51:36"/>
    <d v="2017-02-27T02:01:00"/>
    <s v="film &amp; video/documentary"/>
    <n v="87.685606557377056"/>
    <s v="film &amp; video"/>
    <s v="documentary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d v="2014-04-15T14:10:35"/>
    <d v="2014-05-30T14:10:35"/>
    <s v="film &amp; video/documentary"/>
    <n v="54.748948106591868"/>
    <s v="film &amp; video"/>
    <s v="documentary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d v="2009-05-17T03:55:13"/>
    <d v="2009-08-10T19:26:00"/>
    <s v="film &amp; video/documentary"/>
    <n v="83.953417721518989"/>
    <s v="film &amp; video"/>
    <s v="documentary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d v="2010-01-16T22:04:52"/>
    <d v="2010-02-22T22:00:00"/>
    <s v="film &amp; video/documentary"/>
    <n v="254.38547486033519"/>
    <s v="film &amp; video"/>
    <s v="documentary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d v="2011-05-12T17:02:24"/>
    <d v="2011-06-01T04:59:00"/>
    <s v="film &amp; video/documentary"/>
    <n v="101.8269801980198"/>
    <s v="film &amp; video"/>
    <s v="documentary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d v="2011-12-27T17:43:00"/>
    <d v="2012-01-21T17:43:00"/>
    <s v="film &amp; video/documentary"/>
    <n v="55.066394736842106"/>
    <s v="film &amp; video"/>
    <s v="documentary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d v="2013-08-20T18:08:48"/>
    <d v="2013-09-19T18:08:48"/>
    <s v="film &amp; video/documentary"/>
    <n v="56.901438721136763"/>
    <s v="film &amp; video"/>
    <s v="documentary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d v="2013-02-08T19:35:24"/>
    <d v="2013-03-25T18:35:24"/>
    <s v="film &amp; video/documentary"/>
    <n v="121.28148148148148"/>
    <s v="film &amp; video"/>
    <s v="documentary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d v="2012-10-02T06:40:18"/>
    <d v="2012-11-02T04:00:00"/>
    <s v="film &amp; video/documentary"/>
    <n v="91.189655172413794"/>
    <s v="film &amp; video"/>
    <s v="documentary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d v="2012-05-22T04:03:13"/>
    <d v="2012-06-26T04:03:13"/>
    <s v="film &amp; video/documentary"/>
    <n v="115.44812080536913"/>
    <s v="film &amp; video"/>
    <s v="documentary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d v="2013-10-03T10:57:14"/>
    <d v="2013-11-02T10:57:14"/>
    <s v="film &amp; video/documentary"/>
    <n v="67.771551724137936"/>
    <s v="film &amp; video"/>
    <s v="documentary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d v="2010-12-14T08:51:37"/>
    <d v="2011-02-02T07:59:00"/>
    <s v="film &amp; video/documentary"/>
    <n v="28.576190476190476"/>
    <s v="film &amp; video"/>
    <s v="documentary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d v="2013-04-12T18:27:26"/>
    <d v="2013-05-01T00:01:00"/>
    <s v="film &amp; video/documentary"/>
    <n v="46.8828125"/>
    <s v="film &amp; video"/>
    <s v="documentary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d v="2011-09-26T19:16:39"/>
    <d v="2011-10-29T03:59:00"/>
    <s v="film &amp; video/documentary"/>
    <n v="154.42231237322514"/>
    <s v="film &amp; video"/>
    <s v="documentary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d v="2014-03-21T16:01:54"/>
    <d v="2014-04-20T16:01:54"/>
    <s v="film &amp; video/documentary"/>
    <n v="201.22137404580153"/>
    <s v="film &amp; video"/>
    <s v="documentary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d v="2010-06-14T02:01:34"/>
    <d v="2010-07-19T16:00:00"/>
    <s v="film &amp; video/documentary"/>
    <n v="100"/>
    <s v="film &amp; video"/>
    <s v="documentary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d v="2013-09-02T00:06:49"/>
    <d v="2013-11-01T00:00:00"/>
    <s v="film &amp; video/documentary"/>
    <n v="100.08204511278196"/>
    <s v="film &amp; video"/>
    <s v="documentary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d v="2012-08-13T11:24:43"/>
    <d v="2012-09-07T11:24:43"/>
    <s v="film &amp; video/documentary"/>
    <n v="230.08953488372092"/>
    <s v="film &amp; video"/>
    <s v="documentary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d v="2015-03-26T17:28:21"/>
    <d v="2015-05-01T03:59:00"/>
    <s v="film &amp; video/documentary"/>
    <n v="141.74647887323943"/>
    <s v="film &amp; video"/>
    <s v="documentary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d v="2014-03-11T11:07:28"/>
    <d v="2014-05-09T21:00:00"/>
    <s v="film &amp; video/documentary"/>
    <n v="56.344351395730705"/>
    <s v="film &amp; video"/>
    <s v="documentary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d v="2010-10-18T05:24:20"/>
    <d v="2010-11-17T06:24:20"/>
    <s v="film &amp; video/documentary"/>
    <n v="73.341188524590166"/>
    <s v="film &amp; video"/>
    <s v="documentary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d v="2011-03-24T23:02:18"/>
    <d v="2011-04-24T23:02:18"/>
    <s v="film &amp; video/documentary"/>
    <n v="85.337785234899329"/>
    <s v="film &amp; video"/>
    <s v="documentary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d v="2013-02-07T17:42:15"/>
    <d v="2013-03-19T16:42:15"/>
    <s v="film &amp; video/documentary"/>
    <n v="61.496215139442228"/>
    <s v="film &amp; video"/>
    <s v="documentary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d v="2012-01-25T20:33:58"/>
    <d v="2012-02-24T20:33:58"/>
    <s v="film &amp; video/documentary"/>
    <n v="93.018518518518519"/>
    <s v="film &amp; video"/>
    <s v="documentary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d v="2012-05-03T01:42:26"/>
    <d v="2012-06-02T01:42:26"/>
    <s v="film &amp; video/documentary"/>
    <n v="50.292682926829265"/>
    <s v="film &amp; video"/>
    <s v="documentary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d v="2012-07-24T02:16:37"/>
    <d v="2012-09-01T02:00:00"/>
    <s v="film &amp; video/documentary"/>
    <n v="106.43243243243244"/>
    <s v="film &amp; video"/>
    <s v="documentary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d v="2012-02-09T15:07:29"/>
    <d v="2012-03-10T15:07:29"/>
    <s v="film &amp; video/documentary"/>
    <n v="51.719576719576722"/>
    <s v="film &amp; video"/>
    <s v="documentary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d v="2013-02-28T20:05:33"/>
    <d v="2013-03-20T19:05:33"/>
    <s v="film &amp; video/documentary"/>
    <n v="36.612499999999997"/>
    <s v="film &amp; video"/>
    <s v="documentary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d v="2013-01-08T22:40:01"/>
    <d v="2013-02-07T22:40:01"/>
    <s v="film &amp; video/documentary"/>
    <n v="42.517361111111114"/>
    <s v="film &amp; video"/>
    <s v="documentary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d v="2011-01-24T16:40:10"/>
    <d v="2011-03-10T16:40:10"/>
    <s v="film &amp; video/documentary"/>
    <n v="62.712871287128714"/>
    <s v="film &amp; video"/>
    <s v="documentary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d v="2012-08-13T18:02:14"/>
    <d v="2012-09-03T18:02:14"/>
    <s v="film &amp; video/documentary"/>
    <n v="89.957983193277315"/>
    <s v="film &amp; video"/>
    <s v="documentary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d v="2011-10-05T04:23:43"/>
    <d v="2011-10-20T02:00:00"/>
    <s v="film &amp; video/documentary"/>
    <n v="28.924722222222222"/>
    <s v="film &amp; video"/>
    <s v="documentary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d v="2011-11-21T05:16:32"/>
    <d v="2012-01-01T07:59:00"/>
    <s v="film &amp; video/documentary"/>
    <n v="138.8022"/>
    <s v="film &amp; video"/>
    <s v="documentary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d v="2013-03-15T21:03:52"/>
    <d v="2013-04-14T21:03:52"/>
    <s v="film &amp; video/documentary"/>
    <n v="61.301369863013697"/>
    <s v="film &amp; video"/>
    <s v="documentary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d v="2010-06-28T05:28:14"/>
    <d v="2010-08-11T15:59:00"/>
    <s v="film &amp; video/documentary"/>
    <n v="80.202702702702709"/>
    <s v="film &amp; video"/>
    <s v="documentary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d v="2013-01-30T19:59:48"/>
    <d v="2013-03-01T19:59:48"/>
    <s v="film &amp; video/documentary"/>
    <n v="32.095833333333331"/>
    <s v="film &amp; video"/>
    <s v="documentary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d v="2012-07-23T18:32:14"/>
    <d v="2012-08-22T18:32:14"/>
    <s v="film &amp; video/documentary"/>
    <n v="200.88888888888889"/>
    <s v="film &amp; video"/>
    <s v="documentary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d v="2014-11-07T22:09:57"/>
    <d v="2014-12-11T04:59:00"/>
    <s v="film &amp; video/documentary"/>
    <n v="108.01265822784811"/>
    <s v="film &amp; video"/>
    <s v="documentary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d v="2013-11-11T16:14:43"/>
    <d v="2013-12-11T16:14:43"/>
    <s v="film &amp; video/documentary"/>
    <n v="95.699367088607602"/>
    <s v="film &amp; video"/>
    <s v="documentary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d v="2013-02-25T00:55:51"/>
    <d v="2013-03-26T23:55:51"/>
    <s v="film &amp; video/documentary"/>
    <n v="49.880281690140848"/>
    <s v="film &amp; video"/>
    <s v="documentary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d v="2009-11-06T20:07:09"/>
    <d v="2010-02-02T07:59:00"/>
    <s v="film &amp; video/documentary"/>
    <n v="110.47058823529412"/>
    <s v="film &amp; video"/>
    <s v="documentary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d v="2015-11-23T13:13:53"/>
    <d v="2015-12-22T23:00:00"/>
    <s v="film &amp; video/documentary"/>
    <n v="134.91139240506328"/>
    <s v="film &amp; video"/>
    <s v="documentary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d v="2016-10-04T10:43:06"/>
    <d v="2016-11-08T11:43:06"/>
    <s v="film &amp; video/documentary"/>
    <n v="106.62314540059347"/>
    <s v="film &amp; video"/>
    <s v="documentary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d v="2016-04-13T13:40:48"/>
    <d v="2016-05-13T13:40:48"/>
    <s v="film &amp; video/documentary"/>
    <n v="145.04301075268816"/>
    <s v="film &amp; video"/>
    <s v="documentary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d v="2016-11-23T07:42:46"/>
    <d v="2016-12-21T07:59:00"/>
    <s v="film &amp; video/documentary"/>
    <n v="114.58620689655173"/>
    <s v="film &amp; video"/>
    <s v="documentary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d v="2015-06-29T15:01:48"/>
    <d v="2015-08-01T15:01:48"/>
    <s v="film &amp; video/documentary"/>
    <n v="105.3170731707317"/>
    <s v="film &amp; video"/>
    <s v="documentary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d v="2016-11-15T04:30:33"/>
    <d v="2016-12-20T04:30:33"/>
    <s v="film &amp; video/documentary"/>
    <n v="70.921195652173907"/>
    <s v="film &amp; video"/>
    <s v="documentary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d v="2017-02-09T07:33:26"/>
    <d v="2017-03-14T22:57:00"/>
    <s v="film &amp; video/documentary"/>
    <n v="147.17167680278018"/>
    <s v="film &amp; video"/>
    <s v="documentary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d v="2015-02-23T05:38:49"/>
    <d v="2015-03-22T08:00:00"/>
    <s v="film &amp; video/documentary"/>
    <n v="160.47058823529412"/>
    <s v="film &amp; video"/>
    <s v="documentary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d v="2015-10-01T22:43:08"/>
    <d v="2015-11-01T04:00:00"/>
    <s v="film &amp; video/documentary"/>
    <n v="156.04578313253012"/>
    <s v="film &amp; video"/>
    <s v="documentary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d v="2015-10-14T11:12:07"/>
    <d v="2015-11-07T04:00:00"/>
    <s v="film &amp; video/documentary"/>
    <n v="63.17365269461078"/>
    <s v="film &amp; video"/>
    <s v="documentary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d v="2013-04-15T12:22:43"/>
    <d v="2013-05-17T03:59:00"/>
    <s v="film &amp; video/documentary"/>
    <n v="104.82352941176471"/>
    <s v="film &amp; video"/>
    <s v="documentary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d v="2016-05-17T13:57:14"/>
    <d v="2016-06-17T13:57:14"/>
    <s v="film &amp; video/documentary"/>
    <n v="97.356164383561648"/>
    <s v="film &amp; video"/>
    <s v="documentary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d v="2015-09-16T16:19:37"/>
    <d v="2015-10-28T08:00:00"/>
    <s v="film &amp; video/documentary"/>
    <n v="203.63063063063063"/>
    <s v="film &amp; video"/>
    <s v="documentary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d v="2016-03-08T15:16:31"/>
    <d v="2016-04-07T14:16:31"/>
    <s v="film &amp; video/documentary"/>
    <n v="188.31203007518798"/>
    <s v="film &amp; video"/>
    <s v="documentary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d v="2015-04-07T16:22:37"/>
    <d v="2015-05-15T19:00:00"/>
    <s v="film &amp; video/documentary"/>
    <n v="146.65217391304347"/>
    <s v="film &amp; video"/>
    <s v="documentary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d v="2015-04-07T17:41:55"/>
    <d v="2015-05-08T22:00:00"/>
    <s v="film &amp; video/documentary"/>
    <n v="109.1875"/>
    <s v="film &amp; video"/>
    <s v="documentary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d v="2015-10-14T14:18:38"/>
    <d v="2015-11-13T15:18:38"/>
    <s v="film &amp; video/documentary"/>
    <n v="59.249046653144013"/>
    <s v="film &amp; video"/>
    <s v="documentary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d v="2015-02-12T03:05:08"/>
    <d v="2015-03-14T02:05:08"/>
    <s v="film &amp; video/documentary"/>
    <n v="97.904838709677421"/>
    <s v="film &amp; video"/>
    <s v="documentary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d v="2016-07-08T18:08:10"/>
    <d v="2016-09-03T01:00:00"/>
    <s v="film &amp; video/documentary"/>
    <n v="70.000169491525426"/>
    <s v="film &amp; video"/>
    <s v="documentary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d v="2015-03-30T18:14:28"/>
    <d v="2015-04-29T18:14:28"/>
    <s v="film &amp; video/documentary"/>
    <n v="72.865168539325836"/>
    <s v="film &amp; video"/>
    <s v="documentary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d v="2017-02-06T16:03:27"/>
    <d v="2017-03-08T21:00:00"/>
    <s v="film &amp; video/documentary"/>
    <n v="146.34782608695653"/>
    <s v="film &amp; video"/>
    <s v="documentary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d v="2014-09-12T21:06:38"/>
    <d v="2014-10-01T03:59:00"/>
    <s v="film &amp; video/documentary"/>
    <n v="67.909090909090907"/>
    <s v="film &amp; video"/>
    <s v="documentary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d v="2016-03-30T18:44:25"/>
    <d v="2016-04-29T18:44:25"/>
    <s v="film &amp; video/documentary"/>
    <n v="169.85083076923075"/>
    <s v="film &amp; video"/>
    <s v="documentary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d v="2014-10-14T17:42:25"/>
    <d v="2014-11-14T03:00:00"/>
    <s v="film &amp; video/documentary"/>
    <n v="58.413339694656486"/>
    <s v="film &amp; video"/>
    <s v="documentary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d v="2015-04-17T23:18:14"/>
    <d v="2015-06-01T02:20:00"/>
    <s v="film &amp; video/documentary"/>
    <n v="119.99298245614035"/>
    <s v="film &amp; video"/>
    <s v="documentary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d v="2015-04-20T22:39:50"/>
    <d v="2015-05-20T22:39:50"/>
    <s v="film &amp; video/documentary"/>
    <n v="99.860335195530723"/>
    <s v="film &amp; video"/>
    <s v="documentary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d v="2015-09-14T12:00:21"/>
    <d v="2015-10-14T12:00:21"/>
    <s v="film &amp; video/documentary"/>
    <n v="90.579148936170213"/>
    <s v="film &amp; video"/>
    <s v="documentary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d v="2015-10-15T11:53:29"/>
    <d v="2015-11-14T12:53:29"/>
    <s v="film &amp; video/documentary"/>
    <n v="117.77361477572559"/>
    <s v="film &amp; video"/>
    <s v="documentary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d v="2015-07-22T14:05:16"/>
    <d v="2015-08-21T14:05:16"/>
    <s v="film &amp; video/documentary"/>
    <n v="86.554621848739501"/>
    <s v="film &amp; video"/>
    <s v="documentary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d v="2017-01-25T11:58:28"/>
    <d v="2017-02-24T11:58:28"/>
    <s v="film &amp; video/documentary"/>
    <n v="71.899281437125751"/>
    <s v="film &amp; video"/>
    <s v="documentary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d v="2016-08-04T01:35:09"/>
    <d v="2016-09-11T03:59:00"/>
    <s v="film &amp; video/documentary"/>
    <n v="129.81900452488688"/>
    <s v="film &amp; video"/>
    <s v="documentary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d v="2016-02-27T23:09:14"/>
    <d v="2016-04-07T22:09:14"/>
    <s v="film &amp; video/documentary"/>
    <n v="44.912863070539416"/>
    <s v="film &amp; video"/>
    <s v="documentary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d v="2014-09-08T04:01:08"/>
    <d v="2014-10-08T04:01:08"/>
    <s v="film &amp; video/documentary"/>
    <n v="40.755244755244753"/>
    <s v="film &amp; video"/>
    <s v="documentary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d v="2015-10-20T19:00:19"/>
    <d v="2015-11-19T20:00:19"/>
    <s v="film &amp; video/documentary"/>
    <n v="103.52394779771615"/>
    <s v="film &amp; video"/>
    <s v="documentary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d v="2016-03-09T19:52:01"/>
    <d v="2016-04-08T18:52:01"/>
    <s v="film &amp; video/documentary"/>
    <n v="125.44827586206897"/>
    <s v="film &amp; video"/>
    <s v="documentary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d v="2014-10-31T07:03:14"/>
    <d v="2014-12-01T08:03:14"/>
    <s v="film &amp; video/documentary"/>
    <n v="246.60606060606059"/>
    <s v="film &amp; video"/>
    <s v="documentary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d v="2016-02-15T19:16:33"/>
    <d v="2016-03-16T18:16:33"/>
    <s v="film &amp; video/documentary"/>
    <n v="79.401340206185566"/>
    <s v="film &amp; video"/>
    <s v="documentary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d v="2015-03-15T05:19:57"/>
    <d v="2015-04-24T05:19:57"/>
    <s v="film &amp; video/documentary"/>
    <n v="86.138613861386133"/>
    <s v="film &amp; video"/>
    <s v="documentary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d v="2016-05-17T20:38:41"/>
    <d v="2016-06-15T15:00:00"/>
    <s v="film &amp; video/documentary"/>
    <n v="193.04868913857678"/>
    <s v="film &amp; video"/>
    <s v="documentary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d v="2014-10-23T01:41:30"/>
    <d v="2014-11-14T05:12:00"/>
    <s v="film &amp; video/documentary"/>
    <n v="84.023178807947019"/>
    <s v="film &amp; video"/>
    <s v="documentary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d v="2015-06-08T21:33:00"/>
    <d v="2015-07-23T03:11:00"/>
    <s v="film &amp; video/documentary"/>
    <n v="139.82758620689654"/>
    <s v="film &amp; video"/>
    <s v="documentary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d v="2014-10-24T00:01:46"/>
    <d v="2014-11-23T01:01:46"/>
    <s v="film &amp; video/documentary"/>
    <n v="109.82189265536722"/>
    <s v="film &amp; video"/>
    <s v="documentary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d v="2014-07-17T05:03:11"/>
    <d v="2014-08-08T00:00:00"/>
    <s v="film &amp; video/documentary"/>
    <n v="139.53488372093022"/>
    <s v="film &amp; video"/>
    <s v="documentary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d v="2010-03-18T17:52:16"/>
    <d v="2010-05-02T19:22:00"/>
    <s v="film &amp; video/documentary"/>
    <n v="347.84615384615387"/>
    <s v="film &amp; video"/>
    <s v="documentary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d v="2014-05-21T20:37:52"/>
    <d v="2014-06-21T03:59:00"/>
    <s v="film &amp; video/documentary"/>
    <n v="68.24159292035398"/>
    <s v="film &amp; video"/>
    <s v="documentary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d v="2014-01-29T14:33:19"/>
    <d v="2014-02-28T14:33:19"/>
    <s v="film &amp; video/documentary"/>
    <n v="239.93846153846152"/>
    <s v="film &amp; video"/>
    <s v="documentary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d v="2012-04-20T19:01:58"/>
    <d v="2012-05-20T19:01:58"/>
    <s v="film &amp; video/documentary"/>
    <n v="287.31343283582089"/>
    <s v="film &amp; video"/>
    <s v="documentary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d v="2013-03-22T13:51:18"/>
    <d v="2013-05-01T04:59:00"/>
    <s v="film &amp; video/documentary"/>
    <n v="86.84882352941176"/>
    <s v="film &amp; video"/>
    <s v="documentary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d v="2015-02-08T14:32:02"/>
    <d v="2015-03-15T13:32:02"/>
    <s v="film &amp; video/documentary"/>
    <n v="81.84905660377359"/>
    <s v="film &amp; video"/>
    <s v="documentary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d v="2011-12-16T13:14:29"/>
    <d v="2012-01-15T13:14:29"/>
    <s v="film &amp; video/documentary"/>
    <n v="42.874970059880241"/>
    <s v="film &amp; video"/>
    <s v="documentary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d v="2016-12-07T19:05:00"/>
    <d v="2017-01-06T19:05:00"/>
    <s v="film &amp; video/documentary"/>
    <n v="709.41860465116281"/>
    <s v="film &amp; video"/>
    <s v="documentary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d v="2012-12-18T18:25:39"/>
    <d v="2013-02-01T18:25:39"/>
    <s v="film &amp; video/documentary"/>
    <n v="161.25517890772127"/>
    <s v="film &amp; video"/>
    <s v="documentary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d v="2016-02-25T13:50:44"/>
    <d v="2016-04-05T16:00:00"/>
    <s v="film &amp; video/documentary"/>
    <n v="41.777777777777779"/>
    <s v="film &amp; video"/>
    <s v="documentary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d v="2012-06-18T21:53:18"/>
    <d v="2012-07-18T21:53:18"/>
    <s v="film &amp; video/documentary"/>
    <n v="89.887640449438209"/>
    <s v="film &amp; video"/>
    <s v="documentary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d v="2011-08-02T21:20:31"/>
    <d v="2011-09-16T21:20:31"/>
    <s v="film &amp; video/documentary"/>
    <n v="45.051724137931032"/>
    <s v="film &amp; video"/>
    <s v="documentary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d v="2014-01-18T23:38:31"/>
    <d v="2014-03-01T17:18:00"/>
    <s v="film &amp; video/documentary"/>
    <n v="42.857142857142854"/>
    <s v="film &amp; video"/>
    <s v="documentary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d v="2016-07-25T10:51:56"/>
    <d v="2016-08-25T10:51:56"/>
    <s v="film &amp; video/documentary"/>
    <n v="54.083333333333336"/>
    <s v="film &amp; video"/>
    <s v="documentary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d v="2015-10-15T06:01:08"/>
    <d v="2015-11-14T07:01:00"/>
    <s v="film &amp; video/documentary"/>
    <n v="103.21804511278195"/>
    <s v="film &amp; video"/>
    <s v="documentary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d v="2016-01-01T13:43:28"/>
    <d v="2016-01-25T23:52:00"/>
    <s v="film &amp; video/documentary"/>
    <n v="40.397590361445786"/>
    <s v="film &amp; video"/>
    <s v="documentary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d v="2012-03-19T16:31:12"/>
    <d v="2012-05-03T16:31:12"/>
    <s v="film &amp; video/documentary"/>
    <n v="116.85906040268456"/>
    <s v="film &amp; video"/>
    <s v="documentary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d v="2015-12-29T17:16:32"/>
    <d v="2016-01-23T17:16:32"/>
    <s v="film &amp; video/documentary"/>
    <n v="115.51020408163265"/>
    <s v="film &amp; video"/>
    <s v="documentary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d v="2012-06-25T16:45:17"/>
    <d v="2012-07-30T05:00:00"/>
    <s v="film &amp; video/documentary"/>
    <n v="104.31274900398407"/>
    <s v="film &amp; video"/>
    <s v="documentary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d v="2012-08-23T17:01:40"/>
    <d v="2012-09-06T17:01:40"/>
    <s v="film &amp; video/documentary"/>
    <n v="69.772727272727266"/>
    <s v="film &amp; video"/>
    <s v="documentary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d v="2014-04-26T02:49:19"/>
    <d v="2014-05-19T02:49:19"/>
    <s v="film &amp; video/documentary"/>
    <n v="43.020833333333336"/>
    <s v="film &amp; video"/>
    <s v="documentary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d v="2014-12-07T18:45:47"/>
    <d v="2015-01-06T18:45:47"/>
    <s v="film &amp; video/documentary"/>
    <n v="58.540469973890339"/>
    <s v="film &amp; video"/>
    <s v="documentary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d v="2014-10-22T14:01:41"/>
    <d v="2014-11-21T15:01:41"/>
    <s v="film &amp; video/documentary"/>
    <n v="111.79535864978902"/>
    <s v="film &amp; video"/>
    <s v="documentary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d v="2015-07-26T22:49:51"/>
    <d v="2015-08-10T22:49:51"/>
    <s v="film &amp; video/documentary"/>
    <n v="46.230769230769234"/>
    <s v="film &amp; video"/>
    <s v="documentary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d v="2015-07-15T16:14:18"/>
    <d v="2015-08-15T06:00:00"/>
    <s v="film &amp; video/documentary"/>
    <n v="144.69039145907473"/>
    <s v="film &amp; video"/>
    <s v="documentary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d v="2016-06-28T01:49:40"/>
    <d v="2016-07-28T01:49:40"/>
    <s v="film &amp; video/documentary"/>
    <n v="88.845070422535215"/>
    <s v="film &amp; video"/>
    <s v="documentary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d v="2014-02-04T01:30:50"/>
    <d v="2014-03-07T22:59:00"/>
    <s v="film &amp; video/documentary"/>
    <n v="81.75107284768211"/>
    <s v="film &amp; video"/>
    <s v="documentary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d v="2015-04-18T00:52:52"/>
    <d v="2015-05-08T00:52:52"/>
    <s v="film &amp; video/documentary"/>
    <n v="71.428571428571431"/>
    <s v="film &amp; video"/>
    <s v="documentary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d v="2011-11-18T01:00:51"/>
    <d v="2011-12-18T00:59:00"/>
    <s v="film &amp; video/documentary"/>
    <n v="104.25906735751295"/>
    <s v="film &amp; video"/>
    <s v="documentary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d v="2011-08-08T17:12:51"/>
    <d v="2011-09-08T03:00:00"/>
    <s v="film &amp; video/documentary"/>
    <n v="90.616504854368927"/>
    <s v="film &amp; video"/>
    <s v="documentary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d v="2013-09-09T17:00:52"/>
    <d v="2013-10-10T17:00:52"/>
    <s v="film &amp; video/documentary"/>
    <n v="157.33048433048432"/>
    <s v="film &amp; video"/>
    <s v="documentary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d v="2016-02-17T19:38:02"/>
    <d v="2016-04-17T18:38:02"/>
    <s v="film &amp; video/documentary"/>
    <n v="105.18"/>
    <s v="film &amp; video"/>
    <s v="documentary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d v="2012-03-22T21:49:20"/>
    <d v="2012-04-27T21:32:00"/>
    <s v="film &amp; video/documentary"/>
    <n v="58.719836956521746"/>
    <s v="film &amp; video"/>
    <s v="documentary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d v="2012-06-22T13:33:26"/>
    <d v="2012-07-07T13:33:26"/>
    <s v="film &amp; video/documentary"/>
    <n v="81.632653061224488"/>
    <s v="film &amp; video"/>
    <s v="documentary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d v="2010-07-20T18:38:04"/>
    <d v="2010-09-01T03:44:00"/>
    <s v="film &amp; video/documentary"/>
    <n v="56.460043668122275"/>
    <s v="film &amp; video"/>
    <s v="documentary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d v="2015-03-15T19:02:06"/>
    <d v="2015-04-29T19:02:06"/>
    <s v="film &amp; video/documentary"/>
    <n v="140.1044776119403"/>
    <s v="film &amp; video"/>
    <s v="documentary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d v="2016-11-13T21:01:07"/>
    <d v="2016-12-14T12:00:00"/>
    <s v="film &amp; video/documentary"/>
    <n v="224.85263157894738"/>
    <s v="film &amp; video"/>
    <s v="documentary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d v="2014-04-16T15:15:47"/>
    <d v="2014-05-17T03:30:00"/>
    <s v="film &amp; video/documentary"/>
    <n v="181.13306451612902"/>
    <s v="film &amp; video"/>
    <s v="documentary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d v="2011-07-08T20:12:50"/>
    <d v="2011-08-07T20:12:50"/>
    <s v="film &amp; video/documentary"/>
    <n v="711.04109589041093"/>
    <s v="film &amp; video"/>
    <s v="documentary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d v="2015-10-15T12:56:57"/>
    <d v="2015-11-05T13:56:57"/>
    <s v="film &amp; video/documentary"/>
    <n v="65.883720930232556"/>
    <s v="film &amp; video"/>
    <s v="documentary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d v="2011-06-24T07:27:21"/>
    <d v="2011-08-10T07:08:00"/>
    <s v="film &amp; video/documentary"/>
    <n v="75.185714285714283"/>
    <s v="film &amp; video"/>
    <s v="documentary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d v="2014-01-07T15:04:22"/>
    <d v="2014-02-05T23:04:00"/>
    <s v="film &amp; video/documentary"/>
    <n v="133.14391143911439"/>
    <s v="film &amp; video"/>
    <s v="documentary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d v="2014-02-04T02:02:19"/>
    <d v="2014-03-06T02:02:19"/>
    <s v="film &amp; video/documentary"/>
    <n v="55.2"/>
    <s v="film &amp; video"/>
    <s v="documentary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d v="2011-04-05T03:53:57"/>
    <d v="2011-05-09T05:59:00"/>
    <s v="film &amp; video/documentary"/>
    <n v="86.163714285714292"/>
    <s v="film &amp; video"/>
    <s v="documentary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d v="2011-09-20T20:54:10"/>
    <d v="2011-11-19T21:54:10"/>
    <s v="film &amp; video/documentary"/>
    <n v="92.318181818181813"/>
    <s v="film &amp; video"/>
    <s v="documentary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d v="2013-09-26T17:39:50"/>
    <d v="2013-11-05T18:39:50"/>
    <s v="film &amp; video/documentary"/>
    <n v="160.16473684210527"/>
    <s v="film &amp; video"/>
    <s v="documentary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d v="2016-06-22T20:42:24"/>
    <d v="2016-07-22T20:42:24"/>
    <s v="film &amp; video/documentary"/>
    <n v="45.6"/>
    <s v="film &amp; video"/>
    <s v="documentary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d v="2015-04-19T23:33:17"/>
    <d v="2015-06-18T23:33:17"/>
    <s v="film &amp; video/documentary"/>
    <n v="183.28571428571428"/>
    <s v="film &amp; video"/>
    <s v="documentary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d v="2013-11-20T04:13:24"/>
    <d v="2013-12-22T05:00:00"/>
    <s v="film &amp; video/documentary"/>
    <n v="125.78838174273859"/>
    <s v="film &amp; video"/>
    <s v="documentary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d v="2012-07-09T17:49:38"/>
    <d v="2012-07-25T17:49:38"/>
    <s v="film &amp; video/documentary"/>
    <n v="57.654545454545456"/>
    <s v="film &amp; video"/>
    <s v="documentary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d v="2012-06-19T21:03:31"/>
    <d v="2012-07-19T21:03:31"/>
    <s v="film &amp; video/documentary"/>
    <n v="78.660818713450297"/>
    <s v="film &amp; video"/>
    <s v="documentary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d v="2013-09-12T01:31:05"/>
    <d v="2013-10-12T01:31:05"/>
    <s v="film &amp; video/documentary"/>
    <n v="91.480769230769226"/>
    <s v="film &amp; video"/>
    <s v="documentary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d v="2014-09-22T20:26:42"/>
    <d v="2014-10-17T12:00:00"/>
    <s v="film &amp; video/documentary"/>
    <n v="68.09809523809524"/>
    <s v="film &amp; video"/>
    <s v="documentary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d v="2014-01-09T09:30:31"/>
    <d v="2014-02-08T09:30:31"/>
    <s v="film &amp; video/documentary"/>
    <n v="48.086800000000004"/>
    <s v="film &amp; video"/>
    <s v="documentary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d v="2013-03-27T23:17:40"/>
    <d v="2013-04-08T04:33:00"/>
    <s v="film &amp; video/documentary"/>
    <n v="202.42307692307693"/>
    <s v="film &amp; video"/>
    <s v="documentary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d v="2015-06-23T06:46:37"/>
    <d v="2015-07-23T06:46:37"/>
    <s v="film &amp; video/documentary"/>
    <n v="216.75"/>
    <s v="film &amp; video"/>
    <s v="documentary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d v="2013-04-30T20:13:07"/>
    <d v="2013-06-29T20:13:07"/>
    <s v="film &amp; video/documentary"/>
    <n v="110.06849315068493"/>
    <s v="film &amp; video"/>
    <s v="documentary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d v="2014-02-12T05:40:31"/>
    <d v="2014-03-14T04:40:31"/>
    <s v="film &amp; video/animation"/>
    <n v="4.833333333333333"/>
    <s v="film &amp; video"/>
    <s v="animation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d v="2015-06-22T11:47:36"/>
    <d v="2015-08-21T11:47:36"/>
    <s v="film &amp; video/animation"/>
    <n v="50.166666666666664"/>
    <s v="film &amp; video"/>
    <s v="animation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d v="2014-08-12T06:14:57"/>
    <d v="2014-09-11T06:14:57"/>
    <s v="film &amp; video/animation"/>
    <n v="35.833333333333336"/>
    <s v="film &amp; video"/>
    <s v="animation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d v="2013-05-06T22:13:50"/>
    <d v="2013-06-05T22:13:50"/>
    <s v="film &amp; video/animation"/>
    <n v="11.76923076923077"/>
    <s v="film &amp; video"/>
    <s v="animation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d v="2012-01-26T09:01:39"/>
    <d v="2012-03-26T08:01:39"/>
    <s v="film &amp; video/animation"/>
    <n v="40.78"/>
    <s v="film &amp; video"/>
    <s v="animation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d v="2015-09-28T20:40:04"/>
    <d v="2015-11-27T21:40:04"/>
    <s v="film &amp; video/animation"/>
    <n v="3"/>
    <s v="film &amp; video"/>
    <s v="animation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d v="2016-01-31T17:05:14"/>
    <d v="2016-03-01T17:05:14"/>
    <s v="film &amp; video/animation"/>
    <n v="16.625"/>
    <s v="film &amp; video"/>
    <s v="animation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d v="2015-10-08T21:49:00"/>
    <d v="2015-10-22T18:59:00"/>
    <s v="film &amp; video/animation"/>
    <e v="#DIV/0!"/>
    <s v="film &amp; video"/>
    <s v="animation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d v="2014-05-19T18:24:05"/>
    <d v="2014-06-16T22:00:00"/>
    <s v="film &amp; video/animation"/>
    <n v="52"/>
    <s v="film &amp; video"/>
    <s v="animation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d v="2009-09-14T21:38:02"/>
    <d v="2009-11-27T04:59:00"/>
    <s v="film &amp; video/animation"/>
    <e v="#DIV/0!"/>
    <s v="film &amp; video"/>
    <s v="animation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d v="2013-08-27T02:34:27"/>
    <d v="2013-09-11T02:34:27"/>
    <s v="film &amp; video/animation"/>
    <n v="4.8"/>
    <s v="film &amp; video"/>
    <s v="animation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d v="2016-06-05T20:54:43"/>
    <d v="2016-07-05T20:54:43"/>
    <s v="film &amp; video/animation"/>
    <n v="51.875"/>
    <s v="film &amp; video"/>
    <s v="animation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d v="2015-08-22T17:26:21"/>
    <d v="2015-10-21T17:26:21"/>
    <s v="film &amp; video/animation"/>
    <n v="71.25"/>
    <s v="film &amp; video"/>
    <s v="animation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d v="2015-08-12T15:07:02"/>
    <d v="2015-10-11T15:07:02"/>
    <s v="film &amp; video/animation"/>
    <e v="#DIV/0!"/>
    <s v="film &amp; video"/>
    <s v="animation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d v="2013-10-29T20:01:42"/>
    <d v="2013-12-01T21:01:42"/>
    <s v="film &amp; video/animation"/>
    <n v="62.5"/>
    <s v="film &amp; video"/>
    <s v="animation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d v="2013-08-14T17:56:20"/>
    <d v="2013-09-13T17:56:20"/>
    <s v="film &amp; video/animation"/>
    <n v="1"/>
    <s v="film &amp; video"/>
    <s v="animation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d v="2013-07-01T08:41:53"/>
    <d v="2013-07-31T08:41:53"/>
    <s v="film &amp; video/animation"/>
    <e v="#DIV/0!"/>
    <s v="film &amp; video"/>
    <s v="animation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d v="2016-08-09T07:38:46"/>
    <d v="2016-10-08T07:38:46"/>
    <s v="film &amp; video/animation"/>
    <e v="#DIV/0!"/>
    <s v="film &amp; video"/>
    <s v="animation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d v="2015-10-19T06:15:58"/>
    <d v="2015-11-18T07:15:58"/>
    <s v="film &amp; video/animation"/>
    <n v="170.54545454545453"/>
    <s v="film &amp; video"/>
    <s v="animation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d v="2014-10-07T18:16:58"/>
    <d v="2014-10-17T18:16:58"/>
    <s v="film &amp; video/animation"/>
    <e v="#DIV/0!"/>
    <s v="film &amp; video"/>
    <s v="animation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d v="2016-02-23T23:39:13"/>
    <d v="2016-03-24T22:39:13"/>
    <s v="film &amp; video/animation"/>
    <n v="5"/>
    <s v="film &amp; video"/>
    <s v="animation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d v="2013-10-03T19:03:16"/>
    <d v="2013-11-02T19:03:16"/>
    <s v="film &amp; video/animation"/>
    <e v="#DIV/0!"/>
    <s v="film &amp; video"/>
    <s v="animation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d v="2015-01-20T21:19:43"/>
    <d v="2015-02-19T21:19:43"/>
    <s v="film &amp; video/animation"/>
    <n v="393.58823529411762"/>
    <s v="film &amp; video"/>
    <s v="animation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d v="2014-01-11T00:21:41"/>
    <d v="2014-02-10T00:21:41"/>
    <s v="film &amp; video/animation"/>
    <n v="5"/>
    <s v="film &amp; video"/>
    <s v="animation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d v="2011-12-17T21:46:01"/>
    <d v="2012-02-15T21:46:01"/>
    <s v="film &amp; video/animation"/>
    <n v="50"/>
    <s v="film &amp; video"/>
    <s v="animation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d v="2015-05-06T08:02:55"/>
    <d v="2015-05-21T08:02:55"/>
    <s v="film &amp; video/animation"/>
    <n v="1"/>
    <s v="film &amp; video"/>
    <s v="animation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d v="2015-02-02T02:00:20"/>
    <d v="2015-03-04T02:00:20"/>
    <s v="film &amp; video/animation"/>
    <n v="47.875"/>
    <s v="film &amp; video"/>
    <s v="animation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d v="2013-02-26T13:19:23"/>
    <d v="2013-03-23T12:19:23"/>
    <s v="film &amp; video/animation"/>
    <n v="5"/>
    <s v="film &amp; video"/>
    <s v="animation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d v="2014-04-24T18:11:35"/>
    <d v="2014-05-14T18:11:35"/>
    <s v="film &amp; video/animation"/>
    <n v="20.502500000000001"/>
    <s v="film &amp; video"/>
    <s v="animation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d v="2013-09-17T13:38:05"/>
    <d v="2013-10-17T13:38:05"/>
    <s v="film &amp; video/animation"/>
    <n v="9"/>
    <s v="film &amp; video"/>
    <s v="animation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d v="2014-01-15T22:43:20"/>
    <d v="2014-02-14T22:43:20"/>
    <s v="film &amp; video/animation"/>
    <n v="56.571428571428569"/>
    <s v="film &amp; video"/>
    <s v="animation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d v="2013-12-26T17:09:51"/>
    <d v="2014-01-25T17:09:51"/>
    <s v="film &amp; video/animation"/>
    <e v="#DIV/0!"/>
    <s v="film &amp; video"/>
    <s v="animation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d v="2015-04-13T16:53:35"/>
    <d v="2015-05-13T16:53:35"/>
    <s v="film &amp; video/animation"/>
    <n v="40"/>
    <s v="film &amp; video"/>
    <s v="animation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d v="2015-02-03T19:47:59"/>
    <d v="2015-02-19T19:47:59"/>
    <s v="film &amp; video/animation"/>
    <n v="13"/>
    <s v="film &amp; video"/>
    <s v="animation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d v="2014-10-26T17:12:51"/>
    <d v="2014-11-26T13:14:00"/>
    <s v="film &amp; video/animation"/>
    <n v="16.399999999999999"/>
    <s v="film &amp; video"/>
    <s v="animation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d v="2012-03-03T00:03:42"/>
    <d v="2012-04-17T00:31:00"/>
    <s v="film &amp; video/animation"/>
    <n v="22.5"/>
    <s v="film &amp; video"/>
    <s v="animation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d v="2013-09-30T16:40:01"/>
    <d v="2013-10-22T03:59:00"/>
    <s v="film &amp; video/animation"/>
    <n v="20.333333333333332"/>
    <s v="film &amp; video"/>
    <s v="animation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d v="2014-07-17T18:25:12"/>
    <d v="2014-08-16T18:25:12"/>
    <s v="film &amp; video/animation"/>
    <e v="#DIV/0!"/>
    <s v="film &amp; video"/>
    <s v="animation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d v="2013-04-14T16:47:40"/>
    <d v="2013-05-14T16:47:40"/>
    <s v="film &amp; video/animation"/>
    <n v="16.755102040816325"/>
    <s v="film &amp; video"/>
    <s v="animation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d v="2011-09-14T15:22:07"/>
    <d v="2011-11-13T16:22:07"/>
    <s v="film &amp; video/animation"/>
    <n v="25"/>
    <s v="film &amp; video"/>
    <s v="animation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d v="2014-04-30T13:01:15"/>
    <d v="2014-06-01T04:00:00"/>
    <s v="film &amp; video/animation"/>
    <n v="12.5"/>
    <s v="film &amp; video"/>
    <s v="animation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d v="2013-05-13T20:19:27"/>
    <d v="2013-06-02T20:19:27"/>
    <s v="film &amp; video/animation"/>
    <e v="#DIV/0!"/>
    <s v="film &amp; video"/>
    <s v="animation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d v="2011-06-11T03:02:21"/>
    <d v="2011-08-10T03:02:21"/>
    <s v="film &amp; video/animation"/>
    <e v="#DIV/0!"/>
    <s v="film &amp; video"/>
    <s v="animation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d v="2011-07-26T17:02:33"/>
    <d v="2011-09-24T17:02:33"/>
    <s v="film &amp; video/animation"/>
    <n v="113.63636363636364"/>
    <s v="film &amp; video"/>
    <s v="animation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d v="2016-04-28T20:22:15"/>
    <d v="2016-05-18T20:22:15"/>
    <s v="film &amp; video/animation"/>
    <n v="1"/>
    <s v="film &amp; video"/>
    <s v="animation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d v="2014-06-11T02:52:54"/>
    <d v="2014-06-27T02:52:54"/>
    <s v="film &amp; video/animation"/>
    <n v="17.25"/>
    <s v="film &amp; video"/>
    <s v="animation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d v="2012-08-08T22:37:44"/>
    <d v="2012-09-07T22:37:44"/>
    <s v="film &amp; video/animation"/>
    <n v="15.2"/>
    <s v="film &amp; video"/>
    <s v="animation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d v="2012-08-14T16:18:54"/>
    <d v="2012-09-28T16:18:54"/>
    <s v="film &amp; video/animation"/>
    <n v="110.64102564102564"/>
    <s v="film &amp; video"/>
    <s v="animation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d v="2012-05-12T04:01:23"/>
    <d v="2012-07-11T03:51:05"/>
    <s v="film &amp; video/animation"/>
    <e v="#DIV/0!"/>
    <s v="film &amp; video"/>
    <s v="animation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d v="2014-07-07T23:45:24"/>
    <d v="2014-09-05T23:45:24"/>
    <s v="film &amp; video/animation"/>
    <e v="#DIV/0!"/>
    <s v="film &amp; video"/>
    <s v="animation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d v="2013-11-27T04:01:29"/>
    <d v="2014-01-16T04:00:00"/>
    <s v="film &amp; video/animation"/>
    <n v="25.5"/>
    <s v="film &amp; video"/>
    <s v="animation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d v="2014-03-05T17:19:39"/>
    <d v="2014-04-19T16:19:39"/>
    <s v="film &amp; video/animation"/>
    <n v="38.476470588235294"/>
    <s v="film &amp; video"/>
    <s v="animation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d v="2014-07-24T22:08:38"/>
    <d v="2014-08-23T22:08:38"/>
    <s v="film &amp; video/animation"/>
    <n v="28.2"/>
    <s v="film &amp; video"/>
    <s v="animation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d v="2014-08-18T16:45:19"/>
    <d v="2014-09-17T16:45:19"/>
    <s v="film &amp; video/animation"/>
    <n v="61.5"/>
    <s v="film &amp; video"/>
    <s v="animation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d v="2017-01-18T07:53:49"/>
    <d v="2017-02-17T07:53:49"/>
    <s v="film &amp; video/animation"/>
    <n v="1"/>
    <s v="film &amp; video"/>
    <s v="animation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d v="2015-04-06T02:04:03"/>
    <d v="2015-05-06T02:04:03"/>
    <s v="film &amp; video/animation"/>
    <e v="#DIV/0!"/>
    <s v="film &amp; video"/>
    <s v="animation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d v="2014-04-28T23:24:01"/>
    <d v="2014-06-03T03:59:00"/>
    <s v="film &amp; video/animation"/>
    <n v="39.569274193548388"/>
    <s v="film &amp; video"/>
    <s v="animation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d v="2012-03-19T20:02:14"/>
    <d v="2012-05-18T20:02:14"/>
    <s v="film &amp; video/animation"/>
    <e v="#DIV/0!"/>
    <s v="film &amp; video"/>
    <s v="animation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d v="2015-03-02T21:51:49"/>
    <d v="2015-04-01T20:51:49"/>
    <s v="film &amp; video/animation"/>
    <e v="#DIV/0!"/>
    <s v="film &amp; video"/>
    <s v="animation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d v="2014-09-22T09:47:15"/>
    <d v="2014-11-21T10:47:15"/>
    <s v="film &amp; video/animation"/>
    <n v="88.8"/>
    <s v="film &amp; video"/>
    <s v="animation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d v="2013-07-10T12:00:15"/>
    <d v="2013-08-09T12:00:15"/>
    <s v="film &amp; video/animation"/>
    <n v="55.457142857142856"/>
    <s v="film &amp; video"/>
    <s v="animation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d v="2012-09-10T16:08:09"/>
    <d v="2012-10-10T16:08:09"/>
    <s v="film &amp; video/animation"/>
    <n v="87.142857142857139"/>
    <s v="film &amp; video"/>
    <s v="animation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d v="2016-03-18T21:31:30"/>
    <d v="2016-04-14T14:34:00"/>
    <s v="film &amp; video/animation"/>
    <n v="10"/>
    <s v="film &amp; video"/>
    <s v="animation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d v="2012-11-30T04:44:32"/>
    <d v="2013-01-29T04:44:32"/>
    <s v="film &amp; video/animation"/>
    <n v="51.224489795918366"/>
    <s v="film &amp; video"/>
    <s v="animation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d v="2015-09-25T22:32:52"/>
    <d v="2015-11-05T23:32:52"/>
    <s v="film &amp; video/animation"/>
    <n v="13.545454545454545"/>
    <s v="film &amp; video"/>
    <s v="animation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d v="2013-04-17T12:08:19"/>
    <d v="2013-05-17T12:08:19"/>
    <s v="film &amp; video/animation"/>
    <n v="66.520080000000007"/>
    <s v="film &amp; video"/>
    <s v="animation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d v="2014-05-02T22:37:19"/>
    <d v="2014-06-01T22:37:19"/>
    <s v="film &amp; video/animation"/>
    <n v="50"/>
    <s v="film &amp; video"/>
    <s v="animation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d v="2016-10-26T14:16:34"/>
    <d v="2016-12-25T15:16:34"/>
    <s v="film &amp; video/animation"/>
    <e v="#DIV/0!"/>
    <s v="film &amp; video"/>
    <s v="animation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d v="2016-12-10T01:18:20"/>
    <d v="2017-01-09T01:18:20"/>
    <s v="film &amp; video/animation"/>
    <e v="#DIV/0!"/>
    <s v="film &amp; video"/>
    <s v="animation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d v="2011-12-05T11:33:36"/>
    <d v="2012-01-05T11:33:00"/>
    <s v="film &amp; video/animation"/>
    <n v="71.666666666666671"/>
    <s v="film &amp; video"/>
    <s v="animation"/>
  </r>
  <r>
    <x v="490"/>
    <s v="PROJECT IS CANCELLED"/>
    <s v="Cancelled"/>
    <n v="1000"/>
    <n v="0"/>
    <x v="2"/>
    <s v="US"/>
    <s v="USD"/>
    <n v="1345677285"/>
    <n v="1343085285"/>
    <b v="0"/>
    <n v="0"/>
    <b v="0"/>
    <n v="0"/>
    <d v="2012-07-23T23:14:45"/>
    <d v="2012-08-22T23:14:45"/>
    <s v="film &amp; video/animation"/>
    <e v="#DIV/0!"/>
    <s v="film &amp; video"/>
    <s v="animation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d v="2015-12-28T23:34:59"/>
    <d v="2016-01-27T23:34:59"/>
    <s v="film &amp; video/animation"/>
    <e v="#DIV/0!"/>
    <s v="film &amp; video"/>
    <s v="animation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d v="2016-08-14T00:50:30"/>
    <d v="2016-10-13T00:50:30"/>
    <s v="film &amp; video/animation"/>
    <e v="#DIV/0!"/>
    <s v="film &amp; video"/>
    <s v="animation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d v="2015-04-20T17:25:38"/>
    <d v="2015-05-20T17:25:38"/>
    <s v="film &amp; video/animation"/>
    <e v="#DIV/0!"/>
    <s v="film &amp; video"/>
    <s v="animation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d v="2014-06-09T19:56:05"/>
    <d v="2014-07-03T03:00:00"/>
    <s v="film &amp; video/animation"/>
    <n v="10.333333333333334"/>
    <s v="film &amp; video"/>
    <s v="animation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d v="2015-06-16T19:51:45"/>
    <d v="2015-07-16T19:51:45"/>
    <s v="film &amp; video/animation"/>
    <e v="#DIV/0!"/>
    <s v="film &amp; video"/>
    <s v="animation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d v="2013-12-12T22:21:14"/>
    <d v="2014-02-10T22:21:14"/>
    <s v="film &amp; video/animation"/>
    <n v="1"/>
    <s v="film &amp; video"/>
    <s v="animation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d v="2014-11-02T00:54:25"/>
    <d v="2014-12-25T05:00:00"/>
    <s v="film &amp; video/animation"/>
    <n v="10"/>
    <s v="film &amp; video"/>
    <s v="animation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d v="2011-11-11T18:17:29"/>
    <d v="2011-12-23T18:17:29"/>
    <s v="film &amp; video/animation"/>
    <n v="136.09090909090909"/>
    <s v="film &amp; video"/>
    <s v="animation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d v="2009-08-18T21:29:28"/>
    <d v="2009-10-12T20:59:00"/>
    <s v="film &amp; video/animation"/>
    <n v="73.461538461538467"/>
    <s v="film &amp; video"/>
    <s v="animation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d v="2010-03-10T21:15:51"/>
    <d v="2010-05-08T22:16:00"/>
    <s v="film &amp; video/animation"/>
    <n v="53.75"/>
    <s v="film &amp; video"/>
    <s v="animation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d v="2011-06-09T05:37:31"/>
    <d v="2011-07-09T05:37:31"/>
    <s v="film &amp; video/animation"/>
    <e v="#DIV/0!"/>
    <s v="film &amp; video"/>
    <s v="animation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d v="2012-02-17T13:17:05"/>
    <d v="2012-03-18T12:17:05"/>
    <s v="film &amp; video/animation"/>
    <n v="57.5"/>
    <s v="film &amp; video"/>
    <s v="animation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d v="2014-12-18T12:38:23"/>
    <d v="2015-01-17T12:38:23"/>
    <s v="film &amp; video/animation"/>
    <n v="12.666666666666666"/>
    <s v="film &amp; video"/>
    <s v="animation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d v="2012-02-10T23:36:27"/>
    <d v="2012-04-10T22:36:27"/>
    <s v="film &amp; video/animation"/>
    <n v="67"/>
    <s v="film &amp; video"/>
    <s v="animation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d v="2015-11-10T02:21:26"/>
    <d v="2015-12-25T02:21:26"/>
    <s v="film &amp; video/animation"/>
    <n v="3.7142857142857144"/>
    <s v="film &amp; video"/>
    <s v="animation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d v="2013-07-11T13:15:20"/>
    <d v="2013-08-10T13:15:20"/>
    <s v="film &amp; video/animation"/>
    <n v="250"/>
    <s v="film &amp; video"/>
    <s v="animation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d v="2012-09-04T23:00:57"/>
    <d v="2012-10-19T23:00:57"/>
    <s v="film &amp; video/animation"/>
    <n v="64"/>
    <s v="film &amp; video"/>
    <s v="animation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d v="2012-03-27T00:35:01"/>
    <d v="2012-05-25T14:14:00"/>
    <s v="film &amp; video/animation"/>
    <n v="133.33333333333334"/>
    <s v="film &amp; video"/>
    <s v="animation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d v="2015-05-29T15:09:30"/>
    <d v="2015-06-28T15:09:30"/>
    <s v="film &amp; video/animation"/>
    <n v="10"/>
    <s v="film &amp; video"/>
    <s v="animation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d v="2016-01-31T04:13:59"/>
    <d v="2016-03-01T04:13:59"/>
    <s v="film &amp; video/animation"/>
    <e v="#DIV/0!"/>
    <s v="film &amp; video"/>
    <s v="animation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d v="2013-03-07T07:16:22"/>
    <d v="2013-04-06T06:16:22"/>
    <s v="film &amp; video/animation"/>
    <n v="30"/>
    <s v="film &amp; video"/>
    <s v="animation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d v="2016-10-06T17:48:47"/>
    <d v="2016-11-20T18:48:47"/>
    <s v="film &amp; video/animation"/>
    <n v="5.5"/>
    <s v="film &amp; video"/>
    <s v="animation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d v="2016-07-01T15:41:45"/>
    <d v="2016-08-15T07:00:00"/>
    <s v="film &amp; video/animation"/>
    <n v="102.38235294117646"/>
    <s v="film &amp; video"/>
    <s v="animation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d v="2014-07-10T14:44:07"/>
    <d v="2014-08-09T14:44:07"/>
    <s v="film &amp; video/animation"/>
    <n v="16.666666666666668"/>
    <s v="film &amp; video"/>
    <s v="animation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d v="2015-11-19T11:46:41"/>
    <d v="2015-12-29T11:46:41"/>
    <s v="film &amp; video/animation"/>
    <n v="725.02941176470586"/>
    <s v="film &amp; video"/>
    <s v="animation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d v="2015-03-28T18:41:20"/>
    <d v="2015-05-27T18:41:20"/>
    <s v="film &amp; video/animation"/>
    <e v="#DIV/0!"/>
    <s v="film &amp; video"/>
    <s v="animation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d v="2017-01-03T14:46:01"/>
    <d v="2017-02-02T14:46:01"/>
    <s v="film &amp; video/animation"/>
    <n v="68.333333333333329"/>
    <s v="film &amp; video"/>
    <s v="animation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d v="2015-08-07T14:47:04"/>
    <d v="2015-09-06T14:46:00"/>
    <s v="film &amp; video/animation"/>
    <e v="#DIV/0!"/>
    <s v="film &amp; video"/>
    <s v="animation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d v="2012-11-05T09:23:41"/>
    <d v="2012-12-05T09:23:41"/>
    <s v="film &amp; video/animation"/>
    <n v="39.228571428571428"/>
    <s v="film &amp; video"/>
    <s v="animation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d v="2015-11-10T16:51:01"/>
    <d v="2015-12-10T16:51:01"/>
    <s v="theater/plays"/>
    <n v="150.14705882352942"/>
    <s v="theater"/>
    <s v="plays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d v="2016-10-03T02:13:39"/>
    <d v="2016-11-01T04:59:00"/>
    <s v="theater/plays"/>
    <n v="93.428571428571431"/>
    <s v="theater"/>
    <s v="plays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d v="2016-03-01T00:58:45"/>
    <d v="2016-03-20T23:58:45"/>
    <s v="theater/plays"/>
    <n v="110.96774193548387"/>
    <s v="theater"/>
    <s v="plays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d v="2015-08-22T03:11:16"/>
    <d v="2015-09-21T03:11:16"/>
    <s v="theater/plays"/>
    <n v="71.785714285714292"/>
    <s v="theater"/>
    <s v="plays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d v="2016-05-02T17:12:49"/>
    <d v="2016-06-01T17:12:49"/>
    <s v="theater/plays"/>
    <n v="29.258076923076924"/>
    <s v="theater"/>
    <s v="plays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d v="2014-07-30T09:37:21"/>
    <d v="2014-09-13T09:37:21"/>
    <s v="theater/plays"/>
    <n v="1000"/>
    <s v="theater"/>
    <s v="plays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d v="2015-07-07T14:12:24"/>
    <d v="2015-08-07T17:00:00"/>
    <s v="theater/plays"/>
    <n v="74.347826086956516"/>
    <s v="theater"/>
    <s v="plays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d v="2017-01-18T04:56:06"/>
    <d v="2017-02-17T16:05:00"/>
    <s v="theater/plays"/>
    <n v="63.829113924050631"/>
    <s v="theater"/>
    <s v="plays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d v="2015-05-31T22:05:07"/>
    <d v="2015-06-21T21:20:00"/>
    <s v="theater/plays"/>
    <n v="44.333333333333336"/>
    <s v="theater"/>
    <s v="plays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d v="2016-12-21T00:44:54"/>
    <d v="2017-01-11T05:00:00"/>
    <s v="theater/plays"/>
    <n v="86.944444444444443"/>
    <s v="theater"/>
    <s v="plays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d v="2015-06-02T14:11:08"/>
    <d v="2015-06-24T02:00:00"/>
    <s v="theater/plays"/>
    <n v="126.55172413793103"/>
    <s v="theater"/>
    <s v="plays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d v="2016-11-02T01:33:49"/>
    <d v="2016-12-17T06:59:00"/>
    <s v="theater/plays"/>
    <n v="129.03225806451613"/>
    <s v="theater"/>
    <s v="plays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d v="2016-04-13T00:10:08"/>
    <d v="2016-05-13T00:10:08"/>
    <s v="theater/plays"/>
    <n v="71.242774566473983"/>
    <s v="theater"/>
    <s v="plays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d v="2016-04-22T10:26:05"/>
    <d v="2016-05-16T10:26:05"/>
    <s v="theater/plays"/>
    <n v="117.88235294117646"/>
    <s v="theater"/>
    <s v="plays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d v="2015-09-23T19:27:50"/>
    <d v="2015-11-01T23:00:00"/>
    <s v="theater/plays"/>
    <n v="327.08333333333331"/>
    <s v="theater"/>
    <s v="plays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d v="2016-12-07T13:05:05"/>
    <d v="2017-01-06T13:05:05"/>
    <s v="theater/plays"/>
    <n v="34.745762711864408"/>
    <s v="theater"/>
    <s v="plays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d v="2015-06-24T08:16:47"/>
    <d v="2015-08-03T18:00:00"/>
    <s v="theater/plays"/>
    <n v="100.06410256410257"/>
    <s v="theater"/>
    <s v="plays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d v="2015-10-05T18:26:31"/>
    <d v="2015-11-04T19:26:31"/>
    <s v="theater/plays"/>
    <n v="40.847457627118644"/>
    <s v="theater"/>
    <s v="plays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d v="2016-04-13T19:04:23"/>
    <d v="2016-05-13T19:04:23"/>
    <s v="theater/plays"/>
    <n v="252.01666666666668"/>
    <s v="theater"/>
    <s v="plays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d v="2016-06-14T01:11:47"/>
    <d v="2016-07-05T01:11:47"/>
    <s v="theater/plays"/>
    <n v="25.161000000000001"/>
    <s v="theater"/>
    <s v="plays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d v="2015-01-05T19:36:46"/>
    <d v="2015-02-04T19:36:46"/>
    <s v="technology/web"/>
    <n v="1"/>
    <s v="technology"/>
    <s v="web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d v="2015-09-29T01:07:14"/>
    <d v="2015-10-29T01:07:14"/>
    <s v="technology/web"/>
    <n v="25"/>
    <s v="technology"/>
    <s v="web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d v="2016-03-04T17:41:56"/>
    <d v="2016-05-03T16:41:56"/>
    <s v="technology/web"/>
    <n v="1"/>
    <s v="technology"/>
    <s v="web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d v="2014-10-02T02:12:42"/>
    <d v="2014-11-01T02:12:42"/>
    <s v="technology/web"/>
    <n v="35"/>
    <s v="technology"/>
    <s v="web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d v="2016-06-04T15:46:00"/>
    <d v="2016-07-04T15:46:00"/>
    <s v="technology/web"/>
    <n v="3"/>
    <s v="technology"/>
    <s v="web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d v="2015-10-06T14:13:09"/>
    <d v="2015-11-15T15:13:09"/>
    <s v="technology/web"/>
    <n v="402.70588235294116"/>
    <s v="technology"/>
    <s v="web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d v="2015-09-02T16:01:55"/>
    <d v="2015-10-17T16:01:55"/>
    <s v="technology/web"/>
    <n v="26"/>
    <s v="technology"/>
    <s v="web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d v="2016-01-11T16:42:44"/>
    <d v="2016-02-10T16:42:44"/>
    <s v="technology/web"/>
    <e v="#DIV/0!"/>
    <s v="technology"/>
    <s v="web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d v="2015-09-29T21:40:48"/>
    <d v="2015-10-29T21:40:48"/>
    <s v="technology/web"/>
    <n v="9"/>
    <s v="technology"/>
    <s v="web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d v="2015-06-08T15:17:02"/>
    <d v="2015-07-08T15:17:02"/>
    <s v="technology/web"/>
    <n v="8.5"/>
    <s v="technology"/>
    <s v="web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d v="2017-01-18T16:17:25"/>
    <d v="2017-01-31T05:00:00"/>
    <s v="technology/web"/>
    <n v="8.75"/>
    <s v="technology"/>
    <s v="web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d v="2015-06-18T06:37:04"/>
    <d v="2015-08-01T17:53:00"/>
    <s v="technology/web"/>
    <n v="135.03571428571428"/>
    <s v="technology"/>
    <s v="web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d v="2015-11-10T14:48:16"/>
    <d v="2016-01-09T14:48:16"/>
    <s v="technology/web"/>
    <e v="#DIV/0!"/>
    <s v="technology"/>
    <s v="web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d v="2014-10-15T17:16:31"/>
    <d v="2014-11-14T18:16:31"/>
    <s v="technology/web"/>
    <n v="20.5"/>
    <s v="technology"/>
    <s v="web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d v="2014-09-19T16:26:12"/>
    <d v="2014-10-19T16:26:12"/>
    <s v="technology/web"/>
    <n v="64.36363636363636"/>
    <s v="technology"/>
    <s v="web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d v="2016-05-13T08:29:03"/>
    <d v="2016-06-12T08:29:03"/>
    <s v="technology/web"/>
    <e v="#DIV/0!"/>
    <s v="technology"/>
    <s v="web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d v="2015-12-07T20:38:37"/>
    <d v="2016-01-06T20:38:37"/>
    <s v="technology/web"/>
    <n v="200"/>
    <s v="technology"/>
    <s v="web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d v="2016-11-02T22:36:43"/>
    <d v="2016-12-02T23:36:43"/>
    <s v="technology/web"/>
    <n v="68.3"/>
    <s v="technology"/>
    <s v="web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d v="2015-02-22T21:11:45"/>
    <d v="2015-03-24T20:11:45"/>
    <s v="technology/web"/>
    <e v="#DIV/0!"/>
    <s v="technology"/>
    <s v="web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d v="2015-11-13T06:47:40"/>
    <d v="2015-12-13T06:47:40"/>
    <s v="technology/web"/>
    <n v="50"/>
    <s v="technology"/>
    <s v="web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d v="2014-11-17T18:30:45"/>
    <d v="2014-12-17T18:30:45"/>
    <s v="technology/web"/>
    <n v="4"/>
    <s v="technology"/>
    <s v="web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d v="2015-09-21T15:48:33"/>
    <d v="2015-10-26T15:48:33"/>
    <s v="technology/web"/>
    <n v="27.5"/>
    <s v="technology"/>
    <s v="web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d v="2016-11-18T09:20:15"/>
    <d v="2016-12-18T09:20:15"/>
    <s v="technology/web"/>
    <e v="#DIV/0!"/>
    <s v="technology"/>
    <s v="web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d v="2015-01-18T01:40:47"/>
    <d v="2015-02-17T01:40:47"/>
    <s v="technology/web"/>
    <n v="34"/>
    <s v="technology"/>
    <s v="web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d v="2016-02-11T22:37:55"/>
    <d v="2016-03-12T22:37:55"/>
    <s v="technology/web"/>
    <n v="1"/>
    <s v="technology"/>
    <s v="web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d v="2015-06-10T18:50:49"/>
    <d v="2015-07-10T18:50:49"/>
    <s v="technology/web"/>
    <e v="#DIV/0!"/>
    <s v="technology"/>
    <s v="web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d v="2016-06-14T16:25:33"/>
    <d v="2016-07-14T16:25:33"/>
    <s v="technology/web"/>
    <n v="1"/>
    <s v="technology"/>
    <s v="web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d v="2014-12-02T20:13:14"/>
    <d v="2015-01-01T20:13:14"/>
    <s v="technology/web"/>
    <e v="#DIV/0!"/>
    <s v="technology"/>
    <s v="web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d v="2015-12-10T22:07:03"/>
    <d v="2016-01-16T11:00:00"/>
    <s v="technology/web"/>
    <n v="49"/>
    <s v="technology"/>
    <s v="web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d v="2015-12-02T20:20:12"/>
    <d v="2016-01-01T20:20:12"/>
    <s v="technology/web"/>
    <n v="20"/>
    <s v="technology"/>
    <s v="web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d v="2016-01-19T19:09:29"/>
    <d v="2016-02-18T19:09:29"/>
    <s v="technology/web"/>
    <n v="142"/>
    <s v="technology"/>
    <s v="web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d v="2015-07-07T19:35:23"/>
    <d v="2015-07-27T03:59:00"/>
    <s v="technology/web"/>
    <n v="53"/>
    <s v="technology"/>
    <s v="web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d v="2015-10-05T17:11:28"/>
    <d v="2015-11-04T18:11:28"/>
    <s v="technology/web"/>
    <e v="#DIV/0!"/>
    <s v="technology"/>
    <s v="web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d v="2014-11-20T01:12:11"/>
    <d v="2015-01-18T01:12:00"/>
    <s v="technology/web"/>
    <n v="38.444444444444443"/>
    <s v="technology"/>
    <s v="web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d v="2016-09-19T10:38:27"/>
    <d v="2016-10-19T10:38:27"/>
    <s v="technology/web"/>
    <n v="20"/>
    <s v="technology"/>
    <s v="web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d v="2015-05-14T16:37:23"/>
    <d v="2015-06-13T16:37:23"/>
    <s v="technology/web"/>
    <n v="64.75"/>
    <s v="technology"/>
    <s v="web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d v="2015-01-27T11:19:12"/>
    <d v="2015-03-28T10:19:12"/>
    <s v="technology/web"/>
    <n v="1"/>
    <s v="technology"/>
    <s v="web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d v="2016-03-21T14:08:22"/>
    <d v="2016-05-20T14:08:22"/>
    <s v="technology/web"/>
    <n v="10"/>
    <s v="technology"/>
    <s v="web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d v="2015-08-14T13:53:13"/>
    <d v="2015-09-07T13:53:13"/>
    <s v="technology/web"/>
    <n v="2"/>
    <s v="technology"/>
    <s v="web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d v="2014-11-25T20:27:03"/>
    <d v="2014-12-25T20:27:03"/>
    <s v="technology/web"/>
    <n v="35"/>
    <s v="technology"/>
    <s v="web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d v="2016-08-23T21:47:47"/>
    <d v="2016-09-22T21:47:47"/>
    <s v="technology/web"/>
    <n v="1"/>
    <s v="technology"/>
    <s v="web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d v="2015-07-03T00:18:24"/>
    <d v="2015-08-02T00:18:24"/>
    <s v="technology/web"/>
    <e v="#DIV/0!"/>
    <s v="technology"/>
    <s v="web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d v="2015-02-20T17:45:19"/>
    <d v="2015-03-15T18:00:00"/>
    <s v="technology/web"/>
    <e v="#DIV/0!"/>
    <s v="technology"/>
    <s v="web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d v="2015-02-17T22:31:27"/>
    <d v="2015-03-19T21:31:27"/>
    <s v="technology/web"/>
    <n v="1"/>
    <s v="technology"/>
    <s v="web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d v="2015-02-14T17:11:56"/>
    <d v="2015-03-16T16:11:56"/>
    <s v="technology/web"/>
    <n v="5"/>
    <s v="technology"/>
    <s v="web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d v="2015-10-06T09:22:57"/>
    <d v="2015-12-01T00:00:00"/>
    <s v="technology/web"/>
    <e v="#DIV/0!"/>
    <s v="technology"/>
    <s v="web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d v="2015-01-16T20:30:07"/>
    <d v="2015-02-15T20:30:07"/>
    <s v="technology/web"/>
    <n v="14"/>
    <s v="technology"/>
    <s v="web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d v="2015-03-17T18:10:33"/>
    <d v="2015-04-16T18:10:33"/>
    <s v="technology/web"/>
    <n v="389.28571428571428"/>
    <s v="technology"/>
    <s v="web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d v="2016-09-18T18:28:06"/>
    <d v="2016-11-17T19:28:06"/>
    <s v="technology/web"/>
    <n v="150.5"/>
    <s v="technology"/>
    <s v="web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d v="2015-06-23T14:44:59"/>
    <d v="2015-07-08T14:44:59"/>
    <s v="technology/web"/>
    <n v="1"/>
    <s v="technology"/>
    <s v="web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d v="2016-01-08T13:18:51"/>
    <d v="2016-02-08T13:01:00"/>
    <s v="technology/web"/>
    <n v="24.777777777777779"/>
    <s v="technology"/>
    <s v="web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d v="2015-06-22T13:02:10"/>
    <d v="2015-07-22T13:02:10"/>
    <s v="technology/web"/>
    <n v="30.5"/>
    <s v="technology"/>
    <s v="web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d v="2014-11-03T05:34:20"/>
    <d v="2014-12-03T05:34:20"/>
    <s v="technology/web"/>
    <n v="250"/>
    <s v="technology"/>
    <s v="web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d v="2015-03-07T16:15:45"/>
    <d v="2015-04-06T15:15:45"/>
    <s v="technology/web"/>
    <n v="16.428571428571427"/>
    <s v="technology"/>
    <s v="web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d v="2016-03-17T18:43:26"/>
    <d v="2016-04-16T18:43:26"/>
    <s v="technology/web"/>
    <n v="13"/>
    <s v="technology"/>
    <s v="web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d v="2015-03-20T01:40:38"/>
    <d v="2015-05-04T01:40:38"/>
    <s v="technology/web"/>
    <n v="53.25"/>
    <s v="technology"/>
    <s v="web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d v="2016-10-03T21:31:32"/>
    <d v="2016-11-02T21:31:32"/>
    <s v="technology/web"/>
    <n v="3"/>
    <s v="technology"/>
    <s v="web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d v="2016-06-24T16:55:35"/>
    <d v="2016-07-31T16:00:00"/>
    <s v="technology/web"/>
    <n v="10"/>
    <s v="technology"/>
    <s v="web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d v="2014-11-05T00:03:01"/>
    <d v="2014-12-05T00:03:01"/>
    <s v="technology/web"/>
    <n v="121.42857142857143"/>
    <s v="technology"/>
    <s v="web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d v="2015-02-12T19:30:02"/>
    <d v="2015-03-08T15:16:00"/>
    <s v="technology/web"/>
    <n v="15.5"/>
    <s v="technology"/>
    <s v="web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d v="2015-03-10T19:09:22"/>
    <d v="2015-05-09T19:09:22"/>
    <s v="technology/web"/>
    <n v="100"/>
    <s v="technology"/>
    <s v="web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d v="2014-11-26T20:35:39"/>
    <d v="2014-12-26T20:35:39"/>
    <s v="technology/web"/>
    <n v="23.333333333333332"/>
    <s v="technology"/>
    <s v="web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d v="2015-05-19T19:03:35"/>
    <d v="2015-06-18T19:03:35"/>
    <s v="technology/web"/>
    <e v="#DIV/0!"/>
    <s v="technology"/>
    <s v="web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d v="2014-07-15T15:20:23"/>
    <d v="2014-08-14T15:20:23"/>
    <s v="technology/web"/>
    <n v="45.386153846153846"/>
    <s v="technology"/>
    <s v="web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d v="2014-07-29T00:50:56"/>
    <d v="2014-08-28T00:50:56"/>
    <s v="technology/web"/>
    <e v="#DIV/0!"/>
    <s v="technology"/>
    <s v="web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d v="2015-07-09T08:35:08"/>
    <d v="2015-08-23T08:35:08"/>
    <s v="technology/web"/>
    <n v="16.375"/>
    <s v="technology"/>
    <s v="web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d v="2015-04-08T15:36:49"/>
    <d v="2015-05-24T15:00:00"/>
    <s v="technology/web"/>
    <n v="10"/>
    <s v="technology"/>
    <s v="web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d v="2015-10-23T19:48:56"/>
    <d v="2015-11-22T20:48:56"/>
    <s v="technology/web"/>
    <e v="#DIV/0!"/>
    <s v="technology"/>
    <s v="web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d v="2015-05-16T22:06:20"/>
    <d v="2015-06-15T22:06:20"/>
    <s v="technology/web"/>
    <n v="292.2"/>
    <s v="technology"/>
    <s v="web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d v="2015-10-30T00:49:04"/>
    <d v="2015-11-29T01:49:04"/>
    <s v="technology/web"/>
    <n v="5"/>
    <s v="technology"/>
    <s v="web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d v="2015-03-23T19:56:26"/>
    <d v="2015-04-22T19:56:26"/>
    <s v="technology/web"/>
    <e v="#DIV/0!"/>
    <s v="technology"/>
    <s v="web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d v="2015-11-20T13:27:17"/>
    <d v="2016-01-19T13:27:17"/>
    <s v="technology/web"/>
    <e v="#DIV/0!"/>
    <s v="technology"/>
    <s v="web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d v="2016-08-03T00:45:46"/>
    <d v="2016-09-02T00:45:46"/>
    <s v="technology/web"/>
    <e v="#DIV/0!"/>
    <s v="technology"/>
    <s v="web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d v="2015-08-31T11:55:20"/>
    <d v="2015-10-01T04:59:00"/>
    <s v="technology/web"/>
    <n v="105.93388429752066"/>
    <s v="technology"/>
    <s v="web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d v="2016-05-25T01:29:00"/>
    <d v="2016-06-24T01:29:00"/>
    <s v="technology/web"/>
    <e v="#DIV/0!"/>
    <s v="technology"/>
    <s v="web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d v="2015-08-26T02:55:59"/>
    <d v="2015-09-25T02:55:59"/>
    <s v="technology/web"/>
    <e v="#DIV/0!"/>
    <s v="technology"/>
    <s v="web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d v="2017-01-26T09:01:47"/>
    <d v="2017-02-25T09:01:47"/>
    <s v="technology/web"/>
    <e v="#DIV/0!"/>
    <s v="technology"/>
    <s v="web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d v="2015-03-24T08:14:03"/>
    <d v="2015-05-08T08:14:03"/>
    <s v="technology/web"/>
    <n v="20"/>
    <s v="technology"/>
    <s v="web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d v="2015-11-09T19:26:43"/>
    <d v="2015-12-09T19:26:43"/>
    <s v="technology/web"/>
    <e v="#DIV/0!"/>
    <s v="technology"/>
    <s v="web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d v="2014-09-26T15:36:30"/>
    <d v="2014-11-25T16:36:30"/>
    <s v="technology/web"/>
    <n v="1"/>
    <s v="technology"/>
    <s v="web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d v="2014-07-11T17:12:18"/>
    <d v="2014-08-25T17:12:18"/>
    <s v="technology/web"/>
    <n v="300"/>
    <s v="technology"/>
    <s v="web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d v="2016-06-07T23:42:17"/>
    <d v="2016-07-07T23:42:17"/>
    <s v="technology/web"/>
    <n v="87"/>
    <s v="technology"/>
    <s v="web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d v="2016-06-11T18:35:38"/>
    <d v="2016-07-01T18:35:38"/>
    <s v="technology/web"/>
    <n v="37.888888888888886"/>
    <s v="technology"/>
    <s v="web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d v="2015-04-28T00:13:17"/>
    <d v="2015-05-28T00:13:17"/>
    <s v="technology/web"/>
    <e v="#DIV/0!"/>
    <s v="technology"/>
    <s v="web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d v="2015-04-14T23:44:01"/>
    <d v="2015-05-14T23:44:01"/>
    <s v="technology/web"/>
    <e v="#DIV/0!"/>
    <s v="technology"/>
    <s v="web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d v="2017-02-24T21:29:37"/>
    <d v="2017-03-26T20:29:37"/>
    <s v="technology/web"/>
    <e v="#DIV/0!"/>
    <s v="technology"/>
    <s v="web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d v="2015-07-13T13:25:39"/>
    <d v="2015-08-15T13:22:00"/>
    <s v="technology/web"/>
    <n v="111.41025641025641"/>
    <s v="technology"/>
    <s v="web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d v="2016-01-15T07:21:51"/>
    <d v="2016-03-14T23:00:00"/>
    <s v="technology/web"/>
    <n v="90"/>
    <s v="technology"/>
    <s v="web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d v="2014-06-13T16:37:37"/>
    <d v="2014-07-13T16:37:37"/>
    <s v="technology/web"/>
    <e v="#DIV/0!"/>
    <s v="technology"/>
    <s v="web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d v="2016-04-14T15:18:28"/>
    <d v="2016-05-14T15:18:28"/>
    <s v="technology/web"/>
    <n v="116.66666666666667"/>
    <s v="technology"/>
    <s v="web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d v="2015-08-07T14:52:01"/>
    <d v="2015-09-06T05:10:00"/>
    <s v="technology/web"/>
    <n v="10"/>
    <s v="technology"/>
    <s v="web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d v="2016-04-29T18:32:09"/>
    <d v="2016-05-28T18:32:09"/>
    <s v="technology/web"/>
    <n v="76.666666666666671"/>
    <s v="technology"/>
    <s v="web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d v="2015-10-26T15:49:25"/>
    <d v="2015-11-25T16:49:25"/>
    <s v="technology/web"/>
    <e v="#DIV/0!"/>
    <s v="technology"/>
    <s v="web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d v="2016-05-17T07:11:02"/>
    <d v="2016-06-17T23:00:00"/>
    <s v="technology/web"/>
    <n v="49.8"/>
    <s v="technology"/>
    <s v="web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d v="2015-01-27T22:17:09"/>
    <d v="2015-02-26T22:17:09"/>
    <s v="technology/web"/>
    <n v="1"/>
    <s v="technology"/>
    <s v="web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d v="2015-03-13T02:12:42"/>
    <d v="2015-04-12T02:12:42"/>
    <s v="technology/web"/>
    <n v="2"/>
    <s v="technology"/>
    <s v="web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d v="2015-05-07T10:55:50"/>
    <d v="2015-06-06T10:47:00"/>
    <s v="technology/web"/>
    <n v="4"/>
    <s v="technology"/>
    <s v="web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d v="2017-01-27T23:05:18"/>
    <d v="2017-02-25T23:04:00"/>
    <s v="technology/web"/>
    <e v="#DIV/0!"/>
    <s v="technology"/>
    <s v="web"/>
  </r>
  <r>
    <x v="638"/>
    <s v="W (Canceled)"/>
    <s v="O0"/>
    <n v="200000"/>
    <n v="18"/>
    <x v="1"/>
    <s v="DE"/>
    <s v="EUR"/>
    <n v="1490447662"/>
    <n v="1485267262"/>
    <b v="0"/>
    <n v="6"/>
    <b v="0"/>
    <n v="9.0000000000000011E-3"/>
    <d v="2017-01-24T14:14:22"/>
    <d v="2017-03-25T13:14:22"/>
    <s v="technology/web"/>
    <n v="3"/>
    <s v="technology"/>
    <s v="web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d v="2014-08-14T13:59:55"/>
    <d v="2014-10-13T13:59:55"/>
    <s v="technology/web"/>
    <n v="1"/>
    <s v="technology"/>
    <s v="web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d v="2016-11-09T10:05:15"/>
    <d v="2016-11-24T23:00:00"/>
    <s v="technology/wearables"/>
    <n v="50.5"/>
    <s v="technology"/>
    <s v="wearables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d v="2015-07-14T13:40:48"/>
    <d v="2015-08-13T13:40:48"/>
    <s v="technology/wearables"/>
    <n v="151.31746031746033"/>
    <s v="technology"/>
    <s v="wearables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d v="2015-07-14T15:37:54"/>
    <d v="2015-08-19T15:37:54"/>
    <s v="technology/wearables"/>
    <n v="134.3592456301748"/>
    <s v="technology"/>
    <s v="wearables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d v="2015-04-06T15:24:35"/>
    <d v="2015-05-31T15:24:35"/>
    <s v="technology/wearables"/>
    <n v="174.02631578947367"/>
    <s v="technology"/>
    <s v="wearables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d v="2014-09-16T15:58:59"/>
    <d v="2014-10-29T01:00:00"/>
    <s v="technology/wearables"/>
    <n v="73.486268364348675"/>
    <s v="technology"/>
    <s v="wearables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d v="2016-07-13T00:37:54"/>
    <d v="2016-08-12T00:37:54"/>
    <s v="technology/wearables"/>
    <n v="23.518987341772153"/>
    <s v="technology"/>
    <s v="wearables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d v="2014-07-12T20:27:47"/>
    <d v="2014-08-11T20:27:47"/>
    <s v="technology/wearables"/>
    <n v="39.074444444444445"/>
    <s v="technology"/>
    <s v="wearables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d v="2016-02-16T18:25:49"/>
    <d v="2016-03-17T17:25:49"/>
    <s v="technology/wearables"/>
    <n v="125.94117647058823"/>
    <s v="technology"/>
    <s v="wearables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d v="2014-09-09T16:38:28"/>
    <d v="2014-10-14T16:38:28"/>
    <s v="technology/wearables"/>
    <n v="1644"/>
    <s v="technology"/>
    <s v="wearables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d v="2014-08-26T21:53:33"/>
    <d v="2014-09-16T21:53:33"/>
    <s v="technology/wearables"/>
    <n v="42.670731707317074"/>
    <s v="technology"/>
    <s v="wearables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d v="2014-10-20T00:53:04"/>
    <d v="2014-12-19T01:53:04"/>
    <s v="technology/wearables"/>
    <n v="35.125"/>
    <s v="technology"/>
    <s v="wearables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d v="2014-11-13T00:25:11"/>
    <d v="2014-12-13T00:25:11"/>
    <s v="technology/wearables"/>
    <n v="239.35238095238094"/>
    <s v="technology"/>
    <s v="wearables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d v="2016-11-01T16:34:10"/>
    <d v="2016-12-01T17:34:10"/>
    <s v="technology/wearables"/>
    <n v="107.64285714285714"/>
    <s v="technology"/>
    <s v="wearables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d v="2015-07-14T14:50:40"/>
    <d v="2015-08-20T14:50:40"/>
    <s v="technology/wearables"/>
    <n v="95.830623306233065"/>
    <s v="technology"/>
    <s v="wearables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d v="2015-06-08T22:58:33"/>
    <d v="2015-07-08T22:58:33"/>
    <s v="technology/wearables"/>
    <n v="31.663376110562684"/>
    <s v="technology"/>
    <s v="wearables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d v="2015-02-10T22:58:32"/>
    <d v="2015-03-12T21:58:32"/>
    <s v="technology/wearables"/>
    <n v="42.886861313868614"/>
    <s v="technology"/>
    <s v="wearables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d v="2016-02-17T19:18:39"/>
    <d v="2016-04-17T18:18:39"/>
    <s v="technology/wearables"/>
    <n v="122.73563218390805"/>
    <s v="technology"/>
    <s v="wearables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d v="2015-11-23T20:17:52"/>
    <d v="2015-12-23T20:17:52"/>
    <s v="technology/wearables"/>
    <n v="190.45454545454547"/>
    <s v="technology"/>
    <s v="wearables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d v="2015-06-24T03:51:29"/>
    <d v="2015-07-26T18:00:00"/>
    <s v="technology/wearables"/>
    <n v="109.33695652173913"/>
    <s v="technology"/>
    <s v="wearables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d v="2015-07-24T14:14:55"/>
    <d v="2015-08-23T14:14:55"/>
    <s v="technology/wearables"/>
    <n v="143.66666666666666"/>
    <s v="technology"/>
    <s v="wearables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d v="2014-10-10T17:47:59"/>
    <d v="2014-11-09T18:47:59"/>
    <s v="technology/wearables"/>
    <n v="84.944444444444443"/>
    <s v="technology"/>
    <s v="wearables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d v="2016-09-23T15:29:19"/>
    <d v="2016-10-23T15:29:19"/>
    <s v="technology/wearables"/>
    <n v="10.555555555555555"/>
    <s v="technology"/>
    <s v="wearables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d v="2014-12-17T10:30:47"/>
    <d v="2015-01-16T10:30:47"/>
    <s v="technology/wearables"/>
    <n v="39"/>
    <s v="technology"/>
    <s v="wearables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d v="2015-06-18T20:14:16"/>
    <d v="2015-07-18T20:14:16"/>
    <s v="technology/wearables"/>
    <n v="100"/>
    <s v="technology"/>
    <s v="wearables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d v="2015-03-14T15:59:35"/>
    <d v="2015-04-13T15:59:35"/>
    <s v="technology/wearables"/>
    <n v="31.172413793103448"/>
    <s v="technology"/>
    <s v="wearables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d v="2016-11-14T17:04:21"/>
    <d v="2017-01-13T17:04:21"/>
    <s v="technology/wearables"/>
    <n v="155.33333333333334"/>
    <s v="technology"/>
    <s v="wearables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d v="2014-07-18T19:58:18"/>
    <d v="2014-08-17T19:58:18"/>
    <s v="technology/wearables"/>
    <n v="2"/>
    <s v="technology"/>
    <s v="wearables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d v="2016-09-19T08:57:43"/>
    <d v="2016-10-29T08:57:43"/>
    <s v="technology/wearables"/>
    <n v="178.92857142857142"/>
    <s v="technology"/>
    <s v="wearables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d v="2015-03-27T19:57:02"/>
    <d v="2015-05-11T19:57:02"/>
    <s v="technology/wearables"/>
    <n v="27.36"/>
    <s v="technology"/>
    <s v="wearables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d v="2016-06-06T15:00:58"/>
    <d v="2016-07-06T15:00:58"/>
    <s v="technology/wearables"/>
    <n v="1536.25"/>
    <s v="technology"/>
    <s v="wearables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d v="2016-05-16T17:02:00"/>
    <d v="2016-06-19T08:10:00"/>
    <s v="technology/wearables"/>
    <n v="84.99677419354839"/>
    <s v="technology"/>
    <s v="wearables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d v="2014-12-11T16:37:32"/>
    <d v="2015-01-14T04:00:00"/>
    <s v="technology/wearables"/>
    <n v="788.5333333333333"/>
    <s v="technology"/>
    <s v="wearables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d v="2014-12-01T05:16:04"/>
    <d v="2015-01-01T04:59:00"/>
    <s v="technology/wearables"/>
    <n v="50.29767441860465"/>
    <s v="technology"/>
    <s v="wearables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d v="2014-07-18T20:10:17"/>
    <d v="2014-09-01T20:10:17"/>
    <s v="technology/wearables"/>
    <n v="68.333333333333329"/>
    <s v="technology"/>
    <s v="wearables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d v="2014-06-13T02:47:07"/>
    <d v="2014-08-12T02:47:07"/>
    <s v="technology/wearables"/>
    <n v="7.5"/>
    <s v="technology"/>
    <s v="wearables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d v="2014-12-02T22:20:04"/>
    <d v="2015-01-01T06:59:00"/>
    <s v="technology/wearables"/>
    <n v="34.269230769230766"/>
    <s v="technology"/>
    <s v="wearables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d v="2015-01-08T18:26:21"/>
    <d v="2015-02-07T18:26:21"/>
    <s v="technology/wearables"/>
    <n v="61.291666666666664"/>
    <s v="technology"/>
    <s v="wearables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d v="2016-05-14T09:41:35"/>
    <d v="2016-06-28T09:41:35"/>
    <s v="technology/wearables"/>
    <n v="133.25"/>
    <s v="technology"/>
    <s v="wearables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d v="2016-04-21T09:02:18"/>
    <d v="2016-05-21T09:02:18"/>
    <s v="technology/wearables"/>
    <n v="65.17647058823529"/>
    <s v="technology"/>
    <s v="wearables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d v="2016-07-05T16:41:49"/>
    <d v="2016-09-03T16:41:49"/>
    <s v="technology/wearables"/>
    <n v="93.90425531914893"/>
    <s v="technology"/>
    <s v="wearables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d v="2014-08-13T12:02:11"/>
    <d v="2014-09-17T12:02:11"/>
    <s v="technology/wearables"/>
    <n v="150.65116279069767"/>
    <s v="technology"/>
    <s v="wearables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d v="2016-09-26T19:20:04"/>
    <d v="2016-10-26T19:20:04"/>
    <s v="technology/wearables"/>
    <n v="1"/>
    <s v="technology"/>
    <s v="wearables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d v="2017-02-12T18:22:02"/>
    <d v="2017-03-14T17:22:02"/>
    <s v="technology/wearables"/>
    <n v="13.25"/>
    <s v="technology"/>
    <s v="wearables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d v="2016-09-21T21:36:04"/>
    <d v="2016-10-31T21:36:04"/>
    <s v="technology/wearables"/>
    <n v="99.333333333333329"/>
    <s v="technology"/>
    <s v="wearables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d v="2014-06-19T11:21:31"/>
    <d v="2014-07-25T03:00:00"/>
    <s v="technology/wearables"/>
    <n v="177.39259259259259"/>
    <s v="technology"/>
    <s v="wearables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d v="2014-11-28T20:47:52"/>
    <d v="2015-01-12T20:47:52"/>
    <s v="technology/wearables"/>
    <n v="55.3"/>
    <s v="technology"/>
    <s v="wearables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d v="2015-07-04T16:09:30"/>
    <d v="2015-08-03T16:09:30"/>
    <s v="technology/wearables"/>
    <e v="#DIV/0!"/>
    <s v="technology"/>
    <s v="wearables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d v="2016-12-07T18:00:53"/>
    <d v="2017-02-05T18:00:53"/>
    <s v="technology/wearables"/>
    <n v="591.66666666666663"/>
    <s v="technology"/>
    <s v="wearables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d v="2015-09-15T02:30:53"/>
    <d v="2015-10-15T02:30:53"/>
    <s v="technology/wearables"/>
    <n v="405.5"/>
    <s v="technology"/>
    <s v="wearables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d v="2016-11-01T16:01:37"/>
    <d v="2016-12-08T04:59:00"/>
    <s v="technology/wearables"/>
    <n v="343.14732142857144"/>
    <s v="technology"/>
    <s v="wearables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d v="2016-07-28T15:14:01"/>
    <d v="2016-09-09T06:00:00"/>
    <s v="technology/wearables"/>
    <n v="72.588235294117652"/>
    <s v="technology"/>
    <s v="wearables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d v="2015-06-03T00:40:46"/>
    <d v="2015-07-01T00:40:46"/>
    <s v="technology/wearables"/>
    <n v="26"/>
    <s v="technology"/>
    <s v="wearables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d v="2016-11-22T09:01:03"/>
    <d v="2016-12-22T09:01:03"/>
    <s v="technology/wearables"/>
    <n v="6.4975124378109452"/>
    <s v="technology"/>
    <s v="wearables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d v="2015-03-31T19:23:47"/>
    <d v="2015-04-30T19:23:47"/>
    <s v="technology/wearables"/>
    <n v="119.38513513513513"/>
    <s v="technology"/>
    <s v="wearables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d v="2017-01-02T15:55:59"/>
    <d v="2017-02-01T15:55:59"/>
    <s v="technology/wearables"/>
    <n v="84.285714285714292"/>
    <s v="technology"/>
    <s v="wearables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d v="2014-10-01T12:30:20"/>
    <d v="2014-10-31T12:30:20"/>
    <s v="technology/wearables"/>
    <n v="90.857142857142861"/>
    <s v="technology"/>
    <s v="wearables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d v="2014-06-25T22:15:02"/>
    <d v="2014-07-25T22:15:02"/>
    <s v="technology/wearables"/>
    <n v="1"/>
    <s v="technology"/>
    <s v="wearables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d v="2016-01-19T12:33:09"/>
    <d v="2016-02-03T12:33:09"/>
    <s v="technology/wearables"/>
    <n v="20.342105263157894"/>
    <s v="technology"/>
    <s v="wearables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d v="2014-08-15T22:20:45"/>
    <d v="2014-09-18T02:00:00"/>
    <s v="technology/wearables"/>
    <n v="530.68965517241384"/>
    <s v="technology"/>
    <s v="wearables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d v="2013-10-16T11:39:08"/>
    <d v="2013-11-22T16:00:00"/>
    <s v="technology/wearables"/>
    <n v="120.39184269662923"/>
    <s v="technology"/>
    <s v="wearables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d v="2016-12-11T16:31:21"/>
    <d v="2017-01-10T16:31:21"/>
    <s v="technology/wearables"/>
    <n v="13"/>
    <s v="technology"/>
    <s v="wearables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d v="2014-06-23T15:54:40"/>
    <d v="2014-07-23T15:54:40"/>
    <s v="technology/wearables"/>
    <n v="291.33333333333331"/>
    <s v="technology"/>
    <s v="wearables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d v="2016-10-25T17:26:27"/>
    <d v="2016-11-24T18:26:27"/>
    <s v="technology/wearables"/>
    <n v="124.9191891891892"/>
    <s v="technology"/>
    <s v="wearables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d v="2016-12-07T22:49:09"/>
    <d v="2017-01-31T23:32:00"/>
    <s v="technology/wearables"/>
    <n v="119.57142857142857"/>
    <s v="technology"/>
    <s v="wearables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d v="2016-12-22T04:37:48"/>
    <d v="2017-02-20T04:37:48"/>
    <s v="technology/wearables"/>
    <n v="120.25"/>
    <s v="technology"/>
    <s v="wearables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d v="2016-12-22T11:47:58"/>
    <d v="2017-01-21T11:47:58"/>
    <s v="technology/wearables"/>
    <n v="195.4"/>
    <s v="technology"/>
    <s v="wearables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d v="2016-11-02T23:53:03"/>
    <d v="2016-12-14T18:39:00"/>
    <s v="technology/wearables"/>
    <e v="#DIV/0!"/>
    <s v="technology"/>
    <s v="wearables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d v="2016-11-22T15:55:27"/>
    <d v="2017-01-01T15:55:27"/>
    <s v="technology/wearables"/>
    <n v="117.69868421052631"/>
    <s v="technology"/>
    <s v="wearables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d v="2014-07-15T13:56:40"/>
    <d v="2014-09-13T13:56:40"/>
    <s v="technology/wearables"/>
    <n v="23.948509485094849"/>
    <s v="technology"/>
    <s v="wearables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d v="2014-11-05T00:59:19"/>
    <d v="2014-12-05T00:59:19"/>
    <s v="technology/wearables"/>
    <n v="30.5"/>
    <s v="technology"/>
    <s v="wearables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d v="2014-07-17T23:38:22"/>
    <d v="2014-08-20T00:44:00"/>
    <s v="technology/wearables"/>
    <e v="#DIV/0!"/>
    <s v="technology"/>
    <s v="wearables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d v="2016-11-04T11:01:08"/>
    <d v="2016-12-14T12:01:08"/>
    <s v="technology/wearables"/>
    <n v="99.973372781065095"/>
    <s v="technology"/>
    <s v="wearables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d v="2016-01-15T16:20:32"/>
    <d v="2016-02-14T16:20:32"/>
    <s v="technology/wearables"/>
    <n v="26.25"/>
    <s v="technology"/>
    <s v="wearables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d v="2016-05-06T12:42:12"/>
    <d v="2016-06-05T12:42:12"/>
    <s v="technology/wearables"/>
    <n v="199"/>
    <s v="technology"/>
    <s v="wearables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d v="2016-12-30T18:54:42"/>
    <d v="2017-02-28T18:54:42"/>
    <s v="technology/wearables"/>
    <n v="80.321428571428569"/>
    <s v="technology"/>
    <s v="wearables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d v="2015-09-26T02:10:40"/>
    <d v="2015-11-05T03:10:40"/>
    <s v="technology/wearables"/>
    <n v="115.75"/>
    <s v="technology"/>
    <s v="wearables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d v="2014-10-28T15:48:27"/>
    <d v="2014-12-01T00:00:00"/>
    <s v="technology/wearables"/>
    <n v="44.6875"/>
    <s v="technology"/>
    <s v="wearables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d v="2014-08-06T20:30:02"/>
    <d v="2014-09-05T20:30:02"/>
    <s v="technology/wearables"/>
    <n v="76.25"/>
    <s v="technology"/>
    <s v="wearables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d v="2017-01-17T20:17:27"/>
    <d v="2017-02-18T05:59:00"/>
    <s v="technology/wearables"/>
    <n v="22.5"/>
    <s v="technology"/>
    <s v="wearables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d v="2016-02-09T00:57:56"/>
    <d v="2016-02-23T00:57:56"/>
    <s v="technology/wearables"/>
    <n v="19.399999999999999"/>
    <s v="technology"/>
    <s v="wearables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d v="2012-01-01T15:34:51"/>
    <d v="2012-01-29T15:34:51"/>
    <s v="publishing/nonfiction"/>
    <n v="66.707317073170728"/>
    <s v="publishing"/>
    <s v="nonfiction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d v="2014-06-17T13:43:27"/>
    <d v="2014-08-01T13:43:27"/>
    <s v="publishing/nonfiction"/>
    <n v="84.142857142857139"/>
    <s v="publishing"/>
    <s v="nonfiction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d v="2012-03-09T19:19:38"/>
    <d v="2012-04-08T18:19:38"/>
    <s v="publishing/nonfiction"/>
    <n v="215.72549019607843"/>
    <s v="publishing"/>
    <s v="nonfiction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d v="2015-06-29T19:35:49"/>
    <d v="2015-07-30T03:59:00"/>
    <s v="publishing/nonfiction"/>
    <n v="54.69"/>
    <s v="publishing"/>
    <s v="nonfiction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d v="2011-05-31T15:19:23"/>
    <d v="2011-06-30T15:19:23"/>
    <s v="publishing/nonfiction"/>
    <n v="51.62944055944056"/>
    <s v="publishing"/>
    <s v="nonfiction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d v="2015-11-13T15:01:52"/>
    <d v="2015-12-13T15:01:52"/>
    <s v="publishing/nonfiction"/>
    <n v="143.35714285714286"/>
    <s v="publishing"/>
    <s v="nonfiction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d v="2013-03-13T01:01:27"/>
    <d v="2013-04-12T01:01:27"/>
    <s v="publishing/nonfiction"/>
    <n v="72.428571428571431"/>
    <s v="publishing"/>
    <s v="nonfiction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d v="2012-12-04T00:29:09"/>
    <d v="2013-01-14T21:20:00"/>
    <s v="publishing/nonfiction"/>
    <n v="36.530201342281877"/>
    <s v="publishing"/>
    <s v="nonfiction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d v="2011-07-07T20:05:57"/>
    <d v="2011-08-21T20:05:57"/>
    <s v="publishing/nonfiction"/>
    <n v="60.903461538461535"/>
    <s v="publishing"/>
    <s v="nonfiction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d v="2012-07-21T04:27:41"/>
    <d v="2012-09-19T04:27:41"/>
    <s v="publishing/nonfiction"/>
    <n v="43.55"/>
    <s v="publishing"/>
    <s v="nonfiction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d v="2011-11-07T17:53:11"/>
    <d v="2011-12-07T17:53:11"/>
    <s v="publishing/nonfiction"/>
    <n v="99.766037735849054"/>
    <s v="publishing"/>
    <s v="nonfiction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d v="2011-12-02T19:05:47"/>
    <d v="2012-01-22T06:00:00"/>
    <s v="publishing/nonfiction"/>
    <n v="88.732394366197184"/>
    <s v="publishing"/>
    <s v="nonfiction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d v="2013-07-31T10:11:01"/>
    <d v="2013-09-29T10:11:01"/>
    <s v="publishing/nonfiction"/>
    <n v="4.9230769230769234"/>
    <s v="publishing"/>
    <s v="nonfiction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d v="2013-11-20T10:04:52"/>
    <d v="2013-12-20T10:04:52"/>
    <s v="publishing/nonfiction"/>
    <n v="17.822485207100591"/>
    <s v="publishing"/>
    <s v="nonfiction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d v="2015-04-08T03:57:00"/>
    <d v="2015-05-09T05:00:00"/>
    <s v="publishing/nonfiction"/>
    <n v="187.19298245614036"/>
    <s v="publishing"/>
    <s v="nonfiction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d v="2014-11-03T00:42:26"/>
    <d v="2014-12-04T00:39:00"/>
    <s v="publishing/nonfiction"/>
    <n v="234.80786026200875"/>
    <s v="publishing"/>
    <s v="nonfiction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d v="2013-11-01T17:37:20"/>
    <d v="2013-11-21T04:59:00"/>
    <s v="publishing/nonfiction"/>
    <n v="105.04629629629629"/>
    <s v="publishing"/>
    <s v="nonfiction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d v="2014-01-28T06:36:27"/>
    <d v="2014-02-14T20:00:00"/>
    <s v="publishing/nonfiction"/>
    <n v="56.666666666666664"/>
    <s v="publishing"/>
    <s v="nonfiction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d v="2014-10-31T14:29:54"/>
    <d v="2014-12-01T04:59:00"/>
    <s v="publishing/nonfiction"/>
    <n v="39.048780487804876"/>
    <s v="publishing"/>
    <s v="nonfiction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d v="2014-07-09T12:03:49"/>
    <d v="2014-08-11T12:03:49"/>
    <s v="publishing/nonfiction"/>
    <n v="68.345323741007192"/>
    <s v="publishing"/>
    <s v="nonfiction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d v="2015-06-07T03:31:22"/>
    <d v="2015-06-21T03:31:22"/>
    <s v="publishing/nonfiction"/>
    <n v="169.57894736842104"/>
    <s v="publishing"/>
    <s v="nonfiction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d v="2013-05-07T15:33:26"/>
    <d v="2013-06-11T15:33:26"/>
    <s v="publishing/nonfiction"/>
    <n v="141.42340425531913"/>
    <s v="publishing"/>
    <s v="nonfiction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d v="2014-02-19T22:01:52"/>
    <d v="2014-03-21T21:01:52"/>
    <s v="publishing/nonfiction"/>
    <n v="67.391304347826093"/>
    <s v="publishing"/>
    <s v="nonfiction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d v="2012-03-22T17:01:25"/>
    <d v="2012-04-16T21:00:00"/>
    <s v="publishing/nonfiction"/>
    <n v="54.266666666666666"/>
    <s v="publishing"/>
    <s v="nonfiction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d v="2012-11-13T22:58:23"/>
    <d v="2012-12-13T22:58:23"/>
    <s v="publishing/nonfiction"/>
    <n v="82.516129032258064"/>
    <s v="publishing"/>
    <s v="nonfiction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d v="2013-04-03T13:44:05"/>
    <d v="2013-05-03T13:44:05"/>
    <s v="publishing/nonfiction"/>
    <n v="53.729729729729726"/>
    <s v="publishing"/>
    <s v="nonfiction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d v="2012-09-05T01:01:49"/>
    <d v="2012-09-23T03:59:00"/>
    <s v="publishing/nonfiction"/>
    <n v="34.206185567010309"/>
    <s v="publishing"/>
    <s v="nonfiction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d v="2014-12-15T13:10:19"/>
    <d v="2015-01-15T10:54:00"/>
    <s v="publishing/nonfiction"/>
    <n v="127.32727272727273"/>
    <s v="publishing"/>
    <s v="nonfiction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d v="2014-07-11T20:19:26"/>
    <d v="2014-08-10T20:19:26"/>
    <s v="publishing/nonfiction"/>
    <n v="45.56818181818182"/>
    <s v="publishing"/>
    <s v="nonfiction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d v="2016-12-29T22:35:30"/>
    <d v="2017-01-28T22:35:30"/>
    <s v="publishing/nonfiction"/>
    <n v="95.963636363636368"/>
    <s v="publishing"/>
    <s v="nonfiction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d v="2013-01-25T21:04:32"/>
    <d v="2013-02-24T21:04:32"/>
    <s v="publishing/nonfiction"/>
    <n v="77.271186440677965"/>
    <s v="publishing"/>
    <s v="nonfiction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d v="2011-06-19T15:07:55"/>
    <d v="2011-08-04T15:07:55"/>
    <s v="publishing/nonfiction"/>
    <n v="57.338709677419352"/>
    <s v="publishing"/>
    <s v="nonfiction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d v="2016-09-26T10:06:57"/>
    <d v="2016-10-16T11:00:00"/>
    <s v="publishing/nonfiction"/>
    <n v="53.19047619047619"/>
    <s v="publishing"/>
    <s v="nonfiction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d v="2015-01-15T14:09:51"/>
    <d v="2015-02-14T14:09:51"/>
    <s v="publishing/nonfiction"/>
    <n v="492.30769230769232"/>
    <s v="publishing"/>
    <s v="nonfiction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d v="2012-12-06T17:58:41"/>
    <d v="2013-01-05T17:58:41"/>
    <s v="publishing/nonfiction"/>
    <n v="42.346938775510203"/>
    <s v="publishing"/>
    <s v="nonfiction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d v="2013-04-19T14:31:17"/>
    <d v="2013-05-20T00:41:00"/>
    <s v="publishing/nonfiction"/>
    <n v="37.466029411764708"/>
    <s v="publishing"/>
    <s v="nonfiction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d v="2011-02-16T18:24:19"/>
    <d v="2011-04-18T17:24:19"/>
    <s v="publishing/nonfiction"/>
    <n v="37.454545454545453"/>
    <s v="publishing"/>
    <s v="nonfiction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d v="2012-11-22T01:18:34"/>
    <d v="2012-12-06T01:18:34"/>
    <s v="publishing/nonfiction"/>
    <n v="33.055555555555557"/>
    <s v="publishing"/>
    <s v="nonfiction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d v="2010-09-08T20:04:28"/>
    <d v="2010-10-08T20:04:28"/>
    <s v="publishing/nonfiction"/>
    <n v="134.21052631578948"/>
    <s v="publishing"/>
    <s v="nonfiction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d v="2014-05-30T07:55:39"/>
    <d v="2014-07-09T07:55:39"/>
    <s v="publishing/nonfiction"/>
    <n v="51.474747474747474"/>
    <s v="publishing"/>
    <s v="nonfiction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d v="2016-10-27T18:20:13"/>
    <d v="2016-11-26T19:20:13"/>
    <s v="publishing/fiction"/>
    <e v="#DIV/0!"/>
    <s v="publishing"/>
    <s v="fiction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d v="2014-01-03T18:02:06"/>
    <d v="2014-02-02T18:02:06"/>
    <s v="publishing/fiction"/>
    <n v="39.166666666666664"/>
    <s v="publishing"/>
    <s v="fiction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d v="2016-11-16T20:36:10"/>
    <d v="2016-12-04T06:00:00"/>
    <s v="publishing/fiction"/>
    <e v="#DIV/0!"/>
    <s v="publishing"/>
    <s v="fiction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d v="2013-07-16T10:43:28"/>
    <d v="2013-08-15T10:43:28"/>
    <s v="publishing/fiction"/>
    <n v="5"/>
    <s v="publishing"/>
    <s v="fiction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d v="2015-08-11T04:09:21"/>
    <d v="2015-09-10T04:09:21"/>
    <s v="publishing/fiction"/>
    <e v="#DIV/0!"/>
    <s v="publishing"/>
    <s v="fiction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d v="2014-09-19T13:01:24"/>
    <d v="2014-10-19T13:01:24"/>
    <s v="publishing/fiction"/>
    <n v="57.295454545454547"/>
    <s v="publishing"/>
    <s v="fiction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d v="2015-01-17T18:48:03"/>
    <d v="2015-02-16T18:48:03"/>
    <s v="publishing/fiction"/>
    <e v="#DIV/0!"/>
    <s v="publishing"/>
    <s v="fiction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d v="2015-04-21T03:26:50"/>
    <d v="2015-05-21T03:26:50"/>
    <s v="publishing/fiction"/>
    <n v="59"/>
    <s v="publishing"/>
    <s v="fiction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d v="2013-11-16T04:58:10"/>
    <d v="2013-12-16T04:58:10"/>
    <s v="publishing/fiction"/>
    <e v="#DIV/0!"/>
    <s v="publishing"/>
    <s v="fiction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d v="2013-11-26T23:54:54"/>
    <d v="2013-12-26T23:54:54"/>
    <s v="publishing/fiction"/>
    <n v="31.846153846153847"/>
    <s v="publishing"/>
    <s v="fiction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d v="2013-01-15T23:59:29"/>
    <d v="2013-02-24T23:59:29"/>
    <s v="publishing/fiction"/>
    <e v="#DIV/0!"/>
    <s v="publishing"/>
    <s v="fiction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d v="2015-12-11T19:46:42"/>
    <d v="2016-01-30T19:46:42"/>
    <s v="publishing/fiction"/>
    <n v="10"/>
    <s v="publishing"/>
    <s v="fiction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d v="2009-09-12T01:21:59"/>
    <d v="2009-11-01T03:59:00"/>
    <s v="publishing/fiction"/>
    <n v="50"/>
    <s v="publishing"/>
    <s v="fiction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d v="2015-04-06T17:39:45"/>
    <d v="2015-05-10T23:01:00"/>
    <s v="publishing/fiction"/>
    <n v="16"/>
    <s v="publishing"/>
    <s v="fiction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d v="2014-01-24T18:43:38"/>
    <d v="2014-02-23T18:43:38"/>
    <s v="publishing/fiction"/>
    <n v="39"/>
    <s v="publishing"/>
    <s v="fiction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d v="2011-11-16T01:26:35"/>
    <d v="2011-12-16T01:26:35"/>
    <s v="publishing/fiction"/>
    <n v="34"/>
    <s v="publishing"/>
    <s v="fiction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d v="2015-09-03T16:27:25"/>
    <d v="2015-10-11T05:00:00"/>
    <s v="publishing/fiction"/>
    <n v="63.122807017543863"/>
    <s v="publishing"/>
    <s v="fiction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d v="2013-07-01T23:32:57"/>
    <d v="2013-07-31T23:32:57"/>
    <s v="publishing/fiction"/>
    <n v="7"/>
    <s v="publishing"/>
    <s v="fiction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d v="2014-03-31T16:51:20"/>
    <d v="2014-04-30T16:51:20"/>
    <s v="publishing/fiction"/>
    <n v="2"/>
    <s v="publishing"/>
    <s v="fiction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d v="2010-09-15T16:25:05"/>
    <d v="2010-10-15T04:00:00"/>
    <s v="publishing/fiction"/>
    <n v="66.666666666666671"/>
    <s v="publishing"/>
    <s v="fiction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d v="2011-04-03T16:10:25"/>
    <d v="2011-05-03T16:10:25"/>
    <s v="music/rock"/>
    <n v="38.518518518518519"/>
    <s v="music"/>
    <s v="rock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d v="2013-05-09T00:01:14"/>
    <d v="2013-06-08T00:01:14"/>
    <s v="music/rock"/>
    <n v="42.609200000000001"/>
    <s v="music"/>
    <s v="rock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d v="2012-07-26T18:11:42"/>
    <d v="2012-08-25T18:11:42"/>
    <s v="music/rock"/>
    <n v="50"/>
    <s v="music"/>
    <s v="rock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d v="2012-03-19T18:34:09"/>
    <d v="2012-04-27T22:00:00"/>
    <s v="music/rock"/>
    <n v="63.485714285714288"/>
    <s v="music"/>
    <s v="rock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d v="2014-02-05T03:35:19"/>
    <d v="2014-03-17T02:35:19"/>
    <s v="music/rock"/>
    <n v="102.5"/>
    <s v="music"/>
    <s v="rock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d v="2013-01-29T14:15:15"/>
    <d v="2013-02-28T14:15:15"/>
    <s v="music/rock"/>
    <n v="31.142758620689655"/>
    <s v="music"/>
    <s v="rock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d v="2012-03-15T01:20:34"/>
    <d v="2012-05-11T15:47:00"/>
    <s v="music/rock"/>
    <n v="162.27272727272728"/>
    <s v="music"/>
    <s v="rock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d v="2013-10-02T15:03:46"/>
    <d v="2013-11-01T15:03:46"/>
    <s v="music/rock"/>
    <n v="80.588235294117652"/>
    <s v="music"/>
    <s v="rock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d v="2012-05-30T00:09:48"/>
    <d v="2012-07-07T03:59:00"/>
    <s v="music/rock"/>
    <n v="59.85441176470588"/>
    <s v="music"/>
    <s v="rock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d v="2013-01-03T04:28:00"/>
    <d v="2013-01-21T07:59:00"/>
    <s v="music/rock"/>
    <n v="132.85714285714286"/>
    <s v="music"/>
    <s v="rock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d v="2013-01-02T01:08:59"/>
    <d v="2013-02-01T01:08:59"/>
    <s v="music/rock"/>
    <n v="92.547820512820508"/>
    <s v="music"/>
    <s v="rock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d v="2013-10-10T18:44:06"/>
    <d v="2013-11-13T05:59:00"/>
    <s v="music/rock"/>
    <n v="60.859375"/>
    <s v="music"/>
    <s v="rock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d v="2013-10-08T20:58:03"/>
    <d v="2013-11-07T21:58:03"/>
    <s v="music/rock"/>
    <n v="41.851833333333339"/>
    <s v="music"/>
    <s v="rock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d v="2013-06-17T17:47:24"/>
    <d v="2013-07-03T04:59:00"/>
    <s v="music/rock"/>
    <n v="88.325937499999995"/>
    <s v="music"/>
    <s v="rock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d v="2011-07-12T02:45:37"/>
    <d v="2011-09-05T17:06:00"/>
    <s v="music/rock"/>
    <n v="158.96226415094338"/>
    <s v="music"/>
    <s v="rock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d v="2012-02-24T14:42:46"/>
    <d v="2012-04-07T04:59:00"/>
    <s v="music/rock"/>
    <n v="85.054347826086953"/>
    <s v="music"/>
    <s v="rock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d v="2013-08-16T21:11:25"/>
    <d v="2013-09-15T21:10:00"/>
    <s v="music/rock"/>
    <n v="112.61111111111111"/>
    <s v="music"/>
    <s v="rock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d v="2012-03-28T23:51:28"/>
    <d v="2012-04-29T04:00:00"/>
    <s v="music/rock"/>
    <n v="45.436619718309856"/>
    <s v="music"/>
    <s v="rock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d v="2014-08-31T14:09:47"/>
    <d v="2014-09-30T14:09:47"/>
    <s v="music/rock"/>
    <n v="46.218390804597703"/>
    <s v="music"/>
    <s v="rock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d v="2012-03-28T16:00:46"/>
    <d v="2012-04-27T16:00:46"/>
    <s v="music/rock"/>
    <n v="178.60714285714286"/>
    <s v="music"/>
    <s v="rock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d v="2014-08-12T10:24:14"/>
    <d v="2014-09-11T10:24:14"/>
    <s v="music/rock"/>
    <n v="40.75"/>
    <s v="music"/>
    <s v="rock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d v="2011-06-01T19:05:20"/>
    <d v="2011-07-01T19:05:20"/>
    <s v="music/rock"/>
    <n v="43.733921568627444"/>
    <s v="music"/>
    <s v="rock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d v="2012-08-02T00:32:04"/>
    <d v="2012-09-17T04:05:00"/>
    <s v="music/rock"/>
    <n v="81.066666666666663"/>
    <s v="music"/>
    <s v="rock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d v="2011-05-02T22:47:58"/>
    <d v="2011-05-29T01:00:00"/>
    <s v="music/rock"/>
    <n v="74.60526315789474"/>
    <s v="music"/>
    <s v="rock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d v="2011-07-06T02:32:06"/>
    <d v="2011-07-23T03:59:00"/>
    <s v="music/rock"/>
    <n v="305.55555555555554"/>
    <s v="music"/>
    <s v="rock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d v="2011-05-27T19:45:12"/>
    <d v="2011-07-16T23:00:00"/>
    <s v="music/rock"/>
    <n v="58.333333333333336"/>
    <s v="music"/>
    <s v="rock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d v="2011-08-08T16:35:39"/>
    <d v="2011-09-07T16:35:39"/>
    <s v="music/rock"/>
    <n v="117.67605633802818"/>
    <s v="music"/>
    <s v="rock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d v="2017-01-24T15:05:11"/>
    <d v="2017-03-01T02:00:00"/>
    <s v="music/rock"/>
    <n v="73.771929824561397"/>
    <s v="music"/>
    <s v="rock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d v="2014-11-19T02:24:46"/>
    <d v="2014-12-22T04:59:00"/>
    <s v="music/rock"/>
    <n v="104.65116279069767"/>
    <s v="music"/>
    <s v="rock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d v="2013-12-20T20:00:30"/>
    <d v="2014-01-19T20:00:30"/>
    <s v="music/rock"/>
    <n v="79.82692307692308"/>
    <s v="music"/>
    <s v="rock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d v="2012-08-02T01:21:02"/>
    <d v="2012-09-01T01:21:02"/>
    <s v="music/rock"/>
    <n v="58.333333333333336"/>
    <s v="music"/>
    <s v="rock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d v="2013-06-18T15:26:42"/>
    <d v="2013-07-10T16:52:00"/>
    <s v="music/rock"/>
    <n v="86.666666666666671"/>
    <s v="music"/>
    <s v="rock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d v="2013-01-08T00:25:52"/>
    <d v="2013-03-01T13:58:00"/>
    <s v="music/rock"/>
    <n v="27.606060606060606"/>
    <s v="music"/>
    <s v="rock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d v="2012-06-20T23:02:45"/>
    <d v="2012-07-20T23:02:45"/>
    <s v="music/rock"/>
    <n v="24.999375000000001"/>
    <s v="music"/>
    <s v="rock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d v="2011-05-16T17:50:01"/>
    <d v="2011-05-31T18:04:00"/>
    <s v="music/rock"/>
    <n v="45.464285714285715"/>
    <s v="music"/>
    <s v="rock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d v="2014-10-02T22:01:43"/>
    <d v="2014-11-01T22:01:43"/>
    <s v="music/rock"/>
    <n v="99.534883720930239"/>
    <s v="music"/>
    <s v="rock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d v="2013-03-08T20:54:03"/>
    <d v="2013-04-09T06:30:00"/>
    <s v="music/rock"/>
    <n v="39.31"/>
    <s v="music"/>
    <s v="rock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d v="2012-01-17T14:23:31"/>
    <d v="2012-03-11T04:59:00"/>
    <s v="music/rock"/>
    <n v="89.419999999999987"/>
    <s v="music"/>
    <s v="rock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d v="2012-07-30T21:11:21"/>
    <d v="2012-08-07T17:01:00"/>
    <s v="music/rock"/>
    <n v="28.684210526315791"/>
    <s v="music"/>
    <s v="rock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d v="2013-12-11T23:57:34"/>
    <d v="2013-12-21T04:44:00"/>
    <s v="music/rock"/>
    <n v="31.071428571428573"/>
    <s v="music"/>
    <s v="rock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d v="2014-05-09T20:12:22"/>
    <d v="2014-06-09T05:00:00"/>
    <s v="music/rock"/>
    <n v="70.55263157894737"/>
    <s v="music"/>
    <s v="rock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d v="2015-03-30T22:07:45"/>
    <d v="2015-05-04T04:01:00"/>
    <s v="music/rock"/>
    <n v="224.12820512820514"/>
    <s v="music"/>
    <s v="rock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d v="2012-09-05T22:44:10"/>
    <d v="2012-10-05T22:44:10"/>
    <s v="music/rock"/>
    <n v="51.811594202898547"/>
    <s v="music"/>
    <s v="rock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d v="2015-02-20T23:20:52"/>
    <d v="2015-03-22T22:20:52"/>
    <s v="music/rock"/>
    <n v="43.515151515151516"/>
    <s v="music"/>
    <s v="rock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d v="2010-03-13T05:48:38"/>
    <d v="2010-04-18T06:59:00"/>
    <s v="music/rock"/>
    <n v="39.816666666666663"/>
    <s v="music"/>
    <s v="rock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d v="2012-10-04T07:21:24"/>
    <d v="2012-10-29T07:21:24"/>
    <s v="music/rock"/>
    <n v="126.8080808080808"/>
    <s v="music"/>
    <s v="rock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d v="2012-03-05T00:55:30"/>
    <d v="2012-03-25T23:55:30"/>
    <s v="music/rock"/>
    <n v="113.87755102040816"/>
    <s v="music"/>
    <s v="rock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d v="2012-01-19T11:21:47"/>
    <d v="2012-02-14T19:49:00"/>
    <s v="music/rock"/>
    <n v="28.181818181818183"/>
    <s v="music"/>
    <s v="rock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d v="2012-06-13T01:13:02"/>
    <d v="2012-06-25T16:24:00"/>
    <s v="music/rock"/>
    <n v="36.60526315789474"/>
    <s v="music"/>
    <s v="rock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d v="2016-05-14T19:14:00"/>
    <d v="2016-07-13T19:14:00"/>
    <s v="music/rock"/>
    <n v="32.5"/>
    <s v="music"/>
    <s v="rock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d v="2013-02-20T12:37:05"/>
    <d v="2013-03-22T11:37:05"/>
    <s v="music/rock"/>
    <n v="60.65625"/>
    <s v="music"/>
    <s v="rock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d v="2012-03-28T15:31:34"/>
    <d v="2012-04-27T15:31:34"/>
    <s v="music/rock"/>
    <n v="175"/>
    <s v="music"/>
    <s v="rock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d v="2011-11-22T16:12:15"/>
    <d v="2012-01-21T08:13:00"/>
    <s v="music/rock"/>
    <n v="97.993896103896105"/>
    <s v="music"/>
    <s v="rock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d v="2014-03-20T21:04:35"/>
    <d v="2014-04-19T21:04:35"/>
    <s v="music/rock"/>
    <n v="148.78048780487805"/>
    <s v="music"/>
    <s v="rock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d v="2013-05-28T19:44:52"/>
    <d v="2013-07-01T03:59:00"/>
    <s v="music/rock"/>
    <n v="96.08"/>
    <s v="music"/>
    <s v="rock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d v="2012-04-06T10:59:18"/>
    <d v="2012-05-19T03:00:00"/>
    <s v="music/rock"/>
    <n v="58.625"/>
    <s v="music"/>
    <s v="rock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d v="2013-09-07T01:21:58"/>
    <d v="2013-10-07T01:21:58"/>
    <s v="music/rock"/>
    <n v="109.70695652173914"/>
    <s v="music"/>
    <s v="rock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d v="2014-04-01T23:57:42"/>
    <d v="2014-05-01T23:57:42"/>
    <s v="music/rock"/>
    <n v="49.112903225806448"/>
    <s v="music"/>
    <s v="rock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d v="2011-12-18T21:33:05"/>
    <d v="2012-01-17T21:33:05"/>
    <s v="music/rock"/>
    <n v="47.672131147540981"/>
    <s v="music"/>
    <s v="rock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d v="2012-08-23T18:19:16"/>
    <d v="2012-09-22T18:19:16"/>
    <s v="music/rock"/>
    <n v="60.737812499999997"/>
    <s v="music"/>
    <s v="rock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d v="2016-08-25T05:26:27"/>
    <d v="2016-09-24T05:26:27"/>
    <s v="music/metal"/>
    <n v="63.37715789473684"/>
    <s v="music"/>
    <s v="metal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d v="2014-10-11T20:07:43"/>
    <d v="2014-11-10T21:07:43"/>
    <s v="music/metal"/>
    <n v="53.893617021276597"/>
    <s v="music"/>
    <s v="metal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d v="2013-09-09T14:13:03"/>
    <d v="2013-10-14T03:59:00"/>
    <s v="music/metal"/>
    <n v="66.871794871794876"/>
    <s v="music"/>
    <s v="metal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d v="2016-11-21T06:11:20"/>
    <d v="2016-12-08T08:00:00"/>
    <s v="music/metal"/>
    <n v="63.102362204724407"/>
    <s v="music"/>
    <s v="metal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d v="2014-09-23T16:25:52"/>
    <d v="2014-11-01T04:59:00"/>
    <s v="music/metal"/>
    <n v="36.628930817610062"/>
    <s v="music"/>
    <s v="metal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d v="2016-07-27T04:56:36"/>
    <d v="2016-09-05T03:59:00"/>
    <s v="music/metal"/>
    <n v="34.005706214689269"/>
    <s v="music"/>
    <s v="metal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d v="2014-02-24T09:24:15"/>
    <d v="2014-03-10T14:00:00"/>
    <s v="music/metal"/>
    <n v="28.553404255319148"/>
    <s v="music"/>
    <s v="metal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d v="2015-06-10T19:09:36"/>
    <d v="2015-07-10T19:09:36"/>
    <s v="music/metal"/>
    <n v="10"/>
    <s v="music"/>
    <s v="metal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d v="2015-03-15T19:00:33"/>
    <d v="2015-04-14T19:00:33"/>
    <s v="music/metal"/>
    <n v="18.75"/>
    <s v="music"/>
    <s v="metal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d v="2015-02-16T03:34:24"/>
    <d v="2015-03-16T02:34:24"/>
    <s v="music/metal"/>
    <n v="41.704347826086959"/>
    <s v="music"/>
    <s v="metal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d v="2016-03-23T19:51:57"/>
    <d v="2016-04-25T04:59:00"/>
    <s v="music/metal"/>
    <n v="46.669172932330824"/>
    <s v="music"/>
    <s v="metal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d v="2016-06-01T21:07:33"/>
    <d v="2016-07-31T19:45:00"/>
    <s v="music/metal"/>
    <n v="37.271428571428572"/>
    <s v="music"/>
    <s v="metal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d v="2016-10-13T19:19:55"/>
    <d v="2016-10-24T21:00:00"/>
    <s v="music/metal"/>
    <n v="59.258064516129032"/>
    <s v="music"/>
    <s v="metal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d v="2015-01-17T19:58:29"/>
    <d v="2015-02-16T19:58:29"/>
    <s v="music/metal"/>
    <n v="30"/>
    <s v="music"/>
    <s v="metal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d v="2016-11-28T05:05:46"/>
    <d v="2016-12-28T05:05:46"/>
    <s v="music/metal"/>
    <n v="65.8623246492986"/>
    <s v="music"/>
    <s v="metal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d v="2016-06-24T03:00:17"/>
    <d v="2016-07-24T03:00:17"/>
    <s v="music/metal"/>
    <n v="31.914893617021278"/>
    <s v="music"/>
    <s v="metal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d v="2016-08-27T07:29:16"/>
    <d v="2016-10-25T19:00:00"/>
    <s v="music/metal"/>
    <n v="19.464285714285715"/>
    <s v="music"/>
    <s v="metal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d v="2015-10-14T13:57:11"/>
    <d v="2015-11-25T14:57:11"/>
    <s v="music/metal"/>
    <n v="50"/>
    <s v="music"/>
    <s v="metal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d v="2015-03-16T17:53:38"/>
    <d v="2015-04-15T22:59:00"/>
    <s v="music/metal"/>
    <n v="22.737763157894737"/>
    <s v="music"/>
    <s v="metal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d v="2015-05-04T19:41:08"/>
    <d v="2015-06-04T00:00:00"/>
    <s v="music/metal"/>
    <n v="42.724489795918366"/>
    <s v="music"/>
    <s v="metal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d v="2013-10-23T11:35:13"/>
    <d v="2013-11-22T12:35:13"/>
    <s v="music/jazz"/>
    <n v="52.916666666666664"/>
    <s v="music"/>
    <s v="jazz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d v="2016-08-17T23:10:04"/>
    <d v="2016-09-16T23:10:04"/>
    <s v="music/jazz"/>
    <n v="50.5"/>
    <s v="music"/>
    <s v="jazz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d v="2013-10-12T13:19:08"/>
    <d v="2013-11-11T14:19:08"/>
    <s v="music/jazz"/>
    <n v="42.5"/>
    <s v="music"/>
    <s v="jazz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d v="2012-01-13T02:49:26"/>
    <d v="2012-02-12T02:49:26"/>
    <s v="music/jazz"/>
    <n v="18"/>
    <s v="music"/>
    <s v="jazz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d v="2013-09-24T02:33:58"/>
    <d v="2013-10-16T09:59:00"/>
    <s v="music/jazz"/>
    <n v="34.177215189873415"/>
    <s v="music"/>
    <s v="jazz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d v="2012-11-17T18:33:17"/>
    <d v="2013-01-16T18:33:17"/>
    <s v="music/jazz"/>
    <n v="22.5"/>
    <s v="music"/>
    <s v="jazz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d v="2015-01-21T15:18:38"/>
    <d v="2015-02-28T15:10:00"/>
    <s v="music/jazz"/>
    <n v="58.18181818181818"/>
    <s v="music"/>
    <s v="jazz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d v="2009-10-02T02:31:46"/>
    <d v="2009-12-01T04:59:00"/>
    <s v="music/jazz"/>
    <n v="109.18181818181819"/>
    <s v="music"/>
    <s v="jazz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d v="2013-12-08T00:39:58"/>
    <d v="2014-01-07T00:39:58"/>
    <s v="music/jazz"/>
    <n v="50"/>
    <s v="music"/>
    <s v="jazz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d v="2013-03-09T20:17:37"/>
    <d v="2013-04-08T19:17:37"/>
    <s v="music/jazz"/>
    <n v="346.66666666666669"/>
    <s v="music"/>
    <s v="jazz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d v="2013-08-02T00:32:03"/>
    <d v="2013-09-01T00:32:03"/>
    <s v="music/jazz"/>
    <n v="12.4"/>
    <s v="music"/>
    <s v="jazz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d v="2013-10-30T13:28:15"/>
    <d v="2013-11-29T14:28:15"/>
    <s v="music/jazz"/>
    <n v="27.083333333333332"/>
    <s v="music"/>
    <s v="jazz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d v="2011-01-24T19:48:47"/>
    <d v="2011-03-10T19:48:47"/>
    <s v="music/jazz"/>
    <n v="32.5"/>
    <s v="music"/>
    <s v="jazz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d v="2012-10-02T04:00:40"/>
    <d v="2012-11-11T05:00:40"/>
    <s v="music/jazz"/>
    <n v="9"/>
    <s v="music"/>
    <s v="jazz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d v="2013-04-04T14:00:34"/>
    <d v="2013-05-04T14:00:34"/>
    <s v="music/jazz"/>
    <n v="34.761904761904759"/>
    <s v="music"/>
    <s v="jazz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d v="2015-09-01T17:22:11"/>
    <d v="2015-09-21T17:22:11"/>
    <s v="music/jazz"/>
    <e v="#DIV/0!"/>
    <s v="music"/>
    <s v="jazz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d v="2013-01-02T11:55:27"/>
    <d v="2013-02-04T11:55:27"/>
    <s v="music/jazz"/>
    <n v="28.577777777777779"/>
    <s v="music"/>
    <s v="jazz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d v="2013-11-19T18:56:00"/>
    <d v="2013-12-19T18:56:00"/>
    <s v="music/jazz"/>
    <n v="46.586206896551722"/>
    <s v="music"/>
    <s v="jazz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d v="2010-11-23T05:35:24"/>
    <d v="2010-12-23T05:35:24"/>
    <s v="music/jazz"/>
    <n v="32.5"/>
    <s v="music"/>
    <s v="jazz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d v="2012-05-08T19:55:05"/>
    <d v="2012-05-29T19:55:05"/>
    <s v="music/jazz"/>
    <n v="21.466666666666665"/>
    <s v="music"/>
    <s v="jazz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d v="2012-09-27T07:42:18"/>
    <d v="2012-10-30T07:42:18"/>
    <s v="music/indie rock"/>
    <n v="14.125"/>
    <s v="music"/>
    <s v="indie rock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d v="2011-11-30T06:01:26"/>
    <d v="2012-01-14T06:01:26"/>
    <s v="music/indie rock"/>
    <n v="30"/>
    <s v="music"/>
    <s v="indie rock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d v="2011-08-04T20:39:10"/>
    <d v="2011-09-06T20:39:10"/>
    <s v="music/indie rock"/>
    <n v="21.571428571428573"/>
    <s v="music"/>
    <s v="indie rock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d v="2016-01-02T22:27:15"/>
    <d v="2016-03-02T22:27:15"/>
    <s v="music/indie rock"/>
    <n v="83.375"/>
    <s v="music"/>
    <s v="indie rock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d v="2012-03-13T19:15:46"/>
    <d v="2012-05-12T02:31:00"/>
    <s v="music/indie rock"/>
    <n v="10"/>
    <s v="music"/>
    <s v="indie rock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d v="2016-12-09T22:35:11"/>
    <d v="2016-12-30T22:35:11"/>
    <s v="music/indie rock"/>
    <n v="35.714285714285715"/>
    <s v="music"/>
    <s v="indie rock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d v="2016-08-21T20:53:33"/>
    <d v="2016-09-15T20:53:33"/>
    <s v="music/indie rock"/>
    <n v="29.285714285714285"/>
    <s v="music"/>
    <s v="indie rock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d v="2012-04-27T23:00:55"/>
    <d v="2012-05-27T23:00:55"/>
    <s v="music/indie rock"/>
    <e v="#DIV/0!"/>
    <s v="music"/>
    <s v="indie rock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d v="2011-07-27T18:04:45"/>
    <d v="2011-09-01T06:00:00"/>
    <s v="music/indie rock"/>
    <n v="18"/>
    <s v="music"/>
    <s v="indie rock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d v="2014-09-05T18:49:03"/>
    <d v="2014-10-05T18:49:03"/>
    <s v="music/indie rock"/>
    <n v="73.760000000000005"/>
    <s v="music"/>
    <s v="indie rock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d v="2013-10-22T16:46:19"/>
    <d v="2013-11-21T17:46:19"/>
    <s v="music/indie rock"/>
    <n v="31.25"/>
    <s v="music"/>
    <s v="indie rock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d v="2014-07-22T00:45:30"/>
    <d v="2014-08-21T00:45:30"/>
    <s v="music/indie rock"/>
    <n v="28.888888888888889"/>
    <s v="music"/>
    <s v="indie rock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d v="2010-05-06T04:48:03"/>
    <d v="2010-08-01T04:00:00"/>
    <s v="music/indie rock"/>
    <n v="143.8235294117647"/>
    <s v="music"/>
    <s v="indie rock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d v="2015-03-02T21:32:43"/>
    <d v="2015-04-01T20:32:43"/>
    <s v="music/indie rock"/>
    <n v="40"/>
    <s v="music"/>
    <s v="indie rock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d v="2016-05-06T23:33:30"/>
    <d v="2016-06-05T23:33:30"/>
    <s v="music/indie rock"/>
    <n v="147.81132075471697"/>
    <s v="music"/>
    <s v="indie rock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d v="2010-09-10T03:03:49"/>
    <d v="2010-10-25T03:03:49"/>
    <s v="music/indie rock"/>
    <n v="27.857142857142858"/>
    <s v="music"/>
    <s v="indie rock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d v="2015-08-02T20:57:06"/>
    <d v="2015-08-28T04:00:00"/>
    <s v="music/indie rock"/>
    <n v="44.444444444444443"/>
    <s v="music"/>
    <s v="indie rock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d v="2012-10-29T16:31:48"/>
    <d v="2012-11-28T17:31:48"/>
    <s v="music/indie rock"/>
    <e v="#DIV/0!"/>
    <s v="music"/>
    <s v="indie rock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d v="2011-12-01T18:11:50"/>
    <d v="2012-01-15T18:11:50"/>
    <s v="music/indie rock"/>
    <n v="35"/>
    <s v="music"/>
    <s v="indie rock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d v="2011-04-13T02:22:42"/>
    <d v="2011-05-28T02:22:42"/>
    <s v="music/indie rock"/>
    <n v="35"/>
    <s v="music"/>
    <s v="indie rock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d v="2016-02-29T20:23:22"/>
    <d v="2016-03-30T19:23:22"/>
    <s v="music/jazz"/>
    <n v="10.5"/>
    <s v="music"/>
    <s v="jazz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d v="2010-04-23T19:28:34"/>
    <d v="2010-06-08T19:11:00"/>
    <s v="music/jazz"/>
    <e v="#DIV/0!"/>
    <s v="music"/>
    <s v="jazz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d v="2014-07-09T23:10:22"/>
    <d v="2014-08-30T15:30:00"/>
    <s v="music/jazz"/>
    <n v="30"/>
    <s v="music"/>
    <s v="jazz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d v="2012-08-28T19:06:20"/>
    <d v="2012-09-23T02:25:00"/>
    <s v="music/jazz"/>
    <n v="40"/>
    <s v="music"/>
    <s v="jazz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d v="2015-12-04T01:55:37"/>
    <d v="2016-01-03T01:55:37"/>
    <s v="music/jazz"/>
    <n v="50.333333333333336"/>
    <s v="music"/>
    <s v="jazz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d v="2010-11-25T05:45:26"/>
    <d v="2011-01-24T05:45:26"/>
    <s v="music/jazz"/>
    <n v="32.666666666666664"/>
    <s v="music"/>
    <s v="jazz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d v="2014-02-11T04:33:10"/>
    <d v="2014-03-13T03:33:10"/>
    <s v="music/jazz"/>
    <e v="#DIV/0!"/>
    <s v="music"/>
    <s v="jazz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d v="2011-08-12T04:37:03"/>
    <d v="2011-09-11T04:37:03"/>
    <s v="music/jazz"/>
    <e v="#DIV/0!"/>
    <s v="music"/>
    <s v="jazz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d v="2010-06-11T19:14:15"/>
    <d v="2010-07-27T04:59:00"/>
    <s v="music/jazz"/>
    <e v="#DIV/0!"/>
    <s v="music"/>
    <s v="jazz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d v="2012-06-21T16:34:00"/>
    <d v="2012-07-23T04:00:00"/>
    <s v="music/jazz"/>
    <n v="65"/>
    <s v="music"/>
    <s v="jazz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d v="2017-01-02T13:05:19"/>
    <d v="2017-03-03T13:05:19"/>
    <s v="music/jazz"/>
    <n v="24.6"/>
    <s v="music"/>
    <s v="jazz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d v="2014-01-03T00:07:25"/>
    <d v="2014-01-24T00:07:25"/>
    <s v="music/jazz"/>
    <e v="#DIV/0!"/>
    <s v="music"/>
    <s v="jazz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d v="2012-10-12T02:37:27"/>
    <d v="2012-12-11T03:37:27"/>
    <s v="music/jazz"/>
    <n v="15"/>
    <s v="music"/>
    <s v="jazz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d v="2012-04-05T03:20:19"/>
    <d v="2012-05-05T03:20:19"/>
    <s v="music/jazz"/>
    <n v="82.583333333333329"/>
    <s v="music"/>
    <s v="jazz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d v="2012-07-26T18:19:07"/>
    <d v="2012-08-25T18:19:07"/>
    <s v="music/jazz"/>
    <e v="#DIV/0!"/>
    <s v="music"/>
    <s v="jazz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d v="2012-01-29T16:18:34"/>
    <d v="2012-03-01T04:59:00"/>
    <s v="music/jazz"/>
    <n v="41.666666666666664"/>
    <s v="music"/>
    <s v="jazz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d v="2010-09-13T20:28:54"/>
    <d v="2010-10-22T05:00:00"/>
    <s v="music/jazz"/>
    <e v="#DIV/0!"/>
    <s v="music"/>
    <s v="jazz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d v="2014-06-12T22:38:50"/>
    <d v="2014-07-14T02:30:00"/>
    <s v="music/jazz"/>
    <n v="30"/>
    <s v="music"/>
    <s v="jazz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d v="2014-11-01T21:59:21"/>
    <d v="2014-12-01T22:59:21"/>
    <s v="music/jazz"/>
    <n v="19.600000000000001"/>
    <s v="music"/>
    <s v="jazz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d v="2012-11-14T15:24:05"/>
    <d v="2012-12-19T15:24:05"/>
    <s v="music/jazz"/>
    <n v="100"/>
    <s v="music"/>
    <s v="jazz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d v="2013-10-15T16:07:02"/>
    <d v="2013-11-14T17:07:02"/>
    <s v="music/jazz"/>
    <e v="#DIV/0!"/>
    <s v="music"/>
    <s v="jazz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d v="2011-10-31T04:06:16"/>
    <d v="2011-12-12T05:06:16"/>
    <s v="music/jazz"/>
    <n v="231.75"/>
    <s v="music"/>
    <s v="jazz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d v="2014-08-27T12:43:13"/>
    <d v="2014-10-01T12:43:13"/>
    <s v="music/jazz"/>
    <n v="189.33333333333334"/>
    <s v="music"/>
    <s v="jazz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d v="2014-10-22T23:02:03"/>
    <d v="2014-11-22T00:02:03"/>
    <s v="music/jazz"/>
    <n v="55"/>
    <s v="music"/>
    <s v="jazz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d v="2013-01-14T22:37:49"/>
    <d v="2013-02-13T22:37:49"/>
    <s v="music/jazz"/>
    <n v="21.8"/>
    <s v="music"/>
    <s v="jazz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d v="2013-10-28T21:08:31"/>
    <d v="2013-11-27T22:08:31"/>
    <s v="music/jazz"/>
    <n v="32"/>
    <s v="music"/>
    <s v="jazz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d v="2010-06-09T00:28:50"/>
    <d v="2010-07-08T22:40:00"/>
    <s v="music/jazz"/>
    <e v="#DIV/0!"/>
    <s v="music"/>
    <s v="jazz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d v="2012-04-14T19:44:55"/>
    <d v="2012-05-14T19:44:55"/>
    <s v="music/jazz"/>
    <e v="#DIV/0!"/>
    <s v="music"/>
    <s v="jazz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d v="2012-09-28T20:41:53"/>
    <d v="2012-11-18T00:00:00"/>
    <s v="music/jazz"/>
    <n v="56.25"/>
    <s v="music"/>
    <s v="jazz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d v="2012-03-10T05:42:49"/>
    <d v="2012-04-09T04:42:49"/>
    <s v="music/jazz"/>
    <e v="#DIV/0!"/>
    <s v="music"/>
    <s v="jazz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d v="2010-05-14T21:58:26"/>
    <d v="2010-06-25T21:32:00"/>
    <s v="music/jazz"/>
    <n v="69"/>
    <s v="music"/>
    <s v="jazz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d v="2014-02-10T08:38:22"/>
    <d v="2014-03-16T22:00:00"/>
    <s v="music/jazz"/>
    <n v="18.714285714285715"/>
    <s v="music"/>
    <s v="jazz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d v="2013-02-05T23:15:45"/>
    <d v="2013-03-22T22:15:45"/>
    <s v="music/jazz"/>
    <n v="46.033333333333331"/>
    <s v="music"/>
    <s v="jazz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d v="2014-03-13T04:03:29"/>
    <d v="2014-05-12T04:03:29"/>
    <s v="music/jazz"/>
    <n v="60"/>
    <s v="music"/>
    <s v="jazz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d v="2014-04-04T17:41:24"/>
    <d v="2014-05-04T06:00:00"/>
    <s v="music/jazz"/>
    <n v="50.666666666666664"/>
    <s v="music"/>
    <s v="jazz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d v="2015-12-30T08:00:29"/>
    <d v="2016-01-29T08:00:29"/>
    <s v="music/jazz"/>
    <n v="25"/>
    <s v="music"/>
    <s v="jazz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d v="2011-12-06T00:34:49"/>
    <d v="2012-01-18T20:00:00"/>
    <s v="music/jazz"/>
    <e v="#DIV/0!"/>
    <s v="music"/>
    <s v="jazz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d v="2013-10-04T19:09:17"/>
    <d v="2013-11-03T20:09:17"/>
    <s v="music/jazz"/>
    <n v="20"/>
    <s v="music"/>
    <s v="jazz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d v="2012-08-03T11:30:48"/>
    <d v="2012-09-02T11:30:48"/>
    <s v="music/jazz"/>
    <n v="25"/>
    <s v="music"/>
    <s v="jazz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d v="2013-05-22T18:18:58"/>
    <d v="2013-06-30T19:58:00"/>
    <s v="music/jazz"/>
    <n v="20"/>
    <s v="music"/>
    <s v="jazz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d v="2015-06-27T00:12:06"/>
    <d v="2015-08-11T00:12:06"/>
    <s v="technology/wearables"/>
    <n v="110.28571428571429"/>
    <s v="technology"/>
    <s v="wearables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d v="2017-01-11T02:19:05"/>
    <d v="2017-02-10T02:19:05"/>
    <s v="technology/wearables"/>
    <n v="37.451612903225808"/>
    <s v="technology"/>
    <s v="wearables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d v="2016-01-13T20:14:20"/>
    <d v="2016-02-18T20:14:20"/>
    <s v="technology/wearables"/>
    <n v="41.75"/>
    <s v="technology"/>
    <s v="wearables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d v="2016-10-30T16:01:45"/>
    <d v="2016-11-29T17:01:45"/>
    <s v="technology/wearables"/>
    <n v="24.083333333333332"/>
    <s v="technology"/>
    <s v="wearables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d v="2016-03-15T14:00:50"/>
    <d v="2016-04-18T14:00:00"/>
    <s v="technology/wearables"/>
    <n v="69.40625"/>
    <s v="technology"/>
    <s v="wearables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d v="2016-12-28T20:57:06"/>
    <d v="2017-02-18T23:59:00"/>
    <s v="technology/wearables"/>
    <n v="155.25"/>
    <s v="technology"/>
    <s v="wearables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d v="2016-08-10T18:00:48"/>
    <d v="2016-09-09T18:00:48"/>
    <s v="technology/wearables"/>
    <n v="57.2"/>
    <s v="technology"/>
    <s v="wearables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d v="2016-05-01T18:45:06"/>
    <d v="2016-06-30T18:45:06"/>
    <s v="technology/wearables"/>
    <e v="#DIV/0!"/>
    <s v="technology"/>
    <s v="wearables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d v="2016-02-11T19:52:44"/>
    <d v="2016-03-12T19:52:44"/>
    <s v="technology/wearables"/>
    <n v="60"/>
    <s v="technology"/>
    <s v="wearables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d v="2015-12-23T01:02:56"/>
    <d v="2016-02-21T01:02:56"/>
    <s v="technology/wearables"/>
    <n v="39"/>
    <s v="technology"/>
    <s v="wearables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d v="2015-12-18T18:01:01"/>
    <d v="2016-01-17T18:01:01"/>
    <s v="technology/wearables"/>
    <n v="58.416666666666664"/>
    <s v="technology"/>
    <s v="wearables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d v="2016-04-20T15:41:12"/>
    <d v="2016-06-04T15:41:12"/>
    <s v="technology/wearables"/>
    <n v="158.63636363636363"/>
    <s v="technology"/>
    <s v="wearables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d v="2016-10-19T14:43:32"/>
    <d v="2016-11-18T15:43:32"/>
    <s v="technology/wearables"/>
    <n v="99.857142857142861"/>
    <s v="technology"/>
    <s v="wearables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d v="2014-12-26T03:56:39"/>
    <d v="2015-01-25T03:56:39"/>
    <s v="technology/wearables"/>
    <n v="25.2"/>
    <s v="technology"/>
    <s v="wearables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d v="2015-07-09T20:00:39"/>
    <d v="2015-08-20T20:00:39"/>
    <s v="technology/wearables"/>
    <n v="89.191780821917803"/>
    <s v="technology"/>
    <s v="wearables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d v="2016-08-04T07:05:00"/>
    <d v="2016-09-13T07:05:00"/>
    <s v="technology/wearables"/>
    <n v="182.6236559139785"/>
    <s v="technology"/>
    <s v="wearables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d v="2015-02-25T21:55:59"/>
    <d v="2015-04-26T20:55:59"/>
    <s v="technology/wearables"/>
    <n v="50.647058823529413"/>
    <s v="technology"/>
    <s v="wearables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d v="2016-10-17T13:15:33"/>
    <d v="2016-11-17T14:15:33"/>
    <s v="technology/wearables"/>
    <n v="33.285714285714285"/>
    <s v="technology"/>
    <s v="wearables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d v="2015-03-19T19:16:03"/>
    <d v="2015-04-10T04:59:00"/>
    <s v="technology/wearables"/>
    <n v="51.823529411764703"/>
    <s v="technology"/>
    <s v="wearables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d v="2014-12-20T04:11:05"/>
    <d v="2015-01-19T04:11:05"/>
    <s v="technology/wearables"/>
    <n v="113.62573099415205"/>
    <s v="technology"/>
    <s v="wearables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d v="2017-01-31T15:02:35"/>
    <d v="2017-03-14T14:02:35"/>
    <s v="technology/wearables"/>
    <n v="136.46276595744681"/>
    <s v="technology"/>
    <s v="wearables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d v="2017-01-05T16:38:55"/>
    <d v="2017-02-20T19:00:00"/>
    <s v="technology/wearables"/>
    <n v="364.35454545454547"/>
    <s v="technology"/>
    <s v="wearables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d v="2016-01-04T17:05:53"/>
    <d v="2016-02-11T17:05:53"/>
    <s v="technology/wearables"/>
    <n v="19.243243243243242"/>
    <s v="technology"/>
    <s v="wearables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d v="2016-09-12T15:15:19"/>
    <d v="2016-10-17T15:15:19"/>
    <s v="technology/wearables"/>
    <n v="41.888888888888886"/>
    <s v="technology"/>
    <s v="wearables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d v="2015-07-23T15:05:19"/>
    <d v="2015-09-01T15:05:19"/>
    <s v="technology/wearables"/>
    <n v="30.310344827586206"/>
    <s v="technology"/>
    <s v="wearables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d v="2016-09-24T00:24:06"/>
    <d v="2016-10-26T03:59:00"/>
    <s v="technology/wearables"/>
    <n v="49.666666666666664"/>
    <s v="technology"/>
    <s v="wearables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d v="2016-09-06T15:15:32"/>
    <d v="2016-10-06T15:15:32"/>
    <s v="technology/wearables"/>
    <n v="59.2"/>
    <s v="technology"/>
    <s v="wearables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d v="2016-02-22T06:06:14"/>
    <d v="2016-04-22T05:06:14"/>
    <s v="technology/wearables"/>
    <n v="43.97530864197531"/>
    <s v="technology"/>
    <s v="wearables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d v="2014-07-16T20:20:34"/>
    <d v="2014-08-15T20:20:34"/>
    <s v="technology/wearables"/>
    <n v="26.5"/>
    <s v="technology"/>
    <s v="wearables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d v="2017-01-07T07:16:47"/>
    <d v="2017-02-09T07:16:47"/>
    <s v="technology/wearables"/>
    <n v="1272.7272727272727"/>
    <s v="technology"/>
    <s v="wearables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d v="2016-12-17T05:17:33"/>
    <d v="2017-01-23T04:59:00"/>
    <s v="technology/wearables"/>
    <n v="164"/>
    <s v="technology"/>
    <s v="wearables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d v="2015-04-17T17:01:00"/>
    <d v="2015-06-01T17:01:00"/>
    <s v="technology/wearables"/>
    <n v="45.2"/>
    <s v="technology"/>
    <s v="wearables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d v="2014-08-05T20:46:38"/>
    <d v="2014-09-04T06:59:00"/>
    <s v="technology/wearables"/>
    <n v="153.88888888888889"/>
    <s v="technology"/>
    <s v="wearables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d v="2015-09-10T00:21:33"/>
    <d v="2015-11-09T01:21:33"/>
    <s v="technology/wearables"/>
    <n v="51.375"/>
    <s v="technology"/>
    <s v="wearables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d v="2016-02-24T17:59:16"/>
    <d v="2016-03-25T16:59:16"/>
    <s v="technology/wearables"/>
    <n v="93.333333333333329"/>
    <s v="technology"/>
    <s v="wearables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d v="2016-04-29T16:43:05"/>
    <d v="2016-06-28T16:43:05"/>
    <s v="technology/wearables"/>
    <n v="108.625"/>
    <s v="technology"/>
    <s v="wearables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d v="2015-06-30T01:24:57"/>
    <d v="2015-08-14T01:24:57"/>
    <s v="technology/wearables"/>
    <n v="160.5"/>
    <s v="technology"/>
    <s v="wearables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d v="2016-01-22T22:36:37"/>
    <d v="2016-02-21T22:36:37"/>
    <s v="technology/wearables"/>
    <n v="75.75"/>
    <s v="technology"/>
    <s v="wearables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d v="2016-01-26T07:25:01"/>
    <d v="2016-02-25T07:25:01"/>
    <s v="technology/wearables"/>
    <n v="790.83739837398377"/>
    <s v="technology"/>
    <s v="wearables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d v="2016-05-16T10:00:28"/>
    <d v="2016-06-20T18:59:00"/>
    <s v="technology/wearables"/>
    <n v="301.93916666666667"/>
    <s v="technology"/>
    <s v="wearables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d v="2014-10-16T21:42:02"/>
    <d v="2014-11-30T22:42:02"/>
    <s v="technology/wearables"/>
    <n v="47.935483870967744"/>
    <s v="technology"/>
    <s v="wearables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d v="2014-07-10T22:43:42"/>
    <d v="2014-08-09T22:43:42"/>
    <s v="technology/wearables"/>
    <n v="2.75"/>
    <s v="technology"/>
    <s v="wearables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d v="2016-09-02T18:04:46"/>
    <d v="2016-10-02T18:04:46"/>
    <s v="technology/wearables"/>
    <n v="1"/>
    <s v="technology"/>
    <s v="wearables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d v="2016-07-23T16:01:25"/>
    <d v="2016-08-23T20:54:00"/>
    <s v="technology/wearables"/>
    <n v="171.79329608938548"/>
    <s v="technology"/>
    <s v="wearables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d v="2015-02-26T02:46:48"/>
    <d v="2015-03-28T01:46:48"/>
    <s v="technology/wearables"/>
    <n v="35.333333333333336"/>
    <s v="technology"/>
    <s v="wearables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d v="2015-12-01T23:13:30"/>
    <d v="2015-12-31T23:00:00"/>
    <s v="technology/wearables"/>
    <n v="82.086956521739125"/>
    <s v="technology"/>
    <s v="wearables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d v="2015-11-16T18:25:00"/>
    <d v="2016-01-10T00:00:00"/>
    <s v="technology/wearables"/>
    <n v="110.8695652173913"/>
    <s v="technology"/>
    <s v="wearables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d v="2014-05-14T07:04:10"/>
    <d v="2014-06-23T07:04:10"/>
    <s v="technology/wearables"/>
    <n v="161.21951219512195"/>
    <s v="technology"/>
    <s v="wearables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d v="2016-09-01T08:33:45"/>
    <d v="2016-10-01T08:33:45"/>
    <s v="technology/wearables"/>
    <e v="#DIV/0!"/>
    <s v="technology"/>
    <s v="wearables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d v="2016-08-29T22:24:55"/>
    <d v="2016-09-28T22:24:55"/>
    <s v="technology/wearables"/>
    <n v="52.40625"/>
    <s v="technology"/>
    <s v="wearables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d v="2014-08-04T18:49:24"/>
    <d v="2014-09-03T18:49:24"/>
    <s v="technology/wearables"/>
    <n v="13"/>
    <s v="technology"/>
    <s v="wearables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d v="2016-06-17T18:09:48"/>
    <d v="2016-07-12T18:51:00"/>
    <s v="technology/wearables"/>
    <n v="30.285714285714285"/>
    <s v="technology"/>
    <s v="wearables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d v="2016-03-08T22:11:59"/>
    <d v="2016-05-07T21:11:59"/>
    <s v="technology/wearables"/>
    <n v="116.75"/>
    <s v="technology"/>
    <s v="wearables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d v="2016-10-09T23:09:28"/>
    <d v="2016-11-12T05:00:00"/>
    <s v="technology/wearables"/>
    <n v="89.59693877551021"/>
    <s v="technology"/>
    <s v="wearables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d v="2014-10-09T06:18:50"/>
    <d v="2014-11-30T22:59:00"/>
    <s v="technology/wearables"/>
    <n v="424.45454545454544"/>
    <s v="technology"/>
    <s v="wearables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d v="2014-11-04T22:34:40"/>
    <d v="2014-11-29T16:00:00"/>
    <s v="technology/wearables"/>
    <n v="80.666666666666671"/>
    <s v="technology"/>
    <s v="wearables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d v="2014-06-27T20:47:40"/>
    <d v="2014-07-27T15:27:00"/>
    <s v="technology/wearables"/>
    <n v="13"/>
    <s v="technology"/>
    <s v="wearables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d v="2014-10-29T02:28:17"/>
    <d v="2014-11-28T03:28:17"/>
    <s v="technology/wearables"/>
    <n v="8.125"/>
    <s v="technology"/>
    <s v="wearables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d v="2015-10-05T04:03:21"/>
    <d v="2015-11-19T05:03:21"/>
    <s v="technology/wearables"/>
    <n v="153.42794759825327"/>
    <s v="technology"/>
    <s v="wearables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d v="2014-10-14T07:11:30"/>
    <d v="2014-11-13T08:02:00"/>
    <s v="technology/wearables"/>
    <n v="292.07499999999999"/>
    <s v="technology"/>
    <s v="wearables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d v="2017-01-14T01:26:00"/>
    <d v="2017-03-15T00:26:00"/>
    <s v="technology/wearables"/>
    <n v="3304"/>
    <s v="technology"/>
    <s v="wearables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d v="2016-12-16T17:16:53"/>
    <d v="2017-01-30T17:16:53"/>
    <s v="technology/wearables"/>
    <n v="1300"/>
    <s v="technology"/>
    <s v="wearables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d v="2015-11-17T16:25:14"/>
    <d v="2015-12-17T05:59:00"/>
    <s v="technology/wearables"/>
    <n v="134.54545454545453"/>
    <s v="technology"/>
    <s v="wearables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d v="2017-02-14T17:01:01"/>
    <d v="2017-03-16T16:01:01"/>
    <s v="technology/wearables"/>
    <n v="214.06666666666666"/>
    <s v="technology"/>
    <s v="wearables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d v="2016-01-19T17:00:27"/>
    <d v="2016-02-18T17:00:27"/>
    <s v="technology/wearables"/>
    <n v="216.33684210526314"/>
    <s v="technology"/>
    <s v="wearables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d v="2015-09-29T14:59:43"/>
    <d v="2015-10-30T14:59:43"/>
    <s v="technology/wearables"/>
    <n v="932.31055900621118"/>
    <s v="technology"/>
    <s v="wearables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d v="2014-12-04T00:57:52"/>
    <d v="2014-12-12T07:11:00"/>
    <s v="technology/wearables"/>
    <n v="29.25"/>
    <s v="technology"/>
    <s v="wearables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d v="2016-11-02T14:00:23"/>
    <d v="2016-12-14T15:00:23"/>
    <s v="technology/wearables"/>
    <n v="174.94736842105263"/>
    <s v="technology"/>
    <s v="wearables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d v="2016-11-28T19:25:15"/>
    <d v="2016-12-28T19:25:15"/>
    <s v="technology/wearables"/>
    <n v="250"/>
    <s v="technology"/>
    <s v="wearables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d v="2016-05-20T14:30:46"/>
    <d v="2016-06-19T14:30:46"/>
    <s v="technology/wearables"/>
    <n v="65"/>
    <s v="technology"/>
    <s v="wearables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d v="2016-07-10T19:54:22"/>
    <d v="2016-09-05T02:59:00"/>
    <s v="technology/wearables"/>
    <n v="55"/>
    <s v="technology"/>
    <s v="wearables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d v="2014-11-03T21:33:15"/>
    <d v="2014-12-18T21:33:15"/>
    <s v="technology/wearables"/>
    <n v="75"/>
    <s v="technology"/>
    <s v="wearables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d v="2016-12-10T10:34:12"/>
    <d v="2017-01-24T10:34:12"/>
    <s v="technology/wearables"/>
    <n v="1389.3561935483872"/>
    <s v="technology"/>
    <s v="wearables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d v="2015-12-01T20:00:56"/>
    <d v="2015-12-29T20:00:00"/>
    <s v="technology/wearables"/>
    <n v="95.911111111111111"/>
    <s v="technology"/>
    <s v="wearables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d v="2014-11-12T00:03:35"/>
    <d v="2015-01-01T00:03:35"/>
    <s v="technology/wearables"/>
    <n v="191.25"/>
    <s v="technology"/>
    <s v="wearables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d v="2015-10-26T21:04:55"/>
    <d v="2015-11-25T22:04:55"/>
    <s v="technology/wearables"/>
    <n v="40"/>
    <s v="technology"/>
    <s v="wearables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d v="2016-02-22T02:34:16"/>
    <d v="2016-04-07T01:34:16"/>
    <s v="technology/wearables"/>
    <n v="74.78947368421052"/>
    <s v="technology"/>
    <s v="wearables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d v="2015-10-12T16:12:15"/>
    <d v="2015-11-21T17:12:15"/>
    <s v="technology/wearables"/>
    <n v="161.11830985915492"/>
    <s v="technology"/>
    <s v="wearables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d v="2016-06-14T11:48:53"/>
    <d v="2016-07-14T11:48:53"/>
    <s v="technology/wearables"/>
    <n v="88.714285714285708"/>
    <s v="technology"/>
    <s v="wearables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d v="2015-01-05T23:22:29"/>
    <d v="2015-02-04T23:22:29"/>
    <s v="technology/wearables"/>
    <n v="53.25"/>
    <s v="technology"/>
    <s v="wearables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d v="2015-05-03T01:40:09"/>
    <d v="2015-06-02T00:47:00"/>
    <s v="music/electronic music"/>
    <n v="106.2"/>
    <s v="music"/>
    <s v="electronic music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d v="2015-09-24T06:02:51"/>
    <d v="2015-10-17T04:00:00"/>
    <s v="music/electronic music"/>
    <n v="22.079728033472804"/>
    <s v="music"/>
    <s v="electronic music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d v="2015-04-17T15:31:17"/>
    <d v="2015-05-17T15:31:17"/>
    <s v="music/electronic music"/>
    <n v="31.054054054054053"/>
    <s v="music"/>
    <s v="electronic music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d v="2015-05-21T22:04:21"/>
    <d v="2015-06-20T22:04:21"/>
    <s v="music/electronic music"/>
    <n v="36.206106870229007"/>
    <s v="music"/>
    <s v="electronic music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d v="2016-01-01T13:56:03"/>
    <d v="2016-01-31T13:56:03"/>
    <s v="music/electronic music"/>
    <n v="388.9762295081967"/>
    <s v="music"/>
    <s v="electronic music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d v="2015-02-14T20:00:37"/>
    <d v="2015-03-16T19:00:37"/>
    <s v="music/electronic music"/>
    <n v="71.848571428571432"/>
    <s v="music"/>
    <s v="electronic music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d v="2016-02-26T09:46:56"/>
    <d v="2016-03-31T08:46:56"/>
    <s v="music/electronic music"/>
    <n v="57.381803278688523"/>
    <s v="music"/>
    <s v="electronic music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d v="2014-09-23T00:49:07"/>
    <d v="2014-10-23T00:49:07"/>
    <s v="music/electronic music"/>
    <n v="69.666666666666671"/>
    <s v="music"/>
    <s v="electronic music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d v="2017-01-20T15:03:25"/>
    <d v="2017-03-06T20:00:00"/>
    <s v="music/electronic music"/>
    <n v="45.988235294117644"/>
    <s v="music"/>
    <s v="electronic music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d v="2015-02-09T17:05:07"/>
    <d v="2015-04-04T21:59:00"/>
    <s v="music/electronic music"/>
    <n v="79.262411347517727"/>
    <s v="music"/>
    <s v="electronic music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d v="2016-08-29T11:35:49"/>
    <d v="2016-09-12T11:35:49"/>
    <s v="music/electronic music"/>
    <n v="43.031446540880502"/>
    <s v="music"/>
    <s v="electronic music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d v="2015-11-16T18:20:10"/>
    <d v="2015-12-16T18:20:10"/>
    <s v="music/electronic music"/>
    <n v="108.48484848484848"/>
    <s v="music"/>
    <s v="electronic music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d v="2016-05-24T16:00:25"/>
    <d v="2016-06-23T16:00:25"/>
    <s v="music/electronic music"/>
    <n v="61.029583333333335"/>
    <s v="music"/>
    <s v="electronic music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d v="2016-11-14T17:34:40"/>
    <d v="2016-12-12T17:34:40"/>
    <s v="music/electronic music"/>
    <n v="50.592592592592595"/>
    <s v="music"/>
    <s v="electronic music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d v="2016-07-04T04:00:04"/>
    <d v="2016-08-05T03:59:00"/>
    <s v="music/electronic music"/>
    <n v="39.157168674698795"/>
    <s v="music"/>
    <s v="electronic music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d v="2015-01-12T15:23:40"/>
    <d v="2015-02-11T15:23:40"/>
    <s v="music/electronic music"/>
    <n v="65.15789473684211"/>
    <s v="music"/>
    <s v="electronic music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d v="2012-12-06T10:46:30"/>
    <d v="2013-01-07T08:00:00"/>
    <s v="music/electronic music"/>
    <n v="23.963127962085309"/>
    <s v="music"/>
    <s v="electronic music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d v="2015-04-25T19:44:22"/>
    <d v="2015-05-18T05:00:00"/>
    <s v="music/electronic music"/>
    <n v="48.61904761904762"/>
    <s v="music"/>
    <s v="electronic music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d v="2016-02-18T05:33:43"/>
    <d v="2016-03-19T04:33:43"/>
    <s v="music/electronic music"/>
    <n v="35.73770491803279"/>
    <s v="music"/>
    <s v="electronic music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d v="2016-11-18T02:37:26"/>
    <d v="2016-12-13T07:59:00"/>
    <s v="music/electronic music"/>
    <n v="21.366666666666667"/>
    <s v="music"/>
    <s v="electronic music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d v="2016-07-28T17:00:09"/>
    <d v="2016-08-27T17:00:09"/>
    <s v="journalism/audio"/>
    <n v="250"/>
    <s v="journalism"/>
    <s v="audio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d v="2014-07-11T01:26:32"/>
    <d v="2014-07-31T01:26:32"/>
    <s v="journalism/audio"/>
    <e v="#DIV/0!"/>
    <s v="journalism"/>
    <s v="audio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d v="2014-07-31T16:42:28"/>
    <d v="2014-09-12T10:00:00"/>
    <s v="journalism/audio"/>
    <n v="10"/>
    <s v="journalism"/>
    <s v="audio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d v="2015-04-20T06:04:15"/>
    <d v="2015-05-20T06:04:15"/>
    <s v="journalism/audio"/>
    <n v="29.236301369863014"/>
    <s v="journalism"/>
    <s v="audio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d v="2015-01-07T22:13:21"/>
    <d v="2015-03-05T20:27:00"/>
    <s v="journalism/audio"/>
    <n v="3"/>
    <s v="journalism"/>
    <s v="audio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d v="2014-07-24T20:59:10"/>
    <d v="2014-08-23T20:59:10"/>
    <s v="journalism/audio"/>
    <n v="33.25"/>
    <s v="journalism"/>
    <s v="audio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d v="2015-11-11T20:26:00"/>
    <d v="2015-12-26T20:26:00"/>
    <s v="journalism/audio"/>
    <e v="#DIV/0!"/>
    <s v="journalism"/>
    <s v="audio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d v="2014-10-06T19:38:35"/>
    <d v="2014-11-05T20:38:35"/>
    <s v="journalism/audio"/>
    <n v="1"/>
    <s v="journalism"/>
    <s v="audio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d v="2016-08-16T01:16:29"/>
    <d v="2016-09-25T01:16:29"/>
    <s v="journalism/audio"/>
    <n v="53"/>
    <s v="journalism"/>
    <s v="audio"/>
  </r>
  <r>
    <x v="1049"/>
    <s v="J1 (Canceled)"/>
    <s v="------"/>
    <n v="12000"/>
    <n v="0"/>
    <x v="1"/>
    <s v="US"/>
    <s v="USD"/>
    <n v="1455272445"/>
    <n v="1452680445"/>
    <b v="0"/>
    <n v="0"/>
    <b v="0"/>
    <n v="0"/>
    <d v="2016-01-13T10:20:45"/>
    <d v="2016-02-12T10:20:45"/>
    <s v="journalism/audio"/>
    <e v="#DIV/0!"/>
    <s v="journalism"/>
    <s v="audio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d v="2015-08-15T19:07:57"/>
    <d v="2015-09-14T19:07:57"/>
    <s v="journalism/audio"/>
    <e v="#DIV/0!"/>
    <s v="journalism"/>
    <s v="audio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d v="2014-07-30T00:20:25"/>
    <d v="2014-08-27T00:20:25"/>
    <s v="journalism/audio"/>
    <e v="#DIV/0!"/>
    <s v="journalism"/>
    <s v="audio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d v="2016-04-23T19:08:15"/>
    <d v="2016-06-06T20:09:00"/>
    <s v="journalism/audio"/>
    <e v="#DIV/0!"/>
    <s v="journalism"/>
    <s v="audio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d v="2017-02-09T04:08:52"/>
    <d v="2017-03-06T04:08:52"/>
    <s v="journalism/audio"/>
    <n v="15"/>
    <s v="journalism"/>
    <s v="audio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d v="2014-07-11T20:26:39"/>
    <d v="2014-08-10T22:00:00"/>
    <s v="journalism/audio"/>
    <e v="#DIV/0!"/>
    <s v="journalism"/>
    <s v="audio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d v="2016-02-06T23:49:05"/>
    <d v="2016-03-07T23:49:05"/>
    <s v="journalism/audio"/>
    <e v="#DIV/0!"/>
    <s v="journalism"/>
    <s v="audio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d v="2015-02-23T17:16:17"/>
    <d v="2015-04-24T16:16:17"/>
    <s v="journalism/audio"/>
    <e v="#DIV/0!"/>
    <s v="journalism"/>
    <s v="audio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d v="2016-11-04T20:54:43"/>
    <d v="2016-12-04T21:54:43"/>
    <s v="journalism/audio"/>
    <e v="#DIV/0!"/>
    <s v="journalism"/>
    <s v="audio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d v="2015-02-12T21:37:23"/>
    <d v="2015-03-26T00:00:00"/>
    <s v="journalism/audio"/>
    <e v="#DIV/0!"/>
    <s v="journalism"/>
    <s v="audio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d v="2015-02-11T18:57:36"/>
    <d v="2015-03-13T17:57:36"/>
    <s v="journalism/audio"/>
    <e v="#DIV/0!"/>
    <s v="journalism"/>
    <s v="audio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d v="2015-03-16T21:54:53"/>
    <d v="2015-04-15T21:54:53"/>
    <s v="journalism/audio"/>
    <n v="50"/>
    <s v="journalism"/>
    <s v="audio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d v="2016-03-03T06:38:28"/>
    <d v="2016-05-02T01:00:00"/>
    <s v="journalism/audio"/>
    <e v="#DIV/0!"/>
    <s v="journalism"/>
    <s v="audio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d v="2016-07-05T19:22:21"/>
    <d v="2016-07-12T19:22:21"/>
    <s v="journalism/audio"/>
    <n v="47.5"/>
    <s v="journalism"/>
    <s v="audio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d v="2016-08-01T00:44:22"/>
    <d v="2016-08-31T00:44:22"/>
    <s v="journalism/audio"/>
    <e v="#DIV/0!"/>
    <s v="journalism"/>
    <s v="audio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d v="2013-05-23T05:28:23"/>
    <d v="2013-07-07T05:28:23"/>
    <s v="games/video games"/>
    <n v="65.666666666666671"/>
    <s v="games"/>
    <s v="video games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d v="2014-01-22T09:08:42"/>
    <d v="2014-02-19T09:08:42"/>
    <s v="games/video games"/>
    <n v="16.2"/>
    <s v="games"/>
    <s v="video games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d v="2013-06-20T23:06:22"/>
    <d v="2013-08-04T23:06:22"/>
    <s v="games/video games"/>
    <n v="34.128378378378379"/>
    <s v="games"/>
    <s v="video games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d v="2013-11-21T20:32:11"/>
    <d v="2013-12-21T20:32:11"/>
    <s v="games/video games"/>
    <n v="13"/>
    <s v="games"/>
    <s v="video games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d v="2016-03-11T08:54:24"/>
    <d v="2016-04-10T07:54:24"/>
    <s v="games/video games"/>
    <n v="11.25"/>
    <s v="games"/>
    <s v="video games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d v="2013-10-25T05:30:59"/>
    <d v="2013-11-26T06:30:59"/>
    <s v="games/video games"/>
    <n v="40.476190476190474"/>
    <s v="games"/>
    <s v="video games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d v="2012-09-11T00:17:02"/>
    <d v="2012-10-01T00:17:02"/>
    <s v="games/video games"/>
    <n v="35"/>
    <s v="games"/>
    <s v="video games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d v="2015-10-18T18:04:53"/>
    <d v="2015-11-17T19:04:53"/>
    <s v="games/video games"/>
    <e v="#DIV/0!"/>
    <s v="games"/>
    <s v="video games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d v="2014-01-06T19:58:17"/>
    <d v="2014-02-05T19:58:17"/>
    <s v="games/video games"/>
    <n v="12.75"/>
    <s v="games"/>
    <s v="video games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d v="2011-09-16T23:09:01"/>
    <d v="2011-10-16T23:09:01"/>
    <s v="games/video games"/>
    <n v="10"/>
    <s v="games"/>
    <s v="video games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d v="2013-12-05T04:09:05"/>
    <d v="2014-01-04T04:09:05"/>
    <s v="games/video games"/>
    <n v="113.56666666666666"/>
    <s v="games"/>
    <s v="video games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d v="2012-04-06T21:41:56"/>
    <d v="2012-05-06T21:41:56"/>
    <s v="games/video games"/>
    <n v="15"/>
    <s v="games"/>
    <s v="video games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d v="2014-07-18T09:04:10"/>
    <d v="2014-09-11T09:04:10"/>
    <s v="games/video games"/>
    <n v="48.281025641025643"/>
    <s v="games"/>
    <s v="video games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d v="2015-12-15T04:00:11"/>
    <d v="2016-01-14T04:00:11"/>
    <s v="games/video games"/>
    <n v="43.976047904191617"/>
    <s v="games"/>
    <s v="video games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d v="2011-06-07T04:42:01"/>
    <d v="2011-07-22T04:42:01"/>
    <s v="games/video games"/>
    <n v="9"/>
    <s v="games"/>
    <s v="video games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d v="2016-04-19T13:35:36"/>
    <d v="2016-05-14T13:35:36"/>
    <s v="games/video games"/>
    <n v="37.666666666666664"/>
    <s v="games"/>
    <s v="video games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d v="2014-04-11T03:18:53"/>
    <d v="2014-05-11T03:18:53"/>
    <s v="games/video games"/>
    <n v="18.581632653061224"/>
    <s v="games"/>
    <s v="video games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d v="2014-12-29T22:14:52"/>
    <d v="2015-01-28T22:14:52"/>
    <s v="games/video games"/>
    <n v="3"/>
    <s v="games"/>
    <s v="video games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d v="2012-07-11T21:44:48"/>
    <d v="2012-08-10T21:44:48"/>
    <s v="games/video games"/>
    <n v="18.666666666666668"/>
    <s v="games"/>
    <s v="video games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d v="2014-06-03T15:49:43"/>
    <d v="2014-08-02T15:49:43"/>
    <s v="games/video games"/>
    <n v="410"/>
    <s v="games"/>
    <s v="video games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d v="2014-07-09T21:53:24"/>
    <d v="2014-08-08T21:53:24"/>
    <s v="games/video games"/>
    <e v="#DIV/0!"/>
    <s v="games"/>
    <s v="video games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d v="2016-02-13T16:06:15"/>
    <d v="2016-03-14T15:06:15"/>
    <s v="games/video games"/>
    <n v="114"/>
    <s v="games"/>
    <s v="video games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d v="2014-07-25T20:48:11"/>
    <d v="2014-08-24T20:48:11"/>
    <s v="games/video games"/>
    <n v="7.5"/>
    <s v="games"/>
    <s v="video games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d v="2014-05-16T17:08:07"/>
    <d v="2014-06-15T17:08:07"/>
    <s v="games/video games"/>
    <e v="#DIV/0!"/>
    <s v="games"/>
    <s v="video games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d v="2014-03-25T19:11:07"/>
    <d v="2014-04-24T19:11:07"/>
    <s v="games/video games"/>
    <n v="43.41727891156463"/>
    <s v="games"/>
    <s v="video games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d v="2015-05-27T04:32:55"/>
    <d v="2015-06-26T04:32:55"/>
    <s v="games/video games"/>
    <n v="23.959183673469386"/>
    <s v="games"/>
    <s v="video games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d v="2015-04-29T04:27:33"/>
    <d v="2015-05-29T04:27:33"/>
    <s v="games/video games"/>
    <n v="5"/>
    <s v="games"/>
    <s v="video games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d v="2016-03-11T19:41:12"/>
    <d v="2016-04-10T18:41:12"/>
    <s v="games/video games"/>
    <n v="12.5"/>
    <s v="games"/>
    <s v="video games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d v="2012-12-07T00:37:18"/>
    <d v="2013-01-06T00:37:18"/>
    <s v="games/video games"/>
    <n v="3"/>
    <s v="games"/>
    <s v="video games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d v="2016-01-27T23:22:17"/>
    <d v="2016-02-11T23:22:17"/>
    <s v="games/video games"/>
    <n v="10.5625"/>
    <s v="games"/>
    <s v="video games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d v="2011-09-09T17:07:13"/>
    <d v="2011-10-09T17:07:13"/>
    <s v="games/video games"/>
    <n v="122.00037037037038"/>
    <s v="games"/>
    <s v="video games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d v="2013-07-31T12:53:40"/>
    <d v="2013-08-30T12:53:40"/>
    <s v="games/video games"/>
    <n v="267.80851063829789"/>
    <s v="games"/>
    <s v="video games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d v="2014-09-03T12:25:54"/>
    <d v="2014-10-04T03:30:00"/>
    <s v="games/video games"/>
    <n v="74.206896551724142"/>
    <s v="games"/>
    <s v="video games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d v="2014-01-21T19:01:17"/>
    <d v="2014-03-02T19:01:17"/>
    <s v="games/video games"/>
    <n v="6.7142857142857144"/>
    <s v="games"/>
    <s v="video games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d v="2014-03-14T18:18:15"/>
    <d v="2014-04-13T18:18:15"/>
    <s v="games/video games"/>
    <n v="81.954545454545453"/>
    <s v="games"/>
    <s v="video games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d v="2015-04-13T20:04:28"/>
    <d v="2015-05-13T20:04:28"/>
    <s v="games/video games"/>
    <n v="25"/>
    <s v="games"/>
    <s v="video games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d v="2016-01-15T02:39:31"/>
    <d v="2016-02-14T02:39:31"/>
    <s v="games/video games"/>
    <n v="10"/>
    <s v="games"/>
    <s v="video games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d v="2016-06-17T18:32:18"/>
    <d v="2016-07-14T18:12:00"/>
    <s v="games/video games"/>
    <n v="6.833333333333333"/>
    <s v="games"/>
    <s v="video games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d v="2013-10-30T01:05:25"/>
    <d v="2013-12-09T05:59:00"/>
    <s v="games/video games"/>
    <n v="17.708333333333332"/>
    <s v="games"/>
    <s v="video games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d v="2016-04-19T05:19:50"/>
    <d v="2016-06-18T05:19:50"/>
    <s v="games/video games"/>
    <n v="16.2"/>
    <s v="games"/>
    <s v="video games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d v="2014-05-12T09:50:21"/>
    <d v="2014-06-11T09:50:21"/>
    <s v="games/video games"/>
    <n v="80.297297297297291"/>
    <s v="games"/>
    <s v="video games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d v="2014-02-22T03:15:27"/>
    <d v="2014-03-24T02:15:27"/>
    <s v="games/video games"/>
    <n v="71.55"/>
    <s v="games"/>
    <s v="video games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d v="2012-03-05T17:46:15"/>
    <d v="2012-04-04T16:46:15"/>
    <s v="games/video games"/>
    <n v="23.571428571428573"/>
    <s v="games"/>
    <s v="video games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d v="2014-06-23T20:40:24"/>
    <d v="2014-07-23T20:40:24"/>
    <s v="games/video games"/>
    <e v="#DIV/0!"/>
    <s v="games"/>
    <s v="video games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d v="2012-02-13T15:17:15"/>
    <d v="2012-04-13T14:17:15"/>
    <s v="games/video games"/>
    <n v="34.88095238095238"/>
    <s v="games"/>
    <s v="video games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d v="2016-10-19T18:03:10"/>
    <d v="2016-11-18T19:03:10"/>
    <s v="games/video games"/>
    <n v="15"/>
    <s v="games"/>
    <s v="video games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d v="2012-11-07T22:23:42"/>
    <d v="2012-12-07T22:23:42"/>
    <s v="games/video games"/>
    <n v="23.181818181818183"/>
    <s v="games"/>
    <s v="video games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d v="2015-12-09T04:53:10"/>
    <d v="2016-01-08T04:53:10"/>
    <s v="games/video games"/>
    <n v="1"/>
    <s v="games"/>
    <s v="video games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d v="2014-11-20T18:13:31"/>
    <d v="2015-01-19T08:30:00"/>
    <s v="games/video games"/>
    <n v="100.23371794871794"/>
    <s v="games"/>
    <s v="video games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d v="2014-07-15T23:27:00"/>
    <d v="2014-08-14T23:27:00"/>
    <s v="games/video games"/>
    <n v="5"/>
    <s v="games"/>
    <s v="video games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d v="2013-09-09T08:18:07"/>
    <d v="2013-10-09T08:18:07"/>
    <s v="games/video games"/>
    <n v="3.3333333333333335"/>
    <s v="games"/>
    <s v="video games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d v="2016-02-29T16:41:35"/>
    <d v="2016-03-30T15:41:35"/>
    <s v="games/video games"/>
    <n v="13.25"/>
    <s v="games"/>
    <s v="video games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d v="2012-04-10T20:20:08"/>
    <d v="2012-06-09T20:20:08"/>
    <s v="games/video games"/>
    <n v="17.852"/>
    <s v="games"/>
    <s v="video games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d v="2015-11-25T14:21:53"/>
    <d v="2015-12-25T14:21:53"/>
    <s v="games/video games"/>
    <n v="10.375"/>
    <s v="games"/>
    <s v="video games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d v="2014-03-06T03:59:39"/>
    <d v="2014-04-05T02:59:39"/>
    <s v="games/video games"/>
    <n v="36.333333333333336"/>
    <s v="games"/>
    <s v="video games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d v="2014-03-24T19:01:04"/>
    <d v="2014-04-06T19:01:04"/>
    <s v="games/video games"/>
    <n v="5"/>
    <s v="games"/>
    <s v="video games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d v="2011-09-13T20:56:40"/>
    <d v="2011-10-28T20:56:40"/>
    <s v="games/video games"/>
    <e v="#DIV/0!"/>
    <s v="games"/>
    <s v="video games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d v="2016-02-12T22:25:16"/>
    <d v="2016-03-13T21:25:16"/>
    <s v="games/video games"/>
    <n v="5.8"/>
    <s v="games"/>
    <s v="video games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d v="2013-05-16T16:53:45"/>
    <d v="2013-05-30T16:53:45"/>
    <s v="games/video games"/>
    <e v="#DIV/0!"/>
    <s v="games"/>
    <s v="video games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d v="2014-03-20T12:34:08"/>
    <d v="2014-04-19T12:34:08"/>
    <s v="games/video games"/>
    <n v="3.6666666666666665"/>
    <s v="games"/>
    <s v="video games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d v="2015-03-31T16:00:51"/>
    <d v="2015-04-30T16:00:51"/>
    <s v="games/mobile games"/>
    <n v="60.714285714285715"/>
    <s v="games"/>
    <s v="mobile games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d v="2015-07-27T14:58:50"/>
    <d v="2015-09-25T14:58:50"/>
    <s v="games/mobile games"/>
    <e v="#DIV/0!"/>
    <s v="games"/>
    <s v="mobile games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d v="2016-06-14T07:51:34"/>
    <d v="2016-07-14T07:51:34"/>
    <s v="games/mobile games"/>
    <n v="5"/>
    <s v="games"/>
    <s v="mobile games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d v="2014-10-14T20:30:00"/>
    <d v="2014-11-14T21:30:00"/>
    <s v="games/mobile games"/>
    <n v="25.434782608695652"/>
    <s v="games"/>
    <s v="mobile games"/>
  </r>
  <r>
    <x v="1128"/>
    <s v="Flying Turds"/>
    <s v="#havingfunFTW"/>
    <n v="1000"/>
    <n v="1"/>
    <x v="2"/>
    <s v="GB"/>
    <s v="GBP"/>
    <n v="1407425717"/>
    <n v="1404833717"/>
    <b v="0"/>
    <n v="1"/>
    <b v="0"/>
    <n v="0.1"/>
    <d v="2014-07-08T15:35:17"/>
    <d v="2014-08-07T15:35:17"/>
    <s v="games/mobile games"/>
    <n v="1"/>
    <s v="games"/>
    <s v="mobile games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d v="2016-05-06T06:21:33"/>
    <d v="2016-06-05T06:21:33"/>
    <s v="games/mobile games"/>
    <n v="10.5"/>
    <s v="games"/>
    <s v="mobile games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d v="2014-09-26T23:55:00"/>
    <d v="2014-11-26T00:55:00"/>
    <s v="games/mobile games"/>
    <n v="3.6666666666666665"/>
    <s v="games"/>
    <s v="mobile games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d v="2015-11-24T21:47:48"/>
    <d v="2015-12-24T21:47:48"/>
    <s v="games/mobile games"/>
    <e v="#DIV/0!"/>
    <s v="games"/>
    <s v="mobile games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d v="2016-12-02T02:46:11"/>
    <d v="2017-01-01T02:46:11"/>
    <s v="games/mobile games"/>
    <n v="110.61538461538461"/>
    <s v="games"/>
    <s v="mobile games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d v="2014-07-01T09:46:21"/>
    <d v="2014-07-31T09:46:21"/>
    <s v="games/mobile games"/>
    <n v="20"/>
    <s v="games"/>
    <s v="mobile games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d v="2014-11-15T06:50:28"/>
    <d v="2014-11-29T04:33:00"/>
    <s v="games/mobile games"/>
    <n v="1"/>
    <s v="games"/>
    <s v="mobile games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d v="2016-07-07T23:44:54"/>
    <d v="2016-08-06T23:44:54"/>
    <s v="games/mobile games"/>
    <n v="50"/>
    <s v="games"/>
    <s v="mobile games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d v="2015-11-19T16:07:09"/>
    <d v="2015-12-19T16:07:09"/>
    <s v="games/mobile games"/>
    <n v="45"/>
    <s v="games"/>
    <s v="mobile games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d v="2016-03-24T19:40:21"/>
    <d v="2016-04-23T19:40:21"/>
    <s v="games/mobile games"/>
    <n v="253.2051282051282"/>
    <s v="games"/>
    <s v="mobile games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d v="2017-01-01T21:45:31"/>
    <d v="2017-01-21T21:45:31"/>
    <s v="games/mobile games"/>
    <n v="31.25"/>
    <s v="games"/>
    <s v="mobile games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d v="2014-12-02T08:20:26"/>
    <d v="2015-01-01T08:20:26"/>
    <s v="games/mobile games"/>
    <n v="5"/>
    <s v="games"/>
    <s v="mobile games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d v="2015-07-07T11:05:21"/>
    <d v="2015-08-06T11:05:21"/>
    <s v="games/mobile games"/>
    <e v="#DIV/0!"/>
    <s v="games"/>
    <s v="mobile games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d v="2015-06-09T16:47:30"/>
    <d v="2015-07-09T16:47:30"/>
    <s v="games/mobile games"/>
    <e v="#DIV/0!"/>
    <s v="games"/>
    <s v="mobile games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d v="2015-01-18T00:08:47"/>
    <d v="2015-02-17T00:08:47"/>
    <s v="games/mobile games"/>
    <e v="#DIV/0!"/>
    <s v="games"/>
    <s v="mobile games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d v="2015-11-17T04:38:46"/>
    <d v="2015-12-17T04:38:46"/>
    <s v="games/mobile games"/>
    <n v="23.25"/>
    <s v="games"/>
    <s v="mobile games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d v="2015-03-30T04:22:00"/>
    <d v="2015-04-29T04:22:00"/>
    <s v="food/food trucks"/>
    <e v="#DIV/0!"/>
    <s v="food"/>
    <s v="food trucks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d v="2014-08-03T17:56:32"/>
    <d v="2014-10-02T17:56:32"/>
    <s v="food/food trucks"/>
    <n v="100"/>
    <s v="food"/>
    <s v="food trucks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d v="2014-03-25T22:52:53"/>
    <d v="2014-05-02T22:52:53"/>
    <s v="food/food trucks"/>
    <n v="44.166666666666664"/>
    <s v="food"/>
    <s v="food trucks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d v="2014-08-20T23:19:43"/>
    <d v="2014-10-19T23:19:43"/>
    <s v="food/food trucks"/>
    <e v="#DIV/0!"/>
    <s v="food"/>
    <s v="food trucks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d v="2016-11-01T04:06:21"/>
    <d v="2016-12-01T05:06:21"/>
    <s v="food/food trucks"/>
    <n v="24.333333333333332"/>
    <s v="food"/>
    <s v="food trucks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d v="2016-05-17T17:02:46"/>
    <d v="2016-06-16T17:02:46"/>
    <s v="food/food trucks"/>
    <n v="37.5"/>
    <s v="food"/>
    <s v="food trucks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d v="2015-11-09T22:54:35"/>
    <d v="2016-01-08T22:54:35"/>
    <s v="food/food trucks"/>
    <n v="42"/>
    <s v="food"/>
    <s v="food trucks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d v="2015-08-08T02:27:43"/>
    <d v="2015-09-07T02:27:43"/>
    <s v="food/food trucks"/>
    <e v="#DIV/0!"/>
    <s v="food"/>
    <s v="food trucks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d v="2015-04-15T17:01:52"/>
    <d v="2015-05-15T17:01:52"/>
    <s v="food/food trucks"/>
    <n v="60.733333333333334"/>
    <s v="food"/>
    <s v="food trucks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d v="2015-05-19T17:08:25"/>
    <d v="2015-06-18T17:08:25"/>
    <s v="food/food trucks"/>
    <n v="50"/>
    <s v="food"/>
    <s v="food trucks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d v="2015-08-07T02:36:46"/>
    <d v="2015-09-06T02:36:46"/>
    <s v="food/food trucks"/>
    <n v="108.33333333333333"/>
    <s v="food"/>
    <s v="food trucks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d v="2014-07-15T18:20:08"/>
    <d v="2014-08-14T18:20:08"/>
    <s v="food/food trucks"/>
    <n v="23.5"/>
    <s v="food"/>
    <s v="food trucks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d v="2015-01-25T01:42:42"/>
    <d v="2015-02-24T01:42:42"/>
    <s v="food/food trucks"/>
    <e v="#DIV/0!"/>
    <s v="food"/>
    <s v="food trucks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d v="2014-10-06T15:04:40"/>
    <d v="2014-12-05T16:04:40"/>
    <s v="food/food trucks"/>
    <n v="50.333333333333336"/>
    <s v="food"/>
    <s v="food trucks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d v="2014-11-09T02:12:08"/>
    <d v="2014-12-09T02:12:08"/>
    <s v="food/food trucks"/>
    <n v="11.666666666666666"/>
    <s v="food"/>
    <s v="food trucks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d v="2015-05-30T17:26:05"/>
    <d v="2015-06-30T15:45:00"/>
    <s v="food/food trucks"/>
    <e v="#DIV/0!"/>
    <s v="food"/>
    <s v="food trucks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d v="2015-02-26T03:43:06"/>
    <d v="2015-03-28T02:43:06"/>
    <s v="food/food trucks"/>
    <n v="60.789473684210527"/>
    <s v="food"/>
    <s v="food trucks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d v="2015-04-28T15:06:29"/>
    <d v="2015-05-19T15:06:29"/>
    <s v="food/food trucks"/>
    <e v="#DIV/0!"/>
    <s v="food"/>
    <s v="food trucks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d v="2014-08-25T16:24:24"/>
    <d v="2014-09-25T16:24:24"/>
    <s v="food/food trucks"/>
    <n v="17.5"/>
    <s v="food"/>
    <s v="food trucks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d v="2014-07-10T17:22:00"/>
    <d v="2014-08-09T17:22:00"/>
    <s v="food/food trucks"/>
    <e v="#DIV/0!"/>
    <s v="food"/>
    <s v="food trucks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d v="2016-05-19T17:23:02"/>
    <d v="2016-06-18T17:23:02"/>
    <s v="food/food trucks"/>
    <e v="#DIV/0!"/>
    <s v="food"/>
    <s v="food trucks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d v="2014-06-02T05:08:50"/>
    <d v="2014-07-06T05:08:50"/>
    <s v="food/food trucks"/>
    <n v="82.82"/>
    <s v="food"/>
    <s v="food trucks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d v="2015-05-26T11:39:02"/>
    <d v="2015-06-26T04:00:00"/>
    <s v="food/food trucks"/>
    <n v="358.875"/>
    <s v="food"/>
    <s v="food trucks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d v="2014-08-12T17:38:15"/>
    <d v="2014-09-12T17:38:15"/>
    <s v="food/food trucks"/>
    <n v="61.1875"/>
    <s v="food"/>
    <s v="food trucks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d v="2016-08-23T01:17:45"/>
    <d v="2016-09-22T01:17:45"/>
    <s v="food/food trucks"/>
    <n v="340"/>
    <s v="food"/>
    <s v="food trucks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d v="2015-01-23T08:29:23"/>
    <d v="2015-02-22T08:29:23"/>
    <s v="food/food trucks"/>
    <n v="5.666666666666667"/>
    <s v="food"/>
    <s v="food trucks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d v="2015-04-30T21:26:11"/>
    <d v="2015-05-30T21:26:11"/>
    <s v="food/food trucks"/>
    <n v="50"/>
    <s v="food"/>
    <s v="food trucks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d v="2014-10-26T19:18:47"/>
    <d v="2014-11-13T20:18:47"/>
    <s v="food/food trucks"/>
    <n v="25"/>
    <s v="food"/>
    <s v="food trucks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d v="2014-07-21T16:22:32"/>
    <d v="2014-08-20T16:22:32"/>
    <s v="food/food trucks"/>
    <e v="#DIV/0!"/>
    <s v="food"/>
    <s v="food trucks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d v="2015-06-29T04:27:37"/>
    <d v="2015-08-03T04:27:37"/>
    <s v="food/food trucks"/>
    <n v="30"/>
    <s v="food"/>
    <s v="food trucks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d v="2016-04-08T20:12:07"/>
    <d v="2016-05-08T20:12:07"/>
    <s v="food/food trucks"/>
    <n v="46.631578947368418"/>
    <s v="food"/>
    <s v="food trucks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d v="2015-06-15T17:28:59"/>
    <d v="2015-07-15T17:28:59"/>
    <s v="food/food trucks"/>
    <n v="65"/>
    <s v="food"/>
    <s v="food trucks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d v="2017-01-11T00:28:18"/>
    <d v="2017-03-06T13:00:00"/>
    <s v="food/food trucks"/>
    <n v="10"/>
    <s v="food"/>
    <s v="food trucks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d v="2014-09-15T15:51:36"/>
    <d v="2014-10-15T15:51:36"/>
    <s v="food/food trucks"/>
    <e v="#DIV/0!"/>
    <s v="food"/>
    <s v="food trucks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d v="2014-07-17T21:44:12"/>
    <d v="2014-08-16T21:44:12"/>
    <s v="food/food trucks"/>
    <n v="5"/>
    <s v="food"/>
    <s v="food trucks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d v="2015-09-28T17:17:07"/>
    <d v="2015-10-28T17:17:07"/>
    <s v="food/food trucks"/>
    <n v="640"/>
    <s v="food"/>
    <s v="food trucks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d v="2014-05-22T19:21:54"/>
    <d v="2014-06-28T19:21:54"/>
    <s v="food/food trucks"/>
    <n v="69.117647058823536"/>
    <s v="food"/>
    <s v="food trucks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d v="2015-01-30T08:08:41"/>
    <d v="2015-03-01T08:08:41"/>
    <s v="food/food trucks"/>
    <n v="1.3333333333333333"/>
    <s v="food"/>
    <s v="food trucks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d v="2016-12-24T19:51:28"/>
    <d v="2017-01-12T16:42:00"/>
    <s v="food/food trucks"/>
    <n v="10.5"/>
    <s v="food"/>
    <s v="food trucks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d v="2016-10-13T20:40:23"/>
    <d v="2016-11-02T03:59:00"/>
    <s v="food/food trucks"/>
    <n v="33.333333333333336"/>
    <s v="food"/>
    <s v="food trucks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d v="2017-01-06T14:23:31"/>
    <d v="2017-02-06T14:23:31"/>
    <s v="photography/photobooks"/>
    <n v="61.562666666666665"/>
    <s v="photography"/>
    <s v="photobooks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d v="2015-05-06T20:45:49"/>
    <d v="2015-06-08T04:00:00"/>
    <s v="photography/photobooks"/>
    <n v="118.73873873873873"/>
    <s v="photography"/>
    <s v="photobooks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d v="2015-04-29T20:43:15"/>
    <d v="2015-06-01T22:42:00"/>
    <s v="photography/photobooks"/>
    <n v="65.081300813008127"/>
    <s v="photography"/>
    <s v="photobooks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d v="2015-04-15T21:28:43"/>
    <d v="2015-05-17T18:00:00"/>
    <s v="photography/photobooks"/>
    <n v="130.15714285714284"/>
    <s v="photography"/>
    <s v="photobooks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d v="2016-12-07T16:49:00"/>
    <d v="2016-12-28T16:49:00"/>
    <s v="photography/photobooks"/>
    <n v="37.776470588235291"/>
    <s v="photography"/>
    <s v="photobooks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d v="2016-06-08T23:29:55"/>
    <d v="2016-06-29T23:29:55"/>
    <s v="photography/photobooks"/>
    <n v="112.79069767441861"/>
    <s v="photography"/>
    <s v="photobooks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d v="2014-08-01T15:58:45"/>
    <d v="2014-08-31T15:58:45"/>
    <s v="photography/photobooks"/>
    <n v="51.92307692307692"/>
    <s v="photography"/>
    <s v="photobooks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d v="2016-02-19T14:29:20"/>
    <d v="2016-03-20T13:29:20"/>
    <s v="photography/photobooks"/>
    <n v="89.242424242424249"/>
    <s v="photography"/>
    <s v="photobooks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d v="2017-01-12T12:09:38"/>
    <d v="2017-02-11T12:09:38"/>
    <s v="photography/photobooks"/>
    <n v="19.333333333333332"/>
    <s v="photography"/>
    <s v="photobooks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d v="2016-02-09T18:37:33"/>
    <d v="2016-04-09T17:37:33"/>
    <s v="photography/photobooks"/>
    <n v="79.967032967032964"/>
    <s v="photography"/>
    <s v="photobooks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d v="2015-03-09T11:42:59"/>
    <d v="2015-04-08T11:42:59"/>
    <s v="photography/photobooks"/>
    <n v="56.414565826330531"/>
    <s v="photography"/>
    <s v="photobooks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d v="2015-10-21T08:20:53"/>
    <d v="2015-12-20T09:00:00"/>
    <s v="photography/photobooks"/>
    <n v="79.411764705882348"/>
    <s v="photography"/>
    <s v="photobooks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d v="2015-11-18T19:38:59"/>
    <d v="2015-12-18T19:38:59"/>
    <s v="photography/photobooks"/>
    <n v="76.439453125"/>
    <s v="photography"/>
    <s v="photobooks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d v="2016-05-13T15:57:14"/>
    <d v="2016-06-13T05:59:00"/>
    <s v="photography/photobooks"/>
    <n v="121"/>
    <s v="photography"/>
    <s v="photobooks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d v="2015-11-25T14:51:26"/>
    <d v="2015-12-31T03:00:00"/>
    <s v="photography/photobooks"/>
    <n v="54.616766467065865"/>
    <s v="photography"/>
    <s v="photobooks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d v="2015-06-06T18:30:00"/>
    <d v="2015-07-08T18:30:00"/>
    <s v="photography/photobooks"/>
    <n v="299.22222222222223"/>
    <s v="photography"/>
    <s v="photobooks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d v="2015-03-26T11:27:36"/>
    <d v="2015-04-16T11:27:36"/>
    <s v="photography/photobooks"/>
    <n v="58.533980582524272"/>
    <s v="photography"/>
    <s v="photobooks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d v="2016-06-15T14:34:06"/>
    <d v="2016-07-15T14:34:06"/>
    <s v="photography/photobooks"/>
    <n v="55.371801801801809"/>
    <s v="photography"/>
    <s v="photobooks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d v="2015-05-28T06:55:54"/>
    <d v="2015-06-27T06:55:54"/>
    <s v="photography/photobooks"/>
    <n v="183.80442804428046"/>
    <s v="photography"/>
    <s v="photobooks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d v="2015-05-01T14:45:27"/>
    <d v="2015-05-31T14:45:27"/>
    <s v="photography/photobooks"/>
    <n v="165.34653465346534"/>
    <s v="photography"/>
    <s v="photobooks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d v="2015-10-20T17:57:13"/>
    <d v="2015-12-04T05:00:00"/>
    <s v="photography/photobooks"/>
    <n v="234.78947368421052"/>
    <s v="photography"/>
    <s v="photobooks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d v="2015-05-14T12:09:11"/>
    <d v="2015-06-13T12:09:11"/>
    <s v="photography/photobooks"/>
    <n v="211.48387096774192"/>
    <s v="photography"/>
    <s v="photobooks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d v="2017-02-06T18:37:33"/>
    <d v="2017-03-11T13:29:00"/>
    <s v="photography/photobooks"/>
    <n v="32.34375"/>
    <s v="photography"/>
    <s v="photobooks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d v="2016-03-01T10:19:33"/>
    <d v="2016-03-31T10:00:00"/>
    <s v="photography/photobooks"/>
    <n v="123.37588652482269"/>
    <s v="photography"/>
    <s v="photobooks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d v="2016-02-23T17:01:04"/>
    <d v="2016-03-24T16:01:04"/>
    <s v="photography/photobooks"/>
    <n v="207.06666666666666"/>
    <s v="photography"/>
    <s v="photobooks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d v="2017-01-26T20:18:25"/>
    <d v="2017-02-25T20:18:25"/>
    <s v="photography/photobooks"/>
    <n v="138.2608695652174"/>
    <s v="photography"/>
    <s v="photobooks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d v="2015-05-08T22:36:12"/>
    <d v="2015-05-31T21:00:00"/>
    <s v="photography/photobooks"/>
    <n v="493.81553398058253"/>
    <s v="photography"/>
    <s v="photobooks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d v="2016-05-25T20:47:41"/>
    <d v="2016-06-09T20:47:41"/>
    <s v="photography/photobooks"/>
    <n v="168.5"/>
    <s v="photography"/>
    <s v="photobooks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d v="2015-11-10T22:48:15"/>
    <d v="2015-11-27T01:00:00"/>
    <s v="photography/photobooks"/>
    <n v="38.867469879518069"/>
    <s v="photography"/>
    <s v="photobooks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d v="2016-12-27T18:08:20"/>
    <d v="2017-01-31T18:08:20"/>
    <s v="photography/photobooks"/>
    <n v="61.527777777777779"/>
    <s v="photography"/>
    <s v="photobooks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d v="2015-04-10T20:10:05"/>
    <d v="2015-06-09T20:10:05"/>
    <s v="photography/photobooks"/>
    <n v="105.44"/>
    <s v="photography"/>
    <s v="photobooks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d v="2014-04-30T22:09:16"/>
    <d v="2014-05-30T22:09:16"/>
    <s v="photography/photobooks"/>
    <n v="71.592003642987251"/>
    <s v="photography"/>
    <s v="photobooks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d v="2015-08-31T14:47:37"/>
    <d v="2015-10-02T23:03:00"/>
    <s v="photography/photobooks"/>
    <n v="91.882882882882882"/>
    <s v="photography"/>
    <s v="photobooks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d v="2016-06-14T19:25:40"/>
    <d v="2016-07-14T19:25:40"/>
    <s v="photography/photobooks"/>
    <n v="148.57377049180329"/>
    <s v="photography"/>
    <s v="photobooks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d v="2015-10-01T15:53:20"/>
    <d v="2015-11-01T03:00:00"/>
    <s v="photography/photobooks"/>
    <n v="174.2134831460674"/>
    <s v="photography"/>
    <s v="photobooks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d v="2016-09-20T11:05:13"/>
    <d v="2016-10-20T11:05:13"/>
    <s v="photography/photobooks"/>
    <n v="102.86166007905139"/>
    <s v="photography"/>
    <s v="photobooks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d v="2015-07-26T15:05:12"/>
    <d v="2015-08-25T15:05:12"/>
    <s v="photography/photobooks"/>
    <n v="111.17857142857143"/>
    <s v="photography"/>
    <s v="photobooks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d v="2016-11-06T11:24:48"/>
    <d v="2016-12-04T00:00:00"/>
    <s v="photography/photobooks"/>
    <n v="23.796213592233013"/>
    <s v="photography"/>
    <s v="photobooks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d v="2016-03-01T17:17:27"/>
    <d v="2016-04-01T04:00:00"/>
    <s v="photography/photobooks"/>
    <n v="81.268115942028984"/>
    <s v="photography"/>
    <s v="photobooks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d v="2016-10-11T04:15:09"/>
    <d v="2016-11-10T05:15:09"/>
    <s v="photography/photobooks"/>
    <n v="116.21465968586388"/>
    <s v="photography"/>
    <s v="photobooks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d v="2014-04-07T13:11:42"/>
    <d v="2014-06-06T13:11:42"/>
    <s v="music/world music"/>
    <n v="58.888888888888886"/>
    <s v="music"/>
    <s v="world music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d v="2013-08-23T21:44:38"/>
    <d v="2013-10-22T21:44:38"/>
    <s v="music/world music"/>
    <n v="44"/>
    <s v="music"/>
    <s v="world music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d v="2014-03-17T20:59:41"/>
    <d v="2014-04-21T01:00:00"/>
    <s v="music/world music"/>
    <n v="48.424999999999997"/>
    <s v="music"/>
    <s v="world music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d v="2014-07-07T22:03:36"/>
    <d v="2014-08-07T07:00:00"/>
    <s v="music/world music"/>
    <e v="#DIV/0!"/>
    <s v="music"/>
    <s v="world music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d v="2011-07-30T17:30:08"/>
    <d v="2011-09-28T17:30:08"/>
    <s v="music/world music"/>
    <n v="61.041666666666664"/>
    <s v="music"/>
    <s v="world music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d v="2012-03-17T11:02:07"/>
    <d v="2012-04-16T16:00:00"/>
    <s v="music/world music"/>
    <n v="25"/>
    <s v="music"/>
    <s v="world music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d v="2011-01-25T23:20:30"/>
    <d v="2011-02-24T23:20:30"/>
    <s v="music/world music"/>
    <e v="#DIV/0!"/>
    <s v="music"/>
    <s v="world music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d v="2015-07-08T22:36:08"/>
    <d v="2015-08-28T01:00:00"/>
    <s v="music/world music"/>
    <e v="#DIV/0!"/>
    <s v="music"/>
    <s v="world music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d v="2013-08-20T20:21:10"/>
    <d v="2013-10-06T20:21:10"/>
    <s v="music/world music"/>
    <n v="40"/>
    <s v="music"/>
    <s v="world music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d v="2012-01-31T22:46:14"/>
    <d v="2012-02-21T22:46:14"/>
    <s v="music/world music"/>
    <n v="19.333333333333332"/>
    <s v="music"/>
    <s v="world music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d v="2015-01-03T18:55:42"/>
    <d v="2015-02-02T18:55:42"/>
    <s v="music/world music"/>
    <e v="#DIV/0!"/>
    <s v="music"/>
    <s v="world music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d v="2013-11-05T03:14:59"/>
    <d v="2013-12-15T03:14:59"/>
    <s v="music/world music"/>
    <n v="35"/>
    <s v="music"/>
    <s v="world music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d v="2012-07-20T16:19:24"/>
    <d v="2012-07-28T16:00:00"/>
    <s v="music/world music"/>
    <e v="#DIV/0!"/>
    <s v="music"/>
    <s v="world music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d v="2012-08-04T06:47:45"/>
    <d v="2012-08-24T06:47:45"/>
    <s v="music/world music"/>
    <e v="#DIV/0!"/>
    <s v="music"/>
    <s v="world music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d v="2011-07-07T14:38:56"/>
    <d v="2011-08-06T14:38:56"/>
    <s v="music/world music"/>
    <n v="59.333333333333336"/>
    <s v="music"/>
    <s v="world music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d v="2011-12-06T23:06:07"/>
    <d v="2012-01-05T23:06:07"/>
    <s v="music/world music"/>
    <e v="#DIV/0!"/>
    <s v="music"/>
    <s v="world music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d v="2013-05-15T00:57:37"/>
    <d v="2013-07-12T21:51:00"/>
    <s v="music/world music"/>
    <n v="30.125"/>
    <s v="music"/>
    <s v="world music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d v="2014-10-11T20:06:20"/>
    <d v="2014-11-03T05:59:00"/>
    <s v="music/world music"/>
    <n v="74.617647058823536"/>
    <s v="music"/>
    <s v="world music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d v="2011-08-27T03:58:22"/>
    <d v="2011-09-11T13:18:00"/>
    <s v="music/world music"/>
    <n v="5"/>
    <s v="music"/>
    <s v="world music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d v="2011-05-08T21:06:11"/>
    <d v="2011-07-08T21:00:00"/>
    <s v="music/world music"/>
    <n v="44.5"/>
    <s v="music"/>
    <s v="world music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d v="2013-03-22T19:48:43"/>
    <d v="2013-04-22T21:00:00"/>
    <s v="music/rock"/>
    <n v="46.133333333333333"/>
    <s v="music"/>
    <s v="rock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d v="2014-05-15T14:23:54"/>
    <d v="2014-06-14T14:23:54"/>
    <s v="music/rock"/>
    <n v="141.47058823529412"/>
    <s v="music"/>
    <s v="rock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d v="2011-10-22T01:02:29"/>
    <d v="2011-12-06T02:02:29"/>
    <s v="music/rock"/>
    <n v="75.483870967741936"/>
    <s v="music"/>
    <s v="rock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d v="2013-04-06T07:00:55"/>
    <d v="2013-05-06T07:00:55"/>
    <s v="music/rock"/>
    <n v="85.5"/>
    <s v="music"/>
    <s v="rock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d v="2014-05-08T15:45:53"/>
    <d v="2014-06-13T06:59:00"/>
    <s v="music/rock"/>
    <n v="64.254237288135599"/>
    <s v="music"/>
    <s v="rock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d v="2012-06-07T17:46:51"/>
    <d v="2012-07-07T17:46:51"/>
    <s v="music/rock"/>
    <n v="64.46913580246914"/>
    <s v="music"/>
    <s v="rock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d v="2014-07-23T15:25:31"/>
    <d v="2014-09-06T15:25:31"/>
    <s v="music/rock"/>
    <n v="118.2007874015748"/>
    <s v="music"/>
    <s v="rock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d v="2011-07-27T19:32:47"/>
    <d v="2011-09-25T19:32:47"/>
    <s v="music/rock"/>
    <n v="82.540540540540547"/>
    <s v="music"/>
    <s v="rock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d v="2013-09-26T23:42:49"/>
    <d v="2013-10-24T23:42:49"/>
    <s v="music/rock"/>
    <n v="34.170212765957444"/>
    <s v="music"/>
    <s v="rock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d v="2014-08-04T18:48:27"/>
    <d v="2014-09-03T18:48:27"/>
    <s v="music/rock"/>
    <n v="42.73322081575246"/>
    <s v="music"/>
    <s v="rock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d v="2010-11-05T14:54:46"/>
    <d v="2011-01-01T04:59:00"/>
    <s v="music/rock"/>
    <n v="94.489361702127653"/>
    <s v="music"/>
    <s v="rock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d v="2013-11-01T20:17:32"/>
    <d v="2013-12-01T21:17:32"/>
    <s v="music/rock"/>
    <n v="55.697247706422019"/>
    <s v="music"/>
    <s v="rock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d v="2012-01-13T22:03:51"/>
    <d v="2012-02-12T22:03:51"/>
    <s v="music/rock"/>
    <n v="98.030831024930734"/>
    <s v="music"/>
    <s v="rock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d v="2011-02-13T02:03:10"/>
    <d v="2011-04-03T01:03:10"/>
    <s v="music/rock"/>
    <n v="92.102272727272734"/>
    <s v="music"/>
    <s v="rock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d v="2013-08-01T14:40:12"/>
    <d v="2013-08-31T14:40:12"/>
    <s v="music/rock"/>
    <n v="38.175462686567165"/>
    <s v="music"/>
    <s v="rock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d v="2014-05-07T23:17:44"/>
    <d v="2014-06-09T03:59:00"/>
    <s v="music/rock"/>
    <n v="27.145833333333332"/>
    <s v="music"/>
    <s v="rock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d v="2014-01-27T20:13:40"/>
    <d v="2014-02-26T20:13:40"/>
    <s v="music/rock"/>
    <n v="50.689189189189186"/>
    <s v="music"/>
    <s v="rock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d v="2013-12-30T08:13:47"/>
    <d v="2014-01-29T08:13:47"/>
    <s v="music/rock"/>
    <n v="38.942307692307693"/>
    <s v="music"/>
    <s v="rock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d v="2014-01-17T18:18:12"/>
    <d v="2014-02-16T18:18:12"/>
    <s v="music/rock"/>
    <n v="77.638095238095232"/>
    <s v="music"/>
    <s v="rock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d v="2014-02-22T02:01:10"/>
    <d v="2014-03-29T01:00:00"/>
    <s v="music/rock"/>
    <n v="43.536585365853661"/>
    <s v="music"/>
    <s v="rock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d v="2013-09-30T15:54:43"/>
    <d v="2013-10-29T15:54:43"/>
    <s v="music/rock"/>
    <n v="31.823529411764707"/>
    <s v="music"/>
    <s v="rock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d v="2010-10-14T15:43:35"/>
    <d v="2010-11-30T15:43:35"/>
    <s v="music/rock"/>
    <n v="63.184393939393942"/>
    <s v="music"/>
    <s v="rock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d v="2013-12-12T21:02:25"/>
    <d v="2014-01-11T21:02:25"/>
    <s v="music/rock"/>
    <n v="190.9"/>
    <s v="music"/>
    <s v="rock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d v="2013-06-24T14:02:38"/>
    <d v="2013-07-24T14:02:38"/>
    <s v="music/rock"/>
    <n v="140.85534591194968"/>
    <s v="music"/>
    <s v="rock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d v="2013-08-21T20:17:27"/>
    <d v="2013-09-20T20:17:27"/>
    <s v="music/rock"/>
    <n v="76.92307692307692"/>
    <s v="music"/>
    <s v="rock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d v="2016-03-16T19:45:12"/>
    <d v="2016-04-16T00:00:00"/>
    <s v="music/rock"/>
    <n v="99.15533980582525"/>
    <s v="music"/>
    <s v="rock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d v="2012-01-25T20:34:02"/>
    <d v="2012-03-25T19:34:02"/>
    <s v="music/rock"/>
    <n v="67.881656804733723"/>
    <s v="music"/>
    <s v="rock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d v="2013-10-14T16:24:19"/>
    <d v="2013-11-13T17:24:19"/>
    <s v="music/rock"/>
    <n v="246.29032258064515"/>
    <s v="music"/>
    <s v="rock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d v="2010-04-06T17:52:59"/>
    <d v="2010-06-15T04:00:00"/>
    <s v="music/rock"/>
    <n v="189.28571428571428"/>
    <s v="music"/>
    <s v="rock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d v="2014-08-01T17:31:31"/>
    <d v="2014-08-31T17:31:31"/>
    <s v="music/rock"/>
    <n v="76.666666666666671"/>
    <s v="music"/>
    <s v="rock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d v="2012-07-26T16:33:45"/>
    <d v="2012-08-30T16:33:45"/>
    <s v="music/rock"/>
    <n v="82.963254817987149"/>
    <s v="music"/>
    <s v="rock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d v="2013-07-03T20:49:47"/>
    <d v="2013-08-07T20:49:47"/>
    <s v="music/rock"/>
    <n v="62.522107969151669"/>
    <s v="music"/>
    <s v="rock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d v="2009-07-13T16:54:07"/>
    <d v="2009-09-01T04:00:00"/>
    <s v="music/rock"/>
    <n v="46.06808823529412"/>
    <s v="music"/>
    <s v="rock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d v="2012-07-31T13:29:07"/>
    <d v="2012-09-04T13:29:07"/>
    <s v="music/rock"/>
    <n v="38.543946731234868"/>
    <s v="music"/>
    <s v="rock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d v="2014-05-27T13:19:26"/>
    <d v="2014-06-25T02:00:00"/>
    <s v="music/rock"/>
    <n v="53.005263157894738"/>
    <s v="music"/>
    <s v="rock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d v="2014-02-12T02:22:50"/>
    <d v="2014-03-24T01:22:50"/>
    <s v="music/rock"/>
    <n v="73.355396825396824"/>
    <s v="music"/>
    <s v="rock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d v="2010-12-01T18:10:54"/>
    <d v="2011-03-01T18:10:54"/>
    <s v="music/rock"/>
    <n v="127.97523076923076"/>
    <s v="music"/>
    <s v="rock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d v="2013-07-08T17:50:36"/>
    <d v="2013-07-28T17:50:36"/>
    <s v="music/rock"/>
    <n v="104.72972972972973"/>
    <s v="music"/>
    <s v="rock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d v="2013-11-08T11:24:15"/>
    <d v="2013-12-09T04:59:00"/>
    <s v="music/rock"/>
    <n v="67.671532846715323"/>
    <s v="music"/>
    <s v="rock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d v="2013-02-15T17:13:09"/>
    <d v="2013-03-11T04:00:00"/>
    <s v="music/rock"/>
    <n v="95.931818181818187"/>
    <s v="music"/>
    <s v="rock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d v="2016-12-08T05:38:02"/>
    <d v="2016-12-31T16:59:00"/>
    <s v="theater/plays"/>
    <n v="65.161290322580641"/>
    <s v="theater"/>
    <s v="plays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d v="2015-06-05T13:59:35"/>
    <d v="2015-06-20T13:59:35"/>
    <s v="theater/plays"/>
    <n v="32.269841269841272"/>
    <s v="theater"/>
    <s v="plays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d v="2015-02-04T09:13:47"/>
    <d v="2015-02-17T14:00:00"/>
    <s v="theater/plays"/>
    <n v="81.25"/>
    <s v="theater"/>
    <s v="plays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d v="2015-04-13T14:54:16"/>
    <d v="2015-06-12T14:54:16"/>
    <s v="theater/plays"/>
    <n v="24.2"/>
    <s v="theater"/>
    <s v="plays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d v="2016-07-10T03:42:43"/>
    <d v="2016-08-10T04:00:00"/>
    <s v="theater/plays"/>
    <n v="65.868852459016395"/>
    <s v="theater"/>
    <s v="plays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d v="2016-12-05T03:14:05"/>
    <d v="2017-01-04T03:14:05"/>
    <s v="theater/plays"/>
    <n v="36.07692307692308"/>
    <s v="theater"/>
    <s v="plays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d v="2015-03-23T14:45:31"/>
    <d v="2015-04-23T06:59:00"/>
    <s v="theater/plays"/>
    <n v="44.186046511627907"/>
    <s v="theater"/>
    <s v="plays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d v="2015-03-01T15:39:51"/>
    <d v="2015-04-07T07:00:00"/>
    <s v="theater/plays"/>
    <n v="104.07142857142857"/>
    <s v="theater"/>
    <s v="plays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d v="2015-09-09T18:20:28"/>
    <d v="2015-10-06T22:59:00"/>
    <s v="theater/plays"/>
    <n v="35.96153846153846"/>
    <s v="theater"/>
    <s v="plays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d v="2015-10-15T16:49:31"/>
    <d v="2015-11-14T17:49:31"/>
    <s v="theater/plays"/>
    <n v="127.79166666666667"/>
    <s v="theater"/>
    <s v="plays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d v="2015-10-01T10:53:17"/>
    <d v="2015-10-19T11:00:00"/>
    <s v="theater/plays"/>
    <n v="27.727272727272727"/>
    <s v="theater"/>
    <s v="plays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d v="2015-06-29T13:44:57"/>
    <d v="2015-07-29T17:00:00"/>
    <s v="theater/plays"/>
    <n v="39.828125"/>
    <s v="theater"/>
    <s v="plays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d v="2016-02-23T01:12:53"/>
    <d v="2016-03-14T00:12:53"/>
    <s v="theater/plays"/>
    <n v="52.173913043478258"/>
    <s v="theater"/>
    <s v="plays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d v="2016-04-01T17:55:58"/>
    <d v="2016-05-01T17:55:58"/>
    <s v="theater/plays"/>
    <n v="92.037815126050418"/>
    <s v="theater"/>
    <s v="plays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d v="2016-03-29T16:20:32"/>
    <d v="2016-04-28T16:20:32"/>
    <s v="theater/plays"/>
    <n v="63.424242424242422"/>
    <s v="theater"/>
    <s v="plays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d v="2015-06-14T19:32:39"/>
    <d v="2015-07-14T19:32:39"/>
    <s v="theater/plays"/>
    <n v="135.625"/>
    <s v="theater"/>
    <s v="plays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d v="2016-04-23T16:12:18"/>
    <d v="2016-06-01T18:57:00"/>
    <s v="theater/plays"/>
    <n v="168.75"/>
    <s v="theater"/>
    <s v="plays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d v="2015-07-10T17:59:38"/>
    <d v="2015-07-21T03:00:00"/>
    <s v="theater/plays"/>
    <n v="70.862068965517238"/>
    <s v="theater"/>
    <s v="plays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d v="2016-11-01T01:23:31"/>
    <d v="2016-12-01T02:23:31"/>
    <s v="theater/plays"/>
    <n v="50"/>
    <s v="theater"/>
    <s v="plays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d v="2016-07-15T10:35:20"/>
    <d v="2016-07-31T11:00:00"/>
    <s v="theater/plays"/>
    <n v="42.214166666666671"/>
    <s v="theater"/>
    <s v="plays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d v="2017-01-12T04:40:05"/>
    <d v="2017-03-13T03:40:05"/>
    <s v="technology/wearables"/>
    <n v="152.41346153846155"/>
    <s v="technology"/>
    <s v="wearables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d v="2016-06-22T15:58:28"/>
    <d v="2016-07-21T17:30:00"/>
    <s v="technology/wearables"/>
    <n v="90.616279069767444"/>
    <s v="technology"/>
    <s v="wearables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d v="2014-11-04T10:58:54"/>
    <d v="2014-12-04T10:58:54"/>
    <s v="technology/wearables"/>
    <n v="201.60393258426967"/>
    <s v="technology"/>
    <s v="wearables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d v="2016-01-18T12:04:39"/>
    <d v="2016-02-17T12:04:39"/>
    <s v="technology/wearables"/>
    <n v="127.93333333333334"/>
    <s v="technology"/>
    <s v="wearables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d v="2016-08-29T14:43:32"/>
    <d v="2016-10-08T14:43:32"/>
    <s v="technology/wearables"/>
    <n v="29.894736842105264"/>
    <s v="technology"/>
    <s v="wearables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d v="2015-09-10T21:11:08"/>
    <d v="2015-10-15T21:11:08"/>
    <s v="technology/wearables"/>
    <n v="367.97142857142859"/>
    <s v="technology"/>
    <s v="wearables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d v="2016-07-05T16:00:50"/>
    <d v="2016-08-19T16:00:50"/>
    <s v="technology/wearables"/>
    <n v="129.16666666666666"/>
    <s v="technology"/>
    <s v="wearables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d v="2016-10-26T19:15:19"/>
    <d v="2016-11-30T20:15:19"/>
    <s v="technology/wearables"/>
    <n v="800.7"/>
    <s v="technology"/>
    <s v="wearables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d v="2015-03-19T16:52:02"/>
    <d v="2015-04-18T16:52:02"/>
    <s v="technology/wearables"/>
    <n v="28"/>
    <s v="technology"/>
    <s v="wearables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d v="2016-02-02T17:01:54"/>
    <d v="2016-03-03T17:01:54"/>
    <s v="technology/wearables"/>
    <n v="102.01639344262296"/>
    <s v="technology"/>
    <s v="wearables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d v="2016-08-22T16:04:20"/>
    <d v="2016-10-21T16:04:20"/>
    <s v="technology/wearables"/>
    <n v="184.36363636363637"/>
    <s v="technology"/>
    <s v="wearables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d v="2015-10-01T11:57:28"/>
    <d v="2015-11-06T01:00:00"/>
    <s v="technology/wearables"/>
    <n v="162.91935483870967"/>
    <s v="technology"/>
    <s v="wearables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d v="2016-01-24T23:05:09"/>
    <d v="2016-02-28T23:05:09"/>
    <s v="technology/wearables"/>
    <n v="1"/>
    <s v="technology"/>
    <s v="wearables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d v="2016-05-30T05:39:06"/>
    <d v="2016-07-21T14:00:00"/>
    <s v="technology/wearables"/>
    <n v="603.52631578947364"/>
    <s v="technology"/>
    <s v="wearables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d v="2014-12-12T01:02:52"/>
    <d v="2015-01-11T01:02:52"/>
    <s v="technology/wearables"/>
    <n v="45.407407407407405"/>
    <s v="technology"/>
    <s v="wearables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d v="2014-06-26T19:29:25"/>
    <d v="2014-07-11T16:00:00"/>
    <s v="technology/wearables"/>
    <n v="97.333333333333329"/>
    <s v="technology"/>
    <s v="wearables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d v="2016-12-01T16:34:06"/>
    <d v="2016-12-30T23:00:00"/>
    <s v="technology/wearables"/>
    <n v="167.66666666666666"/>
    <s v="technology"/>
    <s v="wearables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d v="2016-11-23T17:58:57"/>
    <d v="2016-12-23T17:58:57"/>
    <s v="technology/wearables"/>
    <n v="859.85714285714289"/>
    <s v="technology"/>
    <s v="wearables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d v="2015-04-21T15:45:25"/>
    <d v="2015-05-21T15:45:25"/>
    <s v="technology/wearables"/>
    <n v="26.5"/>
    <s v="technology"/>
    <s v="wearables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d v="2016-03-22T16:45:46"/>
    <d v="2016-04-26T06:55:00"/>
    <s v="technology/wearables"/>
    <n v="30.272727272727273"/>
    <s v="technology"/>
    <s v="wearables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d v="2016-09-13T15:12:32"/>
    <d v="2016-10-13T15:12:32"/>
    <s v="technology/wearables"/>
    <n v="54.666666666666664"/>
    <s v="technology"/>
    <s v="wearables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d v="2016-11-30T02:03:55"/>
    <d v="2016-12-30T02:03:55"/>
    <s v="technology/wearables"/>
    <n v="60.75"/>
    <s v="technology"/>
    <s v="wearables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d v="2014-12-01T19:00:28"/>
    <d v="2015-01-15T19:00:28"/>
    <s v="technology/wearables"/>
    <n v="102.72727272727273"/>
    <s v="technology"/>
    <s v="wearables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d v="2015-04-29T16:17:15"/>
    <d v="2015-05-29T16:17:15"/>
    <s v="technology/wearables"/>
    <n v="41.585365853658537"/>
    <s v="technology"/>
    <s v="wearables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d v="2016-08-30T15:25:34"/>
    <d v="2016-10-14T15:25:34"/>
    <s v="technology/wearables"/>
    <n v="116.53333333333333"/>
    <s v="technology"/>
    <s v="wearables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d v="2014-10-23T05:19:05"/>
    <d v="2014-12-02T06:19:05"/>
    <s v="technology/wearables"/>
    <n v="45.333333333333336"/>
    <s v="technology"/>
    <s v="wearables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d v="2016-06-01T06:38:29"/>
    <d v="2016-07-02T04:00:00"/>
    <s v="technology/wearables"/>
    <n v="157.46"/>
    <s v="technology"/>
    <s v="wearables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d v="2016-07-18T12:05:54"/>
    <d v="2016-08-17T12:05:54"/>
    <s v="technology/wearables"/>
    <n v="100.5"/>
    <s v="technology"/>
    <s v="wearables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d v="2016-12-28T01:26:48"/>
    <d v="2017-01-27T01:26:48"/>
    <s v="technology/wearables"/>
    <e v="#DIV/0!"/>
    <s v="technology"/>
    <s v="wearables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d v="2014-06-16T02:33:45"/>
    <d v="2014-07-16T02:33:45"/>
    <s v="technology/wearables"/>
    <e v="#DIV/0!"/>
    <s v="technology"/>
    <s v="wearables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d v="2016-02-10T18:34:47"/>
    <d v="2016-03-11T18:34:47"/>
    <s v="technology/wearables"/>
    <n v="51.822463768115945"/>
    <s v="technology"/>
    <s v="wearables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d v="2015-11-05T22:28:22"/>
    <d v="2015-12-05T22:28:22"/>
    <s v="technology/wearables"/>
    <n v="308.75"/>
    <s v="technology"/>
    <s v="wearables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d v="2014-11-12T20:43:48"/>
    <d v="2014-12-17T20:43:48"/>
    <s v="technology/wearables"/>
    <n v="379.22767857142856"/>
    <s v="technology"/>
    <s v="wearables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d v="2017-02-01T13:51:19"/>
    <d v="2017-03-03T13:51:19"/>
    <s v="technology/wearables"/>
    <n v="176.36428571428573"/>
    <s v="technology"/>
    <s v="wearables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d v="2015-07-03T19:17:13"/>
    <d v="2015-08-02T19:17:13"/>
    <s v="technology/wearables"/>
    <n v="66.066666666666663"/>
    <s v="technology"/>
    <s v="wearables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d v="2014-10-24T15:31:55"/>
    <d v="2014-12-08T16:31:55"/>
    <s v="technology/wearables"/>
    <n v="89.648648648648646"/>
    <s v="technology"/>
    <s v="wearables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d v="2014-07-16T14:17:33"/>
    <d v="2014-08-15T14:17:33"/>
    <s v="technology/wearables"/>
    <e v="#DIV/0!"/>
    <s v="technology"/>
    <s v="wearables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d v="2016-08-30T14:58:37"/>
    <d v="2016-10-01T14:58:37"/>
    <s v="technology/wearables"/>
    <n v="382.39130434782606"/>
    <s v="technology"/>
    <s v="wearables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d v="2015-06-17T19:35:39"/>
    <d v="2015-07-17T19:35:39"/>
    <s v="technology/wearables"/>
    <n v="100"/>
    <s v="technology"/>
    <s v="wearables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d v="2016-06-21T12:38:03"/>
    <d v="2016-08-19T03:59:00"/>
    <s v="technology/wearables"/>
    <n v="158.35603715170279"/>
    <s v="technology"/>
    <s v="wearables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d v="2016-06-01T18:57:19"/>
    <d v="2016-06-30T18:57:19"/>
    <s v="publishing/nonfiction"/>
    <n v="40.762589928057551"/>
    <s v="publishing"/>
    <s v="nonfiction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d v="2014-06-09T19:32:39"/>
    <d v="2014-07-14T19:32:39"/>
    <s v="publishing/nonfiction"/>
    <n v="53.571428571428569"/>
    <s v="publishing"/>
    <s v="nonfiction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d v="2013-05-28T01:49:11"/>
    <d v="2013-06-27T01:49:11"/>
    <s v="publishing/nonfiction"/>
    <n v="48.449664429530202"/>
    <s v="publishing"/>
    <s v="nonfiction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d v="2015-02-05T15:18:45"/>
    <d v="2015-03-07T15:18:45"/>
    <s v="publishing/nonfiction"/>
    <n v="82.41935483870968"/>
    <s v="publishing"/>
    <s v="nonfiction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d v="2014-11-20T12:08:53"/>
    <d v="2014-12-18T12:08:53"/>
    <s v="publishing/nonfiction"/>
    <n v="230.19230769230768"/>
    <s v="publishing"/>
    <s v="nonfiction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d v="2015-11-09T07:58:55"/>
    <d v="2015-12-16T06:59:00"/>
    <s v="publishing/nonfiction"/>
    <n v="59.360465116279073"/>
    <s v="publishing"/>
    <s v="nonfiction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d v="2015-11-26T00:18:54"/>
    <d v="2015-12-26T00:18:54"/>
    <s v="publishing/nonfiction"/>
    <n v="66.698717948717942"/>
    <s v="publishing"/>
    <s v="nonfiction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d v="2016-01-13T17:45:44"/>
    <d v="2016-02-12T17:45:44"/>
    <s v="publishing/nonfiction"/>
    <n v="168.77500000000001"/>
    <s v="publishing"/>
    <s v="nonfiction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d v="2015-07-15T13:52:46"/>
    <d v="2015-09-05T03:59:00"/>
    <s v="publishing/nonfiction"/>
    <n v="59.973568281938327"/>
    <s v="publishing"/>
    <s v="nonfiction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d v="2013-02-04T02:49:48"/>
    <d v="2013-03-11T00:00:00"/>
    <s v="publishing/nonfiction"/>
    <n v="31.80952380952381"/>
    <s v="publishing"/>
    <s v="nonfiction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d v="2016-05-12T19:22:59"/>
    <d v="2016-06-11T19:22:59"/>
    <s v="publishing/nonfiction"/>
    <n v="24.421875"/>
    <s v="publishing"/>
    <s v="nonfiction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d v="2012-10-31T06:06:45"/>
    <d v="2012-11-30T10:00:00"/>
    <s v="publishing/nonfiction"/>
    <n v="25.347107438016529"/>
    <s v="publishing"/>
    <s v="nonfiction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d v="2013-06-05T00:56:00"/>
    <d v="2013-07-05T00:56:00"/>
    <s v="publishing/nonfiction"/>
    <n v="71.443218390804603"/>
    <s v="publishing"/>
    <s v="nonfiction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d v="2013-01-30T23:05:37"/>
    <d v="2013-03-01T05:59:00"/>
    <s v="publishing/nonfiction"/>
    <n v="38.553846153846152"/>
    <s v="publishing"/>
    <s v="nonfiction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d v="2011-05-26T13:42:03"/>
    <d v="2011-06-25T13:42:03"/>
    <s v="publishing/nonfiction"/>
    <n v="68.367346938775512"/>
    <s v="publishing"/>
    <s v="nonfiction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d v="2011-05-05T19:33:10"/>
    <d v="2011-07-06T19:33:10"/>
    <s v="publishing/nonfiction"/>
    <n v="40.210526315789473"/>
    <s v="publishing"/>
    <s v="nonfiction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d v="2012-07-05T21:37:00"/>
    <d v="2012-08-02T21:37:00"/>
    <s v="publishing/nonfiction"/>
    <n v="32.074074074074076"/>
    <s v="publishing"/>
    <s v="nonfiction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d v="2014-05-22T17:12:52"/>
    <d v="2014-06-21T17:12:52"/>
    <s v="publishing/nonfiction"/>
    <n v="28.632575757575758"/>
    <s v="publishing"/>
    <s v="nonfiction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d v="2013-07-09T22:25:31"/>
    <d v="2013-09-07T22:25:31"/>
    <s v="publishing/nonfiction"/>
    <n v="43.64"/>
    <s v="publishing"/>
    <s v="nonfiction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d v="2016-01-27T20:15:27"/>
    <d v="2016-02-15T07:59:00"/>
    <s v="publishing/nonfiction"/>
    <n v="40"/>
    <s v="publishing"/>
    <s v="nonfiction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d v="2014-11-08T16:41:46"/>
    <d v="2015-01-07T16:41:46"/>
    <s v="music/rock"/>
    <n v="346.04166666666669"/>
    <s v="music"/>
    <s v="rock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d v="2015-02-14T17:35:52"/>
    <d v="2015-03-16T16:35:52"/>
    <s v="music/rock"/>
    <n v="81.739130434782609"/>
    <s v="music"/>
    <s v="rock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d v="2014-10-12T23:54:23"/>
    <d v="2014-11-27T00:54:23"/>
    <s v="music/rock"/>
    <n v="64.535306122448986"/>
    <s v="music"/>
    <s v="rock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d v="2015-10-15T00:04:10"/>
    <d v="2015-11-14T01:04:10"/>
    <s v="music/rock"/>
    <n v="63.477777777777774"/>
    <s v="music"/>
    <s v="rock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d v="2015-05-22T04:34:54"/>
    <d v="2015-06-15T04:34:54"/>
    <s v="music/rock"/>
    <n v="63.620689655172413"/>
    <s v="music"/>
    <s v="rock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d v="2014-03-12T14:15:46"/>
    <d v="2014-04-11T14:15:46"/>
    <s v="music/rock"/>
    <n v="83.967068965517228"/>
    <s v="music"/>
    <s v="rock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d v="2013-10-01T00:04:50"/>
    <d v="2013-10-16T00:04:50"/>
    <s v="music/rock"/>
    <n v="77.75"/>
    <s v="music"/>
    <s v="rock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d v="2015-04-07T18:12:22"/>
    <d v="2015-05-07T18:12:22"/>
    <s v="music/rock"/>
    <n v="107.07142857142857"/>
    <s v="music"/>
    <s v="rock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d v="2012-06-12T17:45:32"/>
    <d v="2012-07-12T17:45:32"/>
    <s v="music/rock"/>
    <n v="38.75"/>
    <s v="music"/>
    <s v="rock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d v="2016-11-30T22:50:33"/>
    <d v="2016-12-30T22:50:33"/>
    <s v="music/rock"/>
    <n v="201.94230769230768"/>
    <s v="music"/>
    <s v="rock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d v="2016-02-24T03:53:08"/>
    <d v="2016-03-25T02:53:08"/>
    <s v="music/rock"/>
    <n v="43.060606060606062"/>
    <s v="music"/>
    <s v="rock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d v="2016-12-16T01:35:19"/>
    <d v="2017-01-15T01:35:19"/>
    <s v="music/rock"/>
    <n v="62.871559633027523"/>
    <s v="music"/>
    <s v="rock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d v="2016-11-03T16:03:26"/>
    <d v="2016-12-03T17:03:26"/>
    <s v="music/rock"/>
    <n v="55.607142857142854"/>
    <s v="music"/>
    <s v="rock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d v="2017-01-12T05:16:10"/>
    <d v="2017-02-03T04:11:00"/>
    <s v="music/rock"/>
    <n v="48.70967741935484"/>
    <s v="music"/>
    <s v="rock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d v="2016-07-17T18:13:30"/>
    <d v="2016-08-01T18:13:30"/>
    <s v="music/rock"/>
    <n v="30.578947368421051"/>
    <s v="music"/>
    <s v="rock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d v="2015-05-06T11:47:56"/>
    <d v="2015-06-05T11:47:56"/>
    <s v="music/rock"/>
    <n v="73.907284768211923"/>
    <s v="music"/>
    <s v="rock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d v="2015-05-17T18:18:26"/>
    <d v="2015-06-09T02:00:00"/>
    <s v="music/rock"/>
    <n v="21.2"/>
    <s v="music"/>
    <s v="rock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d v="2016-11-29T05:08:45"/>
    <d v="2016-12-29T05:08:45"/>
    <s v="music/rock"/>
    <n v="73.356164383561648"/>
    <s v="music"/>
    <s v="rock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d v="2013-04-06T19:12:16"/>
    <d v="2013-05-06T19:12:16"/>
    <s v="music/rock"/>
    <n v="56.412162162162161"/>
    <s v="music"/>
    <s v="rock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d v="2016-12-03T01:47:58"/>
    <d v="2016-12-23T01:47:58"/>
    <s v="music/rock"/>
    <n v="50.247311827956992"/>
    <s v="music"/>
    <s v="rock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d v="2015-06-05T17:38:42"/>
    <d v="2015-07-05T17:38:42"/>
    <s v="music/rock"/>
    <n v="68.936507936507937"/>
    <s v="music"/>
    <s v="rock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d v="2016-03-04T16:32:01"/>
    <d v="2016-04-29T12:11:00"/>
    <s v="music/rock"/>
    <n v="65.914104477611943"/>
    <s v="music"/>
    <s v="rock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d v="2015-06-29T15:31:29"/>
    <d v="2015-07-29T15:31:29"/>
    <s v="music/rock"/>
    <n v="62.5"/>
    <s v="music"/>
    <s v="rock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d v="2015-05-02T22:06:35"/>
    <d v="2015-06-03T04:30:00"/>
    <s v="music/rock"/>
    <n v="70.064102564102569"/>
    <s v="music"/>
    <s v="rock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d v="2016-09-21T14:45:17"/>
    <d v="2016-10-17T16:14:00"/>
    <s v="music/rock"/>
    <n v="60.181874999999998"/>
    <s v="music"/>
    <s v="rock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d v="2016-07-14T11:32:37"/>
    <d v="2016-08-13T11:32:37"/>
    <s v="music/rock"/>
    <n v="21.382352941176471"/>
    <s v="music"/>
    <s v="rock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d v="2015-03-24T19:16:46"/>
    <d v="2015-04-27T17:12:00"/>
    <s v="music/rock"/>
    <n v="160.78947368421052"/>
    <s v="music"/>
    <s v="rock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d v="2015-07-08T15:36:58"/>
    <d v="2015-08-22T04:59:00"/>
    <s v="music/rock"/>
    <n v="42.384615384615387"/>
    <s v="music"/>
    <s v="rock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d v="2016-02-01T03:43:06"/>
    <d v="2016-03-03T03:43:06"/>
    <s v="music/rock"/>
    <n v="27.317307692307693"/>
    <s v="music"/>
    <s v="rock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d v="2016-07-02T16:22:03"/>
    <d v="2016-08-01T16:22:03"/>
    <s v="music/rock"/>
    <n v="196.82692307692307"/>
    <s v="music"/>
    <s v="rock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d v="2017-01-17T03:28:46"/>
    <d v="2017-03-01T03:00:00"/>
    <s v="music/rock"/>
    <n v="53.882352941176471"/>
    <s v="music"/>
    <s v="rock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d v="2016-12-15T21:48:01"/>
    <d v="2017-01-14T21:48:01"/>
    <s v="music/rock"/>
    <n v="47.756097560975611"/>
    <s v="music"/>
    <s v="rock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d v="2015-01-14T23:58:02"/>
    <d v="2015-02-13T23:58:02"/>
    <s v="music/rock"/>
    <n v="88.191780821917803"/>
    <s v="music"/>
    <s v="rock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d v="2016-09-27T22:01:50"/>
    <d v="2016-10-27T21:19:00"/>
    <s v="music/rock"/>
    <n v="72.056962025316452"/>
    <s v="music"/>
    <s v="rock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d v="2016-06-05T20:58:54"/>
    <d v="2016-07-05T20:58:54"/>
    <s v="music/rock"/>
    <n v="74.246153846153845"/>
    <s v="music"/>
    <s v="rock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d v="2014-09-07T00:06:13"/>
    <d v="2014-10-07T00:06:13"/>
    <s v="music/rock"/>
    <n v="61.701086956521742"/>
    <s v="music"/>
    <s v="rock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d v="2016-05-08T08:11:13"/>
    <d v="2016-06-12T05:30:00"/>
    <s v="music/rock"/>
    <n v="17.235294117647058"/>
    <s v="music"/>
    <s v="rock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d v="2013-05-05T23:54:34"/>
    <d v="2013-05-26T23:54:34"/>
    <s v="music/rock"/>
    <n v="51.720833333333331"/>
    <s v="music"/>
    <s v="rock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d v="2015-03-02T01:16:51"/>
    <d v="2015-05-01T00:16:51"/>
    <s v="music/rock"/>
    <n v="24.150442477876105"/>
    <s v="music"/>
    <s v="rock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d v="2013-06-26T01:30:35"/>
    <d v="2013-07-26T01:30:35"/>
    <s v="music/rock"/>
    <n v="62.166666666666664"/>
    <s v="music"/>
    <s v="rock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d v="2015-01-28T12:14:45"/>
    <d v="2015-02-22T12:14:45"/>
    <s v="publishing/translations"/>
    <n v="48.2"/>
    <s v="publishing"/>
    <s v="translations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d v="2014-10-29T16:20:01"/>
    <d v="2014-11-28T17:20:01"/>
    <s v="publishing/translations"/>
    <n v="6.1764705882352944"/>
    <s v="publishing"/>
    <s v="translations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d v="2015-10-20T10:23:27"/>
    <d v="2015-12-12T10:00:00"/>
    <s v="publishing/translations"/>
    <n v="5"/>
    <s v="publishing"/>
    <s v="translations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d v="2014-07-18T12:52:58"/>
    <d v="2014-08-12T12:52:58"/>
    <s v="publishing/translations"/>
    <n v="7.5"/>
    <s v="publishing"/>
    <s v="translations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d v="2015-10-14T20:55:56"/>
    <d v="2015-11-13T21:55:56"/>
    <s v="publishing/translations"/>
    <n v="12"/>
    <s v="publishing"/>
    <s v="translations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d v="2014-11-02T03:12:15"/>
    <d v="2015-01-01T04:12:15"/>
    <s v="publishing/translations"/>
    <e v="#DIV/0!"/>
    <s v="publishing"/>
    <s v="translations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d v="2016-04-19T07:38:40"/>
    <d v="2016-06-03T07:38:40"/>
    <s v="publishing/translations"/>
    <n v="1"/>
    <s v="publishing"/>
    <s v="translations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d v="2015-01-09T01:25:00"/>
    <d v="2015-02-06T01:25:00"/>
    <s v="publishing/translations"/>
    <n v="2.3333333333333335"/>
    <s v="publishing"/>
    <s v="translations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d v="2014-11-04T01:31:39"/>
    <d v="2014-12-04T01:31:39"/>
    <s v="publishing/translations"/>
    <n v="24.615384615384617"/>
    <s v="publishing"/>
    <s v="translations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d v="2015-12-22T10:29:30"/>
    <d v="2016-02-20T10:29:30"/>
    <s v="publishing/translations"/>
    <n v="100"/>
    <s v="publishing"/>
    <s v="translations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d v="2016-12-04T06:04:27"/>
    <d v="2017-01-03T06:04:27"/>
    <s v="publishing/translations"/>
    <n v="1"/>
    <s v="publishing"/>
    <s v="translations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d v="2015-07-07T16:13:11"/>
    <d v="2015-08-16T16:13:11"/>
    <s v="publishing/translations"/>
    <n v="88.888888888888886"/>
    <s v="publishing"/>
    <s v="translations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d v="2015-10-22T22:13:39"/>
    <d v="2015-11-21T23:13:39"/>
    <s v="publishing/translations"/>
    <e v="#DIV/0!"/>
    <s v="publishing"/>
    <s v="translations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d v="2015-08-16T03:36:14"/>
    <d v="2015-09-15T11:11:00"/>
    <s v="publishing/translations"/>
    <n v="27.5"/>
    <s v="publishing"/>
    <s v="translations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d v="2016-01-26T10:57:14"/>
    <d v="2016-02-25T10:57:14"/>
    <s v="publishing/translations"/>
    <n v="6"/>
    <s v="publishing"/>
    <s v="translations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d v="2016-09-09T10:56:59"/>
    <d v="2016-10-09T10:56:59"/>
    <s v="publishing/translations"/>
    <n v="44.5"/>
    <s v="publishing"/>
    <s v="translations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d v="2016-06-03T16:01:26"/>
    <d v="2016-06-28T16:01:26"/>
    <s v="publishing/translations"/>
    <n v="1"/>
    <s v="publishing"/>
    <s v="translations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d v="2015-01-09T21:58:29"/>
    <d v="2015-02-08T21:58:29"/>
    <s v="publishing/translations"/>
    <n v="100"/>
    <s v="publishing"/>
    <s v="translations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d v="2016-08-22T05:45:04"/>
    <d v="2016-09-21T05:45:04"/>
    <s v="publishing/translations"/>
    <n v="13"/>
    <s v="publishing"/>
    <s v="translations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d v="2015-12-02T08:38:51"/>
    <d v="2016-01-01T08:38:51"/>
    <s v="publishing/translations"/>
    <n v="100"/>
    <s v="publishing"/>
    <s v="translations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d v="2016-11-02T17:13:22"/>
    <d v="2016-11-15T18:13:22"/>
    <s v="publishing/translations"/>
    <n v="109.07142857142857"/>
    <s v="publishing"/>
    <s v="translations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d v="2015-03-30T03:09:19"/>
    <d v="2015-04-29T03:09:19"/>
    <s v="publishing/translations"/>
    <e v="#DIV/0!"/>
    <s v="publishing"/>
    <s v="translations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d v="2015-06-25T09:22:00"/>
    <d v="2015-08-24T09:22:00"/>
    <s v="publishing/translations"/>
    <e v="#DIV/0!"/>
    <s v="publishing"/>
    <s v="translations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d v="2016-08-19T20:26:25"/>
    <d v="2016-09-18T20:26:25"/>
    <s v="publishing/translations"/>
    <n v="104.75"/>
    <s v="publishing"/>
    <s v="translations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d v="2016-03-03T09:06:57"/>
    <d v="2016-04-02T08:06:57"/>
    <s v="publishing/translations"/>
    <n v="15"/>
    <s v="publishing"/>
    <s v="translations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d v="2015-03-11T01:27:22"/>
    <d v="2015-04-10T01:27:22"/>
    <s v="publishing/translations"/>
    <e v="#DIV/0!"/>
    <s v="publishing"/>
    <s v="translations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d v="2014-11-18T19:31:28"/>
    <d v="2014-12-19T19:31:28"/>
    <s v="publishing/translations"/>
    <n v="80.599999999999994"/>
    <s v="publishing"/>
    <s v="translations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d v="2015-10-27T05:03:36"/>
    <d v="2015-11-26T06:03:36"/>
    <s v="publishing/translations"/>
    <n v="115.55319148936171"/>
    <s v="publishing"/>
    <s v="translations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d v="2015-06-20T18:43:48"/>
    <d v="2015-07-20T18:43:48"/>
    <s v="publishing/translations"/>
    <e v="#DIV/0!"/>
    <s v="publishing"/>
    <s v="translations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d v="2016-10-30T15:01:15"/>
    <d v="2016-12-10T11:00:00"/>
    <s v="publishing/translations"/>
    <n v="80.5"/>
    <s v="publishing"/>
    <s v="translations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d v="2015-05-18T18:24:38"/>
    <d v="2015-06-08T15:00:00"/>
    <s v="publishing/translations"/>
    <n v="744.5454545454545"/>
    <s v="publishing"/>
    <s v="translations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d v="2015-09-11T18:43:40"/>
    <d v="2015-10-11T18:43:40"/>
    <s v="publishing/translations"/>
    <n v="7.5"/>
    <s v="publishing"/>
    <s v="translations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d v="2016-01-22T08:24:17"/>
    <d v="2016-02-21T08:24:17"/>
    <s v="publishing/translations"/>
    <n v="38.5"/>
    <s v="publishing"/>
    <s v="translations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d v="2014-06-06T12:45:39"/>
    <d v="2014-07-13T04:59:00"/>
    <s v="publishing/translations"/>
    <n v="36.68181818181818"/>
    <s v="publishing"/>
    <s v="translations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d v="2016-03-28T20:54:59"/>
    <d v="2016-04-27T13:55:00"/>
    <s v="publishing/translations"/>
    <n v="75"/>
    <s v="publishing"/>
    <s v="translations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d v="2015-02-05T19:55:01"/>
    <d v="2015-03-07T19:55:01"/>
    <s v="publishing/translations"/>
    <n v="30"/>
    <s v="publishing"/>
    <s v="translations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d v="2016-04-26T17:57:43"/>
    <d v="2016-05-26T17:57:43"/>
    <s v="publishing/translations"/>
    <n v="1"/>
    <s v="publishing"/>
    <s v="translations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d v="2015-07-13T18:22:49"/>
    <d v="2015-09-11T18:22:49"/>
    <s v="publishing/translations"/>
    <n v="673.33333333333337"/>
    <s v="publishing"/>
    <s v="translations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d v="2016-04-25T15:29:18"/>
    <d v="2016-05-25T15:29:18"/>
    <s v="publishing/translations"/>
    <e v="#DIV/0!"/>
    <s v="publishing"/>
    <s v="translations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d v="2016-12-03T22:13:29"/>
    <d v="2017-01-02T22:13:29"/>
    <s v="publishing/translations"/>
    <e v="#DIV/0!"/>
    <s v="publishing"/>
    <s v="translations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d v="2015-07-14T20:57:42"/>
    <d v="2015-09-12T20:57:42"/>
    <s v="publishing/translations"/>
    <e v="#DIV/0!"/>
    <s v="publishing"/>
    <s v="translations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d v="2015-05-15T13:00:55"/>
    <d v="2015-06-14T13:00:55"/>
    <s v="publishing/translations"/>
    <e v="#DIV/0!"/>
    <s v="publishing"/>
    <s v="translations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d v="2016-04-01T10:44:38"/>
    <d v="2016-04-21T10:44:38"/>
    <s v="publishing/translations"/>
    <e v="#DIV/0!"/>
    <s v="publishing"/>
    <s v="translations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d v="2016-06-08T17:32:14"/>
    <d v="2016-07-08T17:32:14"/>
    <s v="publishing/translations"/>
    <n v="25"/>
    <s v="publishing"/>
    <s v="translations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d v="2015-04-21T22:28:38"/>
    <d v="2015-05-22T05:25:00"/>
    <s v="publishing/translations"/>
    <e v="#DIV/0!"/>
    <s v="publishing"/>
    <s v="translations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d v="2015-03-23T19:28:25"/>
    <d v="2015-05-10T19:28:25"/>
    <s v="publishing/translations"/>
    <e v="#DIV/0!"/>
    <s v="publishing"/>
    <s v="translations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d v="2016-01-21T04:06:37"/>
    <d v="2016-02-20T04:06:37"/>
    <s v="publishing/translations"/>
    <n v="1"/>
    <s v="publishing"/>
    <s v="translations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d v="2014-10-19T23:00:59"/>
    <d v="2014-11-19T00:00:59"/>
    <s v="publishing/translations"/>
    <n v="1"/>
    <s v="publishing"/>
    <s v="translations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d v="2014-06-28T16:52:43"/>
    <d v="2014-07-28T16:52:43"/>
    <s v="publishing/translations"/>
    <e v="#DIV/0!"/>
    <s v="publishing"/>
    <s v="translations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d v="2017-03-01T16:42:27"/>
    <d v="2017-04-15T15:42:27"/>
    <s v="publishing/translations"/>
    <e v="#DIV/0!"/>
    <s v="publishing"/>
    <s v="translations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d v="2016-04-03T20:48:00"/>
    <d v="2016-04-24T21:59:00"/>
    <s v="publishing/translations"/>
    <n v="15"/>
    <s v="publishing"/>
    <s v="translations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d v="2014-07-12T16:08:40"/>
    <d v="2014-09-05T13:39:00"/>
    <s v="publishing/translations"/>
    <n v="225"/>
    <s v="publishing"/>
    <s v="translations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d v="2016-12-04T16:02:45"/>
    <d v="2017-01-03T16:02:45"/>
    <s v="publishing/translations"/>
    <n v="48.333333333333336"/>
    <s v="publishing"/>
    <s v="translations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d v="2015-10-12T21:30:44"/>
    <d v="2015-11-11T22:30:44"/>
    <s v="publishing/translations"/>
    <e v="#DIV/0!"/>
    <s v="publishing"/>
    <s v="translations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d v="2014-07-11T16:56:00"/>
    <d v="2014-08-11T04:00:00"/>
    <s v="publishing/translations"/>
    <e v="#DIV/0!"/>
    <s v="publishing"/>
    <s v="translations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d v="2015-11-04T04:54:56"/>
    <d v="2015-12-02T17:25:00"/>
    <s v="publishing/translations"/>
    <e v="#DIV/0!"/>
    <s v="publishing"/>
    <s v="translations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d v="2014-10-03T21:31:38"/>
    <d v="2014-11-30T23:45:00"/>
    <s v="publishing/translations"/>
    <e v="#DIV/0!"/>
    <s v="publishing"/>
    <s v="translations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d v="2014-09-17T15:29:14"/>
    <d v="2014-10-21T00:00:00"/>
    <s v="publishing/radio &amp; podcasts"/>
    <n v="44.66673529411765"/>
    <s v="publishing"/>
    <s v="radio &amp; podcasts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d v="2013-03-11T15:54:31"/>
    <d v="2013-04-10T15:54:31"/>
    <s v="publishing/radio &amp; podcasts"/>
    <n v="28.937999999999999"/>
    <s v="publishing"/>
    <s v="radio &amp; podcasts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d v="2013-02-21T21:52:18"/>
    <d v="2013-04-07T20:52:18"/>
    <s v="publishing/radio &amp; podcasts"/>
    <n v="35.44"/>
    <s v="publishing"/>
    <s v="radio &amp; podcasts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d v="2013-01-17T15:52:38"/>
    <d v="2013-02-16T15:52:38"/>
    <s v="publishing/radio &amp; podcasts"/>
    <n v="34.871794871794869"/>
    <s v="publishing"/>
    <s v="radio &amp; podcasts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d v="2012-02-20T17:37:32"/>
    <d v="2012-03-22T03:00:00"/>
    <s v="publishing/radio &amp; podcasts"/>
    <n v="52.622732513451197"/>
    <s v="publishing"/>
    <s v="radio &amp; podcasts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d v="2015-12-02T04:07:46"/>
    <d v="2016-01-12T05:00:00"/>
    <s v="publishing/radio &amp; podcasts"/>
    <n v="69.598266129032254"/>
    <s v="publishing"/>
    <s v="radio &amp; podcasts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d v="2012-01-25T19:14:45"/>
    <d v="2012-03-25T18:14:45"/>
    <s v="publishing/radio &amp; podcasts"/>
    <n v="76.72"/>
    <s v="publishing"/>
    <s v="radio &amp; podcasts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d v="2011-04-13T00:20:49"/>
    <d v="2011-06-12T00:20:49"/>
    <s v="publishing/radio &amp; podcasts"/>
    <n v="33.191126279863482"/>
    <s v="publishing"/>
    <s v="radio &amp; podcasts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d v="2013-01-16T14:21:49"/>
    <d v="2013-02-15T14:21:49"/>
    <s v="publishing/radio &amp; podcasts"/>
    <n v="149.46417445482865"/>
    <s v="publishing"/>
    <s v="radio &amp; podcasts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d v="2012-12-07T19:51:03"/>
    <d v="2012-12-28T19:51:03"/>
    <s v="publishing/radio &amp; podcasts"/>
    <n v="23.172839506172838"/>
    <s v="publishing"/>
    <s v="radio &amp; podcasts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d v="2015-03-10T22:58:54"/>
    <d v="2015-04-09T22:58:54"/>
    <s v="publishing/radio &amp; podcasts"/>
    <n v="96.877551020408163"/>
    <s v="publishing"/>
    <s v="radio &amp; podcasts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d v="2013-09-16T13:01:43"/>
    <d v="2013-10-16T13:01:43"/>
    <s v="publishing/radio &amp; podcasts"/>
    <n v="103.20238095238095"/>
    <s v="publishing"/>
    <s v="radio &amp; podcasts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d v="2012-01-31T23:30:39"/>
    <d v="2012-03-01T23:30:39"/>
    <s v="publishing/radio &amp; podcasts"/>
    <n v="38.462553191489363"/>
    <s v="publishing"/>
    <s v="radio &amp; podcasts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d v="2013-08-14T17:28:12"/>
    <d v="2013-09-13T17:28:12"/>
    <s v="publishing/radio &amp; podcasts"/>
    <n v="44.315789473684212"/>
    <s v="publishing"/>
    <s v="radio &amp; podcasts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d v="2014-11-17T17:21:03"/>
    <d v="2014-12-20T04:59:00"/>
    <s v="publishing/radio &amp; podcasts"/>
    <n v="64.173356009070289"/>
    <s v="publishing"/>
    <s v="radio &amp; podcasts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d v="2011-08-11T01:00:22"/>
    <d v="2011-09-10T01:00:22"/>
    <s v="publishing/radio &amp; podcasts"/>
    <n v="43.333275109170302"/>
    <s v="publishing"/>
    <s v="radio &amp; podcasts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d v="2011-10-24T14:46:44"/>
    <d v="2011-12-23T03:00:00"/>
    <s v="publishing/radio &amp; podcasts"/>
    <n v="90.495934959349597"/>
    <s v="publishing"/>
    <s v="radio &amp; podcasts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d v="2013-04-30T20:55:13"/>
    <d v="2013-05-14T20:55:13"/>
    <s v="publishing/radio &amp; podcasts"/>
    <n v="29.187190495010373"/>
    <s v="publishing"/>
    <s v="radio &amp; podcasts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d v="2014-04-25T17:53:09"/>
    <d v="2014-05-10T03:59:00"/>
    <s v="publishing/radio &amp; podcasts"/>
    <n v="30.95774647887324"/>
    <s v="publishing"/>
    <s v="radio &amp; podcasts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d v="2013-07-09T22:24:59"/>
    <d v="2013-07-26T17:00:00"/>
    <s v="publishing/radio &amp; podcasts"/>
    <n v="92.157795275590544"/>
    <s v="publishing"/>
    <s v="radio &amp; podcasts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d v="2013-10-03T22:09:05"/>
    <d v="2013-11-02T22:09:05"/>
    <s v="publishing/fiction"/>
    <n v="17.5"/>
    <s v="publishing"/>
    <s v="fiction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d v="2012-08-15T20:35:36"/>
    <d v="2012-09-07T07:51:00"/>
    <s v="publishing/fiction"/>
    <n v="5"/>
    <s v="publishing"/>
    <s v="fiction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d v="2016-06-27T04:37:55"/>
    <d v="2016-07-22T04:37:55"/>
    <s v="publishing/fiction"/>
    <n v="25"/>
    <s v="publishing"/>
    <s v="fiction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d v="2012-05-24T04:49:23"/>
    <d v="2012-07-21T14:51:00"/>
    <s v="publishing/fiction"/>
    <e v="#DIV/0!"/>
    <s v="publishing"/>
    <s v="fiction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d v="2015-05-06T19:06:13"/>
    <d v="2015-06-20T19:06:13"/>
    <s v="publishing/fiction"/>
    <n v="50"/>
    <s v="publishing"/>
    <s v="fiction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d v="2015-01-28T04:02:41"/>
    <d v="2015-02-27T04:02:41"/>
    <s v="publishing/fiction"/>
    <n v="16"/>
    <s v="publishing"/>
    <s v="fiction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d v="2016-07-03T22:01:11"/>
    <d v="2016-08-02T22:01:11"/>
    <s v="publishing/fiction"/>
    <e v="#DIV/0!"/>
    <s v="publishing"/>
    <s v="fiction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d v="2013-12-06T13:31:00"/>
    <d v="2014-01-05T13:31:00"/>
    <s v="publishing/fiction"/>
    <n v="60"/>
    <s v="publishing"/>
    <s v="fiction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d v="2012-10-16T14:40:52"/>
    <d v="2012-11-15T15:40:52"/>
    <s v="publishing/fiction"/>
    <e v="#DIV/0!"/>
    <s v="publishing"/>
    <s v="fiction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d v="2013-09-03T13:27:54"/>
    <d v="2013-10-02T13:27:54"/>
    <s v="publishing/fiction"/>
    <n v="47.10526315789474"/>
    <s v="publishing"/>
    <s v="fiction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d v="2014-12-18T17:07:23"/>
    <d v="2015-02-15T15:38:00"/>
    <s v="publishing/fiction"/>
    <n v="100"/>
    <s v="publishing"/>
    <s v="fiction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d v="2011-05-19T21:14:06"/>
    <d v="2011-06-18T21:14:06"/>
    <s v="publishing/fiction"/>
    <n v="15"/>
    <s v="publishing"/>
    <s v="fiction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d v="2013-05-17T20:47:55"/>
    <d v="2013-06-16T20:47:55"/>
    <s v="publishing/fiction"/>
    <e v="#DIV/0!"/>
    <s v="publishing"/>
    <s v="fiction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d v="2015-03-04T17:20:13"/>
    <d v="2015-04-03T15:38:00"/>
    <s v="publishing/fiction"/>
    <n v="40.454545454545453"/>
    <s v="publishing"/>
    <s v="fiction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d v="2011-07-28T18:57:11"/>
    <d v="2011-08-27T18:57:11"/>
    <s v="publishing/fiction"/>
    <e v="#DIV/0!"/>
    <s v="publishing"/>
    <s v="fiction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d v="2014-07-18T11:24:19"/>
    <d v="2014-09-16T11:24:19"/>
    <s v="publishing/fiction"/>
    <e v="#DIV/0!"/>
    <s v="publishing"/>
    <s v="fiction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d v="2013-06-19T15:25:22"/>
    <d v="2013-07-31T19:43:00"/>
    <s v="publishing/fiction"/>
    <n v="1"/>
    <s v="publishing"/>
    <s v="fiction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d v="2014-07-20T23:36:18"/>
    <d v="2014-09-03T23:36:18"/>
    <s v="publishing/fiction"/>
    <n v="19"/>
    <s v="publishing"/>
    <s v="fiction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d v="2016-06-06T00:10:33"/>
    <d v="2016-08-05T00:10:33"/>
    <s v="publishing/fiction"/>
    <n v="5"/>
    <s v="publishing"/>
    <s v="fiction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d v="2013-04-01T21:42:37"/>
    <d v="2013-05-01T21:42:37"/>
    <s v="publishing/fiction"/>
    <n v="46.733333333333334"/>
    <s v="publishing"/>
    <s v="fiction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d v="2015-06-08T14:00:23"/>
    <d v="2015-07-08T14:00:23"/>
    <s v="photography/photobooks"/>
    <n v="97.731073446327684"/>
    <s v="photography"/>
    <s v="photobooks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d v="2016-02-26T13:01:20"/>
    <d v="2016-03-25T22:00:00"/>
    <s v="photography/photobooks"/>
    <n v="67.835866261398181"/>
    <s v="photography"/>
    <s v="photobooks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d v="2016-08-24T08:20:01"/>
    <d v="2016-10-23T08:20:01"/>
    <s v="photography/photobooks"/>
    <n v="56.98492957746479"/>
    <s v="photography"/>
    <s v="photobooks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d v="2014-05-13T15:47:04"/>
    <d v="2014-06-10T08:33:00"/>
    <s v="photography/photobooks"/>
    <n v="67.159851301115239"/>
    <s v="photography"/>
    <s v="photobooks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d v="2016-02-14T10:38:23"/>
    <d v="2016-03-22T20:01:00"/>
    <s v="photography/photobooks"/>
    <n v="48.037681159420288"/>
    <s v="photography"/>
    <s v="photobooks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d v="2014-06-24T18:51:44"/>
    <d v="2014-07-24T18:51:44"/>
    <s v="photography/photobooks"/>
    <n v="38.860465116279073"/>
    <s v="photography"/>
    <s v="photobooks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d v="2010-03-17T10:48:29"/>
    <d v="2010-05-15T08:10:00"/>
    <s v="photography/photobooks"/>
    <n v="78.181818181818187"/>
    <s v="photography"/>
    <s v="photobooks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d v="2014-05-27T14:44:41"/>
    <d v="2014-06-27T14:44:41"/>
    <s v="photography/photobooks"/>
    <n v="97.113744075829388"/>
    <s v="photography"/>
    <s v="photobooks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d v="2017-01-16T12:48:05"/>
    <d v="2017-02-14T22:59:00"/>
    <s v="photography/photobooks"/>
    <n v="110.39397959183674"/>
    <s v="photography"/>
    <s v="photobooks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d v="2014-06-19T09:14:38"/>
    <d v="2014-07-19T09:14:38"/>
    <s v="photography/photobooks"/>
    <n v="39.91506172839506"/>
    <s v="photography"/>
    <s v="photobooks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d v="2015-10-19T14:00:04"/>
    <d v="2015-11-18T15:00:04"/>
    <s v="photography/photobooks"/>
    <n v="75.975728155339809"/>
    <s v="photography"/>
    <s v="photobooks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d v="2017-01-06T16:25:39"/>
    <d v="2017-02-05T16:25:39"/>
    <s v="photography/photobooks"/>
    <n v="58.379104477611939"/>
    <s v="photography"/>
    <s v="photobooks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d v="2014-06-16T15:17:46"/>
    <d v="2014-07-16T15:17:46"/>
    <s v="photography/photobooks"/>
    <n v="55.82093023255814"/>
    <s v="photography"/>
    <s v="photobooks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d v="2015-08-18T14:20:40"/>
    <d v="2015-09-27T14:20:40"/>
    <s v="photography/photobooks"/>
    <n v="151.24431818181819"/>
    <s v="photography"/>
    <s v="photobooks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d v="2016-02-15T06:04:57"/>
    <d v="2016-03-16T05:04:57"/>
    <s v="photography/photobooks"/>
    <n v="849.67027027027029"/>
    <s v="photography"/>
    <s v="photobooks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d v="2016-09-06T11:11:32"/>
    <d v="2016-10-06T14:00:00"/>
    <s v="photography/photobooks"/>
    <n v="159.24137931034483"/>
    <s v="photography"/>
    <s v="photobooks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d v="2014-11-05T13:35:53"/>
    <d v="2014-12-06T06:00:00"/>
    <s v="photography/photobooks"/>
    <n v="39.507317073170732"/>
    <s v="photography"/>
    <s v="photobooks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d v="2014-05-01T19:40:52"/>
    <d v="2014-05-31T19:40:52"/>
    <s v="photography/photobooks"/>
    <n v="130.52966101694915"/>
    <s v="photography"/>
    <s v="photobooks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d v="2014-05-23T17:48:03"/>
    <d v="2014-06-20T21:59:00"/>
    <s v="photography/photobooks"/>
    <n v="64.156896551724131"/>
    <s v="photography"/>
    <s v="photobooks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d v="2014-11-12T20:35:13"/>
    <d v="2014-12-19T04:00:00"/>
    <s v="photography/photobooks"/>
    <n v="111.52694610778443"/>
    <s v="photography"/>
    <s v="photobooks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d v="2016-05-03T04:01:31"/>
    <d v="2016-06-07T04:01:31"/>
    <s v="photography/photobooks"/>
    <n v="170.44680851063831"/>
    <s v="photography"/>
    <s v="photobooks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d v="2014-09-17T19:55:39"/>
    <d v="2014-10-17T19:55:39"/>
    <s v="photography/photobooks"/>
    <n v="133.7391592920354"/>
    <s v="photography"/>
    <s v="photobooks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d v="2014-11-21T18:01:56"/>
    <d v="2014-12-23T00:00:00"/>
    <s v="photography/photobooks"/>
    <n v="95.834024896265561"/>
    <s v="photography"/>
    <s v="photobooks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d v="2017-01-21T12:01:30"/>
    <d v="2017-02-20T12:01:30"/>
    <s v="photography/photobooks"/>
    <n v="221.78571428571428"/>
    <s v="photography"/>
    <s v="photobooks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d v="2016-07-19T16:52:18"/>
    <d v="2016-08-18T16:52:18"/>
    <s v="photography/photobooks"/>
    <n v="32.315357142857138"/>
    <s v="photography"/>
    <s v="photobooks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d v="2015-12-01T06:37:27"/>
    <d v="2016-01-19T06:37:27"/>
    <s v="photography/photobooks"/>
    <n v="98.839285714285708"/>
    <s v="photography"/>
    <s v="photobooks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d v="2017-02-14T14:24:46"/>
    <d v="2017-03-14T13:24:46"/>
    <s v="photography/photobooks"/>
    <n v="55.222142857142863"/>
    <s v="photography"/>
    <s v="photobooks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d v="2017-01-01T17:35:22"/>
    <d v="2017-02-01T00:00:00"/>
    <s v="photography/photobooks"/>
    <n v="52.793750000000003"/>
    <s v="photography"/>
    <s v="photobooks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d v="2015-02-17T15:05:20"/>
    <d v="2015-03-19T14:05:20"/>
    <s v="photography/photobooks"/>
    <n v="135.66666666666666"/>
    <s v="photography"/>
    <s v="photobooks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d v="2015-09-28T18:24:55"/>
    <d v="2015-10-23T18:24:55"/>
    <s v="photography/photobooks"/>
    <n v="53.991990846681922"/>
    <s v="photography"/>
    <s v="photobooks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d v="2014-10-29T19:15:26"/>
    <d v="2014-12-01T03:00:00"/>
    <s v="photography/photobooks"/>
    <n v="56.643835616438359"/>
    <s v="photography"/>
    <s v="photobooks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d v="2016-01-22T11:24:25"/>
    <d v="2016-02-15T15:00:00"/>
    <s v="photography/photobooks"/>
    <n v="82.316326530612244"/>
    <s v="photography"/>
    <s v="photobooks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d v="2016-03-14T00:02:57"/>
    <d v="2016-05-02T03:59:00"/>
    <s v="photography/photobooks"/>
    <n v="88.26081081081081"/>
    <s v="photography"/>
    <s v="photobooks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d v="2015-08-05T16:11:02"/>
    <d v="2015-09-04T16:11:02"/>
    <s v="photography/photobooks"/>
    <n v="84.905149051490511"/>
    <s v="photography"/>
    <s v="photobooks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d v="2016-04-24T19:53:51"/>
    <d v="2016-05-23T22:00:00"/>
    <s v="photography/photobooks"/>
    <n v="48.154545454545456"/>
    <s v="photography"/>
    <s v="photobooks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d v="2015-07-28T19:15:10"/>
    <d v="2015-08-27T19:15:10"/>
    <s v="photography/photobooks"/>
    <n v="66.015406593406595"/>
    <s v="photography"/>
    <s v="photobooks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d v="2016-07-01T07:33:47"/>
    <d v="2016-08-06T18:00:00"/>
    <s v="photography/photobooks"/>
    <n v="96.375"/>
    <s v="photography"/>
    <s v="photobooks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d v="2014-12-08T18:46:10"/>
    <d v="2015-01-22T18:46:10"/>
    <s v="photography/photobooks"/>
    <n v="156.17391304347825"/>
    <s v="photography"/>
    <s v="photobooks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d v="2016-12-01T22:03:39"/>
    <d v="2017-01-03T22:03:39"/>
    <s v="photography/photobooks"/>
    <n v="95.764859154929582"/>
    <s v="photography"/>
    <s v="photobooks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d v="2014-10-27T00:10:16"/>
    <d v="2014-11-26T01:15:00"/>
    <s v="photography/photobooks"/>
    <n v="180.40816326530611"/>
    <s v="photography"/>
    <s v="photobooks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d v="2014-12-01T17:05:38"/>
    <d v="2014-12-31T17:05:38"/>
    <s v="photography/nature"/>
    <n v="3"/>
    <s v="photography"/>
    <s v="nature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d v="2015-06-15T23:55:00"/>
    <d v="2015-06-30T23:55:00"/>
    <s v="photography/nature"/>
    <n v="20"/>
    <s v="photography"/>
    <s v="nature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d v="2014-10-23T12:13:54"/>
    <d v="2014-11-22T13:13:54"/>
    <s v="photography/nature"/>
    <n v="10"/>
    <s v="photography"/>
    <s v="nature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d v="2015-02-18T01:13:44"/>
    <d v="2015-04-01T00:18:00"/>
    <s v="photography/nature"/>
    <e v="#DIV/0!"/>
    <s v="photography"/>
    <s v="nature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d v="2015-01-27T21:13:54"/>
    <d v="2015-03-02T21:16:00"/>
    <s v="photography/nature"/>
    <n v="1"/>
    <s v="photography"/>
    <s v="nature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d v="2014-07-19T05:06:39"/>
    <d v="2014-09-17T05:06:39"/>
    <s v="photography/nature"/>
    <n v="26.272727272727273"/>
    <s v="photography"/>
    <s v="nature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d v="2017-02-16T10:14:42"/>
    <d v="2017-02-23T10:14:42"/>
    <s v="photography/nature"/>
    <e v="#DIV/0!"/>
    <s v="photography"/>
    <s v="nature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d v="2015-10-09T21:10:20"/>
    <d v="2015-11-08T22:10:20"/>
    <s v="photography/nature"/>
    <n v="60"/>
    <s v="photography"/>
    <s v="nature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d v="2015-10-04T03:15:59"/>
    <d v="2015-11-03T04:15:59"/>
    <s v="photography/nature"/>
    <n v="28.333333333333332"/>
    <s v="photography"/>
    <s v="nature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d v="2016-04-12T10:47:14"/>
    <d v="2016-05-12T10:47:14"/>
    <s v="photography/nature"/>
    <n v="14.428571428571429"/>
    <s v="photography"/>
    <s v="nature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d v="2015-04-27T19:47:19"/>
    <d v="2015-05-27T19:47:19"/>
    <s v="photography/nature"/>
    <e v="#DIV/0!"/>
    <s v="photography"/>
    <s v="nature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d v="2014-09-10T16:31:48"/>
    <d v="2014-10-01T03:59:00"/>
    <s v="photography/nature"/>
    <n v="132.1875"/>
    <s v="photography"/>
    <s v="nature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d v="2015-08-03T06:47:27"/>
    <d v="2015-09-02T06:47:27"/>
    <s v="photography/nature"/>
    <e v="#DIV/0!"/>
    <s v="photography"/>
    <s v="nature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d v="2015-07-03T06:03:10"/>
    <d v="2015-08-02T06:03:10"/>
    <s v="photography/nature"/>
    <e v="#DIV/0!"/>
    <s v="photography"/>
    <s v="nature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d v="2015-08-25T14:43:52"/>
    <d v="2015-09-17T17:00:00"/>
    <s v="photography/nature"/>
    <e v="#DIV/0!"/>
    <s v="photography"/>
    <s v="nature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d v="2016-06-04T03:40:24"/>
    <d v="2016-07-04T03:40:24"/>
    <s v="photography/nature"/>
    <n v="56.416666666666664"/>
    <s v="photography"/>
    <s v="nature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d v="2014-08-20T15:40:33"/>
    <d v="2014-09-20T15:40:33"/>
    <s v="photography/nature"/>
    <n v="100"/>
    <s v="photography"/>
    <s v="nature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d v="2015-06-30T09:32:39"/>
    <d v="2015-08-28T12:12:00"/>
    <s v="photography/nature"/>
    <n v="11.666666666666666"/>
    <s v="photography"/>
    <s v="nature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d v="2015-04-14T01:16:39"/>
    <d v="2015-04-29T01:16:39"/>
    <s v="photography/nature"/>
    <n v="50"/>
    <s v="photography"/>
    <s v="nature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d v="2014-10-24T00:29:53"/>
    <d v="2014-11-13T01:29:53"/>
    <s v="photography/nature"/>
    <n v="23.5"/>
    <s v="photography"/>
    <s v="nature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d v="2013-10-08T01:00:03"/>
    <d v="2013-11-07T02:00:03"/>
    <s v="publishing/art books"/>
    <n v="67"/>
    <s v="publishing"/>
    <s v="art books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d v="2009-09-23T13:35:16"/>
    <d v="2009-12-02T00:50:00"/>
    <s v="publishing/art books"/>
    <e v="#DIV/0!"/>
    <s v="publishing"/>
    <s v="art books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d v="2014-01-13T17:49:11"/>
    <d v="2014-03-14T16:49:11"/>
    <s v="publishing/art books"/>
    <n v="42.5"/>
    <s v="publishing"/>
    <s v="art books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d v="2015-04-27T08:48:29"/>
    <d v="2015-05-28T20:05:00"/>
    <s v="publishing/art books"/>
    <n v="10"/>
    <s v="publishing"/>
    <s v="art books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d v="2011-05-09T17:31:01"/>
    <d v="2011-06-08T17:31:01"/>
    <s v="publishing/art books"/>
    <n v="100"/>
    <s v="publishing"/>
    <s v="art books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d v="2016-06-28T22:00:04"/>
    <d v="2016-07-27T22:00:00"/>
    <s v="publishing/art books"/>
    <n v="108.05084745762711"/>
    <s v="publishing"/>
    <s v="art books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d v="2014-02-01T22:29:05"/>
    <d v="2014-02-17T00:00:00"/>
    <s v="publishing/art books"/>
    <n v="26.923076923076923"/>
    <s v="publishing"/>
    <s v="art books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d v="2014-11-19T01:29:45"/>
    <d v="2014-12-24T01:29:45"/>
    <s v="publishing/art books"/>
    <n v="155"/>
    <s v="publishing"/>
    <s v="art books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n v="0"/>
    <d v="2013-04-25T16:18:34"/>
    <d v="2013-05-25T16:18:34"/>
    <s v="publishing/art books"/>
    <e v="#DIV/0!"/>
    <s v="publishing"/>
    <s v="art books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d v="2016-03-09T19:31:22"/>
    <d v="2016-04-08T18:31:22"/>
    <s v="publishing/art books"/>
    <n v="47.769230769230766"/>
    <s v="publishing"/>
    <s v="art books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d v="2015-05-20T18:28:03"/>
    <d v="2015-06-19T18:28:03"/>
    <s v="publishing/art books"/>
    <n v="20"/>
    <s v="publishing"/>
    <s v="art books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d v="2016-02-04T00:47:39"/>
    <d v="2016-02-28T23:59:00"/>
    <s v="publishing/art books"/>
    <n v="41.666666666666664"/>
    <s v="publishing"/>
    <s v="art books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d v="2017-02-20T00:00:02"/>
    <d v="2017-04-01T03:59:00"/>
    <s v="publishing/art books"/>
    <n v="74.333333333333329"/>
    <s v="publishing"/>
    <s v="art books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d v="2015-01-13T22:15:29"/>
    <d v="2015-02-17T22:15:29"/>
    <s v="publishing/art books"/>
    <n v="84.333333333333329"/>
    <s v="publishing"/>
    <s v="art books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d v="2014-06-09T12:34:56"/>
    <d v="2014-07-09T12:34:56"/>
    <s v="publishing/art books"/>
    <n v="65.457142857142856"/>
    <s v="publishing"/>
    <s v="art books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d v="2015-05-16T21:06:08"/>
    <d v="2015-06-30T21:06:08"/>
    <s v="publishing/art books"/>
    <n v="65"/>
    <s v="publishing"/>
    <s v="art books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d v="2012-05-25T20:20:48"/>
    <d v="2012-07-24T20:20:48"/>
    <s v="publishing/art books"/>
    <n v="27.5"/>
    <s v="publishing"/>
    <s v="art books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d v="2010-08-09T01:34:51"/>
    <d v="2010-09-02T02:00:00"/>
    <s v="publishing/art books"/>
    <n v="51.25"/>
    <s v="publishing"/>
    <s v="art books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d v="2013-07-26T23:54:51"/>
    <d v="2013-08-28T23:54:51"/>
    <s v="publishing/art books"/>
    <n v="14"/>
    <s v="publishing"/>
    <s v="art books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d v="2012-03-22T01:12:06"/>
    <d v="2012-05-21T01:12:06"/>
    <s v="publishing/art books"/>
    <e v="#DIV/0!"/>
    <s v="publishing"/>
    <s v="art books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d v="2015-11-17T10:46:30"/>
    <d v="2015-12-19T10:46:30"/>
    <s v="photography/places"/>
    <n v="5"/>
    <s v="photography"/>
    <s v="places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d v="2015-08-30T18:57:33"/>
    <d v="2015-10-26T21:20:00"/>
    <s v="photography/places"/>
    <n v="31"/>
    <s v="photography"/>
    <s v="places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d v="2014-08-26T21:43:11"/>
    <d v="2014-09-25T21:43:11"/>
    <s v="photography/places"/>
    <n v="15"/>
    <s v="photography"/>
    <s v="places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d v="2014-05-20T15:35:01"/>
    <d v="2014-05-30T15:35:01"/>
    <s v="photography/places"/>
    <e v="#DIV/0!"/>
    <s v="photography"/>
    <s v="places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d v="2016-12-03T21:29:28"/>
    <d v="2016-12-25T11:00:00"/>
    <s v="photography/places"/>
    <n v="131.66666666666666"/>
    <s v="photography"/>
    <s v="places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d v="2015-03-06T02:30:22"/>
    <d v="2015-04-05T01:30:22"/>
    <s v="photography/places"/>
    <e v="#DIV/0!"/>
    <s v="photography"/>
    <s v="places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d v="2014-11-13T22:49:25"/>
    <d v="2014-12-13T22:49:25"/>
    <s v="photography/places"/>
    <n v="1"/>
    <s v="photography"/>
    <s v="places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d v="2015-01-01T05:59:59"/>
    <d v="2015-01-31T20:12:00"/>
    <s v="photography/places"/>
    <e v="#DIV/0!"/>
    <s v="photography"/>
    <s v="places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d v="2015-09-09T23:38:06"/>
    <d v="2015-10-09T23:38:06"/>
    <s v="photography/places"/>
    <e v="#DIV/0!"/>
    <s v="photography"/>
    <s v="places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d v="2015-08-24T20:34:24"/>
    <d v="2015-09-23T20:34:24"/>
    <s v="photography/places"/>
    <n v="510"/>
    <s v="photography"/>
    <s v="places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d v="2016-03-04T17:25:41"/>
    <d v="2016-04-03T16:25:41"/>
    <s v="photography/places"/>
    <n v="44.478260869565219"/>
    <s v="photography"/>
    <s v="places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d v="2015-02-11T01:44:45"/>
    <d v="2015-03-28T00:44:45"/>
    <s v="photography/places"/>
    <e v="#DIV/0!"/>
    <s v="photography"/>
    <s v="places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d v="2015-01-29T20:17:35"/>
    <d v="2015-02-28T20:17:35"/>
    <s v="photography/places"/>
    <n v="1"/>
    <s v="photography"/>
    <s v="places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d v="2016-03-16T17:06:22"/>
    <d v="2016-05-15T16:21:00"/>
    <s v="photography/places"/>
    <n v="20.5"/>
    <s v="photography"/>
    <s v="places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d v="2014-05-21T01:12:08"/>
    <d v="2014-06-18T20:13:00"/>
    <s v="photography/places"/>
    <n v="40"/>
    <s v="photography"/>
    <s v="places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d v="2014-10-29T10:19:29"/>
    <d v="2014-12-13T11:19:29"/>
    <s v="photography/places"/>
    <n v="25"/>
    <s v="photography"/>
    <s v="places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d v="2016-08-21T08:29:57"/>
    <d v="2016-09-20T08:29:57"/>
    <s v="photography/places"/>
    <e v="#DIV/0!"/>
    <s v="photography"/>
    <s v="places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d v="2015-05-27T16:00:58"/>
    <d v="2015-07-26T16:00:58"/>
    <s v="photography/places"/>
    <n v="1"/>
    <s v="photography"/>
    <s v="places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d v="2016-03-09T12:56:16"/>
    <d v="2016-04-08T11:56:16"/>
    <s v="photography/places"/>
    <e v="#DIV/0!"/>
    <s v="photography"/>
    <s v="places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d v="2014-06-01T01:22:32"/>
    <d v="2014-07-15T05:11:00"/>
    <s v="photography/places"/>
    <n v="40.777777777777779"/>
    <s v="photography"/>
    <s v="places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d v="2011-04-05T02:13:53"/>
    <d v="2011-05-05T02:13:53"/>
    <s v="music/rock"/>
    <n v="48.325535714285714"/>
    <s v="music"/>
    <s v="rock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d v="2011-09-02T07:08:37"/>
    <d v="2011-10-14T23:00:00"/>
    <s v="music/rock"/>
    <n v="46.953125"/>
    <s v="music"/>
    <s v="rock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d v="2011-11-29T04:04:19"/>
    <d v="2012-01-28T04:04:19"/>
    <s v="music/rock"/>
    <n v="66.688666666666663"/>
    <s v="music"/>
    <s v="rock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d v="2012-02-06T20:17:15"/>
    <d v="2012-03-17T19:17:15"/>
    <s v="music/rock"/>
    <n v="48.842857142857142"/>
    <s v="music"/>
    <s v="rock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d v="2011-07-23T00:18:33"/>
    <d v="2011-08-01T07:00:00"/>
    <s v="music/rock"/>
    <n v="137.30909090909091"/>
    <s v="music"/>
    <s v="rock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d v="2010-12-24T02:40:38"/>
    <d v="2011-03-24T01:40:38"/>
    <s v="music/rock"/>
    <n v="87.829673913043479"/>
    <s v="music"/>
    <s v="rock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d v="2012-05-24T19:24:11"/>
    <d v="2012-06-14T19:24:11"/>
    <s v="music/rock"/>
    <n v="70.785365853658533"/>
    <s v="music"/>
    <s v="rock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d v="2013-11-29T19:56:26"/>
    <d v="2014-01-01T05:26:00"/>
    <s v="music/rock"/>
    <n v="52.826086956521742"/>
    <s v="music"/>
    <s v="rock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d v="2011-09-10T00:01:49"/>
    <d v="2011-11-02T08:00:00"/>
    <s v="music/rock"/>
    <n v="443.75"/>
    <s v="music"/>
    <s v="rock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d v="2012-11-15T22:11:50"/>
    <d v="2012-12-15T22:11:50"/>
    <s v="music/rock"/>
    <n v="48.544642857142854"/>
    <s v="music"/>
    <s v="rock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d v="2013-05-15T00:00:32"/>
    <d v="2013-06-05T00:00:32"/>
    <s v="music/rock"/>
    <n v="37.074074074074076"/>
    <s v="music"/>
    <s v="rock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d v="2012-12-03T20:59:44"/>
    <d v="2013-01-02T20:59:44"/>
    <s v="music/rock"/>
    <n v="50"/>
    <s v="music"/>
    <s v="rock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d v="2012-06-22T01:40:02"/>
    <d v="2012-07-22T01:40:02"/>
    <s v="music/rock"/>
    <n v="39.03846153846154"/>
    <s v="music"/>
    <s v="rock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d v="2014-06-04T23:32:49"/>
    <d v="2014-08-03T17:00:00"/>
    <s v="music/rock"/>
    <n v="66.688311688311686"/>
    <s v="music"/>
    <s v="rock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d v="2011-10-29T01:13:16"/>
    <d v="2011-12-13T02:13:16"/>
    <s v="music/rock"/>
    <n v="67.132352941176464"/>
    <s v="music"/>
    <s v="rock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d v="2012-10-12T17:10:21"/>
    <d v="2012-11-22T22:00:00"/>
    <s v="music/rock"/>
    <n v="66.369426751592357"/>
    <s v="music"/>
    <s v="rock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d v="2013-09-29T15:56:28"/>
    <d v="2013-11-01T19:00:00"/>
    <s v="music/rock"/>
    <n v="64.620253164556956"/>
    <s v="music"/>
    <s v="rock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d v="2013-01-27T15:42:15"/>
    <d v="2013-03-08T15:42:15"/>
    <s v="music/rock"/>
    <n v="58.370370370370374"/>
    <s v="music"/>
    <s v="rock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d v="2014-08-25T04:28:06"/>
    <d v="2014-09-15T04:28:06"/>
    <s v="music/rock"/>
    <n v="86.956521739130437"/>
    <s v="music"/>
    <s v="rock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d v="2013-02-16T08:09:00"/>
    <d v="2013-02-23T08:09:00"/>
    <s v="music/rock"/>
    <n v="66.470588235294116"/>
    <s v="music"/>
    <s v="rock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d v="2012-04-04T14:33:35"/>
    <d v="2012-05-28T03:59:00"/>
    <s v="music/rock"/>
    <n v="163.78378378378378"/>
    <s v="music"/>
    <s v="rock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d v="2014-11-07T07:04:34"/>
    <d v="2014-12-17T07:59:00"/>
    <s v="music/rock"/>
    <n v="107.98461538461538"/>
    <s v="music"/>
    <s v="rock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d v="2013-06-28T16:31:29"/>
    <d v="2013-08-27T16:31:29"/>
    <s v="music/rock"/>
    <n v="42.111111111111114"/>
    <s v="music"/>
    <s v="rock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d v="2012-11-30T08:48:55"/>
    <d v="2013-01-09T08:48:55"/>
    <s v="music/rock"/>
    <n v="47.2"/>
    <s v="music"/>
    <s v="rock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d v="2012-08-14T16:47:33"/>
    <d v="2012-09-11T16:47:33"/>
    <s v="music/rock"/>
    <n v="112.01923076923077"/>
    <s v="music"/>
    <s v="rock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d v="2013-11-01T20:21:07"/>
    <d v="2013-12-01T21:21:07"/>
    <s v="music/rock"/>
    <n v="74.953703703703709"/>
    <s v="music"/>
    <s v="rock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d v="2012-10-23T16:58:09"/>
    <d v="2012-11-26T04:59:00"/>
    <s v="music/rock"/>
    <n v="61.578947368421055"/>
    <s v="music"/>
    <s v="rock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d v="2014-05-15T17:41:22"/>
    <d v="2014-06-17T17:41:22"/>
    <s v="music/rock"/>
    <n v="45.875"/>
    <s v="music"/>
    <s v="rock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d v="2014-01-06T20:48:53"/>
    <d v="2014-02-20T20:48:53"/>
    <s v="music/rock"/>
    <n v="75.853658536585371"/>
    <s v="music"/>
    <s v="rock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d v="2012-01-31T20:06:15"/>
    <d v="2012-03-02T06:59:00"/>
    <s v="music/rock"/>
    <n v="84.206349206349202"/>
    <s v="music"/>
    <s v="rock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d v="2012-09-12T20:37:41"/>
    <d v="2012-10-12T20:37:41"/>
    <s v="music/rock"/>
    <n v="117.22556390977444"/>
    <s v="music"/>
    <s v="rock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d v="2011-07-26T08:10:54"/>
    <d v="2011-09-24T08:10:54"/>
    <s v="music/rock"/>
    <n v="86.489361702127653"/>
    <s v="music"/>
    <s v="rock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d v="2011-12-19T21:12:36"/>
    <d v="2012-01-16T05:00:00"/>
    <s v="music/rock"/>
    <n v="172.41379310344828"/>
    <s v="music"/>
    <s v="rock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d v="2011-04-25T04:33:21"/>
    <d v="2011-06-02T05:59:00"/>
    <s v="music/rock"/>
    <n v="62.8125"/>
    <s v="music"/>
    <s v="rock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d v="2016-05-12T20:51:01"/>
    <d v="2016-07-11T20:51:01"/>
    <s v="music/rock"/>
    <n v="67.729729729729726"/>
    <s v="music"/>
    <s v="rock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d v="2011-04-30T02:04:48"/>
    <d v="2011-06-12T04:00:00"/>
    <s v="music/rock"/>
    <n v="53.5632183908046"/>
    <s v="music"/>
    <s v="rock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d v="2009-11-05T18:02:20"/>
    <d v="2009-12-31T23:39:00"/>
    <s v="music/rock"/>
    <n v="34.6"/>
    <s v="music"/>
    <s v="rock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d v="2013-01-14T16:29:28"/>
    <d v="2013-02-28T21:25:00"/>
    <s v="music/rock"/>
    <n v="38.888888888888886"/>
    <s v="music"/>
    <s v="rock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d v="2012-02-02T15:39:25"/>
    <d v="2012-03-03T15:39:25"/>
    <s v="music/rock"/>
    <n v="94.736842105263165"/>
    <s v="music"/>
    <s v="rock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d v="2010-07-20T05:32:35"/>
    <d v="2010-08-03T01:59:00"/>
    <s v="music/rock"/>
    <n v="39.967058823529413"/>
    <s v="music"/>
    <s v="rock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d v="2014-11-19T14:19:04"/>
    <d v="2014-12-19T14:19:04"/>
    <s v="music/pop"/>
    <n v="97.5"/>
    <s v="music"/>
    <s v="pop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d v="2011-05-25T00:35:27"/>
    <d v="2011-06-14T00:35:27"/>
    <s v="music/pop"/>
    <n v="42.857142857142854"/>
    <s v="music"/>
    <s v="pop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d v="2012-08-25T19:46:52"/>
    <d v="2012-09-24T19:46:52"/>
    <s v="music/pop"/>
    <n v="168.51351351351352"/>
    <s v="music"/>
    <s v="pop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d v="2012-09-23T01:26:00"/>
    <d v="2012-11-22T02:26:00"/>
    <s v="music/pop"/>
    <n v="85.546875"/>
    <s v="music"/>
    <s v="pop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d v="2013-09-04T14:49:00"/>
    <d v="2013-09-18T14:49:00"/>
    <s v="music/pop"/>
    <n v="554"/>
    <s v="music"/>
    <s v="pop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d v="2014-07-13T10:48:23"/>
    <d v="2014-08-14T18:11:00"/>
    <s v="music/pop"/>
    <n v="26.554216867469879"/>
    <s v="music"/>
    <s v="pop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d v="2012-05-10T09:49:37"/>
    <d v="2012-06-09T09:49:37"/>
    <s v="music/pop"/>
    <n v="113.82608695652173"/>
    <s v="music"/>
    <s v="pop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d v="2011-02-18T16:54:42"/>
    <d v="2011-03-20T15:54:42"/>
    <s v="music/pop"/>
    <n v="32.011111111111113"/>
    <s v="music"/>
    <s v="pop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d v="2014-04-08T16:25:55"/>
    <d v="2014-05-23T16:25:55"/>
    <s v="music/pop"/>
    <n v="47.189259259259259"/>
    <s v="music"/>
    <s v="pop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d v="2013-09-09T10:27:17"/>
    <d v="2013-10-09T10:27:17"/>
    <s v="music/pop"/>
    <n v="88.46875"/>
    <s v="music"/>
    <s v="pop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d v="2011-03-23T21:37:00"/>
    <d v="2011-04-26T06:59:00"/>
    <s v="music/pop"/>
    <n v="100.75"/>
    <s v="music"/>
    <s v="pop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d v="2013-10-25T11:49:53"/>
    <d v="2013-11-24T12:49:53"/>
    <s v="music/pop"/>
    <n v="64.714285714285708"/>
    <s v="music"/>
    <s v="pop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d v="2011-03-24T20:01:36"/>
    <d v="2011-04-24T20:01:36"/>
    <s v="music/pop"/>
    <n v="51.854285714285716"/>
    <s v="music"/>
    <s v="pop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d v="2012-03-19T21:22:40"/>
    <d v="2012-04-18T21:22:40"/>
    <s v="music/pop"/>
    <n v="38.794117647058826"/>
    <s v="music"/>
    <s v="pop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d v="2012-03-06T19:00:20"/>
    <d v="2012-04-05T18:00:20"/>
    <s v="music/pop"/>
    <n v="44.645833333333336"/>
    <s v="music"/>
    <s v="pop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d v="2012-11-13T22:17:32"/>
    <d v="2012-12-13T22:17:32"/>
    <s v="music/pop"/>
    <n v="156.77333333333334"/>
    <s v="music"/>
    <s v="pop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d v="2012-04-24T18:46:08"/>
    <d v="2012-05-24T18:46:08"/>
    <s v="music/pop"/>
    <n v="118.70339366515837"/>
    <s v="music"/>
    <s v="pop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d v="2012-11-10T05:19:27"/>
    <d v="2012-12-18T14:20:00"/>
    <s v="music/pop"/>
    <n v="74.149532710280369"/>
    <s v="music"/>
    <s v="pop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d v="2013-11-18T21:55:21"/>
    <d v="2013-12-17T12:00:00"/>
    <s v="music/pop"/>
    <n v="12.533333333333333"/>
    <s v="music"/>
    <s v="pop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d v="2016-03-30T16:39:10"/>
    <d v="2016-04-30T21:59:00"/>
    <s v="music/pop"/>
    <n v="27.861111111111111"/>
    <s v="music"/>
    <s v="pop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d v="2015-12-05T23:57:11"/>
    <d v="2016-01-17T21:00:00"/>
    <s v="music/pop"/>
    <n v="80.178217821782184"/>
    <s v="music"/>
    <s v="pop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d v="2011-11-01T04:45:36"/>
    <d v="2011-12-31T05:45:36"/>
    <s v="music/pop"/>
    <n v="132.43548387096774"/>
    <s v="music"/>
    <s v="pop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d v="2015-01-02T00:31:47"/>
    <d v="2015-02-01T00:31:47"/>
    <s v="music/pop"/>
    <n v="33.75"/>
    <s v="music"/>
    <s v="pop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d v="2012-01-31T18:16:58"/>
    <d v="2012-03-16T03:59:00"/>
    <s v="music/pop"/>
    <n v="34.384494382022467"/>
    <s v="music"/>
    <s v="pop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d v="2011-01-21T15:35:13"/>
    <d v="2011-02-22T03:00:00"/>
    <s v="music/pop"/>
    <n v="44.956989247311824"/>
    <s v="music"/>
    <s v="pop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d v="2013-02-26T06:04:33"/>
    <d v="2013-03-28T05:04:33"/>
    <s v="music/pop"/>
    <n v="41.04081632653061"/>
    <s v="music"/>
    <s v="pop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d v="2014-02-12T01:41:38"/>
    <d v="2014-03-11T06:59:00"/>
    <s v="music/pop"/>
    <n v="52.597560975609753"/>
    <s v="music"/>
    <s v="pop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d v="2011-10-29T03:35:39"/>
    <d v="2011-11-28T04:35:39"/>
    <s v="music/pop"/>
    <n v="70.784482758620683"/>
    <s v="music"/>
    <s v="pop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d v="2016-04-01T21:14:36"/>
    <d v="2016-05-31T21:14:36"/>
    <s v="music/pop"/>
    <n v="53.75"/>
    <s v="music"/>
    <s v="pop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d v="2010-05-15T22:19:59"/>
    <d v="2010-07-05T04:00:00"/>
    <s v="music/pop"/>
    <n v="44.608695652173914"/>
    <s v="music"/>
    <s v="pop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d v="2016-07-02T13:03:34"/>
    <d v="2016-08-01T13:03:34"/>
    <s v="music/pop"/>
    <n v="26.148961038961041"/>
    <s v="music"/>
    <s v="pop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d v="2012-05-05T15:45:30"/>
    <d v="2012-06-04T15:45:30"/>
    <s v="music/pop"/>
    <n v="39.183673469387756"/>
    <s v="music"/>
    <s v="pop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d v="2015-02-04T21:04:52"/>
    <d v="2015-03-06T21:04:52"/>
    <s v="music/pop"/>
    <n v="45.593220338983052"/>
    <s v="music"/>
    <s v="pop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d v="2016-07-18T14:31:46"/>
    <d v="2016-08-18T06:59:00"/>
    <s v="music/pop"/>
    <n v="89.247787610619469"/>
    <s v="music"/>
    <s v="pop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d v="2011-09-16T17:35:40"/>
    <d v="2011-10-16T22:03:00"/>
    <s v="music/pop"/>
    <n v="40.416470588235299"/>
    <s v="music"/>
    <s v="pop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d v="2012-03-05T17:25:47"/>
    <d v="2012-04-21T03:59:00"/>
    <s v="music/pop"/>
    <n v="82.38095238095238"/>
    <s v="music"/>
    <s v="pop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d v="2016-02-16T09:46:16"/>
    <d v="2016-04-16T05:59:00"/>
    <s v="music/pop"/>
    <n v="159.52380952380952"/>
    <s v="music"/>
    <s v="pop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d v="2014-01-23T20:31:11"/>
    <d v="2014-02-06T20:31:11"/>
    <s v="music/pop"/>
    <n v="36.244897959183675"/>
    <s v="music"/>
    <s v="pop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d v="2011-06-29T01:39:05"/>
    <d v="2011-07-22T01:39:05"/>
    <s v="music/pop"/>
    <n v="62.5"/>
    <s v="music"/>
    <s v="pop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d v="2014-06-12T18:11:07"/>
    <d v="2014-07-12T18:11:07"/>
    <s v="music/pop"/>
    <n v="47"/>
    <s v="music"/>
    <s v="pop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d v="2017-02-08T02:54:44"/>
    <d v="2017-03-29T02:00:00"/>
    <s v="music/faith"/>
    <n v="74.575090497737563"/>
    <s v="music"/>
    <s v="faith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d v="2017-02-13T05:07:40"/>
    <d v="2017-04-14T04:07:40"/>
    <s v="music/faith"/>
    <e v="#DIV/0!"/>
    <s v="music"/>
    <s v="faith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d v="2017-03-14T18:45:38"/>
    <d v="2017-04-07T18:45:38"/>
    <s v="music/faith"/>
    <n v="76"/>
    <s v="music"/>
    <s v="faith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d v="2017-02-17T19:34:01"/>
    <d v="2017-03-17T18:34:01"/>
    <s v="music/faith"/>
    <n v="86.43564356435644"/>
    <s v="music"/>
    <s v="faith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d v="2017-02-22T06:00:23"/>
    <d v="2017-03-24T05:00:23"/>
    <s v="music/faith"/>
    <n v="24"/>
    <s v="music"/>
    <s v="faith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d v="2017-02-26T20:15:19"/>
    <d v="2017-04-27T19:15:19"/>
    <s v="music/faith"/>
    <n v="18"/>
    <s v="music"/>
    <s v="faith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d v="2017-03-08T01:07:25"/>
    <d v="2017-04-10T20:15:00"/>
    <s v="music/faith"/>
    <n v="80.128205128205124"/>
    <s v="music"/>
    <s v="faith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d v="2017-03-10T12:49:54"/>
    <d v="2017-04-09T11:49:54"/>
    <s v="music/faith"/>
    <n v="253.14285714285714"/>
    <s v="music"/>
    <s v="faith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d v="2017-02-14T22:37:10"/>
    <d v="2017-03-16T21:37:10"/>
    <s v="music/faith"/>
    <n v="171.42857142857142"/>
    <s v="music"/>
    <s v="faith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d v="2017-03-07T10:20:42"/>
    <d v="2017-04-06T09:20:42"/>
    <s v="music/faith"/>
    <n v="57.727272727272727"/>
    <s v="music"/>
    <s v="faith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d v="2017-03-01T16:50:08"/>
    <d v="2017-04-03T01:00:00"/>
    <s v="music/faith"/>
    <n v="264.26315789473682"/>
    <s v="music"/>
    <s v="faith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d v="2017-02-22T03:37:47"/>
    <d v="2017-03-26T23:59:00"/>
    <s v="music/faith"/>
    <n v="159.33333333333334"/>
    <s v="music"/>
    <s v="faith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d v="2017-03-09T22:05:12"/>
    <d v="2017-04-09T20:00:00"/>
    <s v="music/faith"/>
    <n v="35"/>
    <s v="music"/>
    <s v="faith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d v="2017-02-25T16:04:34"/>
    <d v="2017-03-27T04:36:00"/>
    <s v="music/faith"/>
    <n v="5"/>
    <s v="music"/>
    <s v="faith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d v="2017-03-07T00:45:14"/>
    <d v="2017-04-10T01:00:00"/>
    <s v="music/faith"/>
    <n v="61.086956521739133"/>
    <s v="music"/>
    <s v="faith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d v="2017-03-02T01:40:11"/>
    <d v="2017-04-01T00:40:11"/>
    <s v="music/faith"/>
    <e v="#DIV/0!"/>
    <s v="music"/>
    <s v="faith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d v="2017-03-11T00:47:28"/>
    <d v="2017-04-09T23:47:28"/>
    <s v="music/faith"/>
    <n v="114.81818181818181"/>
    <s v="music"/>
    <s v="faith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d v="2017-03-02T04:59:20"/>
    <d v="2017-03-26T03:33:00"/>
    <s v="music/faith"/>
    <e v="#DIV/0!"/>
    <s v="music"/>
    <s v="faith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d v="2017-03-12T20:44:05"/>
    <d v="2017-04-11T20:44:05"/>
    <s v="music/faith"/>
    <n v="54"/>
    <s v="music"/>
    <s v="faith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d v="2017-03-02T01:43:10"/>
    <d v="2017-04-01T04:00:00"/>
    <s v="music/faith"/>
    <n v="65.974683544303801"/>
    <s v="music"/>
    <s v="faith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d v="2014-12-16T15:56:45"/>
    <d v="2015-01-15T15:56:45"/>
    <s v="music/faith"/>
    <n v="5"/>
    <s v="music"/>
    <s v="faith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d v="2015-02-28T20:52:30"/>
    <d v="2015-03-30T19:52:30"/>
    <s v="music/faith"/>
    <n v="1"/>
    <s v="music"/>
    <s v="faith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d v="2015-07-02T06:45:37"/>
    <d v="2015-08-31T06:45:37"/>
    <s v="music/faith"/>
    <n v="25.5"/>
    <s v="music"/>
    <s v="faith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d v="2015-01-17T03:21:13"/>
    <d v="2015-02-16T03:21:13"/>
    <s v="music/faith"/>
    <n v="118.36363636363636"/>
    <s v="music"/>
    <s v="faith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d v="2015-08-29T00:24:06"/>
    <d v="2015-09-09T16:00:00"/>
    <s v="music/faith"/>
    <e v="#DIV/0!"/>
    <s v="music"/>
    <s v="faith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d v="2015-06-24T07:21:12"/>
    <d v="2015-08-23T07:21:12"/>
    <s v="music/faith"/>
    <e v="#DIV/0!"/>
    <s v="music"/>
    <s v="faith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d v="2016-02-27T17:18:15"/>
    <d v="2016-03-28T16:18:15"/>
    <s v="music/faith"/>
    <n v="54.111111111111114"/>
    <s v="music"/>
    <s v="faith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d v="2016-03-22T20:48:26"/>
    <d v="2016-05-01T20:48:26"/>
    <s v="music/faith"/>
    <e v="#DIV/0!"/>
    <s v="music"/>
    <s v="faith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d v="2014-07-21T13:31:54"/>
    <d v="2014-08-31T19:39:00"/>
    <s v="music/faith"/>
    <n v="21.25"/>
    <s v="music"/>
    <s v="faith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d v="2015-12-03T14:11:28"/>
    <d v="2016-01-18T13:00:00"/>
    <s v="music/faith"/>
    <n v="34"/>
    <s v="music"/>
    <s v="faith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d v="2014-08-01T15:30:34"/>
    <d v="2014-09-01T15:30:34"/>
    <s v="music/faith"/>
    <n v="525"/>
    <s v="music"/>
    <s v="faith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d v="2015-05-01T21:55:53"/>
    <d v="2015-06-30T21:55:53"/>
    <s v="music/faith"/>
    <e v="#DIV/0!"/>
    <s v="music"/>
    <s v="faith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d v="2014-09-05T19:13:32"/>
    <d v="2014-10-05T19:13:32"/>
    <s v="music/faith"/>
    <n v="50"/>
    <s v="music"/>
    <s v="faith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d v="2015-04-01T22:02:41"/>
    <d v="2015-05-01T22:02:41"/>
    <s v="music/faith"/>
    <n v="115.70588235294117"/>
    <s v="music"/>
    <s v="faith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d v="2015-03-01T05:13:05"/>
    <d v="2015-03-31T03:22:00"/>
    <s v="music/faith"/>
    <n v="5.5"/>
    <s v="music"/>
    <s v="faith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d v="2016-10-30T13:51:39"/>
    <d v="2016-12-09T14:51:39"/>
    <s v="music/faith"/>
    <n v="50"/>
    <s v="music"/>
    <s v="faith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d v="2016-03-31T23:33:58"/>
    <d v="2016-04-21T04:00:00"/>
    <s v="music/faith"/>
    <n v="34.024390243902438"/>
    <s v="music"/>
    <s v="faith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d v="2016-03-31T14:39:09"/>
    <d v="2016-05-14T04:59:00"/>
    <s v="music/faith"/>
    <n v="37.5"/>
    <s v="music"/>
    <s v="faith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d v="2014-08-18T12:49:51"/>
    <d v="2014-09-17T12:49:51"/>
    <s v="music/faith"/>
    <n v="11.666666666666666"/>
    <s v="music"/>
    <s v="faith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d v="2014-10-10T18:47:51"/>
    <d v="2014-11-09T19:47:51"/>
    <s v="music/faith"/>
    <n v="28.125"/>
    <s v="music"/>
    <s v="faith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d v="2015-11-11T11:04:23"/>
    <d v="2015-12-11T11:04:23"/>
    <s v="music/faith"/>
    <e v="#DIV/0!"/>
    <s v="music"/>
    <s v="faith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d v="2016-02-25T23:03:49"/>
    <d v="2016-04-03T00:10:00"/>
    <s v="music/faith"/>
    <n v="1"/>
    <s v="music"/>
    <s v="faith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d v="2015-05-05T19:48:35"/>
    <d v="2015-07-01T06:00:00"/>
    <s v="music/faith"/>
    <n v="216.66666666666666"/>
    <s v="music"/>
    <s v="faith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d v="2014-09-30T22:22:42"/>
    <d v="2014-10-30T22:22:42"/>
    <s v="music/faith"/>
    <n v="8.75"/>
    <s v="music"/>
    <s v="faith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d v="2014-07-25T23:14:09"/>
    <d v="2014-08-24T23:14:09"/>
    <s v="music/faith"/>
    <n v="62.222222222222221"/>
    <s v="music"/>
    <s v="faith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d v="2014-05-29T22:04:24"/>
    <d v="2014-06-27T22:04:24"/>
    <s v="music/faith"/>
    <n v="137.25"/>
    <s v="music"/>
    <s v="faith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d v="2015-02-09T22:16:17"/>
    <d v="2015-04-05T11:00:00"/>
    <s v="music/faith"/>
    <n v="1"/>
    <s v="music"/>
    <s v="faith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d v="2015-09-21T15:01:14"/>
    <d v="2015-10-21T15:01:14"/>
    <s v="music/faith"/>
    <n v="122.14285714285714"/>
    <s v="music"/>
    <s v="faith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d v="2016-04-11T01:15:06"/>
    <d v="2016-06-10T01:15:06"/>
    <s v="music/faith"/>
    <e v="#DIV/0!"/>
    <s v="music"/>
    <s v="faith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d v="2015-09-25T02:06:23"/>
    <d v="2015-10-25T02:06:23"/>
    <s v="music/faith"/>
    <e v="#DIV/0!"/>
    <s v="music"/>
    <s v="faith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d v="2015-05-28T21:45:52"/>
    <d v="2015-06-11T15:00:00"/>
    <s v="music/faith"/>
    <e v="#DIV/0!"/>
    <s v="music"/>
    <s v="faith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d v="2015-11-17T16:24:41"/>
    <d v="2016-01-16T05:00:00"/>
    <s v="music/faith"/>
    <e v="#DIV/0!"/>
    <s v="music"/>
    <s v="faith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d v="2016-09-01T16:12:54"/>
    <d v="2016-09-13T21:30:00"/>
    <s v="music/faith"/>
    <e v="#DIV/0!"/>
    <s v="music"/>
    <s v="faith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d v="2015-04-08T00:52:36"/>
    <d v="2015-05-08T00:52:36"/>
    <s v="music/faith"/>
    <n v="1"/>
    <s v="music"/>
    <s v="faith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d v="2016-07-08T19:32:25"/>
    <d v="2016-08-07T19:32:25"/>
    <s v="music/faith"/>
    <n v="55"/>
    <s v="music"/>
    <s v="faith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d v="2015-10-09T20:40:33"/>
    <d v="2015-11-08T21:40:33"/>
    <s v="music/faith"/>
    <n v="22"/>
    <s v="music"/>
    <s v="faith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d v="2015-06-20T22:46:32"/>
    <d v="2015-07-20T22:46:32"/>
    <s v="music/faith"/>
    <n v="56.666666666666664"/>
    <s v="music"/>
    <s v="faith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d v="2014-09-02T20:59:02"/>
    <d v="2014-10-02T20:59:02"/>
    <s v="music/faith"/>
    <n v="20"/>
    <s v="music"/>
    <s v="faith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d v="2016-03-06T20:58:52"/>
    <d v="2016-05-04T19:58:52"/>
    <s v="music/faith"/>
    <n v="1"/>
    <s v="music"/>
    <s v="faith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d v="2015-06-16T19:37:02"/>
    <d v="2015-07-16T19:37:02"/>
    <s v="music/faith"/>
    <e v="#DIV/0!"/>
    <s v="music"/>
    <s v="faith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d v="2015-04-26T15:04:31"/>
    <d v="2015-06-10T15:04:31"/>
    <s v="photography/photobooks"/>
    <n v="25.576923076923077"/>
    <s v="photography"/>
    <s v="photobooks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d v="2016-12-06T21:02:50"/>
    <d v="2017-01-07T21:00:00"/>
    <s v="photography/photobooks"/>
    <n v="63.970588235294116"/>
    <s v="photography"/>
    <s v="photobooks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d v="2016-08-04T22:12:55"/>
    <d v="2016-08-27T03:59:00"/>
    <s v="photography/photobooks"/>
    <n v="89.925373134328353"/>
    <s v="photography"/>
    <s v="photobooks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d v="2015-01-22T14:31:17"/>
    <d v="2015-03-08T13:31:17"/>
    <s v="photography/photobooks"/>
    <n v="93.071428571428569"/>
    <s v="photography"/>
    <s v="photobooks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d v="2016-11-16T06:13:58"/>
    <d v="2016-12-22T02:00:00"/>
    <s v="photography/photobooks"/>
    <n v="89.674157303370791"/>
    <s v="photography"/>
    <s v="photobooks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d v="2016-10-25T04:14:27"/>
    <d v="2016-11-24T02:00:00"/>
    <s v="photography/photobooks"/>
    <n v="207.61682242990653"/>
    <s v="photography"/>
    <s v="photobooks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d v="2015-10-15T10:27:10"/>
    <d v="2015-11-13T15:00:00"/>
    <s v="photography/photobooks"/>
    <n v="59.408805031446541"/>
    <s v="photography"/>
    <s v="photobooks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d v="2015-08-03T22:49:03"/>
    <d v="2015-09-02T22:49:03"/>
    <s v="photography/photobooks"/>
    <n v="358.97237569060775"/>
    <s v="photography"/>
    <s v="photobooks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d v="2017-01-23T23:25:21"/>
    <d v="2017-03-01T19:00:00"/>
    <s v="photography/photobooks"/>
    <n v="94.736641221374043"/>
    <s v="photography"/>
    <s v="photobooks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d v="2016-03-25T20:05:04"/>
    <d v="2016-04-19T20:05:04"/>
    <s v="photography/photobooks"/>
    <n v="80.647999999999996"/>
    <s v="photography"/>
    <s v="photobooks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d v="2015-02-17T18:45:23"/>
    <d v="2015-03-19T17:45:23"/>
    <s v="photography/photobooks"/>
    <n v="168.68852459016392"/>
    <s v="photography"/>
    <s v="photobooks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d v="2016-09-14T06:04:42"/>
    <d v="2016-10-14T06:04:42"/>
    <s v="photography/photobooks"/>
    <n v="34.68888888888889"/>
    <s v="photography"/>
    <s v="photobooks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d v="2016-02-20T17:59:28"/>
    <d v="2016-03-21T16:59:28"/>
    <s v="photography/photobooks"/>
    <n v="462.85714285714283"/>
    <s v="photography"/>
    <s v="photobooks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d v="2015-03-04T21:02:33"/>
    <d v="2015-04-03T20:02:33"/>
    <s v="photography/photobooks"/>
    <n v="104.38888888888889"/>
    <s v="photography"/>
    <s v="photobooks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d v="2015-09-05T18:56:01"/>
    <d v="2015-10-05T18:56:01"/>
    <s v="photography/photobooks"/>
    <n v="7.5"/>
    <s v="photography"/>
    <s v="photobooks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d v="2016-07-20T04:01:09"/>
    <d v="2016-08-29T04:01:09"/>
    <s v="photography/photobooks"/>
    <n v="47.13"/>
    <s v="photography"/>
    <s v="photobooks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d v="2016-12-29T19:51:23"/>
    <d v="2017-01-28T19:29:00"/>
    <s v="photography/photobooks"/>
    <n v="414.28571428571428"/>
    <s v="photography"/>
    <s v="photobooks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d v="2016-05-15T22:56:32"/>
    <d v="2016-07-14T22:56:32"/>
    <s v="photography/photobooks"/>
    <n v="42.481481481481481"/>
    <s v="photography"/>
    <s v="photobooks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d v="2015-03-05T19:53:49"/>
    <d v="2015-03-25T18:53:49"/>
    <s v="photography/photobooks"/>
    <n v="108.77551020408163"/>
    <s v="photography"/>
    <s v="photobooks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d v="2016-02-05T16:08:33"/>
    <d v="2016-02-25T16:08:33"/>
    <s v="photography/photobooks"/>
    <n v="81.098039215686271"/>
    <s v="photography"/>
    <s v="photobooks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d v="2015-07-24T13:37:40"/>
    <d v="2015-09-12T13:37:40"/>
    <s v="photography/photobooks"/>
    <n v="51.666666666666664"/>
    <s v="photography"/>
    <s v="photobooks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d v="2016-02-10T23:34:05"/>
    <d v="2016-03-11T23:34:05"/>
    <s v="photography/photobooks"/>
    <n v="35.4"/>
    <s v="photography"/>
    <s v="photobooks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d v="2016-09-23T20:50:40"/>
    <d v="2016-10-23T20:50:40"/>
    <s v="photography/photobooks"/>
    <n v="103.63559322033899"/>
    <s v="photography"/>
    <s v="photobooks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d v="2014-07-05T11:39:39"/>
    <d v="2014-08-03T11:39:39"/>
    <s v="photography/photobooks"/>
    <n v="55.282051282051285"/>
    <s v="photography"/>
    <s v="photobooks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d v="2014-07-14T23:31:52"/>
    <d v="2014-08-13T23:31:52"/>
    <s v="photography/photobooks"/>
    <n v="72.16970873786407"/>
    <s v="photography"/>
    <s v="photobooks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d v="2014-08-04T20:38:08"/>
    <d v="2014-08-25T20:38:08"/>
    <s v="photography/photobooks"/>
    <e v="#DIV/0!"/>
    <s v="photography"/>
    <s v="photobooks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d v="2014-07-04T15:48:04"/>
    <d v="2014-08-03T15:48:04"/>
    <s v="photography/photobooks"/>
    <n v="58.615384615384613"/>
    <s v="photography"/>
    <s v="photobooks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d v="2014-07-29T13:27:24"/>
    <d v="2014-09-27T13:27:24"/>
    <s v="photography/photobooks"/>
    <n v="12.466666666666667"/>
    <s v="photography"/>
    <s v="photobooks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d v="2014-12-14T19:39:19"/>
    <d v="2015-01-13T19:39:19"/>
    <s v="photography/photobooks"/>
    <n v="49.136363636363633"/>
    <s v="photography"/>
    <s v="photobooks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d v="2014-09-09T18:43:14"/>
    <d v="2014-10-14T18:43:14"/>
    <s v="photography/photobooks"/>
    <n v="150.5"/>
    <s v="photography"/>
    <s v="photobooks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d v="2014-09-23T23:30:40"/>
    <d v="2014-10-23T23:30:40"/>
    <s v="photography/photobooks"/>
    <n v="35.799999999999997"/>
    <s v="photography"/>
    <s v="photobooks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d v="2014-05-07T17:13:56"/>
    <d v="2014-07-06T17:13:56"/>
    <s v="photography/photobooks"/>
    <n v="45.157894736842103"/>
    <s v="photography"/>
    <s v="photobooks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d v="2014-12-05T18:14:58"/>
    <d v="2015-01-19T18:14:58"/>
    <s v="photography/photobooks"/>
    <n v="98.78947368421052"/>
    <s v="photography"/>
    <s v="photobooks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d v="2014-10-18T05:14:52"/>
    <d v="2014-11-29T14:59:00"/>
    <s v="photography/photobooks"/>
    <n v="88.307692307692307"/>
    <s v="photography"/>
    <s v="photobooks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d v="2014-09-09T23:26:00"/>
    <d v="2014-10-24T23:26:00"/>
    <s v="photography/photobooks"/>
    <n v="170.62903225806451"/>
    <s v="photography"/>
    <s v="photobooks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d v="2014-09-23T22:57:51"/>
    <d v="2014-10-29T22:57:51"/>
    <s v="photography/photobooks"/>
    <n v="83.75"/>
    <s v="photography"/>
    <s v="photobooks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d v="2015-01-21T08:34:13"/>
    <d v="2015-02-20T08:34:13"/>
    <s v="photography/photobooks"/>
    <n v="65.099999999999994"/>
    <s v="photography"/>
    <s v="photobooks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d v="2015-02-10T20:43:15"/>
    <d v="2015-03-27T19:43:15"/>
    <s v="photography/photobooks"/>
    <n v="66.333333333333329"/>
    <s v="photography"/>
    <s v="photobooks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d v="2016-08-03T16:36:20"/>
    <d v="2016-09-02T16:36:20"/>
    <s v="photography/photobooks"/>
    <n v="104.89473684210526"/>
    <s v="photography"/>
    <s v="photobooks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d v="2016-05-03T14:25:10"/>
    <d v="2016-07-02T14:25:10"/>
    <s v="photography/photobooks"/>
    <n v="78.440789473684205"/>
    <s v="photography"/>
    <s v="photobooks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d v="2016-08-15T14:49:05"/>
    <d v="2016-09-15T14:49:05"/>
    <s v="photography/photobooks"/>
    <n v="59.041666666666664"/>
    <s v="photography"/>
    <s v="photobooks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d v="2016-01-19T13:48:09"/>
    <d v="2016-02-21T13:48:09"/>
    <s v="photography/photobooks"/>
    <n v="71.34210526315789"/>
    <s v="photography"/>
    <s v="photobooks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d v="2015-04-21T22:47:58"/>
    <d v="2015-05-21T22:47:58"/>
    <s v="photography/photobooks"/>
    <n v="51.227027027027027"/>
    <s v="photography"/>
    <s v="photobooks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d v="2014-12-30T15:44:00"/>
    <d v="2015-01-31T03:25:00"/>
    <s v="photography/photobooks"/>
    <n v="60.242424242424242"/>
    <s v="photography"/>
    <s v="photobooks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d v="2014-09-15T03:14:15"/>
    <d v="2014-10-16T00:00:00"/>
    <s v="photography/photobooks"/>
    <n v="44.935185185185183"/>
    <s v="photography"/>
    <s v="photobooks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d v="2014-11-15T13:12:57"/>
    <d v="2014-12-15T13:12:57"/>
    <s v="photography/photobooks"/>
    <n v="31.206896551724139"/>
    <s v="photography"/>
    <s v="photobooks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d v="2015-03-05T15:43:57"/>
    <d v="2015-04-04T14:43:57"/>
    <s v="photography/photobooks"/>
    <n v="63.875"/>
    <s v="photography"/>
    <s v="photobooks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d v="2014-10-01T22:45:42"/>
    <d v="2014-10-31T22:45:42"/>
    <s v="photography/photobooks"/>
    <n v="19"/>
    <s v="photography"/>
    <s v="photobooks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d v="2014-11-13T06:00:03"/>
    <d v="2015-01-12T06:00:03"/>
    <s v="photography/photobooks"/>
    <n v="10"/>
    <s v="photography"/>
    <s v="photobooks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d v="2015-01-06T16:11:18"/>
    <d v="2015-02-05T16:11:18"/>
    <s v="photography/photobooks"/>
    <n v="109.06666666666666"/>
    <s v="photography"/>
    <s v="photobooks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d v="2014-11-30T17:46:05"/>
    <d v="2015-01-29T17:46:05"/>
    <s v="photography/photobooks"/>
    <n v="26.75"/>
    <s v="photography"/>
    <s v="photobooks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d v="2015-07-04T00:44:42"/>
    <d v="2015-08-10T06:59:00"/>
    <s v="photography/photobooks"/>
    <n v="109.93525179856115"/>
    <s v="photography"/>
    <s v="photobooks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d v="2014-10-28T21:24:00"/>
    <d v="2014-11-27T22:24:00"/>
    <s v="photography/photobooks"/>
    <n v="20"/>
    <s v="photography"/>
    <s v="photobooks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d v="2015-01-07T13:13:42"/>
    <d v="2015-02-11T13:13:42"/>
    <s v="photography/photobooks"/>
    <n v="55.388888888888886"/>
    <s v="photography"/>
    <s v="photobooks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d v="2016-09-15T06:55:41"/>
    <d v="2016-10-14T16:00:00"/>
    <s v="photography/photobooks"/>
    <n v="133.90123456790124"/>
    <s v="photography"/>
    <s v="photobooks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d v="2016-05-25T10:32:46"/>
    <d v="2016-07-24T10:32:46"/>
    <s v="photography/photobooks"/>
    <n v="48.720930232558139"/>
    <s v="photography"/>
    <s v="photobooks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d v="2016-11-15T13:39:49"/>
    <d v="2016-12-15T13:39:49"/>
    <s v="photography/photobooks"/>
    <n v="48.25"/>
    <s v="photography"/>
    <s v="photobooks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d v="2015-12-06T07:50:33"/>
    <d v="2016-02-04T07:50:33"/>
    <s v="photography/photobooks"/>
    <n v="58.972972972972975"/>
    <s v="photography"/>
    <s v="photobooks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d v="2014-10-22T20:13:28"/>
    <d v="2014-11-11T21:13:28"/>
    <s v="photography/photobooks"/>
    <n v="11.638333333333334"/>
    <s v="photography"/>
    <s v="photobooks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d v="2016-09-10T14:32:50"/>
    <d v="2016-10-10T14:32:50"/>
    <s v="photography/photobooks"/>
    <n v="83.716814159292042"/>
    <s v="photography"/>
    <s v="photobooks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d v="2015-11-13T15:51:08"/>
    <d v="2015-12-15T12:10:00"/>
    <s v="photography/photobooks"/>
    <n v="63.648648648648646"/>
    <s v="photography"/>
    <s v="photobooks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d v="2015-06-04T11:20:30"/>
    <d v="2015-06-27T21:59:00"/>
    <s v="photography/photobooks"/>
    <n v="94.277777777777771"/>
    <s v="photography"/>
    <s v="photobooks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d v="2015-01-14T01:43:02"/>
    <d v="2015-02-14T01:43:02"/>
    <s v="photography/photobooks"/>
    <n v="71.86666666666666"/>
    <s v="photography"/>
    <s v="photobooks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d v="2015-10-05T16:16:44"/>
    <d v="2015-11-14T17:16:44"/>
    <s v="photography/photobooks"/>
    <n v="104.84615384615384"/>
    <s v="photography"/>
    <s v="photobooks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d v="2015-08-31T19:17:38"/>
    <d v="2015-10-02T18:00:00"/>
    <s v="photography/photobooks"/>
    <n v="67.139344262295083"/>
    <s v="photography"/>
    <s v="photobooks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d v="2014-08-26T15:19:09"/>
    <d v="2014-09-30T15:19:09"/>
    <s v="photography/photobooks"/>
    <n v="73.875"/>
    <s v="photography"/>
    <s v="photobooks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d v="2014-08-29T01:38:33"/>
    <d v="2014-09-28T01:38:33"/>
    <s v="photography/photobooks"/>
    <n v="69.125"/>
    <s v="photography"/>
    <s v="photobooks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d v="2017-01-07T16:20:30"/>
    <d v="2017-02-11T16:20:30"/>
    <s v="photography/photobooks"/>
    <n v="120.77083333333333"/>
    <s v="photography"/>
    <s v="photobooks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d v="2015-01-25T21:47:19"/>
    <d v="2015-03-01T21:47:19"/>
    <s v="photography/photobooks"/>
    <n v="42.222222222222221"/>
    <s v="photography"/>
    <s v="photobooks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d v="2014-08-09T21:50:26"/>
    <d v="2014-08-21T21:50:26"/>
    <s v="photography/photobooks"/>
    <n v="7.5"/>
    <s v="photography"/>
    <s v="photobooks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d v="2014-08-25T10:24:30"/>
    <d v="2014-10-24T04:00:00"/>
    <s v="photography/photobooks"/>
    <n v="1.5384615384615385"/>
    <s v="photography"/>
    <s v="photobooks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d v="2016-06-03T07:38:56"/>
    <d v="2016-07-03T07:38:56"/>
    <s v="photography/photobooks"/>
    <n v="37.608695652173914"/>
    <s v="photography"/>
    <s v="photobooks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d v="2014-07-09T21:20:12"/>
    <d v="2014-08-08T21:20:12"/>
    <s v="photography/photobooks"/>
    <e v="#DIV/0!"/>
    <s v="photography"/>
    <s v="photobooks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d v="2015-01-29T07:32:16"/>
    <d v="2015-02-28T07:32:16"/>
    <s v="photography/photobooks"/>
    <n v="42.157142857142858"/>
    <s v="photography"/>
    <s v="photobooks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d v="2015-06-17T21:45:37"/>
    <d v="2015-07-01T21:45:37"/>
    <s v="photography/photobooks"/>
    <e v="#DIV/0!"/>
    <s v="photography"/>
    <s v="photobooks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d v="2016-06-27T21:01:43"/>
    <d v="2016-07-25T19:00:00"/>
    <s v="photography/photobooks"/>
    <n v="84.833333333333329"/>
    <s v="photography"/>
    <s v="photobooks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d v="2016-12-01T15:53:27"/>
    <d v="2017-01-30T06:59:00"/>
    <s v="photography/photobooks"/>
    <n v="94.19"/>
    <s v="photography"/>
    <s v="photobooks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d v="2015-03-04T05:37:30"/>
    <d v="2015-04-03T04:37:30"/>
    <s v="photography/photobooks"/>
    <e v="#DIV/0!"/>
    <s v="photography"/>
    <s v="photobooks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d v="2014-06-30T18:03:16"/>
    <d v="2014-07-30T18:03:16"/>
    <s v="photography/photobooks"/>
    <n v="6.25"/>
    <s v="photography"/>
    <s v="photobooks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d v="2015-03-02T02:01:30"/>
    <d v="2015-04-01T01:01:30"/>
    <s v="photography/photobooks"/>
    <n v="213.375"/>
    <s v="photography"/>
    <s v="photobooks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d v="2012-01-18T07:39:27"/>
    <d v="2012-03-03T07:39:27"/>
    <s v="music/rock"/>
    <n v="59.162280701754383"/>
    <s v="music"/>
    <s v="rock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d v="2013-12-26T19:07:42"/>
    <d v="2014-01-31T19:01:00"/>
    <s v="music/rock"/>
    <n v="27.272727272727273"/>
    <s v="music"/>
    <s v="rock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d v="2012-09-24T16:26:16"/>
    <d v="2012-10-24T16:26:16"/>
    <s v="music/rock"/>
    <n v="24.575757575757574"/>
    <s v="music"/>
    <s v="rock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d v="2013-12-18T21:59:27"/>
    <d v="2014-01-08T02:08:00"/>
    <s v="music/rock"/>
    <n v="75.05"/>
    <s v="music"/>
    <s v="rock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d v="2013-06-18T20:01:43"/>
    <d v="2013-07-11T20:01:43"/>
    <s v="music/rock"/>
    <n v="42.02"/>
    <s v="music"/>
    <s v="rock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d v="2014-01-18T22:10:17"/>
    <d v="2014-02-17T22:10:17"/>
    <s v="music/rock"/>
    <n v="53.157894736842103"/>
    <s v="music"/>
    <s v="rock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d v="2011-01-12T07:49:21"/>
    <d v="2011-03-03T07:49:21"/>
    <s v="music/rock"/>
    <n v="83.885416666666671"/>
    <s v="music"/>
    <s v="rock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d v="2014-04-07T21:35:30"/>
    <d v="2014-05-09T22:00:00"/>
    <s v="music/rock"/>
    <n v="417.33333333333331"/>
    <s v="music"/>
    <s v="rock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d v="2010-12-04T02:06:11"/>
    <d v="2011-01-21T22:00:00"/>
    <s v="music/rock"/>
    <n v="75.765151515151516"/>
    <s v="music"/>
    <s v="rock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d v="2014-01-25T16:25:07"/>
    <d v="2014-02-24T16:25:07"/>
    <s v="music/rock"/>
    <n v="67.389380530973455"/>
    <s v="music"/>
    <s v="rock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d v="2012-04-27T23:54:23"/>
    <d v="2012-05-12T23:54:23"/>
    <s v="music/rock"/>
    <n v="73.571428571428569"/>
    <s v="music"/>
    <s v="rock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d v="2011-02-02T12:57:07"/>
    <d v="2011-03-04T12:57:07"/>
    <s v="music/rock"/>
    <n v="25"/>
    <s v="music"/>
    <s v="rock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d v="2013-01-29T01:03:23"/>
    <d v="2013-03-02T07:59:00"/>
    <s v="music/rock"/>
    <n v="42"/>
    <s v="music"/>
    <s v="rock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d v="2014-12-15T23:08:15"/>
    <d v="2015-01-24T23:08:15"/>
    <s v="music/rock"/>
    <n v="131.16666666666666"/>
    <s v="music"/>
    <s v="rock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d v="2016-03-01T16:51:11"/>
    <d v="2016-03-31T15:51:11"/>
    <s v="music/rock"/>
    <n v="47.272727272727273"/>
    <s v="music"/>
    <s v="rock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d v="2013-01-31T19:25:29"/>
    <d v="2013-02-17T19:25:29"/>
    <s v="music/rock"/>
    <n v="182.12727272727273"/>
    <s v="music"/>
    <s v="rock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d v="2012-01-18T01:08:55"/>
    <d v="2012-03-18T00:08:55"/>
    <s v="music/rock"/>
    <n v="61.366666666666667"/>
    <s v="music"/>
    <s v="rock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d v="2011-09-02T18:52:37"/>
    <d v="2011-10-01T03:00:00"/>
    <s v="music/rock"/>
    <n v="35.767499999999998"/>
    <s v="music"/>
    <s v="rock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d v="2016-09-01T17:19:42"/>
    <d v="2016-10-01T17:19:42"/>
    <s v="music/rock"/>
    <n v="45.62222222222222"/>
    <s v="music"/>
    <s v="rock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d v="2013-04-18T02:18:30"/>
    <d v="2013-05-07T04:59:00"/>
    <s v="music/rock"/>
    <n v="75.384615384615387"/>
    <s v="music"/>
    <s v="rock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d v="2014-04-16T20:17:25"/>
    <d v="2014-05-20T04:59:00"/>
    <s v="music/rock"/>
    <n v="50.875"/>
    <s v="music"/>
    <s v="rock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d v="2015-01-27T15:09:41"/>
    <d v="2015-03-02T05:59:00"/>
    <s v="music/rock"/>
    <n v="119.28571428571429"/>
    <s v="music"/>
    <s v="rock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d v="2011-01-21T23:52:34"/>
    <d v="2011-02-20T23:52:34"/>
    <s v="music/rock"/>
    <n v="92.541865671641801"/>
    <s v="music"/>
    <s v="rock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d v="2011-05-03T23:21:54"/>
    <d v="2011-06-11T03:00:00"/>
    <s v="music/rock"/>
    <n v="76.05"/>
    <s v="music"/>
    <s v="rock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d v="2016-06-02T07:59:58"/>
    <d v="2016-06-17T04:55:00"/>
    <s v="music/rock"/>
    <n v="52.631578947368418"/>
    <s v="music"/>
    <s v="rock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d v="2012-11-15T15:36:17"/>
    <d v="2012-12-15T15:36:17"/>
    <s v="music/rock"/>
    <n v="98.990430622009569"/>
    <s v="music"/>
    <s v="rock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d v="2015-03-31T05:40:32"/>
    <d v="2015-04-21T05:40:32"/>
    <s v="music/rock"/>
    <n v="79.526315789473685"/>
    <s v="music"/>
    <s v="rock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d v="2011-05-28T18:54:48"/>
    <d v="2011-07-31T06:59:00"/>
    <s v="music/rock"/>
    <n v="134.20833333333334"/>
    <s v="music"/>
    <s v="rock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d v="2012-09-17T20:17:39"/>
    <d v="2012-10-17T20:17:39"/>
    <s v="music/rock"/>
    <n v="37.625"/>
    <s v="music"/>
    <s v="rock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d v="2014-06-10T23:01:40"/>
    <d v="2014-07-10T23:01:40"/>
    <s v="music/rock"/>
    <n v="51.044692737430168"/>
    <s v="music"/>
    <s v="rock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d v="2014-07-07T21:45:38"/>
    <d v="2014-07-28T01:00:00"/>
    <s v="music/rock"/>
    <n v="50.03846153846154"/>
    <s v="music"/>
    <s v="rock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d v="2015-03-18T18:30:52"/>
    <d v="2015-04-25T00:00:00"/>
    <s v="music/rock"/>
    <n v="133.93129770992365"/>
    <s v="music"/>
    <s v="rock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d v="2012-09-25T01:26:57"/>
    <d v="2012-11-14T02:26:57"/>
    <s v="music/rock"/>
    <n v="58.214285714285715"/>
    <s v="music"/>
    <s v="rock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d v="2013-04-24T00:30:37"/>
    <d v="2013-05-24T00:30:37"/>
    <s v="music/rock"/>
    <n v="88.037643678160919"/>
    <s v="music"/>
    <s v="rock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d v="2013-11-22T12:55:40"/>
    <d v="2014-01-06T12:55:40"/>
    <s v="music/rock"/>
    <n v="70.576753926701571"/>
    <s v="music"/>
    <s v="rock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d v="2014-06-27T20:31:12"/>
    <d v="2014-07-18T20:31:12"/>
    <s v="music/rock"/>
    <n v="53.289473684210527"/>
    <s v="music"/>
    <s v="rock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d v="2014-08-13T18:26:53"/>
    <d v="2014-09-12T18:26:53"/>
    <s v="music/rock"/>
    <n v="136.36363636363637"/>
    <s v="music"/>
    <s v="rock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d v="2011-10-17T04:48:41"/>
    <d v="2011-12-16T05:48:41"/>
    <s v="music/rock"/>
    <n v="40.547315436241611"/>
    <s v="music"/>
    <s v="rock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d v="2011-08-23T18:28:49"/>
    <d v="2011-09-22T18:28:49"/>
    <s v="music/rock"/>
    <n v="70.625"/>
    <s v="music"/>
    <s v="rock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d v="2014-01-16T17:01:24"/>
    <d v="2014-02-06T17:01:24"/>
    <s v="music/rock"/>
    <n v="52.684210526315788"/>
    <s v="music"/>
    <s v="rock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d v="2014-12-27T07:12:21"/>
    <d v="2015-01-26T07:12:21"/>
    <s v="games/mobile games"/>
    <e v="#DIV/0!"/>
    <s v="games"/>
    <s v="mobile games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d v="2017-01-20T11:49:34"/>
    <d v="2017-03-08T07:30:00"/>
    <s v="games/mobile games"/>
    <n v="90.9375"/>
    <s v="games"/>
    <s v="mobile games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d v="2014-05-13T19:08:05"/>
    <d v="2014-06-12T19:08:05"/>
    <s v="games/mobile games"/>
    <n v="5"/>
    <s v="games"/>
    <s v="mobile games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d v="2014-04-04T17:11:40"/>
    <d v="2014-05-04T17:11:40"/>
    <s v="games/mobile games"/>
    <n v="58.083333333333336"/>
    <s v="games"/>
    <s v="mobile games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d v="2016-10-02T08:49:07"/>
    <d v="2016-11-06T09:49:07"/>
    <s v="games/mobile games"/>
    <n v="2"/>
    <s v="games"/>
    <s v="mobile games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d v="2017-01-07T05:54:57"/>
    <d v="2017-03-01T04:00:00"/>
    <s v="games/mobile games"/>
    <n v="62.5"/>
    <s v="games"/>
    <s v="mobile games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d v="2016-10-06T22:11:52"/>
    <d v="2016-11-05T22:11:52"/>
    <s v="games/mobile games"/>
    <n v="10"/>
    <s v="games"/>
    <s v="mobile games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d v="2015-11-20T18:42:05"/>
    <d v="2015-12-15T07:59:00"/>
    <s v="games/mobile games"/>
    <n v="71.588235294117652"/>
    <s v="games"/>
    <s v="mobile games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d v="2016-12-05T00:04:09"/>
    <d v="2017-01-04T00:04:09"/>
    <s v="games/mobile games"/>
    <e v="#DIV/0!"/>
    <s v="games"/>
    <s v="mobile games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d v="2016-01-02T08:32:15"/>
    <d v="2016-01-31T04:17:00"/>
    <s v="games/mobile games"/>
    <n v="32.81818181818182"/>
    <s v="games"/>
    <s v="mobile games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d v="2014-10-11T18:48:21"/>
    <d v="2014-11-20T19:48:21"/>
    <s v="games/mobile games"/>
    <n v="49.11578947368421"/>
    <s v="games"/>
    <s v="mobile games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d v="2015-05-31T03:06:42"/>
    <d v="2015-06-30T03:06:42"/>
    <s v="games/mobile games"/>
    <n v="16.307692307692307"/>
    <s v="games"/>
    <s v="mobile games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d v="2015-06-09T14:46:50"/>
    <d v="2015-07-08T16:45:00"/>
    <s v="games/mobile games"/>
    <n v="18"/>
    <s v="games"/>
    <s v="mobile games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d v="2016-06-08T23:15:33"/>
    <d v="2016-06-28T23:15:33"/>
    <s v="games/mobile games"/>
    <n v="13"/>
    <s v="games"/>
    <s v="mobile games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d v="2016-06-07T21:35:08"/>
    <d v="2016-08-06T21:35:08"/>
    <s v="games/mobile games"/>
    <n v="17"/>
    <s v="games"/>
    <s v="mobile games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d v="2014-05-17T06:50:05"/>
    <d v="2014-06-16T06:50:05"/>
    <s v="games/mobile games"/>
    <e v="#DIV/0!"/>
    <s v="games"/>
    <s v="mobile games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d v="2015-01-31T00:42:05"/>
    <d v="2015-03-01T00:42:05"/>
    <s v="games/mobile games"/>
    <e v="#DIV/0!"/>
    <s v="games"/>
    <s v="mobile games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d v="2014-05-14T00:12:35"/>
    <d v="2014-06-13T00:12:35"/>
    <s v="games/mobile games"/>
    <e v="#DIV/0!"/>
    <s v="games"/>
    <s v="mobile games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d v="2016-02-13T15:35:29"/>
    <d v="2016-03-14T14:35:29"/>
    <s v="games/mobile games"/>
    <n v="3"/>
    <s v="games"/>
    <s v="mobile games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d v="2016-03-01T13:36:20"/>
    <d v="2016-03-30T12:36:20"/>
    <s v="games/mobile games"/>
    <n v="41.833333333333336"/>
    <s v="games"/>
    <s v="mobile games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d v="2015-02-08T03:39:49"/>
    <d v="2015-03-10T02:39:49"/>
    <s v="music/indie rock"/>
    <n v="49.338428571428572"/>
    <s v="music"/>
    <s v="indie rock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d v="2012-06-07T22:46:52"/>
    <d v="2012-07-10T23:48:00"/>
    <s v="music/indie rock"/>
    <n v="41.728395061728392"/>
    <s v="music"/>
    <s v="indie rock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d v="2012-03-09T22:45:08"/>
    <d v="2012-04-08T21:45:08"/>
    <s v="music/indie rock"/>
    <n v="32.71875"/>
    <s v="music"/>
    <s v="indie rock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d v="2012-10-23T04:45:35"/>
    <d v="2012-11-27T12:00:00"/>
    <s v="music/indie rock"/>
    <n v="51.96153846153846"/>
    <s v="music"/>
    <s v="indie rock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d v="2012-07-09T02:15:10"/>
    <d v="2012-08-10T22:00:00"/>
    <s v="music/indie rock"/>
    <n v="50.685714285714283"/>
    <s v="music"/>
    <s v="indie rock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d v="2014-10-13T21:45:38"/>
    <d v="2014-11-12T22:45:38"/>
    <s v="music/indie rock"/>
    <n v="42.241379310344826"/>
    <s v="music"/>
    <s v="indie rock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d v="2015-11-15T19:12:12"/>
    <d v="2015-12-03T21:30:00"/>
    <s v="music/indie rock"/>
    <n v="416.875"/>
    <s v="music"/>
    <s v="indie rock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d v="2010-05-01T05:45:32"/>
    <d v="2010-06-01T04:59:00"/>
    <s v="music/indie rock"/>
    <n v="46.651685393258425"/>
    <s v="music"/>
    <s v="indie rock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d v="2013-01-25T19:02:26"/>
    <d v="2013-03-11T18:02:26"/>
    <s v="music/indie rock"/>
    <n v="48.454545454545453"/>
    <s v="music"/>
    <s v="indie rock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d v="2012-11-15T18:52:08"/>
    <d v="2012-12-15T18:52:08"/>
    <s v="music/indie rock"/>
    <n v="70.5289837398374"/>
    <s v="music"/>
    <s v="indie rock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d v="2010-06-06T19:09:14"/>
    <d v="2010-07-22T06:00:00"/>
    <s v="music/indie rock"/>
    <n v="87.958333333333329"/>
    <s v="music"/>
    <s v="indie rock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d v="2011-05-08T15:18:01"/>
    <d v="2011-06-07T15:18:01"/>
    <s v="music/indie rock"/>
    <n v="26.26923076923077"/>
    <s v="music"/>
    <s v="indie rock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d v="2011-03-30T22:36:25"/>
    <d v="2011-04-16T03:59:00"/>
    <s v="music/indie rock"/>
    <n v="57.777777777777779"/>
    <s v="music"/>
    <s v="indie rock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d v="2012-01-12T21:43:03"/>
    <d v="2012-02-12T21:43:03"/>
    <s v="music/indie rock"/>
    <n v="57.25"/>
    <s v="music"/>
    <s v="indie rock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d v="2015-09-20T17:55:22"/>
    <d v="2015-10-20T17:55:22"/>
    <s v="music/indie rock"/>
    <n v="196.34042553191489"/>
    <s v="music"/>
    <s v="indie rock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d v="2012-03-13T17:02:45"/>
    <d v="2012-04-12T17:02:45"/>
    <s v="music/indie rock"/>
    <n v="43"/>
    <s v="music"/>
    <s v="indie rock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d v="2014-02-10T14:00:06"/>
    <d v="2014-03-04T21:00:00"/>
    <s v="music/indie rock"/>
    <n v="35.551912568306008"/>
    <s v="music"/>
    <s v="indie rock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d v="2015-12-28T04:37:53"/>
    <d v="2016-02-01T18:00:00"/>
    <s v="music/indie rock"/>
    <n v="68.80952380952381"/>
    <s v="music"/>
    <s v="indie rock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d v="2015-02-23T22:36:06"/>
    <d v="2015-03-25T21:36:06"/>
    <s v="music/indie rock"/>
    <n v="28.571428571428573"/>
    <s v="music"/>
    <s v="indie rock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d v="2012-09-08T20:55:31"/>
    <d v="2012-10-06T09:59:00"/>
    <s v="music/indie rock"/>
    <n v="50.631666666666668"/>
    <s v="music"/>
    <s v="indie rock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d v="2015-04-22T13:02:09"/>
    <d v="2015-05-22T13:00:00"/>
    <s v="technology/gadgets"/>
    <n v="106.8"/>
    <s v="technology"/>
    <s v="gadgets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d v="2015-02-02T18:57:27"/>
    <d v="2015-03-04T18:57:27"/>
    <s v="technology/gadgets"/>
    <n v="4"/>
    <s v="technology"/>
    <s v="gadgets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d v="2016-11-28T18:29:51"/>
    <d v="2017-01-27T18:29:51"/>
    <s v="technology/gadgets"/>
    <n v="34.097560975609753"/>
    <s v="technology"/>
    <s v="gadgets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d v="2015-11-18T16:27:01"/>
    <d v="2016-01-02T16:27:01"/>
    <s v="technology/gadgets"/>
    <n v="25"/>
    <s v="technology"/>
    <s v="gadgets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d v="2014-08-08T22:13:14"/>
    <d v="2014-09-07T22:13:14"/>
    <s v="technology/gadgets"/>
    <n v="10.5"/>
    <s v="technology"/>
    <s v="gadgets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d v="2016-05-24T16:06:23"/>
    <d v="2016-06-23T16:06:23"/>
    <s v="technology/gadgets"/>
    <n v="215.95959595959596"/>
    <s v="technology"/>
    <s v="gadgets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d v="2014-05-08T14:05:25"/>
    <d v="2014-05-23T14:05:25"/>
    <s v="technology/gadgets"/>
    <n v="21.25"/>
    <s v="technology"/>
    <s v="gadgets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d v="2016-11-29T22:01:40"/>
    <d v="2016-12-29T22:01:40"/>
    <s v="technology/gadgets"/>
    <n v="108.25"/>
    <s v="technology"/>
    <s v="gadgets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d v="2014-09-23T10:17:59"/>
    <d v="2014-10-23T10:17:59"/>
    <s v="technology/gadgets"/>
    <n v="129.97368421052633"/>
    <s v="technology"/>
    <s v="gadgets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d v="2015-09-17T23:06:57"/>
    <d v="2015-10-31T22:45:00"/>
    <s v="technology/gadgets"/>
    <n v="117.49473684210527"/>
    <s v="technology"/>
    <s v="gadgets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d v="2014-07-10T00:48:54"/>
    <d v="2014-08-09T00:48:54"/>
    <s v="technology/gadgets"/>
    <n v="10"/>
    <s v="technology"/>
    <s v="gadgets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d v="2015-05-05T05:26:00"/>
    <d v="2015-06-04T05:26:00"/>
    <s v="technology/gadgets"/>
    <n v="70.595238095238102"/>
    <s v="technology"/>
    <s v="gadgets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d v="2014-09-08T12:16:18"/>
    <d v="2014-10-08T12:16:18"/>
    <s v="technology/gadgets"/>
    <n v="24.5"/>
    <s v="technology"/>
    <s v="gadgets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d v="2014-10-17T04:11:13"/>
    <d v="2014-11-01T03:59:00"/>
    <s v="technology/gadgets"/>
    <n v="30"/>
    <s v="technology"/>
    <s v="gadgets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d v="2014-08-13T01:10:22"/>
    <d v="2014-09-02T01:10:22"/>
    <s v="technology/gadgets"/>
    <n v="2"/>
    <s v="technology"/>
    <s v="gadgets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d v="2016-10-13T17:12:55"/>
    <d v="2016-11-07T18:12:55"/>
    <s v="technology/gadgets"/>
    <n v="17"/>
    <s v="technology"/>
    <s v="gadgets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d v="2017-01-11T06:28:53"/>
    <d v="2017-02-10T06:28:53"/>
    <s v="technology/gadgets"/>
    <n v="2928.9285714285716"/>
    <s v="technology"/>
    <s v="gadgets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d v="2014-07-08T18:57:31"/>
    <d v="2014-08-12T18:57:31"/>
    <s v="technology/gadgets"/>
    <n v="28.888888888888889"/>
    <s v="technology"/>
    <s v="gadgets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d v="2015-04-19T21:00:49"/>
    <d v="2015-05-19T21:00:49"/>
    <s v="technology/gadgets"/>
    <n v="29.625"/>
    <s v="technology"/>
    <s v="gadgets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d v="2015-09-23T21:01:01"/>
    <d v="2015-10-21T23:00:00"/>
    <s v="technology/gadgets"/>
    <n v="40.980952380952381"/>
    <s v="technology"/>
    <s v="gadgets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d v="2012-06-14T05:19:03"/>
    <d v="2012-07-14T05:19:03"/>
    <s v="music/indie rock"/>
    <n v="54"/>
    <s v="music"/>
    <s v="indie rock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d v="2013-11-12T06:08:27"/>
    <d v="2013-12-12T06:08:27"/>
    <s v="music/indie rock"/>
    <n v="36.109375"/>
    <s v="music"/>
    <s v="indie rock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d v="2011-08-17T20:22:12"/>
    <d v="2011-09-27T04:59:00"/>
    <s v="music/indie rock"/>
    <n v="23.153846153846153"/>
    <s v="music"/>
    <s v="indie rock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d v="2013-12-18T18:15:55"/>
    <d v="2014-01-15T19:33:00"/>
    <s v="music/indie rock"/>
    <n v="104"/>
    <s v="music"/>
    <s v="indie rock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d v="2013-09-18T21:38:08"/>
    <d v="2013-10-11T00:00:00"/>
    <s v="music/indie rock"/>
    <n v="31.826923076923077"/>
    <s v="music"/>
    <s v="indie rock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d v="2010-10-05T22:54:16"/>
    <d v="2010-11-02T00:26:00"/>
    <s v="music/indie rock"/>
    <n v="27.3896261682243"/>
    <s v="music"/>
    <s v="indie rock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d v="2012-02-21T20:40:39"/>
    <d v="2012-03-08T04:59:00"/>
    <s v="music/indie rock"/>
    <n v="56.363636363636367"/>
    <s v="music"/>
    <s v="indie rock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d v="2013-04-07T15:33:14"/>
    <d v="2013-05-07T15:33:14"/>
    <s v="music/indie rock"/>
    <n v="77.352941176470594"/>
    <s v="music"/>
    <s v="indie rock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d v="2011-05-24T00:31:06"/>
    <d v="2011-07-05T00:31:06"/>
    <s v="music/indie rock"/>
    <n v="42.8"/>
    <s v="music"/>
    <s v="indie rock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d v="2013-05-08T13:24:42"/>
    <d v="2013-07-07T13:24:42"/>
    <s v="music/indie rock"/>
    <n v="48.846153846153847"/>
    <s v="music"/>
    <s v="indie rock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d v="2012-05-08T21:25:09"/>
    <d v="2012-05-22T03:30:00"/>
    <s v="music/indie rock"/>
    <n v="48.240400000000001"/>
    <s v="music"/>
    <s v="indie rock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d v="2012-01-03T19:26:13"/>
    <d v="2012-01-24T19:26:13"/>
    <s v="music/indie rock"/>
    <n v="70.212500000000006"/>
    <s v="music"/>
    <s v="indie rock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d v="2014-08-28T03:08:27"/>
    <d v="2014-09-27T03:08:27"/>
    <s v="music/indie rock"/>
    <n v="94.054545454545448"/>
    <s v="music"/>
    <s v="indie rock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d v="2011-11-18T20:48:41"/>
    <d v="2011-12-25T05:00:00"/>
    <s v="music/indie rock"/>
    <n v="80.272727272727266"/>
    <s v="music"/>
    <s v="indie rock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d v="2014-05-14T22:22:51"/>
    <d v="2014-06-21T04:59:00"/>
    <s v="music/indie rock"/>
    <n v="54.2"/>
    <s v="music"/>
    <s v="indie rock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d v="2011-11-05T21:21:10"/>
    <d v="2011-12-06T05:59:00"/>
    <s v="music/indie rock"/>
    <n v="60.26903448275862"/>
    <s v="music"/>
    <s v="indie rock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d v="2012-05-30T02:51:21"/>
    <d v="2012-06-15T03:59:00"/>
    <s v="music/indie rock"/>
    <n v="38.740344827586206"/>
    <s v="music"/>
    <s v="indie rock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d v="2013-06-01T06:13:51"/>
    <d v="2013-07-02T05:00:00"/>
    <s v="music/indie rock"/>
    <n v="152.54385964912279"/>
    <s v="music"/>
    <s v="indie rock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d v="2013-02-08T23:38:28"/>
    <d v="2013-03-10T22:38:28"/>
    <s v="music/indie rock"/>
    <n v="115.3125"/>
    <s v="music"/>
    <s v="indie rock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d v="2011-05-07T12:10:33"/>
    <d v="2011-06-15T03:59:00"/>
    <s v="music/indie rock"/>
    <n v="35.838709677419352"/>
    <s v="music"/>
    <s v="indie rock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d v="2014-04-15T06:58:51"/>
    <d v="2014-05-15T06:58:51"/>
    <s v="technology/hardware"/>
    <n v="64.570118779438872"/>
    <s v="technology"/>
    <s v="hardware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d v="2011-04-05T19:52:20"/>
    <d v="2011-07-04T19:52:20"/>
    <s v="technology/hardware"/>
    <n v="87.436000000000007"/>
    <s v="technology"/>
    <s v="hardware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d v="2016-06-27T06:28:36"/>
    <d v="2016-08-11T06:28:36"/>
    <s v="technology/hardware"/>
    <n v="68.815577078288939"/>
    <s v="technology"/>
    <s v="hardware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d v="2014-04-01T14:01:30"/>
    <d v="2014-05-01T14:01:30"/>
    <s v="technology/hardware"/>
    <n v="176.200223588597"/>
    <s v="technology"/>
    <s v="hardware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d v="2015-06-02T06:02:38"/>
    <d v="2015-07-12T06:02:38"/>
    <s v="technology/hardware"/>
    <n v="511.79117647058825"/>
    <s v="technology"/>
    <s v="hardware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d v="2014-02-19T03:36:01"/>
    <d v="2014-04-20T02:36:01"/>
    <s v="technology/hardware"/>
    <n v="160.44285714285715"/>
    <s v="technology"/>
    <s v="hardware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d v="2009-10-16T22:02:00"/>
    <d v="2009-11-23T05:59:00"/>
    <s v="technology/hardware"/>
    <n v="35.003043478260871"/>
    <s v="technology"/>
    <s v="hardware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d v="2016-04-13T14:30:09"/>
    <d v="2016-06-06T17:02:00"/>
    <s v="technology/hardware"/>
    <n v="188.50671378091872"/>
    <s v="technology"/>
    <s v="hardware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d v="2014-06-10T10:09:11"/>
    <d v="2014-07-10T10:09:11"/>
    <s v="technology/hardware"/>
    <n v="56.204984093319197"/>
    <s v="technology"/>
    <s v="hardware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d v="2011-03-22T04:21:13"/>
    <d v="2011-04-22T04:21:13"/>
    <s v="technology/hardware"/>
    <n v="51.3054157782516"/>
    <s v="technology"/>
    <s v="hardware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d v="2016-10-08T10:05:37"/>
    <d v="2016-11-07T11:05:37"/>
    <s v="technology/hardware"/>
    <n v="127.36450839328538"/>
    <s v="technology"/>
    <s v="hardware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d v="2013-09-09T14:33:35"/>
    <d v="2013-10-16T14:33:35"/>
    <s v="technology/hardware"/>
    <n v="101.85532258064516"/>
    <s v="technology"/>
    <s v="hardware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d v="2012-02-02T04:47:45"/>
    <d v="2012-03-02T03:00:00"/>
    <s v="technology/hardware"/>
    <n v="230.55782312925169"/>
    <s v="technology"/>
    <s v="hardware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d v="2016-01-25T13:56:16"/>
    <d v="2016-03-12T05:00:00"/>
    <s v="technology/hardware"/>
    <n v="842.10602409638557"/>
    <s v="technology"/>
    <s v="hardware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d v="2012-04-21T06:31:21"/>
    <d v="2012-05-23T19:00:00"/>
    <s v="technology/hardware"/>
    <n v="577.27593103448271"/>
    <s v="technology"/>
    <s v="hardware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d v="2015-03-04T22:10:05"/>
    <d v="2015-04-18T21:10:05"/>
    <s v="technology/hardware"/>
    <n v="483.34246575342468"/>
    <s v="technology"/>
    <s v="hardware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d v="2012-09-27T02:21:53"/>
    <d v="2012-10-27T02:21:53"/>
    <s v="technology/hardware"/>
    <n v="76.138500000000008"/>
    <s v="technology"/>
    <s v="hardware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d v="2013-02-21T23:42:41"/>
    <d v="2013-03-23T22:42:41"/>
    <s v="technology/hardware"/>
    <n v="74.107684365781708"/>
    <s v="technology"/>
    <s v="hardware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d v="2014-08-20T20:17:40"/>
    <d v="2014-10-01T00:00:00"/>
    <s v="technology/hardware"/>
    <n v="36.965660377358489"/>
    <s v="technology"/>
    <s v="hardware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d v="2014-11-21T08:42:21"/>
    <d v="2014-12-21T08:42:21"/>
    <s v="technology/hardware"/>
    <n v="2500.969696969697"/>
    <s v="technology"/>
    <s v="hardware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d v="2012-08-27T04:40:17"/>
    <d v="2012-10-06T03:59:00"/>
    <s v="technology/hardware"/>
    <n v="67.690214329454989"/>
    <s v="technology"/>
    <s v="hardware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d v="2014-04-13T18:43:56"/>
    <d v="2014-05-13T18:43:56"/>
    <s v="technology/hardware"/>
    <n v="63.04738562091503"/>
    <s v="technology"/>
    <s v="hardware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d v="2014-08-12T10:18:54"/>
    <d v="2014-09-16T10:18:54"/>
    <s v="technology/hardware"/>
    <n v="117.6"/>
    <s v="technology"/>
    <s v="hardware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d v="2016-03-23T06:32:52"/>
    <d v="2016-04-22T06:32:52"/>
    <s v="technology/hardware"/>
    <n v="180.75185011709601"/>
    <s v="technology"/>
    <s v="hardware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d v="2011-12-21T02:08:30"/>
    <d v="2012-01-12T01:00:00"/>
    <s v="technology/hardware"/>
    <n v="127.32038834951456"/>
    <s v="technology"/>
    <s v="hardware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d v="2014-07-15T12:58:18"/>
    <d v="2014-08-14T12:58:18"/>
    <s v="technology/hardware"/>
    <n v="136.6444745538665"/>
    <s v="technology"/>
    <s v="hardware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d v="2014-04-01T15:55:29"/>
    <d v="2014-05-01T15:55:29"/>
    <s v="technology/hardware"/>
    <n v="182.78024691358024"/>
    <s v="technology"/>
    <s v="hardware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d v="2016-11-02T14:05:15"/>
    <d v="2016-12-03T15:05:15"/>
    <s v="technology/hardware"/>
    <n v="279.37843137254902"/>
    <s v="technology"/>
    <s v="hardware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d v="2016-07-06T19:01:08"/>
    <d v="2016-08-05T19:01:08"/>
    <s v="technology/hardware"/>
    <n v="61.375728669846318"/>
    <s v="technology"/>
    <s v="hardware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d v="2013-02-19T04:38:21"/>
    <d v="2013-04-20T03:38:21"/>
    <s v="technology/hardware"/>
    <n v="80.727532097004286"/>
    <s v="technology"/>
    <s v="hardware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d v="2013-10-14T12:01:01"/>
    <d v="2013-11-15T04:00:00"/>
    <s v="technology/hardware"/>
    <n v="272.35590732591254"/>
    <s v="technology"/>
    <s v="hardware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d v="2012-10-19T00:17:24"/>
    <d v="2012-11-18T01:17:24"/>
    <s v="technology/hardware"/>
    <n v="70.848739495798313"/>
    <s v="technology"/>
    <s v="hardware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d v="2016-06-28T17:21:04"/>
    <d v="2016-08-06T07:00:00"/>
    <s v="technology/hardware"/>
    <n v="247.94003412969283"/>
    <s v="technology"/>
    <s v="hardware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d v="2013-06-20T08:01:09"/>
    <d v="2013-08-19T08:01:09"/>
    <s v="technology/hardware"/>
    <n v="186.81393034825871"/>
    <s v="technology"/>
    <s v="hardware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d v="2013-02-08T18:07:31"/>
    <d v="2013-03-10T18:07:31"/>
    <s v="technology/hardware"/>
    <n v="131.98948616600788"/>
    <s v="technology"/>
    <s v="hardware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d v="2013-06-13T21:35:25"/>
    <d v="2013-07-13T21:35:25"/>
    <s v="technology/hardware"/>
    <n v="29.310782241014799"/>
    <s v="technology"/>
    <s v="hardware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d v="2015-11-03T05:12:20"/>
    <d v="2015-12-19T07:59:00"/>
    <s v="technology/hardware"/>
    <n v="245.02436053593178"/>
    <s v="technology"/>
    <s v="hardware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d v="2012-05-10T05:24:52"/>
    <d v="2012-06-12T07:00:00"/>
    <s v="technology/hardware"/>
    <n v="1323.2540463917526"/>
    <s v="technology"/>
    <s v="hardware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d v="2015-10-13T11:02:26"/>
    <d v="2015-11-19T04:59:00"/>
    <s v="technology/hardware"/>
    <n v="282.65966789667897"/>
    <s v="technology"/>
    <s v="hardware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d v="2016-02-23T13:01:02"/>
    <d v="2016-04-03T12:01:02"/>
    <s v="technology/hardware"/>
    <n v="91.214401028277635"/>
    <s v="technology"/>
    <s v="hardware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d v="2014-06-09T17:24:25"/>
    <d v="2014-07-09T17:24:25"/>
    <s v="photography/people"/>
    <n v="31.75"/>
    <s v="photography"/>
    <s v="people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d v="2016-11-04T14:04:47"/>
    <d v="2016-12-04T15:04:47"/>
    <s v="photography/people"/>
    <e v="#DIV/0!"/>
    <s v="photography"/>
    <s v="people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d v="2016-08-11T00:16:58"/>
    <d v="2016-09-02T07:00:00"/>
    <s v="photography/people"/>
    <n v="88.6875"/>
    <s v="photography"/>
    <s v="people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d v="2014-10-01T18:58:01"/>
    <d v="2014-11-30T19:58:01"/>
    <s v="photography/people"/>
    <n v="453.14285714285717"/>
    <s v="photography"/>
    <s v="people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d v="2016-07-04T16:46:11"/>
    <d v="2016-08-02T23:00:00"/>
    <s v="photography/people"/>
    <n v="12.75"/>
    <s v="photography"/>
    <s v="people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d v="2016-02-13T10:24:43"/>
    <d v="2016-03-14T09:24:43"/>
    <s v="photography/people"/>
    <n v="1"/>
    <s v="photography"/>
    <s v="people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d v="2015-01-30T15:21:16"/>
    <d v="2015-03-01T15:21:16"/>
    <s v="photography/people"/>
    <n v="83.428571428571431"/>
    <s v="photography"/>
    <s v="people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d v="2015-07-21T18:19:02"/>
    <d v="2015-08-20T18:19:02"/>
    <s v="photography/people"/>
    <n v="25"/>
    <s v="photography"/>
    <s v="people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d v="2016-11-11T16:20:08"/>
    <d v="2016-12-11T16:20:08"/>
    <s v="photography/people"/>
    <n v="50"/>
    <s v="photography"/>
    <s v="people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d v="2016-01-29T04:42:12"/>
    <d v="2016-02-13T04:42:12"/>
    <s v="photography/people"/>
    <n v="101.8"/>
    <s v="photography"/>
    <s v="people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d v="2015-06-12T21:26:26"/>
    <d v="2015-07-03T21:26:26"/>
    <s v="photography/people"/>
    <n v="46.666666666666664"/>
    <s v="photography"/>
    <s v="people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d v="2015-01-19T03:26:31"/>
    <d v="2015-02-18T03:26:31"/>
    <s v="photography/people"/>
    <n v="1"/>
    <s v="photography"/>
    <s v="people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d v="2015-11-21T14:07:17"/>
    <d v="2015-12-21T14:07:17"/>
    <s v="photography/people"/>
    <e v="#DIV/0!"/>
    <s v="photography"/>
    <s v="people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d v="2016-10-08T00:09:02"/>
    <d v="2016-12-07T01:09:02"/>
    <s v="photography/people"/>
    <e v="#DIV/0!"/>
    <s v="photography"/>
    <s v="people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d v="2015-06-26T21:38:56"/>
    <d v="2015-07-16T21:38:56"/>
    <s v="photography/people"/>
    <n v="26"/>
    <s v="photography"/>
    <s v="people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d v="2014-06-10T19:40:11"/>
    <d v="2014-07-10T19:40:11"/>
    <s v="photography/people"/>
    <e v="#DIV/0!"/>
    <s v="photography"/>
    <s v="people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d v="2014-07-27T22:20:12"/>
    <d v="2014-08-26T22:20:12"/>
    <s v="photography/people"/>
    <e v="#DIV/0!"/>
    <s v="photography"/>
    <s v="people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d v="2014-06-17T02:50:38"/>
    <d v="2014-08-01T02:50:38"/>
    <s v="photography/people"/>
    <n v="218.33333333333334"/>
    <s v="photography"/>
    <s v="people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d v="2014-10-14T11:35:08"/>
    <d v="2014-11-13T12:35:08"/>
    <s v="photography/people"/>
    <n v="33.714285714285715"/>
    <s v="photography"/>
    <s v="people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d v="2015-12-07T22:50:13"/>
    <d v="2016-01-06T22:50:13"/>
    <s v="photography/people"/>
    <n v="25"/>
    <s v="photography"/>
    <s v="people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d v="2015-05-12T05:01:56"/>
    <d v="2015-06-12T20:00:00"/>
    <s v="technology/hardware"/>
    <n v="128.38790470372632"/>
    <s v="technology"/>
    <s v="hardware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d v="2016-12-24T17:05:43"/>
    <d v="2017-01-23T17:05:43"/>
    <s v="technology/hardware"/>
    <n v="78.834261818181815"/>
    <s v="technology"/>
    <s v="hardware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d v="2010-06-18T03:00:52"/>
    <d v="2010-07-02T23:00:00"/>
    <s v="technology/hardware"/>
    <n v="91.764705882352942"/>
    <s v="technology"/>
    <s v="hardware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d v="2014-06-10T14:31:03"/>
    <d v="2014-07-10T14:31:03"/>
    <s v="technology/hardware"/>
    <n v="331.10237288135596"/>
    <s v="technology"/>
    <s v="hardware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d v="2013-09-18T19:30:18"/>
    <d v="2013-10-16T03:59:00"/>
    <s v="technology/hardware"/>
    <n v="194.26193717277485"/>
    <s v="technology"/>
    <s v="hardware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d v="2014-10-29T12:00:45"/>
    <d v="2014-12-03T13:00:45"/>
    <s v="technology/hardware"/>
    <n v="408.97689768976898"/>
    <s v="technology"/>
    <s v="hardware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d v="2010-06-18T20:06:26"/>
    <d v="2010-08-24T04:00:00"/>
    <s v="technology/hardware"/>
    <n v="84.459270072992695"/>
    <s v="technology"/>
    <s v="hardware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d v="2011-08-06T14:30:22"/>
    <d v="2011-09-19T14:30:22"/>
    <s v="technology/hardware"/>
    <n v="44.853658536585364"/>
    <s v="technology"/>
    <s v="hardware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d v="2016-10-18T07:45:43"/>
    <d v="2016-11-23T08:45:43"/>
    <s v="technology/hardware"/>
    <n v="383.3643216080402"/>
    <s v="technology"/>
    <s v="hardware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d v="2016-07-19T23:54:51"/>
    <d v="2016-08-18T23:54:51"/>
    <s v="technology/hardware"/>
    <n v="55.276856649395505"/>
    <s v="technology"/>
    <s v="hardware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d v="2015-12-09T08:36:13"/>
    <d v="2016-01-11T23:00:00"/>
    <s v="technology/hardware"/>
    <n v="422.02059732234807"/>
    <s v="technology"/>
    <s v="hardware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d v="2015-01-06T19:44:01"/>
    <d v="2015-02-05T19:44:01"/>
    <s v="technology/hardware"/>
    <n v="64.180327868852459"/>
    <s v="technology"/>
    <s v="hardware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d v="2016-05-09T23:03:34"/>
    <d v="2016-07-08T23:03:34"/>
    <s v="technology/hardware"/>
    <n v="173.57781674704077"/>
    <s v="technology"/>
    <s v="hardware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d v="2013-02-19T05:08:59"/>
    <d v="2013-03-25T04:08:59"/>
    <s v="technology/hardware"/>
    <n v="88.601680840609291"/>
    <s v="technology"/>
    <s v="hardware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d v="2011-08-10T21:02:43"/>
    <d v="2011-09-09T21:02:43"/>
    <s v="technology/hardware"/>
    <n v="50.222283950617282"/>
    <s v="technology"/>
    <s v="hardware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d v="2013-02-07T21:08:19"/>
    <d v="2013-03-09T21:08:19"/>
    <s v="technology/hardware"/>
    <n v="192.38876826722338"/>
    <s v="technology"/>
    <s v="hardware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d v="2012-02-22T01:22:35"/>
    <d v="2012-03-24T04:00:00"/>
    <s v="technology/hardware"/>
    <n v="73.416901408450698"/>
    <s v="technology"/>
    <s v="hardware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d v="2015-07-14T08:46:49"/>
    <d v="2015-08-13T08:46:49"/>
    <s v="technology/hardware"/>
    <n v="147.68495555555555"/>
    <s v="technology"/>
    <s v="hardware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d v="2016-08-23T17:00:21"/>
    <d v="2016-09-22T17:00:21"/>
    <s v="technology/hardware"/>
    <n v="108.96848314606741"/>
    <s v="technology"/>
    <s v="hardware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d v="2014-04-08T02:20:24"/>
    <d v="2014-05-14T23:04:00"/>
    <s v="technology/hardware"/>
    <n v="23.647540983606557"/>
    <s v="technology"/>
    <s v="hardware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d v="2014-08-10T01:41:37"/>
    <d v="2014-09-24T01:41:37"/>
    <s v="technology/hardware"/>
    <n v="147.94736842105263"/>
    <s v="technology"/>
    <s v="hardware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d v="2016-05-12T13:39:32"/>
    <d v="2016-06-11T13:39:32"/>
    <s v="technology/hardware"/>
    <n v="385.03692307692307"/>
    <s v="technology"/>
    <s v="hardware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d v="2015-05-12T10:05:53"/>
    <d v="2015-06-11T10:05:53"/>
    <s v="technology/hardware"/>
    <n v="457.39093484419266"/>
    <s v="technology"/>
    <s v="hardware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d v="2012-07-09T23:12:24"/>
    <d v="2012-08-13T03:00:00"/>
    <s v="technology/hardware"/>
    <n v="222.99047619047619"/>
    <s v="technology"/>
    <s v="hardware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d v="2015-05-12T04:25:46"/>
    <d v="2015-06-11T04:25:46"/>
    <s v="technology/hardware"/>
    <n v="220.74074074074073"/>
    <s v="technology"/>
    <s v="hardware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d v="2014-03-06T17:39:45"/>
    <d v="2014-04-21T03:59:00"/>
    <s v="technology/hardware"/>
    <n v="73.503898678414089"/>
    <s v="technology"/>
    <s v="hardware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d v="2015-02-13T19:31:59"/>
    <d v="2015-03-30T18:31:59"/>
    <s v="technology/hardware"/>
    <n v="223.09647495361781"/>
    <s v="technology"/>
    <s v="hardware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d v="2010-02-06T22:03:26"/>
    <d v="2010-03-15T21:55:00"/>
    <s v="technology/hardware"/>
    <n v="47.911392405063289"/>
    <s v="technology"/>
    <s v="hardware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d v="2014-07-28T00:31:21"/>
    <d v="2014-08-27T00:31:21"/>
    <s v="technology/hardware"/>
    <n v="96.063829787234042"/>
    <s v="technology"/>
    <s v="hardware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d v="2012-10-30T23:54:56"/>
    <d v="2012-11-29T23:54:56"/>
    <s v="technology/hardware"/>
    <n v="118.6144"/>
    <s v="technology"/>
    <s v="hardware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d v="2014-12-02T07:54:13"/>
    <d v="2015-01-09T01:00:00"/>
    <s v="technology/hardware"/>
    <n v="118.45472440944881"/>
    <s v="technology"/>
    <s v="hardware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d v="2016-11-15T13:34:34"/>
    <d v="2016-12-15T05:00:00"/>
    <s v="technology/hardware"/>
    <n v="143.21468926553672"/>
    <s v="technology"/>
    <s v="hardware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d v="2014-03-27T01:58:38"/>
    <d v="2014-04-26T01:58:38"/>
    <s v="technology/hardware"/>
    <n v="282.71518987341773"/>
    <s v="technology"/>
    <s v="hardware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d v="2015-03-13T03:07:13"/>
    <d v="2015-05-07T06:58:00"/>
    <s v="technology/hardware"/>
    <n v="593.93620078740162"/>
    <s v="technology"/>
    <s v="hardware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d v="2015-11-03T15:00:07"/>
    <d v="2015-12-19T01:00:00"/>
    <s v="technology/hardware"/>
    <n v="262.15704968944101"/>
    <s v="technology"/>
    <s v="hardware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d v="2014-04-09T20:45:19"/>
    <d v="2014-05-09T20:45:19"/>
    <s v="technology/hardware"/>
    <n v="46.580778301886795"/>
    <s v="technology"/>
    <s v="hardware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d v="2013-10-31T05:02:33"/>
    <d v="2013-12-30T06:02:33"/>
    <s v="technology/hardware"/>
    <n v="70.041118881118877"/>
    <s v="technology"/>
    <s v="hardware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d v="2013-05-30T06:30:21"/>
    <d v="2013-07-01T18:00:00"/>
    <s v="technology/hardware"/>
    <n v="164.90686274509804"/>
    <s v="technology"/>
    <s v="hardware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d v="2016-11-01T10:32:05"/>
    <d v="2016-12-01T04:59:00"/>
    <s v="technology/hardware"/>
    <n v="449.26385224274406"/>
    <s v="technology"/>
    <s v="hardware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d v="2013-10-31T22:15:03"/>
    <d v="2013-11-15T23:15:03"/>
    <s v="technology/hardware"/>
    <n v="27.472841328413285"/>
    <s v="technology"/>
    <s v="hardware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d v="2016-10-11T12:37:07"/>
    <d v="2016-11-10T13:37:07"/>
    <s v="technology/hardware"/>
    <n v="143.97499999999999"/>
    <s v="technology"/>
    <s v="hardware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d v="2015-11-23T16:59:34"/>
    <d v="2016-01-22T16:59:34"/>
    <s v="technology/hardware"/>
    <n v="88.23571428571428"/>
    <s v="technology"/>
    <s v="hardware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d v="2016-10-18T04:14:37"/>
    <d v="2016-12-11T04:59:00"/>
    <s v="technology/hardware"/>
    <n v="36.326424870466319"/>
    <s v="technology"/>
    <s v="hardware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d v="2015-05-14T16:25:14"/>
    <d v="2015-06-13T16:25:14"/>
    <s v="technology/hardware"/>
    <n v="90.177777777777777"/>
    <s v="technology"/>
    <s v="hardware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d v="2012-06-09T02:07:27"/>
    <d v="2012-07-09T02:07:27"/>
    <s v="technology/hardware"/>
    <n v="152.62361216730039"/>
    <s v="technology"/>
    <s v="hardware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d v="2013-04-23T04:07:24"/>
    <d v="2013-05-23T04:07:24"/>
    <s v="technology/hardware"/>
    <n v="55.806451612903224"/>
    <s v="technology"/>
    <s v="hardware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d v="2015-03-18T21:41:10"/>
    <d v="2015-04-17T00:00:00"/>
    <s v="technology/hardware"/>
    <n v="227.85327313769753"/>
    <s v="technology"/>
    <s v="hardware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d v="2013-04-23T15:38:11"/>
    <d v="2013-05-23T15:38:11"/>
    <s v="technology/hardware"/>
    <n v="91.82989803350327"/>
    <s v="technology"/>
    <s v="hardware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d v="2013-10-28T12:39:23"/>
    <d v="2013-12-02T22:59:00"/>
    <s v="technology/hardware"/>
    <n v="80.991037735849048"/>
    <s v="technology"/>
    <s v="hardware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d v="2015-04-21T01:42:58"/>
    <d v="2015-05-31T01:42:58"/>
    <s v="technology/hardware"/>
    <n v="278.39411764705881"/>
    <s v="technology"/>
    <s v="hardware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d v="2013-11-26T00:32:17"/>
    <d v="2013-12-26T00:32:17"/>
    <s v="technology/hardware"/>
    <n v="43.095041322314053"/>
    <s v="technology"/>
    <s v="hardware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d v="2016-01-06T02:00:53"/>
    <d v="2016-02-20T02:00:53"/>
    <s v="technology/hardware"/>
    <n v="326.29205175600737"/>
    <s v="technology"/>
    <s v="hardware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d v="2015-10-26T14:49:11"/>
    <d v="2015-11-25T15:49:11"/>
    <s v="technology/hardware"/>
    <n v="41.743801652892564"/>
    <s v="technology"/>
    <s v="hardware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d v="2014-04-02T12:30:10"/>
    <d v="2014-05-02T12:30:10"/>
    <s v="technology/hardware"/>
    <n v="64.020933977455712"/>
    <s v="technology"/>
    <s v="hardware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d v="2014-11-03T16:10:43"/>
    <d v="2014-12-03T04:00:00"/>
    <s v="technology/hardware"/>
    <n v="99.455445544554451"/>
    <s v="technology"/>
    <s v="hardware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d v="2013-03-18T18:15:42"/>
    <d v="2013-04-17T18:15:42"/>
    <s v="technology/hardware"/>
    <n v="138.49458483754512"/>
    <s v="technology"/>
    <s v="hardware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d v="2016-01-27T11:52:12"/>
    <d v="2016-02-26T11:52:12"/>
    <s v="technology/hardware"/>
    <n v="45.547792792792798"/>
    <s v="technology"/>
    <s v="hardware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d v="2015-01-22T08:53:50"/>
    <d v="2015-03-02T20:00:00"/>
    <s v="technology/hardware"/>
    <n v="10.507317073170732"/>
    <s v="technology"/>
    <s v="hardware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d v="2015-12-23T14:27:34"/>
    <d v="2016-01-31T21:59:00"/>
    <s v="technology/hardware"/>
    <n v="114.76533333333333"/>
    <s v="technology"/>
    <s v="hardware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d v="2014-05-24T15:25:50"/>
    <d v="2014-07-23T15:25:50"/>
    <s v="technology/hardware"/>
    <n v="35.997067448680355"/>
    <s v="technology"/>
    <s v="hardware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d v="2016-12-01T18:20:54"/>
    <d v="2016-12-31T18:20:54"/>
    <s v="technology/hardware"/>
    <n v="154.17142857142858"/>
    <s v="technology"/>
    <s v="hardware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d v="2016-02-23T09:11:38"/>
    <d v="2016-03-24T08:11:38"/>
    <s v="technology/hardware"/>
    <n v="566.38916256157631"/>
    <s v="technology"/>
    <s v="hardware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d v="2016-04-12T17:35:01"/>
    <d v="2016-05-15T17:35:01"/>
    <s v="technology/hardware"/>
    <n v="120.85714285714286"/>
    <s v="technology"/>
    <s v="hardware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d v="2013-04-25T08:45:23"/>
    <d v="2013-05-31T12:00:00"/>
    <s v="technology/hardware"/>
    <n v="86.163845492085343"/>
    <s v="technology"/>
    <s v="hardware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d v="2013-11-25T08:00:29"/>
    <d v="2013-12-25T08:00:29"/>
    <s v="technology/hardware"/>
    <n v="51.212114395886893"/>
    <s v="technology"/>
    <s v="hardware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d v="2014-07-24T18:31:23"/>
    <d v="2014-08-23T18:31:23"/>
    <s v="technology/hardware"/>
    <n v="67.261538461538464"/>
    <s v="technology"/>
    <s v="hardware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d v="2015-04-21T20:29:36"/>
    <d v="2015-05-24T20:29:36"/>
    <s v="technology/hardware"/>
    <n v="62.8"/>
    <s v="technology"/>
    <s v="hardware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d v="2016-09-20T20:11:55"/>
    <d v="2016-10-20T20:11:55"/>
    <s v="technology/hardware"/>
    <n v="346.13118421052633"/>
    <s v="technology"/>
    <s v="hardware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d v="2015-12-02T23:19:51"/>
    <d v="2016-01-02T23:19:51"/>
    <s v="technology/hardware"/>
    <n v="244.11912547528519"/>
    <s v="technology"/>
    <s v="hardware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d v="2016-05-29T15:45:23"/>
    <d v="2016-06-28T15:45:23"/>
    <s v="technology/hardware"/>
    <n v="259.25424836601309"/>
    <s v="technology"/>
    <s v="hardware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d v="2016-08-18T06:41:24"/>
    <d v="2016-10-02T06:41:24"/>
    <s v="technology/hardware"/>
    <n v="201.96402877697841"/>
    <s v="technology"/>
    <s v="hardware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d v="2016-04-07T13:57:12"/>
    <d v="2016-05-07T13:57:12"/>
    <s v="technology/hardware"/>
    <n v="226.20857142857142"/>
    <s v="technology"/>
    <s v="hardware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d v="2015-03-24T16:01:58"/>
    <d v="2015-05-08T16:01:58"/>
    <s v="technology/hardware"/>
    <n v="324.69"/>
    <s v="technology"/>
    <s v="hardware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d v="2016-04-06T19:49:42"/>
    <d v="2016-05-06T19:49:42"/>
    <s v="technology/hardware"/>
    <n v="205"/>
    <s v="technology"/>
    <s v="hardware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d v="2013-06-25T16:21:28"/>
    <d v="2013-07-25T16:21:28"/>
    <s v="technology/hardware"/>
    <n v="20.465926829268295"/>
    <s v="technology"/>
    <s v="hardware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d v="2014-06-13T21:08:09"/>
    <d v="2014-07-23T21:08:09"/>
    <s v="technology/hardware"/>
    <n v="116.35303146309367"/>
    <s v="technology"/>
    <s v="hardware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d v="2015-04-09T01:01:16"/>
    <d v="2015-06-05T21:00:00"/>
    <s v="technology/hardware"/>
    <n v="307.20212765957444"/>
    <s v="technology"/>
    <s v="hardware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d v="2016-11-18T18:30:57"/>
    <d v="2016-12-18T18:30:57"/>
    <s v="technology/hardware"/>
    <n v="546.6875"/>
    <s v="technology"/>
    <s v="hardware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d v="2015-05-26T17:03:13"/>
    <d v="2015-06-25T19:00:00"/>
    <s v="technology/hardware"/>
    <n v="47.474464579901152"/>
    <s v="technology"/>
    <s v="hardware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d v="2015-10-12T22:58:20"/>
    <d v="2015-11-11T23:58:20"/>
    <s v="technology/hardware"/>
    <n v="101.56"/>
    <s v="technology"/>
    <s v="hardware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d v="2012-04-05T03:45:55"/>
    <d v="2012-05-16T04:59:00"/>
    <s v="music/indie rock"/>
    <n v="72.909090909090907"/>
    <s v="music"/>
    <s v="indie rock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d v="2011-09-25T02:53:16"/>
    <d v="2011-11-24T03:53:16"/>
    <s v="music/indie rock"/>
    <n v="43.710526315789473"/>
    <s v="music"/>
    <s v="indie rock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d v="2012-05-05T17:19:55"/>
    <d v="2012-06-04T17:19:55"/>
    <s v="music/indie rock"/>
    <n v="34"/>
    <s v="music"/>
    <s v="indie rock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d v="2014-04-02T19:59:42"/>
    <d v="2014-05-04T06:59:00"/>
    <s v="music/indie rock"/>
    <n v="70.652173913043484"/>
    <s v="music"/>
    <s v="indie rock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d v="2012-06-15T20:03:07"/>
    <d v="2012-07-15T20:03:07"/>
    <s v="music/indie rock"/>
    <n v="89.301204819277103"/>
    <s v="music"/>
    <s v="indie rock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d v="2011-11-13T16:05:32"/>
    <d v="2011-12-14T04:59:00"/>
    <s v="music/indie rock"/>
    <n v="115.08571428571429"/>
    <s v="music"/>
    <s v="indie rock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d v="2011-08-09T04:54:18"/>
    <d v="2011-09-08T04:54:18"/>
    <s v="music/indie rock"/>
    <n v="62.12"/>
    <s v="music"/>
    <s v="indie rock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d v="2010-08-05T17:09:12"/>
    <d v="2010-09-11T03:59:00"/>
    <s v="music/indie rock"/>
    <n v="46.204266666666669"/>
    <s v="music"/>
    <s v="indie rock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d v="2013-06-28T01:49:54"/>
    <d v="2013-08-02T01:49:54"/>
    <s v="music/indie rock"/>
    <n v="48.54854838709678"/>
    <s v="music"/>
    <s v="indie rock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d v="2013-01-25T09:09:15"/>
    <d v="2013-02-24T09:09:15"/>
    <s v="music/indie rock"/>
    <n v="57.520187499999999"/>
    <s v="music"/>
    <s v="indie rock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d v="2011-01-12T07:44:38"/>
    <d v="2011-03-01T20:00:00"/>
    <s v="music/indie rock"/>
    <n v="88.147154471544724"/>
    <s v="music"/>
    <s v="indie rock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d v="2011-08-08T16:58:52"/>
    <d v="2011-10-07T16:58:52"/>
    <s v="music/indie rock"/>
    <n v="110.49090909090908"/>
    <s v="music"/>
    <s v="indie rock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d v="2012-10-23T20:30:32"/>
    <d v="2012-12-22T21:30:32"/>
    <s v="music/indie rock"/>
    <n v="66.826086956521735"/>
    <s v="music"/>
    <s v="indie rock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d v="2012-01-31T00:28:50"/>
    <d v="2012-03-05T03:00:00"/>
    <s v="music/indie rock"/>
    <n v="58.597222222222221"/>
    <s v="music"/>
    <s v="indie rock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d v="2011-08-03T17:36:13"/>
    <d v="2011-10-02T17:36:13"/>
    <s v="music/indie rock"/>
    <n v="113.63636363636364"/>
    <s v="music"/>
    <s v="indie rock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d v="2012-10-10T18:12:15"/>
    <d v="2012-10-26T03:59:00"/>
    <s v="music/indie rock"/>
    <n v="43.571428571428569"/>
    <s v="music"/>
    <s v="indie rock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d v="2011-10-02T14:02:15"/>
    <d v="2011-12-01T15:02:15"/>
    <s v="music/indie rock"/>
    <n v="78.94736842105263"/>
    <s v="music"/>
    <s v="indie rock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d v="2012-02-07T02:43:55"/>
    <d v="2012-03-08T02:43:55"/>
    <s v="music/indie rock"/>
    <n v="188.125"/>
    <s v="music"/>
    <s v="indie rock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d v="2015-06-18T17:54:44"/>
    <d v="2015-07-02T03:40:00"/>
    <s v="music/indie rock"/>
    <n v="63.031746031746032"/>
    <s v="music"/>
    <s v="indie rock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d v="2012-06-14T20:02:21"/>
    <d v="2012-06-30T03:59:00"/>
    <s v="music/indie rock"/>
    <n v="30.37037037037037"/>
    <s v="music"/>
    <s v="indie rock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d v="2011-12-15T03:35:14"/>
    <d v="2012-02-13T03:35:14"/>
    <s v="music/indie rock"/>
    <n v="51.477272727272727"/>
    <s v="music"/>
    <s v="indie rock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d v="2011-04-05T20:50:48"/>
    <d v="2011-05-05T20:50:48"/>
    <s v="music/indie rock"/>
    <n v="35.789473684210527"/>
    <s v="music"/>
    <s v="indie rock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d v="2012-10-10T18:07:07"/>
    <d v="2012-11-09T19:07:07"/>
    <s v="music/indie rock"/>
    <n v="98.817391304347822"/>
    <s v="music"/>
    <s v="indie rock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d v="2013-04-30T01:47:14"/>
    <d v="2013-05-31T00:00:00"/>
    <s v="music/indie rock"/>
    <n v="28"/>
    <s v="music"/>
    <s v="indie rock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d v="2014-11-08T18:55:53"/>
    <d v="2014-11-21T04:00:00"/>
    <s v="music/indie rock"/>
    <n v="51.313131313131315"/>
    <s v="music"/>
    <s v="indie rock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d v="2012-12-27T05:09:34"/>
    <d v="2013-01-26T05:09:34"/>
    <s v="music/indie rock"/>
    <n v="53.522727272727273"/>
    <s v="music"/>
    <s v="indie rock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d v="2014-10-22T17:03:13"/>
    <d v="2014-11-12T18:03:13"/>
    <s v="music/indie rock"/>
    <n v="37.149310344827583"/>
    <s v="music"/>
    <s v="indie rock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d v="2012-08-14T04:13:00"/>
    <d v="2012-09-10T03:55:00"/>
    <s v="music/indie rock"/>
    <n v="89.895287958115176"/>
    <s v="music"/>
    <s v="indie rock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d v="2015-06-05T17:00:17"/>
    <d v="2015-07-05T17:00:17"/>
    <s v="music/indie rock"/>
    <n v="106.52500000000001"/>
    <s v="music"/>
    <s v="indie rock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d v="2014-04-30T16:06:09"/>
    <d v="2014-05-28T04:59:00"/>
    <s v="music/indie rock"/>
    <n v="52.815789473684212"/>
    <s v="music"/>
    <s v="indie rock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d v="2011-06-09T04:43:45"/>
    <d v="2011-08-15T01:00:00"/>
    <s v="music/indie rock"/>
    <n v="54.615384615384613"/>
    <s v="music"/>
    <s v="indie rock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d v="2013-04-01T22:16:33"/>
    <d v="2013-04-15T22:16:33"/>
    <s v="music/indie rock"/>
    <n v="27.272727272727273"/>
    <s v="music"/>
    <s v="indie rock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d v="2014-08-19T20:46:16"/>
    <d v="2014-09-23T20:46:16"/>
    <s v="music/indie rock"/>
    <n v="68.598130841121488"/>
    <s v="music"/>
    <s v="indie rock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d v="2010-10-07T19:34:30"/>
    <d v="2010-12-09T04:59:00"/>
    <s v="music/indie rock"/>
    <n v="35.612244897959187"/>
    <s v="music"/>
    <s v="indie rock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d v="2011-01-21T01:56:41"/>
    <d v="2011-02-20T01:56:41"/>
    <s v="music/indie rock"/>
    <n v="94.027777777777771"/>
    <s v="music"/>
    <s v="indie rock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d v="2012-08-15T18:40:03"/>
    <d v="2012-10-02T18:40:03"/>
    <s v="music/indie rock"/>
    <n v="526.45652173913038"/>
    <s v="music"/>
    <s v="indie rock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d v="2015-10-13T01:25:49"/>
    <d v="2015-10-27T04:59:00"/>
    <s v="music/indie rock"/>
    <n v="50.657142857142858"/>
    <s v="music"/>
    <s v="indie rock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d v="2011-06-24T20:08:56"/>
    <d v="2011-07-24T20:08:56"/>
    <s v="music/indie rock"/>
    <n v="79.182941176470578"/>
    <s v="music"/>
    <s v="indie rock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d v="2012-07-17T03:07:25"/>
    <d v="2012-08-16T03:07:25"/>
    <s v="music/indie rock"/>
    <n v="91.590909090909093"/>
    <s v="music"/>
    <s v="indie rock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d v="2013-11-13T23:08:56"/>
    <d v="2014-01-01T23:08:56"/>
    <s v="music/indie rock"/>
    <n v="116.96275362318841"/>
    <s v="music"/>
    <s v="indie rock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d v="2016-12-12T17:49:08"/>
    <d v="2017-01-11T17:49:08"/>
    <s v="games/video games"/>
    <n v="28.4"/>
    <s v="games"/>
    <s v="video games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d v="2016-12-08T07:12:49"/>
    <d v="2017-01-07T07:12:49"/>
    <s v="games/video games"/>
    <n v="103.33333333333333"/>
    <s v="games"/>
    <s v="video games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d v="2010-01-20T10:11:47"/>
    <d v="2010-03-15T06:59:00"/>
    <s v="games/video games"/>
    <n v="10"/>
    <s v="games"/>
    <s v="video games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d v="2010-10-13T00:40:35"/>
    <d v="2010-11-30T05:00:00"/>
    <s v="games/video games"/>
    <n v="23"/>
    <s v="games"/>
    <s v="video games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d v="2015-07-06T00:33:53"/>
    <d v="2015-08-05T00:33:53"/>
    <s v="games/video games"/>
    <n v="31.555555555555557"/>
    <s v="games"/>
    <s v="video games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d v="2014-11-08T23:21:27"/>
    <d v="2014-12-08T23:21:27"/>
    <s v="games/video games"/>
    <n v="5"/>
    <s v="games"/>
    <s v="video games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d v="2015-02-10T12:07:43"/>
    <d v="2015-03-12T11:07:43"/>
    <s v="games/video games"/>
    <n v="34.220338983050844"/>
    <s v="games"/>
    <s v="video games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d v="2014-07-23T18:32:49"/>
    <d v="2014-09-21T18:32:49"/>
    <s v="games/video games"/>
    <n v="25"/>
    <s v="games"/>
    <s v="video games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d v="2016-02-09T00:35:00"/>
    <d v="2016-03-10T00:35:00"/>
    <s v="games/video games"/>
    <n v="19.666666666666668"/>
    <s v="games"/>
    <s v="video games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d v="2014-07-12T02:04:23"/>
    <d v="2014-08-16T02:04:23"/>
    <s v="games/video games"/>
    <n v="21.25"/>
    <s v="games"/>
    <s v="video games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d v="2015-06-12T04:58:11"/>
    <d v="2015-07-12T04:58:11"/>
    <s v="games/video games"/>
    <n v="8.3333333333333339"/>
    <s v="games"/>
    <s v="video games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d v="2014-01-04T11:41:32"/>
    <d v="2014-02-03T11:41:32"/>
    <s v="games/video games"/>
    <n v="21.34333333333333"/>
    <s v="games"/>
    <s v="video games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d v="2011-03-17T02:19:59"/>
    <d v="2011-04-24T06:59:00"/>
    <s v="games/video games"/>
    <n v="5.333333333333333"/>
    <s v="games"/>
    <s v="video games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d v="2013-03-28T21:16:31"/>
    <d v="2013-04-27T21:16:31"/>
    <s v="games/video games"/>
    <n v="34.666666666666664"/>
    <s v="games"/>
    <s v="video games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d v="2012-09-04T23:07:13"/>
    <d v="2012-10-04T23:07:13"/>
    <s v="games/video games"/>
    <n v="21.727272727272727"/>
    <s v="games"/>
    <s v="video games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d v="2013-09-19T12:13:06"/>
    <d v="2013-10-19T12:13:06"/>
    <s v="games/video games"/>
    <n v="11.922499999999999"/>
    <s v="games"/>
    <s v="video games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d v="2014-11-05T18:30:29"/>
    <d v="2014-12-05T18:30:29"/>
    <s v="games/video games"/>
    <n v="26.59737827715356"/>
    <s v="games"/>
    <s v="video games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d v="2013-10-10T00:18:59"/>
    <d v="2013-11-09T01:18:59"/>
    <s v="games/video games"/>
    <n v="10.666666666666666"/>
    <s v="games"/>
    <s v="video games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d v="2016-10-04T18:00:08"/>
    <d v="2016-11-03T18:00:08"/>
    <s v="games/video games"/>
    <n v="29.035714285714285"/>
    <s v="games"/>
    <s v="video games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d v="2012-12-12T20:00:24"/>
    <d v="2013-01-11T20:00:24"/>
    <s v="games/video games"/>
    <n v="50.909090909090907"/>
    <s v="games"/>
    <s v="video games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d v="2014-10-15T05:39:19"/>
    <d v="2014-11-14T06:39:19"/>
    <s v="games/video games"/>
    <e v="#DIV/0!"/>
    <s v="games"/>
    <s v="video games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d v="2015-12-02T16:50:10"/>
    <d v="2015-12-30T16:50:10"/>
    <s v="games/video games"/>
    <n v="50.083333333333336"/>
    <s v="games"/>
    <s v="video games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d v="2010-06-03T21:16:52"/>
    <d v="2010-07-21T19:00:00"/>
    <s v="games/video games"/>
    <n v="45"/>
    <s v="games"/>
    <s v="video games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d v="2013-08-13T13:07:20"/>
    <d v="2013-09-14T13:07:20"/>
    <s v="games/video games"/>
    <n v="25.291666666666668"/>
    <s v="games"/>
    <s v="video games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d v="2013-10-28T05:41:54"/>
    <d v="2013-11-27T06:41:54"/>
    <s v="games/video games"/>
    <n v="51.292134831460672"/>
    <s v="games"/>
    <s v="video games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d v="2016-01-28T16:18:30"/>
    <d v="2016-02-11T16:18:30"/>
    <s v="games/video games"/>
    <n v="1"/>
    <s v="games"/>
    <s v="video games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d v="2014-10-15T07:05:48"/>
    <d v="2014-11-16T08:05:48"/>
    <s v="games/video games"/>
    <n v="49.381818181818183"/>
    <s v="games"/>
    <s v="video games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d v="2015-03-03T17:36:22"/>
    <d v="2015-04-02T16:36:22"/>
    <s v="games/video games"/>
    <n v="1"/>
    <s v="games"/>
    <s v="video games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d v="2010-06-26T00:35:56"/>
    <d v="2010-07-31T00:00:00"/>
    <s v="games/video games"/>
    <e v="#DIV/0!"/>
    <s v="games"/>
    <s v="video games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d v="2016-06-13T06:49:59"/>
    <d v="2016-07-13T06:49:59"/>
    <s v="games/video games"/>
    <n v="101.25"/>
    <s v="games"/>
    <s v="video games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d v="2016-05-30T20:20:14"/>
    <d v="2016-06-29T20:20:14"/>
    <s v="games/video games"/>
    <n v="19.666666666666668"/>
    <s v="games"/>
    <s v="video games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d v="2014-02-13T19:58:29"/>
    <d v="2014-03-15T18:58:29"/>
    <s v="games/video games"/>
    <n v="12.5"/>
    <s v="games"/>
    <s v="video games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d v="2014-12-01T21:51:58"/>
    <d v="2015-01-10T07:59:00"/>
    <s v="games/video games"/>
    <n v="8.5"/>
    <s v="games"/>
    <s v="video games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d v="2014-01-08T15:10:27"/>
    <d v="2014-01-28T15:10:27"/>
    <s v="games/video games"/>
    <n v="1"/>
    <s v="games"/>
    <s v="video games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d v="2016-03-01T17:56:25"/>
    <d v="2016-03-31T16:56:25"/>
    <s v="games/video games"/>
    <n v="23"/>
    <s v="games"/>
    <s v="video games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d v="2013-08-02T20:30:06"/>
    <d v="2013-09-16T20:30:06"/>
    <s v="games/video games"/>
    <n v="17.987951807228917"/>
    <s v="games"/>
    <s v="video games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d v="2016-11-20T23:33:03"/>
    <d v="2016-12-23T07:59:00"/>
    <s v="games/video games"/>
    <n v="370.94736842105266"/>
    <s v="games"/>
    <s v="video games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d v="2012-12-21T20:29:34"/>
    <d v="2013-02-04T20:29:34"/>
    <s v="games/video games"/>
    <n v="63.569485530546629"/>
    <s v="games"/>
    <s v="video games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d v="2011-06-16T17:32:54"/>
    <d v="2011-07-16T17:32:54"/>
    <s v="games/video games"/>
    <n v="13"/>
    <s v="games"/>
    <s v="video games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d v="2012-04-19T17:05:05"/>
    <d v="2012-05-19T17:05:05"/>
    <s v="games/video games"/>
    <n v="5.3125"/>
    <s v="games"/>
    <s v="video games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d v="2015-08-24T20:27:39"/>
    <d v="2015-09-23T20:27:39"/>
    <s v="music/rock"/>
    <n v="35.615384615384613"/>
    <s v="music"/>
    <s v="rock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d v="2014-06-23T18:23:11"/>
    <d v="2014-07-24T18:23:11"/>
    <s v="music/rock"/>
    <n v="87.103448275862064"/>
    <s v="music"/>
    <s v="rock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d v="2015-04-17T21:35:20"/>
    <d v="2015-06-08T03:50:00"/>
    <s v="music/rock"/>
    <n v="75.11363636363636"/>
    <s v="music"/>
    <s v="rock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d v="2016-05-25T17:13:34"/>
    <d v="2016-06-25T03:59:00"/>
    <s v="music/rock"/>
    <n v="68.01204819277109"/>
    <s v="music"/>
    <s v="rock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d v="2016-03-09T16:00:35"/>
    <d v="2016-04-08T15:00:35"/>
    <s v="music/rock"/>
    <n v="29.623931623931625"/>
    <s v="music"/>
    <s v="rock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d v="2014-10-21T20:06:58"/>
    <d v="2014-12-05T21:06:58"/>
    <s v="music/rock"/>
    <n v="91.625"/>
    <s v="music"/>
    <s v="rock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d v="2012-09-01T01:35:37"/>
    <d v="2012-09-15T01:35:37"/>
    <s v="music/rock"/>
    <n v="22.5"/>
    <s v="music"/>
    <s v="rock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d v="2017-01-10T14:24:21"/>
    <d v="2017-02-10T05:00:00"/>
    <s v="music/rock"/>
    <n v="64.366735294117646"/>
    <s v="music"/>
    <s v="rock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d v="2017-02-27T16:49:11"/>
    <d v="2017-03-02T16:49:11"/>
    <s v="music/rock"/>
    <n v="21.857142857142858"/>
    <s v="music"/>
    <s v="rock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d v="2015-07-13T18:00:22"/>
    <d v="2015-08-22T18:00:22"/>
    <s v="music/rock"/>
    <n v="33.315789473684212"/>
    <s v="music"/>
    <s v="rock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d v="2015-05-17T22:58:15"/>
    <d v="2015-06-22T05:00:00"/>
    <s v="music/rock"/>
    <n v="90.276595744680847"/>
    <s v="music"/>
    <s v="rock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d v="2015-03-19T13:55:20"/>
    <d v="2015-04-18T13:55:20"/>
    <s v="music/rock"/>
    <n v="76.92307692307692"/>
    <s v="music"/>
    <s v="rock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d v="2013-08-09T16:37:23"/>
    <d v="2013-09-10T03:59:00"/>
    <s v="music/rock"/>
    <n v="59.233333333333334"/>
    <s v="music"/>
    <s v="rock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d v="2016-04-05T13:01:47"/>
    <d v="2016-05-05T13:01:47"/>
    <s v="music/rock"/>
    <n v="65.38095238095238"/>
    <s v="music"/>
    <s v="rock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d v="2016-07-14T00:13:06"/>
    <d v="2016-07-21T00:13:06"/>
    <s v="music/rock"/>
    <n v="67.307692307692307"/>
    <s v="music"/>
    <s v="rock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d v="2015-04-02T15:11:49"/>
    <d v="2015-05-02T15:11:49"/>
    <s v="music/rock"/>
    <n v="88.74647887323944"/>
    <s v="music"/>
    <s v="rock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d v="2016-05-12T06:01:07"/>
    <d v="2016-06-06T06:01:07"/>
    <s v="music/rock"/>
    <n v="65.868421052631575"/>
    <s v="music"/>
    <s v="rock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d v="2016-12-19T15:16:37"/>
    <d v="2017-01-18T15:16:37"/>
    <s v="music/rock"/>
    <n v="40.349243306169967"/>
    <s v="music"/>
    <s v="rock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d v="2015-03-12T04:06:32"/>
    <d v="2015-04-11T04:06:32"/>
    <s v="music/rock"/>
    <n v="76.857142857142861"/>
    <s v="music"/>
    <s v="rock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d v="2015-10-02T16:04:28"/>
    <d v="2015-11-13T17:04:28"/>
    <s v="music/rock"/>
    <n v="68.707820512820518"/>
    <s v="music"/>
    <s v="rock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d v="2017-02-07T00:07:33"/>
    <d v="2017-02-21T00:07:33"/>
    <s v="games/tabletop games"/>
    <n v="57.773584905660378"/>
    <s v="games"/>
    <s v="tabletop games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d v="2014-08-28T21:37:05"/>
    <d v="2014-10-02T21:37:05"/>
    <s v="games/tabletop games"/>
    <n v="44.171348314606739"/>
    <s v="games"/>
    <s v="tabletop games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d v="2017-01-10T08:46:17"/>
    <d v="2017-02-09T05:00:00"/>
    <s v="games/tabletop games"/>
    <n v="31.566308243727597"/>
    <s v="games"/>
    <s v="tabletop games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d v="2016-01-11T16:34:01"/>
    <d v="2016-01-25T16:00:00"/>
    <s v="games/tabletop games"/>
    <n v="107.04511278195488"/>
    <s v="games"/>
    <s v="tabletop games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d v="2013-02-14T08:23:59"/>
    <d v="2013-03-26T08:23:59"/>
    <s v="games/tabletop games"/>
    <n v="149.03451043338683"/>
    <s v="games"/>
    <s v="tabletop games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d v="2016-08-01T14:45:43"/>
    <d v="2016-09-07T02:00:00"/>
    <s v="games/tabletop games"/>
    <n v="55.956632653061227"/>
    <s v="games"/>
    <s v="tabletop games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d v="2015-03-05T05:01:06"/>
    <d v="2015-04-03T03:59:00"/>
    <s v="games/tabletop games"/>
    <n v="56.970381807973048"/>
    <s v="games"/>
    <s v="tabletop games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d v="2016-09-20T14:04:01"/>
    <d v="2016-10-25T17:00:00"/>
    <s v="games/tabletop games"/>
    <n v="44.056420233463037"/>
    <s v="games"/>
    <s v="tabletop games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d v="2016-04-07T18:55:00"/>
    <d v="2016-04-21T22:00:00"/>
    <s v="games/tabletop games"/>
    <n v="68.625"/>
    <s v="games"/>
    <s v="tabletop games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d v="2016-02-17T15:00:04"/>
    <d v="2016-03-23T06:59:00"/>
    <s v="games/tabletop games"/>
    <n v="65.318435754189949"/>
    <s v="games"/>
    <s v="tabletop games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d v="2017-02-02T20:00:27"/>
    <d v="2017-02-14T20:00:27"/>
    <s v="games/tabletop games"/>
    <n v="35.92"/>
    <s v="games"/>
    <s v="tabletop games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d v="2016-11-17T20:25:44"/>
    <d v="2016-12-15T23:00:00"/>
    <s v="games/tabletop games"/>
    <n v="40.070667078443485"/>
    <s v="games"/>
    <s v="tabletop games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d v="2016-10-21T09:44:32"/>
    <d v="2016-11-21T04:59:00"/>
    <s v="games/tabletop games"/>
    <n v="75.647714604236342"/>
    <s v="games"/>
    <s v="tabletop games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d v="2016-02-25T18:11:30"/>
    <d v="2016-03-26T17:11:30"/>
    <s v="games/tabletop games"/>
    <n v="61.203872437357631"/>
    <s v="games"/>
    <s v="tabletop games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d v="2015-07-12T18:31:40"/>
    <d v="2015-08-11T18:31:40"/>
    <s v="games/tabletop games"/>
    <n v="48.130434782608695"/>
    <s v="games"/>
    <s v="tabletop games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d v="2016-11-01T11:41:42"/>
    <d v="2016-12-02T07:00:00"/>
    <s v="games/tabletop games"/>
    <n v="68.106837606837601"/>
    <s v="games"/>
    <s v="tabletop games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d v="2015-01-29T14:00:59"/>
    <d v="2015-02-28T14:00:59"/>
    <s v="games/tabletop games"/>
    <n v="65.891300230946882"/>
    <s v="games"/>
    <s v="tabletop games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d v="2015-10-15T12:20:00"/>
    <d v="2015-11-14T13:20:00"/>
    <s v="games/tabletop games"/>
    <n v="81.654377880184327"/>
    <s v="games"/>
    <s v="tabletop games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d v="2015-09-15T09:59:58"/>
    <d v="2015-10-15T09:59:58"/>
    <s v="games/tabletop games"/>
    <n v="52.701195219123505"/>
    <s v="games"/>
    <s v="tabletop games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d v="2015-06-08T15:01:08"/>
    <d v="2015-07-06T03:00:00"/>
    <s v="games/tabletop games"/>
    <n v="41.228136882129277"/>
    <s v="games"/>
    <s v="tabletop games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d v="2013-01-02T20:19:25"/>
    <d v="2013-01-16T20:19:25"/>
    <s v="music/electronic music"/>
    <n v="15.035357142857142"/>
    <s v="music"/>
    <s v="electronic music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d v="2012-10-02T20:22:48"/>
    <d v="2012-11-01T20:22:48"/>
    <s v="music/electronic music"/>
    <n v="39.066920943134534"/>
    <s v="music"/>
    <s v="electronic music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d v="2015-08-25T20:38:02"/>
    <d v="2015-09-24T20:38:02"/>
    <s v="music/electronic music"/>
    <n v="43.82"/>
    <s v="music"/>
    <s v="electronic music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d v="2013-02-07T07:28:39"/>
    <d v="2013-03-09T07:28:39"/>
    <s v="music/electronic music"/>
    <n v="27.301369863013697"/>
    <s v="music"/>
    <s v="electronic music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d v="2012-05-02T19:43:09"/>
    <d v="2012-06-01T19:43:09"/>
    <s v="music/electronic music"/>
    <n v="42.222222222222221"/>
    <s v="music"/>
    <s v="electronic music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d v="2012-03-29T06:10:24"/>
    <d v="2012-04-16T06:10:24"/>
    <s v="music/electronic music"/>
    <n v="33.235294117647058"/>
    <s v="music"/>
    <s v="electronic music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d v="2013-10-17T04:39:33"/>
    <d v="2013-11-16T05:39:33"/>
    <s v="music/electronic music"/>
    <n v="285.71428571428572"/>
    <s v="music"/>
    <s v="electronic music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d v="2012-02-07T21:10:26"/>
    <d v="2012-04-07T04:00:00"/>
    <s v="music/electronic music"/>
    <n v="42.333333333333336"/>
    <s v="music"/>
    <s v="electronic music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d v="2014-04-03T11:30:44"/>
    <d v="2014-04-14T23:00:00"/>
    <s v="music/electronic music"/>
    <n v="50.266666666666666"/>
    <s v="music"/>
    <s v="electronic music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d v="2012-02-17T01:35:10"/>
    <d v="2012-04-14T17:36:00"/>
    <s v="music/electronic music"/>
    <n v="61.902777777777779"/>
    <s v="music"/>
    <s v="electronic music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d v="2014-03-18T18:50:25"/>
    <d v="2014-04-10T06:59:00"/>
    <s v="music/electronic music"/>
    <n v="40.75"/>
    <s v="music"/>
    <s v="electronic music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d v="2013-10-01T17:56:17"/>
    <d v="2013-11-04T01:00:00"/>
    <s v="music/electronic music"/>
    <n v="55.796747967479675"/>
    <s v="music"/>
    <s v="electronic music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d v="2015-04-15T19:49:39"/>
    <d v="2015-05-15T19:49:39"/>
    <s v="music/electronic music"/>
    <n v="10"/>
    <s v="music"/>
    <s v="electronic music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d v="2014-01-07T19:00:48"/>
    <d v="2014-02-06T19:00:48"/>
    <s v="music/electronic music"/>
    <n v="73.125416666666666"/>
    <s v="music"/>
    <s v="electronic music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d v="2012-02-19T17:12:52"/>
    <d v="2012-03-13T06:59:00"/>
    <s v="music/electronic music"/>
    <n v="26.060606060606062"/>
    <s v="music"/>
    <s v="electronic music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d v="2015-07-09T18:02:25"/>
    <d v="2015-07-23T18:02:25"/>
    <s v="music/electronic music"/>
    <n v="22.642857142857142"/>
    <s v="music"/>
    <s v="electronic music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d v="2015-10-22T18:38:33"/>
    <d v="2015-11-02T08:00:00"/>
    <s v="music/electronic music"/>
    <n v="47.222222222222221"/>
    <s v="music"/>
    <s v="electronic music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d v="2012-08-06T19:29:43"/>
    <d v="2012-08-29T00:00:00"/>
    <s v="music/electronic music"/>
    <n v="32.324473684210524"/>
    <s v="music"/>
    <s v="electronic music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d v="2015-07-20T17:15:12"/>
    <d v="2015-08-19T17:15:12"/>
    <s v="music/electronic music"/>
    <n v="53.421052631578945"/>
    <s v="music"/>
    <s v="electronic music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d v="2013-06-27T01:27:16"/>
    <d v="2013-07-27T01:27:16"/>
    <s v="music/electronic music"/>
    <n v="51.304347826086953"/>
    <s v="music"/>
    <s v="electronic music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d v="2016-03-23T16:00:09"/>
    <d v="2016-04-23T00:00:00"/>
    <s v="games/tabletop games"/>
    <n v="37.197247706422019"/>
    <s v="games"/>
    <s v="tabletop games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d v="2011-12-29T18:54:07"/>
    <d v="2012-01-28T18:54:07"/>
    <s v="games/tabletop games"/>
    <n v="27.1"/>
    <s v="games"/>
    <s v="tabletop games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d v="2015-05-28T15:22:48"/>
    <d v="2015-06-27T15:22:48"/>
    <s v="games/tabletop games"/>
    <n v="206.31"/>
    <s v="games"/>
    <s v="tabletop games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d v="2016-10-01T16:01:15"/>
    <d v="2016-10-29T19:00:00"/>
    <s v="games/tabletop games"/>
    <n v="82.145270270270274"/>
    <s v="games"/>
    <s v="tabletop games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d v="2014-08-22T19:00:15"/>
    <d v="2014-09-21T19:00:15"/>
    <s v="games/tabletop games"/>
    <n v="164.79651993355483"/>
    <s v="games"/>
    <s v="tabletop games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d v="2016-01-12T19:10:22"/>
    <d v="2016-02-12T04:59:00"/>
    <s v="games/tabletop games"/>
    <n v="60.820280373831778"/>
    <s v="games"/>
    <s v="tabletop games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d v="2013-10-14T19:22:35"/>
    <d v="2013-11-13T20:22:35"/>
    <s v="games/tabletop games"/>
    <n v="67.970099667774093"/>
    <s v="games"/>
    <s v="tabletop games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d v="2015-07-17T06:40:36"/>
    <d v="2015-08-16T06:40:36"/>
    <s v="games/tabletop games"/>
    <n v="81.561805555555551"/>
    <s v="games"/>
    <s v="tabletop games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d v="2013-07-29T15:56:31"/>
    <d v="2013-09-03T04:00:00"/>
    <s v="games/tabletop games"/>
    <n v="25.42547309833024"/>
    <s v="games"/>
    <s v="tabletop games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d v="2014-03-26T21:08:47"/>
    <d v="2014-04-25T21:08:47"/>
    <s v="games/tabletop games"/>
    <n v="21.497991967871485"/>
    <s v="games"/>
    <s v="tabletop games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d v="2013-05-29T21:51:41"/>
    <d v="2013-06-25T05:00:00"/>
    <s v="games/tabletop games"/>
    <n v="27.226630727762803"/>
    <s v="games"/>
    <s v="tabletop games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d v="2014-06-16T19:03:28"/>
    <d v="2014-07-19T03:00:00"/>
    <s v="games/tabletop games"/>
    <n v="25.091093117408906"/>
    <s v="games"/>
    <s v="tabletop games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d v="2015-11-23T09:05:39"/>
    <d v="2015-12-14T00:00:00"/>
    <s v="games/tabletop games"/>
    <n v="21.230179028132991"/>
    <s v="games"/>
    <s v="tabletop games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d v="2016-12-06T19:47:27"/>
    <d v="2017-01-05T19:47:27"/>
    <s v="games/tabletop games"/>
    <n v="41.607142857142854"/>
    <s v="games"/>
    <s v="tabletop games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d v="2015-02-27T00:31:51"/>
    <d v="2015-03-28T23:31:51"/>
    <s v="games/tabletop games"/>
    <n v="135.58503401360545"/>
    <s v="games"/>
    <s v="tabletop games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d v="2016-01-02T14:48:43"/>
    <d v="2016-02-01T14:48:43"/>
    <s v="games/tabletop games"/>
    <n v="22.116176470588236"/>
    <s v="games"/>
    <s v="tabletop games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d v="2014-10-03T00:04:43"/>
    <d v="2014-11-12T07:59:00"/>
    <s v="games/tabletop games"/>
    <n v="64.625635808748726"/>
    <s v="games"/>
    <s v="tabletop games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d v="2017-02-08T14:55:16"/>
    <d v="2017-03-10T14:55:16"/>
    <s v="games/tabletop games"/>
    <n v="69.569620253164558"/>
    <s v="games"/>
    <s v="tabletop games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d v="2013-10-25T23:00:14"/>
    <d v="2013-12-01T04:02:00"/>
    <s v="games/tabletop games"/>
    <n v="75.133028169014082"/>
    <s v="games"/>
    <s v="tabletop games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d v="2016-03-23T19:49:04"/>
    <d v="2016-04-22T19:49:04"/>
    <s v="games/tabletop games"/>
    <n v="140.97916666666666"/>
    <s v="games"/>
    <s v="tabletop games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d v="2017-01-31T19:51:40"/>
    <d v="2017-03-02T19:51:40"/>
    <s v="games/tabletop games"/>
    <n v="49.472392638036808"/>
    <s v="games"/>
    <s v="tabletop games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d v="2013-10-22T13:48:53"/>
    <d v="2013-11-27T03:02:00"/>
    <s v="games/tabletop games"/>
    <n v="53.865251485148519"/>
    <s v="games"/>
    <s v="tabletop games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d v="2017-03-06T18:01:30"/>
    <d v="2017-03-13T03:00:00"/>
    <s v="games/tabletop games"/>
    <n v="4.5712530712530715"/>
    <s v="games"/>
    <s v="tabletop games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d v="2016-10-04T19:39:06"/>
    <d v="2016-10-16T20:30:00"/>
    <s v="games/tabletop games"/>
    <n v="65.00344827586207"/>
    <s v="games"/>
    <s v="tabletop games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d v="2014-01-21T17:00:17"/>
    <d v="2014-02-21T18:00:00"/>
    <s v="games/tabletop games"/>
    <n v="53.475252525252522"/>
    <s v="games"/>
    <s v="tabletop games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d v="2015-08-05T19:00:10"/>
    <d v="2015-09-04T19:00:10"/>
    <s v="games/tabletop games"/>
    <n v="43.912280701754383"/>
    <s v="games"/>
    <s v="tabletop games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d v="2015-07-15T15:59:25"/>
    <d v="2015-07-29T15:59:25"/>
    <s v="games/tabletop games"/>
    <n v="50.852631578947367"/>
    <s v="games"/>
    <s v="tabletop games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d v="2016-11-14T21:01:18"/>
    <d v="2016-12-14T21:01:18"/>
    <s v="games/tabletop games"/>
    <n v="58.6328125"/>
    <s v="games"/>
    <s v="tabletop games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d v="2013-03-03T16:52:45"/>
    <d v="2013-04-02T15:52:45"/>
    <s v="games/tabletop games"/>
    <n v="32.81666666666667"/>
    <s v="games"/>
    <s v="tabletop games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d v="2016-11-03T00:07:53"/>
    <d v="2016-12-03T01:07:53"/>
    <s v="games/tabletop games"/>
    <n v="426.93169877408059"/>
    <s v="games"/>
    <s v="tabletop games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d v="2014-07-26T08:17:57"/>
    <d v="2014-08-16T08:17:57"/>
    <s v="games/tabletop games"/>
    <n v="23.808729166666669"/>
    <s v="games"/>
    <s v="tabletop games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d v="2016-07-22T07:52:18"/>
    <d v="2016-08-06T07:52:18"/>
    <s v="games/tabletop games"/>
    <n v="98.413654618473899"/>
    <s v="games"/>
    <s v="tabletop games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d v="2015-10-19T15:09:07"/>
    <d v="2015-11-18T16:09:07"/>
    <s v="games/tabletop games"/>
    <n v="107.32142857142857"/>
    <s v="games"/>
    <s v="tabletop games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d v="2017-01-17T15:32:48"/>
    <d v="2017-01-24T15:32:48"/>
    <s v="games/tabletop games"/>
    <n v="11.67005076142132"/>
    <s v="games"/>
    <s v="tabletop games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d v="2016-04-07T22:50:51"/>
    <d v="2016-05-07T22:50:51"/>
    <s v="games/tabletop games"/>
    <n v="41.782287822878232"/>
    <s v="games"/>
    <s v="tabletop games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d v="2016-11-08T10:50:46"/>
    <d v="2016-11-22T10:50:46"/>
    <s v="games/tabletop games"/>
    <n v="21.38"/>
    <s v="games"/>
    <s v="tabletop games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d v="2016-05-15T22:28:49"/>
    <d v="2016-06-19T23:00:00"/>
    <s v="games/tabletop games"/>
    <n v="94.103550295857985"/>
    <s v="games"/>
    <s v="tabletop games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d v="2015-05-12T18:01:27"/>
    <d v="2015-06-11T18:01:27"/>
    <s v="games/tabletop games"/>
    <n v="15.721951219512196"/>
    <s v="games"/>
    <s v="tabletop games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d v="2016-11-28T19:18:56"/>
    <d v="2016-12-08T19:18:56"/>
    <s v="games/tabletop games"/>
    <n v="90.635922330097088"/>
    <s v="games"/>
    <s v="tabletop games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d v="2014-02-25T00:24:10"/>
    <d v="2014-03-26T23:24:10"/>
    <s v="games/tabletop games"/>
    <n v="97.297619047619051"/>
    <s v="games"/>
    <s v="tabletop games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d v="2017-01-24T17:23:40"/>
    <d v="2017-02-14T17:23:40"/>
    <s v="games/tabletop games"/>
    <n v="37.11904761904762"/>
    <s v="games"/>
    <s v="tabletop games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d v="2014-10-14T14:02:38"/>
    <d v="2014-11-18T00:00:00"/>
    <s v="games/tabletop games"/>
    <n v="28.104972375690608"/>
    <s v="games"/>
    <s v="tabletop games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d v="2015-01-10T19:58:33"/>
    <d v="2015-01-31T19:58:33"/>
    <s v="games/tabletop games"/>
    <n v="144.43333333333334"/>
    <s v="games"/>
    <s v="tabletop games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d v="2016-05-06T13:58:34"/>
    <d v="2016-05-23T03:00:00"/>
    <s v="games/tabletop games"/>
    <n v="24.274157303370785"/>
    <s v="games"/>
    <s v="tabletop games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d v="2016-11-15T20:28:27"/>
    <d v="2016-11-22T20:28:27"/>
    <s v="games/tabletop games"/>
    <n v="35.117647058823529"/>
    <s v="games"/>
    <s v="tabletop games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d v="2016-04-09T20:59:52"/>
    <d v="2016-04-27T02:00:00"/>
    <s v="games/tabletop games"/>
    <n v="24.762886597938145"/>
    <s v="games"/>
    <s v="tabletop games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d v="2014-11-25T19:54:57"/>
    <d v="2014-12-21T01:00:00"/>
    <s v="games/tabletop games"/>
    <n v="188.37871287128712"/>
    <s v="games"/>
    <s v="tabletop games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d v="2017-02-10T01:58:35"/>
    <d v="2017-03-12T01:58:35"/>
    <s v="games/tabletop games"/>
    <n v="148.08247422680412"/>
    <s v="games"/>
    <s v="tabletop games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d v="2017-02-10T16:54:23"/>
    <d v="2017-03-07T05:00:00"/>
    <s v="games/tabletop games"/>
    <n v="49.934589800443462"/>
    <s v="games"/>
    <s v="tabletop games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d v="2016-12-21T20:51:53"/>
    <d v="2017-01-10T21:59:00"/>
    <s v="games/tabletop games"/>
    <n v="107.82155688622754"/>
    <s v="games"/>
    <s v="tabletop games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d v="2016-11-10T00:00:04"/>
    <d v="2016-12-10T00:00:04"/>
    <s v="games/tabletop games"/>
    <n v="42.63403614457831"/>
    <s v="games"/>
    <s v="tabletop games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d v="2015-11-07T16:47:16"/>
    <d v="2015-12-07T16:47:16"/>
    <s v="games/tabletop games"/>
    <n v="14.370762711864407"/>
    <s v="games"/>
    <s v="tabletop games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d v="2017-02-15T13:10:42"/>
    <d v="2017-03-12T12:10:42"/>
    <s v="games/tabletop games"/>
    <n v="37.476190476190474"/>
    <s v="games"/>
    <s v="tabletop games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d v="2014-01-24T12:00:57"/>
    <d v="2014-02-23T12:00:57"/>
    <s v="games/tabletop games"/>
    <n v="30.202020202020201"/>
    <s v="games"/>
    <s v="tabletop games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d v="2014-11-22T14:47:59"/>
    <d v="2014-12-22T14:47:59"/>
    <s v="games/tabletop games"/>
    <n v="33.550632911392405"/>
    <s v="games"/>
    <s v="tabletop games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d v="2013-12-06T15:38:09"/>
    <d v="2014-01-05T15:38:09"/>
    <s v="games/tabletop games"/>
    <n v="64.74666666666667"/>
    <s v="games"/>
    <s v="tabletop games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d v="2012-01-28T16:17:03"/>
    <d v="2012-02-27T16:17:03"/>
    <s v="games/tabletop games"/>
    <n v="57.932367149758456"/>
    <s v="games"/>
    <s v="tabletop games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d v="2015-11-30T17:01:07"/>
    <d v="2016-01-03T22:59:00"/>
    <s v="games/tabletop games"/>
    <n v="53.078431372549019"/>
    <s v="games"/>
    <s v="tabletop games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d v="2015-01-16T19:21:39"/>
    <d v="2015-02-04T04:00:00"/>
    <s v="games/tabletop games"/>
    <n v="48.0625"/>
    <s v="games"/>
    <s v="tabletop games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d v="2015-08-18T14:59:51"/>
    <d v="2015-09-17T14:59:51"/>
    <s v="games/tabletop games"/>
    <n v="82.396874999999994"/>
    <s v="games"/>
    <s v="tabletop games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d v="2011-05-24T06:51:37"/>
    <d v="2011-07-25T06:50:00"/>
    <s v="music/rock"/>
    <n v="50.454545454545453"/>
    <s v="music"/>
    <s v="rock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d v="2015-11-15T04:11:26"/>
    <d v="2016-01-14T04:11:26"/>
    <s v="music/rock"/>
    <n v="115.83333333333333"/>
    <s v="music"/>
    <s v="rock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d v="2012-03-10T03:00:04"/>
    <d v="2012-05-09T02:00:04"/>
    <s v="music/rock"/>
    <n v="63.03458333333333"/>
    <s v="music"/>
    <s v="rock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d v="2011-02-11T19:07:25"/>
    <d v="2011-03-12T04:00:00"/>
    <s v="music/rock"/>
    <n v="108.02152542372882"/>
    <s v="music"/>
    <s v="rock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d v="2012-05-30T04:27:23"/>
    <d v="2012-06-29T04:27:23"/>
    <s v="music/rock"/>
    <n v="46.088607594936711"/>
    <s v="music"/>
    <s v="rock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d v="2013-08-08T23:07:34"/>
    <d v="2013-09-06T03:59:00"/>
    <s v="music/rock"/>
    <n v="107.21428571428571"/>
    <s v="music"/>
    <s v="rock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d v="2014-06-02T16:01:00"/>
    <d v="2014-06-23T16:01:00"/>
    <s v="music/rock"/>
    <n v="50.9338679245283"/>
    <s v="music"/>
    <s v="rock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d v="2012-06-07T19:51:29"/>
    <d v="2012-06-26T18:00:00"/>
    <s v="music/rock"/>
    <n v="40.04"/>
    <s v="music"/>
    <s v="rock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d v="2013-10-24T23:57:40"/>
    <d v="2013-12-06T23:22:00"/>
    <s v="music/rock"/>
    <n v="64.44"/>
    <s v="music"/>
    <s v="rock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d v="2009-09-14T06:05:30"/>
    <d v="2009-12-01T17:00:00"/>
    <s v="music/rock"/>
    <n v="53.827586206896555"/>
    <s v="music"/>
    <s v="rock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d v="2012-03-19T23:26:58"/>
    <d v="2012-04-23T04:00:00"/>
    <s v="music/rock"/>
    <n v="100.46511627906976"/>
    <s v="music"/>
    <s v="rock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d v="2012-03-19T16:44:36"/>
    <d v="2012-04-18T16:44:36"/>
    <s v="music/rock"/>
    <n v="46.630652173913049"/>
    <s v="music"/>
    <s v="rock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d v="2012-08-30T16:59:59"/>
    <d v="2012-09-25T03:59:00"/>
    <s v="music/rock"/>
    <n v="34.074074074074076"/>
    <s v="music"/>
    <s v="rock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d v="2012-12-21T17:21:20"/>
    <d v="2013-01-20T17:21:20"/>
    <s v="music/rock"/>
    <n v="65.214642857142863"/>
    <s v="music"/>
    <s v="rock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d v="2012-12-27T22:54:16"/>
    <d v="2013-01-26T22:54:16"/>
    <s v="music/rock"/>
    <n v="44.205882352941174"/>
    <s v="music"/>
    <s v="rock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d v="2012-01-19T17:33:46"/>
    <d v="2012-02-23T17:33:46"/>
    <s v="music/rock"/>
    <n v="71.965517241379317"/>
    <s v="music"/>
    <s v="rock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d v="2012-02-09T01:00:49"/>
    <d v="2012-03-14T03:59:00"/>
    <s v="music/rock"/>
    <n v="52.94736842105263"/>
    <s v="music"/>
    <s v="rock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d v="2014-02-24T20:10:33"/>
    <d v="2014-03-26T19:10:33"/>
    <s v="music/rock"/>
    <n v="109.45138888888889"/>
    <s v="music"/>
    <s v="rock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d v="2011-01-22T00:46:49"/>
    <d v="2011-02-06T00:46:49"/>
    <s v="music/rock"/>
    <n v="75.035714285714292"/>
    <s v="music"/>
    <s v="rock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d v="2012-06-14T17:26:56"/>
    <d v="2012-06-28T17:26:56"/>
    <s v="music/rock"/>
    <n v="115.71428571428571"/>
    <s v="music"/>
    <s v="rock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d v="2013-05-22T03:31:36"/>
    <d v="2013-06-21T03:31:36"/>
    <s v="music/indie rock"/>
    <n v="31.659810426540286"/>
    <s v="music"/>
    <s v="indie rock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d v="2013-11-27T20:50:34"/>
    <d v="2013-12-31T07:00:00"/>
    <s v="music/indie rock"/>
    <n v="46.176470588235297"/>
    <s v="music"/>
    <s v="indie rock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d v="2011-11-03T02:39:56"/>
    <d v="2011-12-13T03:39:56"/>
    <s v="music/indie rock"/>
    <n v="68.481650485436887"/>
    <s v="music"/>
    <s v="indie rock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d v="2010-11-20T19:34:51"/>
    <d v="2011-01-01T04:59:00"/>
    <s v="music/indie rock"/>
    <n v="53.469203539823013"/>
    <s v="music"/>
    <s v="indie rock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d v="2014-07-14T16:41:12"/>
    <d v="2014-08-08T18:00:00"/>
    <s v="music/indie rock"/>
    <n v="109.10778443113773"/>
    <s v="music"/>
    <s v="indie rock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d v="2012-02-09T04:02:09"/>
    <d v="2012-03-10T04:02:09"/>
    <s v="music/indie rock"/>
    <n v="51.185616438356163"/>
    <s v="music"/>
    <s v="indie rock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d v="2012-04-05T19:15:33"/>
    <d v="2012-05-05T19:15:28"/>
    <s v="music/indie rock"/>
    <n v="27.936800000000002"/>
    <s v="music"/>
    <s v="indie rock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d v="2014-07-31T23:06:36"/>
    <d v="2014-08-29T01:00:00"/>
    <s v="music/indie rock"/>
    <n v="82.496921824104234"/>
    <s v="music"/>
    <s v="indie rock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d v="2013-02-02T23:42:17"/>
    <d v="2013-03-09T23:42:17"/>
    <s v="music/indie rock"/>
    <n v="59.817476635514019"/>
    <s v="music"/>
    <s v="indie rock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d v="2013-02-19T19:03:35"/>
    <d v="2013-03-21T18:03:35"/>
    <s v="music/indie rock"/>
    <n v="64.816470588235291"/>
    <s v="music"/>
    <s v="indie rock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d v="2014-04-07T00:06:29"/>
    <d v="2014-05-07T00:06:29"/>
    <s v="music/indie rock"/>
    <n v="90.09615384615384"/>
    <s v="music"/>
    <s v="indie rock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d v="2014-03-18T15:11:18"/>
    <d v="2014-04-18T23:00:00"/>
    <s v="music/indie rock"/>
    <n v="40.962025316455694"/>
    <s v="music"/>
    <s v="indie rock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d v="2012-04-03T23:00:26"/>
    <d v="2012-05-03T23:00:26"/>
    <s v="music/indie rock"/>
    <n v="56.000127388535034"/>
    <s v="music"/>
    <s v="indie rock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d v="2012-05-08T13:14:17"/>
    <d v="2012-06-07T13:14:17"/>
    <s v="music/indie rock"/>
    <n v="37.672800000000002"/>
    <s v="music"/>
    <s v="indie rock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d v="2012-04-05T17:25:43"/>
    <d v="2012-05-05T17:25:43"/>
    <s v="music/indie rock"/>
    <n v="40.078125"/>
    <s v="music"/>
    <s v="indie rock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d v="2009-09-23T17:24:10"/>
    <d v="2009-12-09T18:24:00"/>
    <s v="music/indie rock"/>
    <n v="78.031999999999996"/>
    <s v="music"/>
    <s v="indie rock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d v="2010-01-14T13:00:49"/>
    <d v="2010-02-15T05:00:00"/>
    <s v="music/indie rock"/>
    <n v="18.90909090909091"/>
    <s v="music"/>
    <s v="indie rock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d v="2009-08-25T15:26:54"/>
    <d v="2009-09-26T03:59:00"/>
    <s v="music/indie rock"/>
    <n v="37.134969325153371"/>
    <s v="music"/>
    <s v="indie rock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d v="2013-11-15T01:58:05"/>
    <d v="2013-12-15T01:58:05"/>
    <s v="music/indie rock"/>
    <n v="41.961038961038959"/>
    <s v="music"/>
    <s v="indie rock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d v="2014-02-26T19:36:40"/>
    <d v="2014-04-02T18:36:40"/>
    <s v="music/indie rock"/>
    <n v="61.044943820224717"/>
    <s v="music"/>
    <s v="indie rock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d v="2017-03-05T06:15:01"/>
    <d v="2017-04-04T05:15:01"/>
    <s v="food/small batch"/>
    <n v="64.53125"/>
    <s v="food"/>
    <s v="small batch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d v="2017-03-10T21:29:29"/>
    <d v="2017-04-09T20:29:29"/>
    <s v="food/small batch"/>
    <n v="21.25"/>
    <s v="food"/>
    <s v="small batch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d v="2017-03-13T18:07:27"/>
    <d v="2017-03-20T18:07:27"/>
    <s v="food/small batch"/>
    <n v="30"/>
    <s v="food"/>
    <s v="small batch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d v="2017-02-24T21:14:45"/>
    <d v="2017-03-26T20:14:45"/>
    <s v="food/small batch"/>
    <n v="25.491803278688526"/>
    <s v="food"/>
    <s v="small batch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d v="2017-02-28T00:32:11"/>
    <d v="2017-03-29T23:32:11"/>
    <s v="food/small batch"/>
    <n v="11.428571428571429"/>
    <s v="food"/>
    <s v="small batch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d v="2017-03-10T00:49:08"/>
    <d v="2017-04-30T17:00:00"/>
    <s v="food/small batch"/>
    <n v="108"/>
    <s v="food"/>
    <s v="small batch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d v="2014-07-22T22:00:40"/>
    <d v="2014-08-26T22:00:40"/>
    <s v="food/small batch"/>
    <n v="54.883162444113267"/>
    <s v="food"/>
    <s v="small batch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d v="2015-05-15T18:45:37"/>
    <d v="2015-06-14T18:45:37"/>
    <s v="food/small batch"/>
    <n v="47.383612662942269"/>
    <s v="food"/>
    <s v="small batch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d v="2014-06-17T14:59:06"/>
    <d v="2014-07-17T14:59:06"/>
    <s v="food/small batch"/>
    <n v="211.84"/>
    <s v="food"/>
    <s v="small batch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d v="2015-11-24T21:35:43"/>
    <d v="2015-12-25T00:00:00"/>
    <s v="food/small batch"/>
    <n v="219.92638036809817"/>
    <s v="food"/>
    <s v="small batch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d v="2014-07-19T00:08:10"/>
    <d v="2014-08-18T00:08:10"/>
    <s v="food/small batch"/>
    <n v="40.795406360424032"/>
    <s v="food"/>
    <s v="small batch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d v="2015-01-07T15:04:31"/>
    <d v="2015-02-06T15:04:31"/>
    <s v="food/small batch"/>
    <n v="75.502840909090907"/>
    <s v="food"/>
    <s v="small batch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d v="2014-05-08T15:36:30"/>
    <d v="2014-05-29T17:50:00"/>
    <s v="food/small batch"/>
    <n v="13.542553191489361"/>
    <s v="food"/>
    <s v="small batch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d v="2014-10-06T16:04:58"/>
    <d v="2014-11-05T17:34:00"/>
    <s v="food/small batch"/>
    <n v="60.865671641791046"/>
    <s v="food"/>
    <s v="small batch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d v="2014-05-12T13:44:03"/>
    <d v="2014-06-11T13:44:03"/>
    <s v="food/small batch"/>
    <n v="115.69230769230769"/>
    <s v="food"/>
    <s v="small batch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d v="2014-01-27T22:11:35"/>
    <d v="2014-03-08T22:11:35"/>
    <s v="food/small batch"/>
    <n v="48.104623556581984"/>
    <s v="food"/>
    <s v="small batch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d v="2014-05-27T15:22:23"/>
    <d v="2014-06-26T15:22:23"/>
    <s v="food/small batch"/>
    <n v="74.184357541899445"/>
    <s v="food"/>
    <s v="small batch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d v="2014-05-30T21:31:24"/>
    <d v="2014-06-29T21:31:24"/>
    <s v="food/small batch"/>
    <n v="123.34552845528455"/>
    <s v="food"/>
    <s v="small batch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d v="2016-11-18T19:11:49"/>
    <d v="2016-12-19T07:59:00"/>
    <s v="food/small batch"/>
    <n v="66.623188405797094"/>
    <s v="food"/>
    <s v="small batch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d v="2016-09-30T15:25:38"/>
    <d v="2016-10-30T15:25:38"/>
    <s v="food/small batch"/>
    <n v="104.99007444168734"/>
    <s v="food"/>
    <s v="small batch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d v="2015-06-12T19:31:44"/>
    <d v="2015-07-12T19:31:44"/>
    <s v="technology/web"/>
    <e v="#DIV/0!"/>
    <s v="technology"/>
    <s v="web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d v="2014-09-15T16:51:10"/>
    <d v="2014-10-06T05:00:00"/>
    <s v="technology/web"/>
    <e v="#DIV/0!"/>
    <s v="technology"/>
    <s v="web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d v="2015-11-19T19:48:25"/>
    <d v="2016-01-08T19:47:00"/>
    <s v="technology/web"/>
    <n v="300"/>
    <s v="technology"/>
    <s v="web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d v="2016-05-25T17:27:49"/>
    <d v="2016-06-24T17:27:49"/>
    <s v="technology/web"/>
    <n v="1"/>
    <s v="technology"/>
    <s v="web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d v="2015-02-25T00:02:36"/>
    <d v="2015-03-31T23:39:00"/>
    <s v="technology/web"/>
    <e v="#DIV/0!"/>
    <s v="technology"/>
    <s v="web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d v="2016-09-02T19:10:31"/>
    <d v="2016-10-17T19:10:31"/>
    <s v="technology/web"/>
    <n v="13"/>
    <s v="technology"/>
    <s v="web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d v="2016-07-26T14:34:36"/>
    <d v="2016-08-25T14:34:36"/>
    <s v="technology/web"/>
    <n v="15"/>
    <s v="technology"/>
    <s v="web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d v="2015-12-22T22:22:18"/>
    <d v="2016-02-20T22:22:18"/>
    <s v="technology/web"/>
    <n v="54"/>
    <s v="technology"/>
    <s v="web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d v="2015-07-13T18:37:08"/>
    <d v="2015-08-11T18:37:08"/>
    <s v="technology/web"/>
    <e v="#DIV/0!"/>
    <s v="technology"/>
    <s v="web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d v="2016-12-04T20:12:50"/>
    <d v="2017-01-03T20:12:50"/>
    <s v="technology/web"/>
    <e v="#DIV/0!"/>
    <s v="technology"/>
    <s v="web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d v="2015-03-31T02:25:39"/>
    <d v="2015-04-30T02:25:39"/>
    <s v="technology/web"/>
    <n v="15.428571428571429"/>
    <s v="technology"/>
    <s v="web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d v="2015-04-07T15:12:32"/>
    <d v="2015-06-06T15:12:32"/>
    <s v="technology/web"/>
    <e v="#DIV/0!"/>
    <s v="technology"/>
    <s v="web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d v="2015-04-09T16:13:42"/>
    <d v="2015-04-21T16:13:42"/>
    <s v="technology/web"/>
    <e v="#DIV/0!"/>
    <s v="technology"/>
    <s v="web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d v="2014-11-11T17:21:00"/>
    <d v="2015-01-10T17:21:00"/>
    <s v="technology/web"/>
    <n v="25"/>
    <s v="technology"/>
    <s v="web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d v="2015-04-02T22:02:16"/>
    <d v="2015-05-02T22:02:16"/>
    <s v="technology/web"/>
    <n v="27.5"/>
    <s v="technology"/>
    <s v="web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d v="2015-05-06T18:48:24"/>
    <d v="2015-06-05T18:48:24"/>
    <s v="technology/web"/>
    <e v="#DIV/0!"/>
    <s v="technology"/>
    <s v="web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d v="2015-09-17T14:52:58"/>
    <d v="2015-10-17T14:52:58"/>
    <s v="technology/web"/>
    <e v="#DIV/0!"/>
    <s v="technology"/>
    <s v="web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d v="2014-12-05T22:20:36"/>
    <d v="2015-01-31T00:39:00"/>
    <s v="technology/web"/>
    <e v="#DIV/0!"/>
    <s v="technology"/>
    <s v="web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d v="2015-06-04T15:35:24"/>
    <d v="2015-08-03T15:35:24"/>
    <s v="technology/web"/>
    <n v="367"/>
    <s v="technology"/>
    <s v="web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d v="2016-01-08T16:58:00"/>
    <d v="2016-02-07T16:58:00"/>
    <s v="technology/web"/>
    <n v="2"/>
    <s v="technology"/>
    <s v="web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d v="2016-04-06T20:36:48"/>
    <d v="2016-04-30T22:00:00"/>
    <s v="technology/web"/>
    <e v="#DIV/0!"/>
    <s v="technology"/>
    <s v="web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d v="2014-11-11T16:31:10"/>
    <d v="2014-12-11T16:31:10"/>
    <s v="technology/web"/>
    <n v="60"/>
    <s v="technology"/>
    <s v="web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d v="2015-11-14T00:16:40"/>
    <d v="2015-12-29T00:16:40"/>
    <s v="technology/web"/>
    <e v="#DIV/0!"/>
    <s v="technology"/>
    <s v="web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d v="2015-09-01T22:25:56"/>
    <d v="2015-10-26T22:25:56"/>
    <s v="technology/web"/>
    <e v="#DIV/0!"/>
    <s v="technology"/>
    <s v="web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d v="2015-12-08T17:40:25"/>
    <d v="2016-01-17T23:00:00"/>
    <s v="technology/web"/>
    <e v="#DIV/0!"/>
    <s v="technology"/>
    <s v="web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d v="2015-09-21T12:45:33"/>
    <d v="2015-10-21T12:45:33"/>
    <s v="technology/web"/>
    <n v="97.407407407407405"/>
    <s v="technology"/>
    <s v="web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d v="2016-02-25T23:16:56"/>
    <d v="2016-04-25T22:16:56"/>
    <s v="technology/web"/>
    <n v="47.857142857142854"/>
    <s v="technology"/>
    <s v="web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d v="2015-02-28T17:19:25"/>
    <d v="2015-04-14T16:19:25"/>
    <s v="technology/web"/>
    <n v="50"/>
    <s v="technology"/>
    <s v="web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d v="2016-01-11T19:30:11"/>
    <d v="2016-02-10T19:30:11"/>
    <s v="technology/web"/>
    <e v="#DIV/0!"/>
    <s v="technology"/>
    <s v="web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d v="2014-11-18T04:32:21"/>
    <d v="2014-12-18T04:32:21"/>
    <s v="technology/web"/>
    <n v="20.5"/>
    <s v="technology"/>
    <s v="web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d v="2015-05-26T18:39:56"/>
    <d v="2015-06-25T18:39:56"/>
    <s v="technology/web"/>
    <e v="#DIV/0!"/>
    <s v="technology"/>
    <s v="web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d v="2015-03-25T01:39:31"/>
    <d v="2015-04-24T01:39:31"/>
    <s v="technology/web"/>
    <n v="30"/>
    <s v="technology"/>
    <s v="web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d v="2015-07-30T15:53:44"/>
    <d v="2015-08-29T15:53:44"/>
    <s v="technology/web"/>
    <n v="50"/>
    <s v="technology"/>
    <s v="web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d v="2015-01-13T20:14:20"/>
    <d v="2015-02-12T20:14:20"/>
    <s v="technology/web"/>
    <n v="10"/>
    <s v="technology"/>
    <s v="web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d v="2016-08-10T20:03:57"/>
    <d v="2016-09-09T20:03:57"/>
    <s v="technology/web"/>
    <e v="#DIV/0!"/>
    <s v="technology"/>
    <s v="web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d v="2015-11-10T22:12:46"/>
    <d v="2015-12-10T22:12:46"/>
    <s v="technology/web"/>
    <n v="81.582499999999996"/>
    <s v="technology"/>
    <s v="web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d v="2016-10-26T20:53:03"/>
    <d v="2016-11-25T21:53:03"/>
    <s v="technology/web"/>
    <e v="#DIV/0!"/>
    <s v="technology"/>
    <s v="web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d v="2015-07-28T00:18:50"/>
    <d v="2015-08-26T00:18:50"/>
    <s v="technology/web"/>
    <e v="#DIV/0!"/>
    <s v="technology"/>
    <s v="web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d v="2015-08-21T00:23:36"/>
    <d v="2015-10-05T00:23:36"/>
    <s v="technology/web"/>
    <e v="#DIV/0!"/>
    <s v="technology"/>
    <s v="web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d v="2015-09-01T19:02:22"/>
    <d v="2015-10-01T19:02:22"/>
    <s v="technology/web"/>
    <n v="18.333333333333332"/>
    <s v="technology"/>
    <s v="web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d v="2015-03-11T22:27:28"/>
    <d v="2015-04-10T22:27:28"/>
    <s v="technology/web"/>
    <n v="224.42857142857142"/>
    <s v="technology"/>
    <s v="web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d v="2015-07-10T04:30:03"/>
    <d v="2015-08-04T04:30:03"/>
    <s v="technology/web"/>
    <n v="37.5"/>
    <s v="technology"/>
    <s v="web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d v="2015-01-23T01:21:47"/>
    <d v="2015-02-22T01:21:47"/>
    <s v="technology/web"/>
    <n v="145"/>
    <s v="technology"/>
    <s v="web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d v="2014-10-15T01:37:23"/>
    <d v="2014-11-14T02:37:23"/>
    <s v="technology/web"/>
    <n v="1"/>
    <s v="technology"/>
    <s v="web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d v="2015-07-06T16:50:32"/>
    <d v="2015-08-05T16:50:32"/>
    <s v="technology/web"/>
    <n v="112.57142857142857"/>
    <s v="technology"/>
    <s v="web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d v="2014-11-11T20:07:04"/>
    <d v="2015-01-10T20:07:04"/>
    <s v="technology/web"/>
    <e v="#DIV/0!"/>
    <s v="technology"/>
    <s v="web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d v="2016-06-07T15:02:20"/>
    <d v="2016-07-22T15:02:20"/>
    <s v="technology/web"/>
    <n v="342"/>
    <s v="technology"/>
    <s v="web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d v="2014-12-16T20:29:19"/>
    <d v="2015-01-15T19:29:00"/>
    <s v="technology/web"/>
    <n v="57.875"/>
    <s v="technology"/>
    <s v="web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d v="2015-06-24T15:40:52"/>
    <d v="2015-07-25T21:59:00"/>
    <s v="technology/web"/>
    <n v="30"/>
    <s v="technology"/>
    <s v="web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d v="2014-11-25T06:17:44"/>
    <d v="2015-01-04T06:17:44"/>
    <s v="technology/web"/>
    <e v="#DIV/0!"/>
    <s v="technology"/>
    <s v="web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d v="2015-03-01T19:04:04"/>
    <d v="2015-03-31T18:04:04"/>
    <s v="technology/web"/>
    <n v="25"/>
    <s v="technology"/>
    <s v="web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d v="2015-09-29T02:53:43"/>
    <d v="2015-10-29T02:53:43"/>
    <s v="technology/web"/>
    <e v="#DIV/0!"/>
    <s v="technology"/>
    <s v="web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d v="2015-07-09T15:33:37"/>
    <d v="2015-08-08T15:33:37"/>
    <s v="technology/web"/>
    <n v="50"/>
    <s v="technology"/>
    <s v="web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d v="2015-01-27T08:41:33"/>
    <d v="2015-02-26T08:41:33"/>
    <s v="technology/web"/>
    <n v="1.5"/>
    <s v="technology"/>
    <s v="web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d v="2016-12-13T02:54:47"/>
    <d v="2017-01-10T08:57:00"/>
    <s v="technology/web"/>
    <e v="#DIV/0!"/>
    <s v="technology"/>
    <s v="web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d v="2015-09-15T20:22:38"/>
    <d v="2015-10-15T20:22:38"/>
    <s v="technology/web"/>
    <n v="10"/>
    <s v="technology"/>
    <s v="web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d v="2014-12-03T21:14:16"/>
    <d v="2015-01-02T21:14:16"/>
    <s v="technology/web"/>
    <e v="#DIV/0!"/>
    <s v="technology"/>
    <s v="web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d v="2015-06-02T21:59:44"/>
    <d v="2015-07-02T21:59:44"/>
    <s v="technology/web"/>
    <e v="#DIV/0!"/>
    <s v="technology"/>
    <s v="web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d v="2014-11-13T20:28:26"/>
    <d v="2014-12-18T20:28:26"/>
    <s v="technology/web"/>
    <e v="#DIV/0!"/>
    <s v="technology"/>
    <s v="web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d v="2016-03-15T06:26:04"/>
    <d v="2016-04-14T06:26:04"/>
    <s v="technology/web"/>
    <e v="#DIV/0!"/>
    <s v="technology"/>
    <s v="web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d v="2016-01-05T19:44:56"/>
    <d v="2016-03-05T19:44:56"/>
    <s v="food/food trucks"/>
    <n v="22.333333333333332"/>
    <s v="food"/>
    <s v="food trucks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d v="2015-04-13T16:18:51"/>
    <d v="2015-05-13T16:18:51"/>
    <s v="food/food trucks"/>
    <n v="52"/>
    <s v="food"/>
    <s v="food trucks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d v="2016-01-30T21:10:58"/>
    <d v="2016-03-30T20:10:58"/>
    <s v="food/food trucks"/>
    <n v="16.833333333333332"/>
    <s v="food"/>
    <s v="food trucks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d v="2015-12-04T00:56:47"/>
    <d v="2016-01-03T00:56:47"/>
    <s v="food/food trucks"/>
    <e v="#DIV/0!"/>
    <s v="food"/>
    <s v="food trucks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d v="2016-08-13T14:02:55"/>
    <d v="2016-09-03T14:02:55"/>
    <s v="food/food trucks"/>
    <n v="56.3"/>
    <s v="food"/>
    <s v="food trucks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d v="2014-12-10T02:39:50"/>
    <d v="2015-01-19T02:39:50"/>
    <s v="food/food trucks"/>
    <n v="84.0625"/>
    <s v="food"/>
    <s v="food trucks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d v="2015-03-19T13:48:48"/>
    <d v="2015-04-11T06:00:00"/>
    <s v="food/food trucks"/>
    <n v="168.39393939393941"/>
    <s v="food"/>
    <s v="food trucks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d v="2014-10-07T03:22:37"/>
    <d v="2014-11-06T04:22:37"/>
    <s v="food/food trucks"/>
    <n v="15"/>
    <s v="food"/>
    <s v="food trucks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d v="2015-07-19T21:01:15"/>
    <d v="2015-08-18T21:01:15"/>
    <s v="food/food trucks"/>
    <n v="76.666666666666671"/>
    <s v="food"/>
    <s v="food trucks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d v="2015-08-08T09:47:55"/>
    <d v="2015-09-07T09:47:55"/>
    <s v="food/food trucks"/>
    <e v="#DIV/0!"/>
    <s v="food"/>
    <s v="food trucks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d v="2015-07-26T17:34:42"/>
    <d v="2015-08-25T17:34:42"/>
    <s v="food/food trucks"/>
    <n v="50.333333333333336"/>
    <s v="food"/>
    <s v="food trucks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d v="2016-10-12T17:41:13"/>
    <d v="2016-11-26T18:41:13"/>
    <s v="food/food trucks"/>
    <e v="#DIV/0!"/>
    <s v="food"/>
    <s v="food trucks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d v="2014-05-01T02:38:02"/>
    <d v="2014-05-31T23:30:00"/>
    <s v="food/food trucks"/>
    <n v="8.3333333333333339"/>
    <s v="food"/>
    <s v="food trucks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d v="2015-07-13T16:41:00"/>
    <d v="2015-08-22T03:59:00"/>
    <s v="food/food trucks"/>
    <n v="35.384615384615387"/>
    <s v="food"/>
    <s v="food trucks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d v="2016-06-15T20:42:26"/>
    <d v="2016-07-15T20:42:26"/>
    <s v="food/food trucks"/>
    <n v="55.833333333333336"/>
    <s v="food"/>
    <s v="food trucks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d v="2015-01-15T17:42:23"/>
    <d v="2015-03-14T15:00:00"/>
    <s v="food/food trucks"/>
    <n v="5"/>
    <s v="food"/>
    <s v="food trucks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d v="2014-07-11T21:13:07"/>
    <d v="2014-08-10T21:13:07"/>
    <s v="food/food trucks"/>
    <e v="#DIV/0!"/>
    <s v="food"/>
    <s v="food trucks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d v="2015-01-23T20:34:04"/>
    <d v="2015-03-24T19:34:04"/>
    <s v="food/food trucks"/>
    <n v="1"/>
    <s v="food"/>
    <s v="food trucks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d v="2014-12-20T17:43:09"/>
    <d v="2015-02-18T17:43:09"/>
    <s v="food/food trucks"/>
    <e v="#DIV/0!"/>
    <s v="food"/>
    <s v="food trucks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d v="2014-09-11T00:41:35"/>
    <d v="2014-11-10T01:41:35"/>
    <s v="food/food trucks"/>
    <n v="69.472222222222229"/>
    <s v="food"/>
    <s v="food trucks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d v="2015-01-22T16:29:56"/>
    <d v="2015-02-21T16:29:56"/>
    <s v="food/food trucks"/>
    <n v="1"/>
    <s v="food"/>
    <s v="food trucks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d v="2015-02-09T17:23:56"/>
    <d v="2015-03-11T16:23:56"/>
    <s v="food/food trucks"/>
    <n v="1"/>
    <s v="food"/>
    <s v="food trucks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d v="2014-12-01T16:54:50"/>
    <d v="2014-12-31T16:54:50"/>
    <s v="food/food trucks"/>
    <n v="8"/>
    <s v="food"/>
    <s v="food trucks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d v="2014-09-27T21:25:08"/>
    <d v="2014-10-27T21:25:08"/>
    <s v="food/food trucks"/>
    <n v="34.444444444444443"/>
    <s v="food"/>
    <s v="food trucks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d v="2016-05-12T21:55:49"/>
    <d v="2016-05-27T22:04:00"/>
    <s v="food/food trucks"/>
    <n v="1"/>
    <s v="food"/>
    <s v="food trucks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d v="2015-06-09T04:04:52"/>
    <d v="2015-08-08T04:04:52"/>
    <s v="food/food trucks"/>
    <e v="#DIV/0!"/>
    <s v="food"/>
    <s v="food trucks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d v="2016-02-12T07:38:53"/>
    <d v="2016-03-23T06:38:53"/>
    <s v="food/food trucks"/>
    <n v="1"/>
    <s v="food"/>
    <s v="food trucks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d v="2015-02-10T18:49:11"/>
    <d v="2015-03-12T17:49:11"/>
    <s v="food/food trucks"/>
    <n v="1"/>
    <s v="food"/>
    <s v="food trucks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d v="2016-12-30T21:06:06"/>
    <d v="2017-02-05T16:44:00"/>
    <s v="food/food trucks"/>
    <n v="501.25"/>
    <s v="food"/>
    <s v="food trucks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d v="2016-01-13T03:08:24"/>
    <d v="2016-02-12T03:08:24"/>
    <s v="food/food trucks"/>
    <n v="10.5"/>
    <s v="food"/>
    <s v="food trucks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d v="2016-04-29T02:23:33"/>
    <d v="2016-06-28T02:23:33"/>
    <s v="food/food trucks"/>
    <n v="1"/>
    <s v="food"/>
    <s v="food trucks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d v="2015-02-06T05:14:57"/>
    <d v="2015-03-08T05:14:57"/>
    <s v="food/food trucks"/>
    <n v="1"/>
    <s v="food"/>
    <s v="food trucks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d v="2016-01-28T21:35:43"/>
    <d v="2016-02-27T21:35:43"/>
    <s v="food/food trucks"/>
    <e v="#DIV/0!"/>
    <s v="food"/>
    <s v="food trucks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d v="2015-06-25T04:27:54"/>
    <d v="2015-08-04T04:27:54"/>
    <s v="food/food trucks"/>
    <n v="13"/>
    <s v="food"/>
    <s v="food trucks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d v="2015-09-05T06:39:46"/>
    <d v="2015-10-05T06:39:46"/>
    <s v="food/food trucks"/>
    <n v="306"/>
    <s v="food"/>
    <s v="food trucks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d v="2015-11-30T14:46:10"/>
    <d v="2016-01-29T14:46:10"/>
    <s v="food/food trucks"/>
    <n v="22.5"/>
    <s v="food"/>
    <s v="food trucks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d v="2015-01-27T23:09:48"/>
    <d v="2015-03-17T18:00:00"/>
    <s v="food/food trucks"/>
    <e v="#DIV/0!"/>
    <s v="food"/>
    <s v="food trucks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d v="2015-10-08T21:57:42"/>
    <d v="2015-12-07T22:57:42"/>
    <s v="food/food trucks"/>
    <n v="50"/>
    <s v="food"/>
    <s v="food trucks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d v="2015-09-18T19:38:49"/>
    <d v="2015-10-18T19:38:49"/>
    <s v="food/food trucks"/>
    <e v="#DIV/0!"/>
    <s v="food"/>
    <s v="food trucks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d v="2016-01-14T21:35:13"/>
    <d v="2016-02-13T21:35:13"/>
    <s v="food/food trucks"/>
    <n v="5"/>
    <s v="food"/>
    <s v="food trucks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d v="2015-07-02T03:00:54"/>
    <d v="2015-07-23T04:59:00"/>
    <s v="food/small batch"/>
    <n v="74.22935779816514"/>
    <s v="food"/>
    <s v="small batch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d v="2015-02-17T16:00:28"/>
    <d v="2015-03-19T15:00:28"/>
    <s v="food/small batch"/>
    <n v="81.252688172043008"/>
    <s v="food"/>
    <s v="small batch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d v="2014-07-16T15:00:22"/>
    <d v="2014-08-15T15:00:22"/>
    <s v="food/small batch"/>
    <n v="130.23469453376205"/>
    <s v="food"/>
    <s v="small batch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d v="2016-04-25T18:06:31"/>
    <d v="2016-05-25T18:06:31"/>
    <s v="food/small batch"/>
    <n v="53.409836065573771"/>
    <s v="food"/>
    <s v="small batch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d v="2015-08-27T04:33:41"/>
    <d v="2015-09-26T04:33:41"/>
    <s v="food/small batch"/>
    <n v="75.130434782608702"/>
    <s v="food"/>
    <s v="small batch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d v="2016-10-27T14:27:51"/>
    <d v="2016-11-26T15:27:51"/>
    <s v="food/small batch"/>
    <n v="75.666666666666671"/>
    <s v="food"/>
    <s v="small batch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d v="2016-10-11T11:16:33"/>
    <d v="2016-11-12T04:00:00"/>
    <s v="food/small batch"/>
    <n v="31.691394658753708"/>
    <s v="food"/>
    <s v="small batch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d v="2016-08-25T07:35:13"/>
    <d v="2016-08-31T05:36:00"/>
    <s v="food/small batch"/>
    <n v="47.777777777777779"/>
    <s v="food"/>
    <s v="small batch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d v="2014-10-31T03:25:15"/>
    <d v="2014-11-30T04:25:15"/>
    <s v="food/small batch"/>
    <n v="90"/>
    <s v="food"/>
    <s v="small batch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d v="2014-09-20T01:44:16"/>
    <d v="2014-10-28T03:11:00"/>
    <s v="food/small batch"/>
    <n v="149.31401960784314"/>
    <s v="food"/>
    <s v="small batch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d v="2017-02-13T21:48:10"/>
    <d v="2017-03-05T21:48:10"/>
    <s v="food/small batch"/>
    <n v="62.06989247311828"/>
    <s v="food"/>
    <s v="small batch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d v="2015-11-30T20:15:00"/>
    <d v="2015-12-29T23:00:00"/>
    <s v="food/small batch"/>
    <n v="53.4"/>
    <s v="food"/>
    <s v="small batch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d v="2017-01-03T16:36:49"/>
    <d v="2017-02-02T16:36:49"/>
    <s v="food/small batch"/>
    <n v="69.268656716417908"/>
    <s v="food"/>
    <s v="small batch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d v="2017-02-04T04:50:08"/>
    <d v="2017-03-11T04:50:08"/>
    <s v="food/small batch"/>
    <n v="271.50769230769231"/>
    <s v="food"/>
    <s v="small batch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d v="2016-03-23T18:45:50"/>
    <d v="2016-04-20T18:45:50"/>
    <s v="food/small batch"/>
    <n v="34.125"/>
    <s v="food"/>
    <s v="small batch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d v="2017-01-26T23:03:59"/>
    <d v="2017-02-25T23:03:59"/>
    <s v="food/small batch"/>
    <n v="40.492537313432834"/>
    <s v="food"/>
    <s v="small batch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d v="2016-02-23T14:27:36"/>
    <d v="2016-03-24T13:27:36"/>
    <s v="food/small batch"/>
    <n v="189.75806451612902"/>
    <s v="food"/>
    <s v="small batch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d v="2016-05-05T20:55:18"/>
    <d v="2016-06-09T19:00:00"/>
    <s v="food/small batch"/>
    <n v="68.862499999999997"/>
    <s v="food"/>
    <s v="small batch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d v="2016-02-07T15:18:05"/>
    <d v="2016-03-23T14:18:05"/>
    <s v="food/small batch"/>
    <n v="108.77659574468085"/>
    <s v="food"/>
    <s v="small batch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d v="2016-11-30T04:29:27"/>
    <d v="2017-01-03T04:17:00"/>
    <s v="food/small batch"/>
    <n v="125.98529411764706"/>
    <s v="food"/>
    <s v="small batch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d v="2011-08-29T00:18:17"/>
    <d v="2011-10-01T03:00:00"/>
    <s v="music/indie rock"/>
    <n v="90.523255813953483"/>
    <s v="music"/>
    <s v="indie rock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d v="2012-06-29T04:28:16"/>
    <d v="2012-07-19T04:28:16"/>
    <s v="music/indie rock"/>
    <n v="28.880434782608695"/>
    <s v="music"/>
    <s v="indie rock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d v="2013-03-08T02:40:25"/>
    <d v="2013-04-16T19:00:00"/>
    <s v="music/indie rock"/>
    <n v="31"/>
    <s v="music"/>
    <s v="indie rock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d v="2015-09-01T21:36:37"/>
    <d v="2015-09-30T19:29:00"/>
    <s v="music/indie rock"/>
    <n v="51.674418604651166"/>
    <s v="music"/>
    <s v="indie rock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d v="2012-08-24T17:15:48"/>
    <d v="2012-09-23T17:15:48"/>
    <s v="music/indie rock"/>
    <n v="26.270833333333332"/>
    <s v="music"/>
    <s v="indie rock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d v="2013-04-09T02:27:33"/>
    <d v="2013-05-09T02:27:33"/>
    <s v="music/indie rock"/>
    <n v="48.07692307692308"/>
    <s v="music"/>
    <s v="indie rock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d v="2012-04-26T20:58:51"/>
    <d v="2012-05-10T17:00:00"/>
    <s v="music/indie rock"/>
    <n v="27.558139534883722"/>
    <s v="music"/>
    <s v="indie rock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d v="2012-09-22T03:42:01"/>
    <d v="2012-10-28T05:00:00"/>
    <s v="music/indie rock"/>
    <n v="36.97137931034483"/>
    <s v="music"/>
    <s v="indie rock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d v="2011-01-14T10:18:49"/>
    <d v="2011-02-08T10:18:49"/>
    <s v="music/indie rock"/>
    <n v="29.021276595744681"/>
    <s v="music"/>
    <s v="indie rock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d v="2012-04-24T01:47:35"/>
    <d v="2012-05-24T01:47:35"/>
    <s v="music/indie rock"/>
    <n v="28.65666666666667"/>
    <s v="music"/>
    <s v="indie rock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d v="2011-12-16T23:49:52"/>
    <d v="2012-01-25T23:49:52"/>
    <s v="music/indie rock"/>
    <n v="37.647058823529413"/>
    <s v="music"/>
    <s v="indie rock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d v="2010-06-25T02:46:20"/>
    <d v="2010-09-04T01:03:00"/>
    <s v="music/indie rock"/>
    <n v="97.904038461538462"/>
    <s v="music"/>
    <s v="indie rock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d v="2012-10-11T17:57:49"/>
    <d v="2012-11-10T18:57:49"/>
    <s v="music/indie rock"/>
    <n v="42.553191489361701"/>
    <s v="music"/>
    <s v="indie rock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d v="2010-08-27T00:16:16"/>
    <d v="2010-10-11T00:16:16"/>
    <s v="music/indie rock"/>
    <n v="131.58368421052631"/>
    <s v="music"/>
    <s v="indie rock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d v="2010-05-12T06:54:15"/>
    <d v="2010-07-10T22:00:00"/>
    <s v="music/indie rock"/>
    <n v="32.320987654320987"/>
    <s v="music"/>
    <s v="indie rock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d v="2014-10-01T07:52:50"/>
    <d v="2014-11-03T08:52:50"/>
    <s v="music/indie rock"/>
    <n v="61.103999999999999"/>
    <s v="music"/>
    <s v="indie rock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d v="2012-06-28T16:35:45"/>
    <d v="2012-08-12T16:35:45"/>
    <s v="music/indie rock"/>
    <n v="31.341463414634145"/>
    <s v="music"/>
    <s v="indie rock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d v="2012-12-14T22:48:33"/>
    <d v="2013-01-13T22:48:33"/>
    <s v="music/indie rock"/>
    <n v="129.1139240506329"/>
    <s v="music"/>
    <s v="indie rock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d v="2012-07-17T17:26:34"/>
    <d v="2012-07-28T02:00:00"/>
    <s v="music/indie rock"/>
    <n v="25.020624999999999"/>
    <s v="music"/>
    <s v="indie rock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d v="2015-08-11T22:28:04"/>
    <d v="2015-10-10T22:28:04"/>
    <s v="music/indie rock"/>
    <n v="250"/>
    <s v="music"/>
    <s v="indie rock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d v="2012-03-31T15:30:08"/>
    <d v="2012-04-30T15:30:08"/>
    <s v="music/indie rock"/>
    <n v="47.541473684210523"/>
    <s v="music"/>
    <s v="indie rock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d v="2011-06-17T18:46:23"/>
    <d v="2011-08-01T18:46:23"/>
    <s v="music/indie rock"/>
    <n v="40.04"/>
    <s v="music"/>
    <s v="indie rock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d v="2012-03-02T18:00:03"/>
    <d v="2012-05-01T17:00:03"/>
    <s v="music/indie rock"/>
    <n v="65.84210526315789"/>
    <s v="music"/>
    <s v="indie rock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d v="2011-08-16T22:00:03"/>
    <d v="2011-09-15T22:00:03"/>
    <s v="music/indie rock"/>
    <n v="46.401222222222216"/>
    <s v="music"/>
    <s v="indie rock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d v="2011-09-07T23:57:59"/>
    <d v="2011-10-12T23:57:59"/>
    <s v="music/indie rock"/>
    <n v="50.365853658536587"/>
    <s v="music"/>
    <s v="indie rock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d v="2012-03-23T16:59:36"/>
    <d v="2012-04-22T16:59:36"/>
    <s v="music/indie rock"/>
    <n v="26.566666666666666"/>
    <s v="music"/>
    <s v="indie rock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d v="2012-04-27T01:59:57"/>
    <d v="2012-05-27T01:59:57"/>
    <s v="music/indie rock"/>
    <n v="39.493684210526318"/>
    <s v="music"/>
    <s v="indie rock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d v="2011-10-17T15:11:48"/>
    <d v="2011-11-16T16:11:48"/>
    <s v="music/indie rock"/>
    <n v="49.246153846153845"/>
    <s v="music"/>
    <s v="indie rock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d v="2013-04-09T16:33:59"/>
    <d v="2013-05-09T16:33:59"/>
    <s v="music/indie rock"/>
    <n v="62.38"/>
    <s v="music"/>
    <s v="indie rock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d v="2012-04-24T05:27:56"/>
    <d v="2012-06-23T05:27:56"/>
    <s v="music/indie rock"/>
    <n v="37.9375"/>
    <s v="music"/>
    <s v="indie rock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d v="2010-12-30T20:08:34"/>
    <d v="2011-01-16T01:51:00"/>
    <s v="music/indie rock"/>
    <n v="51.6"/>
    <s v="music"/>
    <s v="indie rock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d v="2012-04-25T23:39:48"/>
    <d v="2012-06-16T09:59:00"/>
    <s v="music/indie rock"/>
    <n v="27.777777777777779"/>
    <s v="music"/>
    <s v="indie rock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d v="2013-03-15T04:02:20"/>
    <d v="2013-04-29T04:02:20"/>
    <s v="music/indie rock"/>
    <n v="99.382239382239376"/>
    <s v="music"/>
    <s v="indie rock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d v="2012-04-23T15:29:04"/>
    <d v="2012-05-23T15:29:04"/>
    <s v="music/indie rock"/>
    <n v="38.848205128205123"/>
    <s v="music"/>
    <s v="indie rock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d v="2012-05-07T22:42:55"/>
    <d v="2012-06-06T22:42:55"/>
    <s v="music/indie rock"/>
    <n v="45.548809523809524"/>
    <s v="music"/>
    <s v="indie rock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d v="2013-02-22T23:54:52"/>
    <d v="2013-03-29T22:54:52"/>
    <s v="music/indie rock"/>
    <n v="600"/>
    <s v="music"/>
    <s v="indie rock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d v="2011-07-06T21:05:38"/>
    <d v="2011-08-05T21:05:38"/>
    <s v="music/indie rock"/>
    <n v="80.551071428571419"/>
    <s v="music"/>
    <s v="indie rock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d v="2015-01-13T23:13:07"/>
    <d v="2015-01-27T23:13:07"/>
    <s v="music/indie rock"/>
    <n v="52.8"/>
    <s v="music"/>
    <s v="indie rock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d v="2012-11-13T15:33:57"/>
    <d v="2012-12-31T18:00:00"/>
    <s v="music/indie rock"/>
    <n v="47.676470588235297"/>
    <s v="music"/>
    <s v="indie rock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d v="2012-05-24T18:32:55"/>
    <d v="2012-06-23T18:32:55"/>
    <s v="music/indie rock"/>
    <n v="23.448275862068964"/>
    <s v="music"/>
    <s v="indie rock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d v="2015-08-28T18:38:24"/>
    <d v="2015-09-27T18:38:24"/>
    <s v="food/restaurants"/>
    <n v="40.142857142857146"/>
    <s v="food"/>
    <s v="restaurants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d v="2014-08-07T19:48:38"/>
    <d v="2014-09-21T19:48:38"/>
    <s v="food/restaurants"/>
    <n v="17.2"/>
    <s v="food"/>
    <s v="restaurants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d v="2016-05-08T21:35:08"/>
    <d v="2016-06-07T21:06:00"/>
    <s v="food/restaurants"/>
    <e v="#DIV/0!"/>
    <s v="food"/>
    <s v="restaurants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d v="2014-10-16T00:22:14"/>
    <d v="2014-11-15T01:22:14"/>
    <s v="food/restaurants"/>
    <e v="#DIV/0!"/>
    <s v="food"/>
    <s v="restaurants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d v="2015-02-12T01:20:16"/>
    <d v="2015-03-14T00:20:16"/>
    <s v="food/restaurants"/>
    <e v="#DIV/0!"/>
    <s v="food"/>
    <s v="restaurants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d v="2015-09-11T07:07:49"/>
    <d v="2015-10-03T21:00:00"/>
    <s v="food/restaurants"/>
    <n v="15"/>
    <s v="food"/>
    <s v="restaurants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d v="2015-04-11T01:45:04"/>
    <d v="2015-05-11T01:45:04"/>
    <s v="food/restaurants"/>
    <e v="#DIV/0!"/>
    <s v="food"/>
    <s v="restaurants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d v="2014-07-15T22:50:34"/>
    <d v="2014-08-14T22:50:34"/>
    <s v="food/restaurants"/>
    <e v="#DIV/0!"/>
    <s v="food"/>
    <s v="restaurants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d v="2015-02-23T19:25:49"/>
    <d v="2015-04-20T18:25:49"/>
    <s v="food/restaurants"/>
    <n v="35.714285714285715"/>
    <s v="food"/>
    <s v="restaurants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d v="2015-03-15T23:56:12"/>
    <d v="2015-05-14T23:56:12"/>
    <s v="food/restaurants"/>
    <n v="37.5"/>
    <s v="food"/>
    <s v="restaurants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d v="2016-01-02T10:43:33"/>
    <d v="2016-02-01T10:43:33"/>
    <s v="food/restaurants"/>
    <e v="#DIV/0!"/>
    <s v="food"/>
    <s v="restaurants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d v="2014-11-28T21:02:41"/>
    <d v="2014-12-13T21:02:41"/>
    <s v="food/restaurants"/>
    <e v="#DIV/0!"/>
    <s v="food"/>
    <s v="restaurants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d v="2016-12-28T00:09:49"/>
    <d v="2017-02-26T00:09:49"/>
    <s v="food/restaurants"/>
    <e v="#DIV/0!"/>
    <s v="food"/>
    <s v="restaurants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d v="2014-08-03T09:21:17"/>
    <d v="2014-08-20T09:21:17"/>
    <s v="food/restaurants"/>
    <n v="52.5"/>
    <s v="food"/>
    <s v="restaurants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d v="2015-01-23T20:09:13"/>
    <d v="2015-02-22T20:09:13"/>
    <s v="food/restaurants"/>
    <n v="77.5"/>
    <s v="food"/>
    <s v="restaurants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d v="2014-10-30T15:40:52"/>
    <d v="2014-11-29T16:40:52"/>
    <s v="food/restaurants"/>
    <e v="#DIV/0!"/>
    <s v="food"/>
    <s v="restaurants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d v="2015-02-17T19:15:30"/>
    <d v="2015-03-19T18:15:30"/>
    <s v="food/restaurants"/>
    <n v="53.545454545454547"/>
    <s v="food"/>
    <s v="restaurants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d v="2014-10-14T16:20:28"/>
    <d v="2014-11-13T17:20:28"/>
    <s v="food/restaurants"/>
    <e v="#DIV/0!"/>
    <s v="food"/>
    <s v="restaurants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d v="2014-06-19T03:43:24"/>
    <d v="2014-07-19T03:43:24"/>
    <s v="food/restaurants"/>
    <n v="16.25"/>
    <s v="food"/>
    <s v="restaurants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d v="2016-08-30T14:24:45"/>
    <d v="2016-10-15T19:21:00"/>
    <s v="food/restaurants"/>
    <e v="#DIV/0!"/>
    <s v="food"/>
    <s v="restaurants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d v="2015-09-22T23:13:41"/>
    <d v="2015-10-13T23:13:41"/>
    <s v="music/classical music"/>
    <n v="103.68174242424243"/>
    <s v="music"/>
    <s v="classical music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d v="2016-03-31T13:46:00"/>
    <d v="2016-04-22T14:52:00"/>
    <s v="music/classical music"/>
    <n v="185.18518518518519"/>
    <s v="music"/>
    <s v="classical music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d v="2014-10-18T23:24:52"/>
    <d v="2014-11-18T00:24:52"/>
    <s v="music/classical music"/>
    <n v="54.153846153846153"/>
    <s v="music"/>
    <s v="classical music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d v="2014-11-18T19:22:37"/>
    <d v="2014-12-21T04:30:00"/>
    <s v="music/classical music"/>
    <n v="177.2093023255814"/>
    <s v="music"/>
    <s v="classical music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d v="2012-05-29T20:16:11"/>
    <d v="2012-06-28T20:16:11"/>
    <s v="music/classical music"/>
    <n v="100.325"/>
    <s v="music"/>
    <s v="classical music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d v="2014-11-10T02:11:14"/>
    <d v="2014-12-08T04:59:00"/>
    <s v="music/classical music"/>
    <n v="136.90909090909091"/>
    <s v="music"/>
    <s v="classical music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d v="2013-09-29T18:01:31"/>
    <d v="2013-10-18T03:59:00"/>
    <s v="music/classical music"/>
    <n v="57.535211267605632"/>
    <s v="music"/>
    <s v="classical music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d v="2015-08-01T20:01:43"/>
    <d v="2015-08-20T11:00:00"/>
    <s v="music/classical music"/>
    <n v="52.962839506172834"/>
    <s v="music"/>
    <s v="classical music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d v="2012-02-09T01:56:15"/>
    <d v="2012-03-25T00:56:15"/>
    <s v="music/classical music"/>
    <n v="82.328947368421055"/>
    <s v="music"/>
    <s v="classical music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d v="2015-03-18T20:45:05"/>
    <d v="2015-04-20T04:50:00"/>
    <s v="music/classical music"/>
    <n v="135.41666666666666"/>
    <s v="music"/>
    <s v="classical music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d v="2015-07-23T16:19:14"/>
    <d v="2015-08-15T03:59:00"/>
    <s v="music/classical music"/>
    <n v="74.06557377049181"/>
    <s v="music"/>
    <s v="classical music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d v="2012-07-17T20:22:46"/>
    <d v="2012-08-16T20:22:46"/>
    <s v="music/classical music"/>
    <n v="84.083333333333329"/>
    <s v="music"/>
    <s v="classical music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d v="2013-01-30T18:01:51"/>
    <d v="2013-03-01T18:01:08"/>
    <s v="music/classical music"/>
    <n v="61.029411764705884"/>
    <s v="music"/>
    <s v="classical music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d v="2009-11-10T16:48:32"/>
    <d v="2010-01-01T06:00:00"/>
    <s v="music/classical music"/>
    <n v="150"/>
    <s v="music"/>
    <s v="classical music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d v="2014-10-31T18:59:05"/>
    <d v="2014-12-01T19:59:05"/>
    <s v="music/classical music"/>
    <n v="266.08974358974359"/>
    <s v="music"/>
    <s v="classical music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d v="2013-07-09T02:32:46"/>
    <d v="2013-07-30T02:32:46"/>
    <s v="music/classical music"/>
    <n v="7.25"/>
    <s v="music"/>
    <s v="classical music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d v="2011-06-02T15:34:15"/>
    <d v="2011-08-01T15:34:15"/>
    <s v="music/classical music"/>
    <n v="100"/>
    <s v="music"/>
    <s v="classical music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d v="2013-01-24T12:14:21"/>
    <d v="2013-02-24T04:59:00"/>
    <s v="music/classical music"/>
    <n v="109.96308108108107"/>
    <s v="music"/>
    <s v="classical music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d v="2014-12-04T21:39:12"/>
    <d v="2015-02-02T21:39:12"/>
    <s v="music/classical music"/>
    <n v="169.91525423728814"/>
    <s v="music"/>
    <s v="classical music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d v="2011-08-30T16:12:01"/>
    <d v="2011-10-29T16:12:01"/>
    <s v="music/classical music"/>
    <n v="95.740740740740748"/>
    <s v="music"/>
    <s v="classical music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d v="2013-07-28T10:46:58"/>
    <d v="2013-09-26T10:46:58"/>
    <s v="music/classical music"/>
    <n v="59.460317460317462"/>
    <s v="music"/>
    <s v="classical music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d v="2013-08-23T10:14:17"/>
    <d v="2013-10-01T03:59:00"/>
    <s v="music/classical music"/>
    <n v="55.769230769230766"/>
    <s v="music"/>
    <s v="classical music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d v="2010-12-02T02:34:58"/>
    <d v="2011-01-02T03:00:00"/>
    <s v="music/classical music"/>
    <n v="30.076923076923077"/>
    <s v="music"/>
    <s v="classical music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d v="2012-06-08T12:29:29"/>
    <d v="2012-07-08T12:29:29"/>
    <s v="music/classical music"/>
    <n v="88.438596491228068"/>
    <s v="music"/>
    <s v="classical music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d v="2015-01-23T03:18:58"/>
    <d v="2015-02-27T00:30:00"/>
    <s v="music/classical music"/>
    <n v="64.032786885245898"/>
    <s v="music"/>
    <s v="classical music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d v="2013-09-07T20:36:19"/>
    <d v="2013-10-05T05:00:00"/>
    <s v="music/classical music"/>
    <n v="60.153846153846153"/>
    <s v="music"/>
    <s v="classical music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d v="2012-03-05T18:33:23"/>
    <d v="2012-04-04T17:33:23"/>
    <s v="music/classical music"/>
    <n v="49.194029850746269"/>
    <s v="music"/>
    <s v="classical music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d v="2016-09-05T15:00:37"/>
    <d v="2016-09-30T04:27:00"/>
    <s v="music/classical music"/>
    <n v="165.16216216216216"/>
    <s v="music"/>
    <s v="classical music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d v="2013-04-26T18:11:10"/>
    <d v="2013-05-31T17:00:00"/>
    <s v="music/classical music"/>
    <n v="43.621621621621621"/>
    <s v="music"/>
    <s v="classical music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d v="2015-08-12T15:13:26"/>
    <d v="2015-10-08T03:59:00"/>
    <s v="music/classical music"/>
    <n v="43.7"/>
    <s v="music"/>
    <s v="classical music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d v="2012-02-22T06:03:05"/>
    <d v="2012-03-21T20:48:00"/>
    <s v="music/classical music"/>
    <n v="67.419642857142861"/>
    <s v="music"/>
    <s v="classical music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d v="2017-02-03T19:26:21"/>
    <d v="2017-03-05T19:26:21"/>
    <s v="music/classical music"/>
    <n v="177.5"/>
    <s v="music"/>
    <s v="classical music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d v="2012-07-23T04:46:47"/>
    <d v="2012-09-21T04:46:47"/>
    <s v="music/classical music"/>
    <n v="38.883333333333333"/>
    <s v="music"/>
    <s v="classical music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d v="2015-05-01T01:52:43"/>
    <d v="2015-06-01T03:59:00"/>
    <s v="music/classical music"/>
    <n v="54.985074626865675"/>
    <s v="music"/>
    <s v="classical music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d v="2012-04-27T15:43:13"/>
    <d v="2012-05-28T15:43:13"/>
    <s v="music/classical music"/>
    <n v="61.342857142857142"/>
    <s v="music"/>
    <s v="classical music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d v="2012-11-09T23:47:37"/>
    <d v="2012-12-24T23:47:37"/>
    <s v="music/classical music"/>
    <n v="23.117647058823529"/>
    <s v="music"/>
    <s v="classical music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d v="2014-04-15T17:53:06"/>
    <d v="2014-05-15T17:53:06"/>
    <s v="music/classical music"/>
    <n v="29.611111111111111"/>
    <s v="music"/>
    <s v="classical music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d v="2015-03-30T20:38:26"/>
    <d v="2015-05-01T13:59:00"/>
    <s v="music/classical music"/>
    <n v="75.611111111111114"/>
    <s v="music"/>
    <s v="classical music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d v="2011-10-13T20:58:04"/>
    <d v="2011-11-15T19:37:00"/>
    <s v="music/classical music"/>
    <n v="35.6"/>
    <s v="music"/>
    <s v="classical music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d v="2015-02-04T22:49:34"/>
    <d v="2015-03-06T22:49:34"/>
    <s v="music/classical music"/>
    <n v="143"/>
    <s v="music"/>
    <s v="classical music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d v="2015-09-13T12:41:29"/>
    <d v="2015-10-13T12:41:29"/>
    <s v="food/food trucks"/>
    <e v="#DIV/0!"/>
    <s v="food"/>
    <s v="food trucks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d v="2016-08-12T12:35:39"/>
    <d v="2016-10-11T12:35:39"/>
    <s v="food/food trucks"/>
    <n v="25"/>
    <s v="food"/>
    <s v="food trucks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d v="2015-05-31T03:20:51"/>
    <d v="2015-07-30T03:20:51"/>
    <s v="food/food trucks"/>
    <e v="#DIV/0!"/>
    <s v="food"/>
    <s v="food trucks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d v="2014-07-02T00:58:19"/>
    <d v="2014-08-01T00:58:19"/>
    <s v="food/food trucks"/>
    <e v="#DIV/0!"/>
    <s v="food"/>
    <s v="food trucks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d v="2016-03-11T15:36:29"/>
    <d v="2016-05-09T20:50:00"/>
    <s v="food/food trucks"/>
    <n v="100"/>
    <s v="food"/>
    <s v="food trucks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d v="2014-07-22T23:32:28"/>
    <d v="2014-08-21T23:32:28"/>
    <s v="food/food trucks"/>
    <e v="#DIV/0!"/>
    <s v="food"/>
    <s v="food trucks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d v="2015-03-24T21:05:38"/>
    <d v="2015-04-23T21:05:38"/>
    <s v="food/food trucks"/>
    <n v="60"/>
    <s v="food"/>
    <s v="food trucks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d v="2016-08-02T15:59:54"/>
    <d v="2016-09-01T15:59:54"/>
    <s v="food/food trucks"/>
    <n v="50"/>
    <s v="food"/>
    <s v="food trucks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d v="2015-08-18T02:31:52"/>
    <d v="2015-09-17T02:31:52"/>
    <s v="food/food trucks"/>
    <n v="72.5"/>
    <s v="food"/>
    <s v="food trucks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d v="2017-01-09T21:40:35"/>
    <d v="2017-02-08T21:40:35"/>
    <s v="food/food trucks"/>
    <n v="29.5"/>
    <s v="food"/>
    <s v="food trucks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d v="2016-03-20T08:12:01"/>
    <d v="2016-05-19T08:12:01"/>
    <s v="food/food trucks"/>
    <n v="62.5"/>
    <s v="food"/>
    <s v="food trucks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d v="2015-03-14T02:51:57"/>
    <d v="2015-04-13T02:51:57"/>
    <s v="food/food trucks"/>
    <e v="#DIV/0!"/>
    <s v="food"/>
    <s v="food trucks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d v="2014-07-09T14:12:29"/>
    <d v="2014-08-23T14:12:29"/>
    <s v="food/food trucks"/>
    <e v="#DIV/0!"/>
    <s v="food"/>
    <s v="food trucks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d v="2016-04-27T19:49:05"/>
    <d v="2016-05-18T19:49:05"/>
    <s v="food/food trucks"/>
    <e v="#DIV/0!"/>
    <s v="food"/>
    <s v="food trucks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d v="2014-12-13T02:36:34"/>
    <d v="2015-01-12T02:36:34"/>
    <s v="food/food trucks"/>
    <e v="#DIV/0!"/>
    <s v="food"/>
    <s v="food trucks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d v="2015-02-25T00:14:07"/>
    <d v="2015-04-10T23:14:07"/>
    <s v="food/food trucks"/>
    <e v="#DIV/0!"/>
    <s v="food"/>
    <s v="food trucks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d v="2014-07-10T19:41:37"/>
    <d v="2014-08-04T19:41:37"/>
    <s v="food/food trucks"/>
    <e v="#DIV/0!"/>
    <s v="food"/>
    <s v="food trucks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d v="2015-08-22T00:32:59"/>
    <d v="2015-10-09T17:00:00"/>
    <s v="food/food trucks"/>
    <e v="#DIV/0!"/>
    <s v="food"/>
    <s v="food trucks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d v="2014-07-17T19:55:03"/>
    <d v="2014-09-15T19:55:03"/>
    <s v="food/food trucks"/>
    <n v="23.083333333333332"/>
    <s v="food"/>
    <s v="food trucks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d v="2015-04-16T07:50:03"/>
    <d v="2015-05-16T03:00:00"/>
    <s v="food/food trucks"/>
    <n v="25.5"/>
    <s v="food"/>
    <s v="food trucks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d v="2015-10-17T15:04:58"/>
    <d v="2015-11-16T16:04:58"/>
    <s v="food/food trucks"/>
    <n v="48.18181818181818"/>
    <s v="food"/>
    <s v="food trucks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d v="2016-09-29T23:43:54"/>
    <d v="2016-10-29T23:43:54"/>
    <s v="food/food trucks"/>
    <n v="1"/>
    <s v="food"/>
    <s v="food trucks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d v="2015-01-15T18:28:00"/>
    <d v="2015-03-16T17:28:00"/>
    <s v="food/food trucks"/>
    <n v="1"/>
    <s v="food"/>
    <s v="food trucks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d v="2015-05-16T04:09:29"/>
    <d v="2015-06-15T04:09:29"/>
    <s v="food/food trucks"/>
    <e v="#DIV/0!"/>
    <s v="food"/>
    <s v="food trucks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d v="2014-06-05T23:07:12"/>
    <d v="2014-07-05T23:07:12"/>
    <s v="food/food trucks"/>
    <n v="50"/>
    <s v="food"/>
    <s v="food trucks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d v="2015-11-25T07:55:36"/>
    <d v="2015-12-25T07:55:36"/>
    <s v="food/food trucks"/>
    <n v="5"/>
    <s v="food"/>
    <s v="food trucks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d v="2015-11-30T16:12:33"/>
    <d v="2015-12-30T16:12:33"/>
    <s v="food/food trucks"/>
    <n v="202.83333333333334"/>
    <s v="food"/>
    <s v="food trucks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d v="2015-02-07T16:13:46"/>
    <d v="2015-03-31T13:14:00"/>
    <s v="food/food trucks"/>
    <n v="29.125"/>
    <s v="food"/>
    <s v="food trucks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d v="2016-02-22T12:52:07"/>
    <d v="2016-03-23T11:52:07"/>
    <s v="food/food trucks"/>
    <n v="5"/>
    <s v="food"/>
    <s v="food trucks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d v="2016-01-19T14:08:17"/>
    <d v="2016-01-26T14:08:17"/>
    <s v="food/food trucks"/>
    <e v="#DIV/0!"/>
    <s v="food"/>
    <s v="food trucks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d v="2016-01-13T21:45:24"/>
    <d v="2016-03-13T20:45:24"/>
    <s v="food/food trucks"/>
    <n v="13"/>
    <s v="food"/>
    <s v="food trucks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d v="2014-09-05T19:13:41"/>
    <d v="2014-10-05T19:13:41"/>
    <s v="food/food trucks"/>
    <n v="50"/>
    <s v="food"/>
    <s v="food trucks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d v="2015-03-26T20:17:06"/>
    <d v="2015-04-25T20:17:06"/>
    <s v="food/food trucks"/>
    <e v="#DIV/0!"/>
    <s v="food"/>
    <s v="food trucks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d v="2014-07-08T23:13:48"/>
    <d v="2014-08-07T23:13:48"/>
    <s v="food/food trucks"/>
    <n v="1"/>
    <s v="food"/>
    <s v="food trucks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d v="2017-01-25T05:51:40"/>
    <d v="2017-02-24T05:51:40"/>
    <s v="food/food trucks"/>
    <n v="96.05263157894737"/>
    <s v="food"/>
    <s v="food trucks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d v="2014-07-08T15:56:49"/>
    <d v="2014-08-07T15:56:49"/>
    <s v="food/food trucks"/>
    <n v="305.77777777777777"/>
    <s v="food"/>
    <s v="food trucks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d v="2016-05-20T08:11:57"/>
    <d v="2016-06-19T08:11:57"/>
    <s v="food/food trucks"/>
    <n v="12.142857142857142"/>
    <s v="food"/>
    <s v="food trucks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d v="2015-08-24T20:10:01"/>
    <d v="2015-09-23T20:10:01"/>
    <s v="food/food trucks"/>
    <n v="83.571428571428569"/>
    <s v="food"/>
    <s v="food trucks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d v="2014-06-19T18:05:47"/>
    <d v="2014-08-03T18:05:47"/>
    <s v="food/food trucks"/>
    <n v="18"/>
    <s v="food"/>
    <s v="food trucks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d v="2016-01-25T21:36:40"/>
    <d v="2016-03-25T20:36:40"/>
    <s v="food/food trucks"/>
    <n v="115.53333333333333"/>
    <s v="food"/>
    <s v="food trucks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d v="2012-08-29T21:39:09"/>
    <d v="2012-09-13T03:59:00"/>
    <s v="technology/space exploration"/>
    <n v="21.900662251655628"/>
    <s v="technology"/>
    <s v="space exploration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d v="2014-10-03T17:56:08"/>
    <d v="2014-11-12T21:20:00"/>
    <s v="technology/space exploration"/>
    <n v="80.022494887525568"/>
    <s v="technology"/>
    <s v="space exploration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d v="2013-12-09T21:54:14"/>
    <d v="2013-12-23T21:54:14"/>
    <s v="technology/space exploration"/>
    <n v="35.520000000000003"/>
    <s v="technology"/>
    <s v="space exploration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d v="2012-03-30T01:13:43"/>
    <d v="2012-04-29T01:13:43"/>
    <s v="technology/space exploration"/>
    <n v="64.933333333333323"/>
    <s v="technology"/>
    <s v="space exploration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d v="2016-05-18T12:59:50"/>
    <d v="2016-06-17T12:59:50"/>
    <s v="technology/space exploration"/>
    <n v="60.965703745743475"/>
    <s v="technology"/>
    <s v="space exploration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d v="2014-03-28T17:06:22"/>
    <d v="2014-04-29T17:06:22"/>
    <s v="technology/space exploration"/>
    <n v="31.444155844155844"/>
    <s v="technology"/>
    <s v="space exploration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d v="2015-06-29T20:59:32"/>
    <d v="2015-08-12T02:00:00"/>
    <s v="technology/space exploration"/>
    <n v="81.949748743718587"/>
    <s v="technology"/>
    <s v="space exploration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d v="2017-02-01T19:14:28"/>
    <d v="2017-03-15T00:00:00"/>
    <s v="technology/space exploration"/>
    <n v="58.92763157894737"/>
    <s v="technology"/>
    <s v="space exploration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d v="2012-06-15T05:42:31"/>
    <d v="2012-07-15T05:42:31"/>
    <s v="technology/space exploration"/>
    <n v="157.29347633136095"/>
    <s v="technology"/>
    <s v="space exploration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d v="2016-07-13T21:08:45"/>
    <d v="2016-08-22T06:59:00"/>
    <s v="technology/space exploration"/>
    <n v="55.758509532062391"/>
    <s v="technology"/>
    <s v="space exploration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d v="2016-11-30T08:03:34"/>
    <d v="2017-01-02T22:59:00"/>
    <s v="technology/space exploration"/>
    <n v="83.802893802893806"/>
    <s v="technology"/>
    <s v="space exploration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d v="2014-12-09T03:26:10"/>
    <d v="2015-01-09T03:26:10"/>
    <s v="technology/space exploration"/>
    <n v="58.422210884353746"/>
    <s v="technology"/>
    <s v="space exploration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d v="2012-08-22T19:38:14"/>
    <d v="2012-09-21T19:38:14"/>
    <s v="technology/space exploration"/>
    <n v="270.57142857142856"/>
    <s v="technology"/>
    <s v="space exploration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d v="2014-04-01T17:00:12"/>
    <d v="2014-04-30T05:00:00"/>
    <s v="technology/space exploration"/>
    <n v="107.1"/>
    <s v="technology"/>
    <s v="space exploration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d v="2016-03-24T11:56:04"/>
    <d v="2016-04-30T12:00:00"/>
    <s v="technology/space exploration"/>
    <n v="47.180555555555557"/>
    <s v="technology"/>
    <s v="space exploration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d v="2015-07-26T23:52:09"/>
    <d v="2015-08-25T23:52:09"/>
    <s v="technology/space exploration"/>
    <n v="120.30882352941177"/>
    <s v="technology"/>
    <s v="space exploration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d v="2014-09-20T20:59:11"/>
    <d v="2014-10-20T20:59:11"/>
    <s v="technology/space exploration"/>
    <n v="27.59748427672956"/>
    <s v="technology"/>
    <s v="space exploration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d v="2015-10-02T19:01:01"/>
    <d v="2015-12-01T20:01:01"/>
    <s v="technology/space exploration"/>
    <n v="205.2987012987013"/>
    <s v="technology"/>
    <s v="space exploration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d v="2015-09-26T21:13:24"/>
    <d v="2015-10-23T11:00:00"/>
    <s v="technology/space exploration"/>
    <n v="35.547169811320757"/>
    <s v="technology"/>
    <s v="space exploration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d v="2015-09-04T04:00:42"/>
    <d v="2015-10-11T01:00:00"/>
    <s v="technology/space exploration"/>
    <n v="74.639488409272587"/>
    <s v="technology"/>
    <s v="space exploration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d v="2015-04-21T17:56:28"/>
    <d v="2015-05-21T17:56:28"/>
    <s v="technology/space exploration"/>
    <n v="47.058064516129029"/>
    <s v="technology"/>
    <s v="space exploration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d v="2016-11-15T17:50:16"/>
    <d v="2016-12-30T17:50:16"/>
    <s v="technology/space exploration"/>
    <n v="26.591351351351353"/>
    <s v="technology"/>
    <s v="space exploration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d v="2016-11-18T06:09:26"/>
    <d v="2016-12-02T06:09:26"/>
    <s v="technology/space exploration"/>
    <n v="36.774193548387096"/>
    <s v="technology"/>
    <s v="space exploration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d v="2012-08-23T10:07:02"/>
    <d v="2012-09-13T10:07:02"/>
    <s v="technology/space exploration"/>
    <n v="31.820544982698959"/>
    <s v="technology"/>
    <s v="space exploration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d v="2016-10-15T19:26:48"/>
    <d v="2016-11-09T20:26:48"/>
    <s v="technology/space exploration"/>
    <n v="27.576923076923077"/>
    <s v="technology"/>
    <s v="space exploration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d v="2015-05-04T15:04:29"/>
    <d v="2015-06-03T15:04:29"/>
    <s v="technology/space exploration"/>
    <n v="56"/>
    <s v="technology"/>
    <s v="space exploration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d v="2015-10-27T19:54:21"/>
    <d v="2015-11-26T20:54:21"/>
    <s v="technology/space exploration"/>
    <n v="21.555555555555557"/>
    <s v="technology"/>
    <s v="space exploration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d v="2014-11-10T23:11:07"/>
    <d v="2014-11-30T23:11:07"/>
    <s v="technology/space exploration"/>
    <n v="44.095238095238095"/>
    <s v="technology"/>
    <s v="space exploration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d v="2015-04-14T12:55:22"/>
    <d v="2015-05-14T12:55:22"/>
    <s v="technology/space exploration"/>
    <n v="63.87"/>
    <s v="technology"/>
    <s v="space exploration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d v="2016-06-03T02:31:52"/>
    <d v="2016-06-30T10:00:00"/>
    <s v="technology/space exploration"/>
    <n v="38.987654320987652"/>
    <s v="technology"/>
    <s v="space exploration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d v="2015-08-02T04:03:47"/>
    <d v="2015-08-30T04:03:47"/>
    <s v="technology/space exploration"/>
    <n v="80.185489510489504"/>
    <s v="technology"/>
    <s v="space exploration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d v="2016-05-04T01:28:59"/>
    <d v="2016-05-29T01:28:59"/>
    <s v="technology/space exploration"/>
    <n v="34.904761904761905"/>
    <s v="technology"/>
    <s v="space exploration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d v="2014-01-28T19:45:32"/>
    <d v="2014-02-27T23:00:00"/>
    <s v="technology/space exploration"/>
    <n v="89.100502512562812"/>
    <s v="technology"/>
    <s v="space exploration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d v="2016-08-30T15:45:21"/>
    <d v="2016-09-29T15:45:21"/>
    <s v="technology/space exploration"/>
    <n v="39.44"/>
    <s v="technology"/>
    <s v="space exploration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d v="2015-02-02T22:49:21"/>
    <d v="2015-03-09T21:49:21"/>
    <s v="technology/space exploration"/>
    <n v="136.9047619047619"/>
    <s v="technology"/>
    <s v="space exploration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d v="2016-09-23T14:45:14"/>
    <d v="2016-10-16T01:00:00"/>
    <s v="technology/space exploration"/>
    <n v="37.46"/>
    <s v="technology"/>
    <s v="space exploration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d v="2016-09-26T13:11:15"/>
    <d v="2016-10-12T13:11:15"/>
    <s v="technology/space exploration"/>
    <n v="31.96153846153846"/>
    <s v="technology"/>
    <s v="space exploration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d v="2014-12-16T21:54:55"/>
    <d v="2015-01-15T21:54:55"/>
    <s v="technology/space exploration"/>
    <n v="25.214285714285715"/>
    <s v="technology"/>
    <s v="space exploration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d v="2015-01-20T20:45:48"/>
    <d v="2015-02-19T20:45:48"/>
    <s v="technology/space exploration"/>
    <n v="10.040816326530612"/>
    <s v="technology"/>
    <s v="space exploration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d v="2015-04-09T03:51:14"/>
    <d v="2015-06-08T03:51:14"/>
    <s v="technology/space exploration"/>
    <n v="45.94202898550725"/>
    <s v="technology"/>
    <s v="space exploration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d v="2014-08-29T19:51:03"/>
    <d v="2014-09-15T20:09:00"/>
    <s v="technology/space exploration"/>
    <n v="15"/>
    <s v="technology"/>
    <s v="space exploration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d v="2016-06-15T05:55:08"/>
    <d v="2016-07-15T06:57:00"/>
    <s v="technology/space exploration"/>
    <e v="#DIV/0!"/>
    <s v="technology"/>
    <s v="space exploration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d v="2016-11-15T13:58:35"/>
    <d v="2016-12-21T07:59:00"/>
    <s v="technology/space exploration"/>
    <n v="223.58248500999335"/>
    <s v="technology"/>
    <s v="space exploration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d v="2017-02-08T19:00:35"/>
    <d v="2017-03-10T19:00:35"/>
    <s v="technology/space exploration"/>
    <n v="39.480769230769234"/>
    <s v="technology"/>
    <s v="space exploration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d v="2014-10-09T20:13:23"/>
    <d v="2014-11-08T21:13:23"/>
    <s v="technology/space exploration"/>
    <n v="91.304347826086953"/>
    <s v="technology"/>
    <s v="space exploration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d v="2015-08-10T07:31:09"/>
    <d v="2015-09-09T07:31:09"/>
    <s v="technology/space exploration"/>
    <n v="78.666205607476627"/>
    <s v="technology"/>
    <s v="space exploration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d v="2015-07-15T06:16:59"/>
    <d v="2015-08-14T06:16:59"/>
    <s v="technology/space exploration"/>
    <n v="12"/>
    <s v="technology"/>
    <s v="space exploration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d v="2016-02-08T17:09:20"/>
    <d v="2016-03-09T17:09:20"/>
    <s v="technology/space exploration"/>
    <n v="17.666666666666668"/>
    <s v="technology"/>
    <s v="space exploration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d v="2015-12-03T23:55:41"/>
    <d v="2016-02-01T23:55:41"/>
    <s v="technology/space exploration"/>
    <n v="41.333333333333336"/>
    <s v="technology"/>
    <s v="space exploration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d v="2016-11-21T14:59:03"/>
    <d v="2016-12-21T14:59:03"/>
    <s v="technology/space exploration"/>
    <n v="71.599999999999994"/>
    <s v="technology"/>
    <s v="space exploration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d v="2015-11-19T19:20:09"/>
    <d v="2015-12-17T19:20:09"/>
    <s v="technology/space exploration"/>
    <n v="307.8235294117647"/>
    <s v="technology"/>
    <s v="space exploration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d v="2014-11-10T03:48:45"/>
    <d v="2014-12-10T03:48:45"/>
    <s v="technology/space exploration"/>
    <n v="80.454545454545453"/>
    <s v="technology"/>
    <s v="space exploration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d v="2014-05-12T15:38:47"/>
    <d v="2014-06-13T04:00:00"/>
    <s v="technology/space exploration"/>
    <n v="83.942857142857136"/>
    <s v="technology"/>
    <s v="space exploration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d v="2015-02-20T14:25:26"/>
    <d v="2015-04-21T13:25:26"/>
    <s v="technology/space exploration"/>
    <n v="8.5"/>
    <s v="technology"/>
    <s v="space exploration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d v="2016-01-12T20:47:27"/>
    <d v="2016-02-09T20:00:00"/>
    <s v="technology/space exploration"/>
    <n v="73.372093023255815"/>
    <s v="technology"/>
    <s v="space exploration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d v="2017-02-01T16:31:28"/>
    <d v="2017-03-12T19:00:00"/>
    <s v="technology/space exploration"/>
    <n v="112.86184210526316"/>
    <s v="technology"/>
    <s v="space exploration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d v="2016-06-30T22:17:33"/>
    <d v="2016-08-03T01:30:00"/>
    <s v="technology/space exploration"/>
    <n v="95.277627118644077"/>
    <s v="technology"/>
    <s v="space exploration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d v="2016-06-30T21:13:14"/>
    <d v="2016-07-30T21:13:14"/>
    <s v="technology/space exploration"/>
    <n v="22.75"/>
    <s v="technology"/>
    <s v="space exploration"/>
  </r>
  <r>
    <x v="2659"/>
    <s v="test (Canceled)"/>
    <s v="test"/>
    <n v="49000"/>
    <n v="1333"/>
    <x v="1"/>
    <s v="US"/>
    <s v="USD"/>
    <n v="1429321210"/>
    <n v="1426729210"/>
    <b v="0"/>
    <n v="10"/>
    <b v="0"/>
    <n v="2.7204081632653061"/>
    <d v="2015-03-19T01:40:10"/>
    <d v="2015-04-18T01:40:10"/>
    <s v="technology/space exploration"/>
    <n v="133.30000000000001"/>
    <s v="technology"/>
    <s v="space exploration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d v="2015-09-25T17:06:58"/>
    <d v="2015-11-24T18:06:58"/>
    <s v="technology/space exploration"/>
    <n v="3.8"/>
    <s v="technology"/>
    <s v="space exploration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d v="2013-09-25T23:00:10"/>
    <d v="2013-10-25T23:00:10"/>
    <s v="technology/makerspaces"/>
    <n v="85.75"/>
    <s v="technology"/>
    <s v="makerspaces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d v="2015-07-22T17:55:13"/>
    <d v="2015-08-21T17:55:13"/>
    <s v="technology/makerspaces"/>
    <n v="267"/>
    <s v="technology"/>
    <s v="makerspaces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d v="2015-08-06T14:56:47"/>
    <d v="2015-09-04T15:00:00"/>
    <s v="technology/makerspaces"/>
    <n v="373.55803571428572"/>
    <s v="technology"/>
    <s v="makerspaces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d v="2015-11-05T00:36:37"/>
    <d v="2015-12-09T06:59:00"/>
    <s v="technology/makerspaces"/>
    <n v="174.03846153846155"/>
    <s v="technology"/>
    <s v="makerspaces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d v="2015-03-20T21:29:34"/>
    <d v="2015-05-04T21:29:34"/>
    <s v="technology/makerspaces"/>
    <n v="93.695652173913047"/>
    <s v="technology"/>
    <s v="makerspaces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d v="2015-08-19T18:20:39"/>
    <d v="2015-09-25T21:00:00"/>
    <s v="technology/makerspaces"/>
    <n v="77.327718446601949"/>
    <s v="technology"/>
    <s v="makerspaces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d v="2016-01-11T22:13:36"/>
    <d v="2016-02-10T22:13:36"/>
    <s v="technology/makerspaces"/>
    <n v="92.222222222222229"/>
    <s v="technology"/>
    <s v="makerspaces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d v="2015-09-28T14:07:45"/>
    <d v="2015-11-09T14:32:00"/>
    <s v="technology/makerspaces"/>
    <n v="60.964285714285715"/>
    <s v="technology"/>
    <s v="makerspaces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d v="2015-11-11T00:51:36"/>
    <d v="2016-01-10T00:51:36"/>
    <s v="technology/makerspaces"/>
    <n v="91"/>
    <s v="technology"/>
    <s v="makerspaces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d v="2014-07-01T00:29:40"/>
    <d v="2014-07-29T00:29:40"/>
    <s v="technology/makerspaces"/>
    <n v="41.583333333333336"/>
    <s v="technology"/>
    <s v="makerspaces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d v="2014-11-19T17:58:36"/>
    <d v="2014-12-19T19:38:00"/>
    <s v="technology/makerspaces"/>
    <n v="33.761904761904759"/>
    <s v="technology"/>
    <s v="makerspaces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d v="2015-12-06T21:13:10"/>
    <d v="2015-12-28T06:00:00"/>
    <s v="technology/makerspaces"/>
    <n v="70.61702127659575"/>
    <s v="technology"/>
    <s v="makerspaces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d v="2014-09-30T12:59:59"/>
    <d v="2014-10-29T22:45:00"/>
    <s v="technology/makerspaces"/>
    <n v="167.15151515151516"/>
    <s v="technology"/>
    <s v="makerspaces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d v="2016-06-08T15:11:10"/>
    <d v="2016-07-05T04:59:00"/>
    <s v="technology/makerspaces"/>
    <n v="128.61988304093566"/>
    <s v="technology"/>
    <s v="makerspaces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d v="2014-10-11T20:34:49"/>
    <d v="2014-11-10T21:34:49"/>
    <s v="technology/makerspaces"/>
    <n v="65.41379310344827"/>
    <s v="technology"/>
    <s v="makerspaces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d v="2016-04-22T14:59:34"/>
    <d v="2016-05-22T14:59:34"/>
    <s v="technology/makerspaces"/>
    <n v="117.55555555555556"/>
    <s v="technology"/>
    <s v="makerspaces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d v="2014-06-03T00:42:23"/>
    <d v="2014-07-03T00:42:23"/>
    <s v="technology/makerspaces"/>
    <n v="126.48148148148148"/>
    <s v="technology"/>
    <s v="makerspaces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d v="2015-08-25T19:09:25"/>
    <d v="2015-09-24T19:09:25"/>
    <s v="technology/makerspaces"/>
    <n v="550"/>
    <s v="technology"/>
    <s v="makerspaces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d v="2015-01-29T00:01:34"/>
    <d v="2015-02-28T00:01:34"/>
    <s v="technology/makerspaces"/>
    <n v="44"/>
    <s v="technology"/>
    <s v="makerspaces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d v="2016-03-07T05:04:51"/>
    <d v="2016-04-06T04:04:51"/>
    <s v="technology/makerspaces"/>
    <n v="69"/>
    <s v="technology"/>
    <s v="makerspaces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d v="2014-06-15T21:29:10"/>
    <d v="2014-07-10T21:29:10"/>
    <s v="food/food trucks"/>
    <n v="27.5"/>
    <s v="food"/>
    <s v="food trucks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d v="2014-10-20T20:55:40"/>
    <d v="2014-11-22T05:59:00"/>
    <s v="food/food trucks"/>
    <n v="84.9"/>
    <s v="food"/>
    <s v="food trucks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d v="2015-01-30T18:07:20"/>
    <d v="2015-03-01T18:07:20"/>
    <s v="food/food trucks"/>
    <n v="12"/>
    <s v="food"/>
    <s v="food trucks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d v="2014-06-30T21:57:05"/>
    <d v="2014-08-09T21:57:05"/>
    <s v="food/food trucks"/>
    <n v="200"/>
    <s v="food"/>
    <s v="food trucks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d v="2015-02-26T16:42:10"/>
    <d v="2015-04-27T15:42:10"/>
    <s v="food/food trucks"/>
    <n v="10"/>
    <s v="food"/>
    <s v="food trucks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d v="2014-09-10T23:23:43"/>
    <d v="2014-09-30T23:23:43"/>
    <s v="food/food trucks"/>
    <e v="#DIV/0!"/>
    <s v="food"/>
    <s v="food trucks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d v="2015-05-30T15:21:58"/>
    <d v="2015-06-29T15:21:58"/>
    <s v="food/food trucks"/>
    <e v="#DIV/0!"/>
    <s v="food"/>
    <s v="food trucks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d v="2015-01-24T02:51:10"/>
    <d v="2015-02-24T03:00:00"/>
    <s v="food/food trucks"/>
    <n v="5.2857142857142856"/>
    <s v="food"/>
    <s v="food trucks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d v="2016-06-30T23:04:50"/>
    <d v="2016-07-30T23:04:50"/>
    <s v="food/food trucks"/>
    <n v="1"/>
    <s v="food"/>
    <s v="food trucks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d v="2015-04-19T02:31:16"/>
    <d v="2015-06-03T02:31:16"/>
    <s v="food/food trucks"/>
    <n v="72.762711864406782"/>
    <s v="food"/>
    <s v="food trucks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d v="2015-03-26T17:22:37"/>
    <d v="2015-05-10T17:22:37"/>
    <s v="food/food trucks"/>
    <n v="17.5"/>
    <s v="food"/>
    <s v="food trucks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d v="2015-02-23T08:01:00"/>
    <d v="2015-03-25T07:01:00"/>
    <s v="food/food trucks"/>
    <n v="25"/>
    <s v="food"/>
    <s v="food trucks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d v="2014-07-14T03:19:26"/>
    <d v="2014-08-13T03:19:26"/>
    <s v="food/food trucks"/>
    <n v="13.333333333333334"/>
    <s v="food"/>
    <s v="food trucks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d v="2014-08-27T03:22:19"/>
    <d v="2014-09-26T03:22:19"/>
    <s v="food/food trucks"/>
    <n v="1"/>
    <s v="food"/>
    <s v="food trucks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d v="2015-02-13T04:21:58"/>
    <d v="2015-04-14T03:21:58"/>
    <s v="food/food trucks"/>
    <n v="23.666666666666668"/>
    <s v="food"/>
    <s v="food trucks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d v="2014-11-21T20:16:00"/>
    <d v="2014-12-25T20:16:00"/>
    <s v="food/food trucks"/>
    <n v="89.21052631578948"/>
    <s v="food"/>
    <s v="food trucks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d v="2015-07-02T22:33:43"/>
    <d v="2015-08-02T22:00:00"/>
    <s v="food/food trucks"/>
    <n v="116.55769230769231"/>
    <s v="food"/>
    <s v="food trucks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d v="2014-05-28T21:33:28"/>
    <d v="2014-06-27T21:33:28"/>
    <s v="food/food trucks"/>
    <n v="13.005000000000001"/>
    <s v="food"/>
    <s v="food trucks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d v="2014-07-09T21:31:03"/>
    <d v="2014-08-08T21:31:03"/>
    <s v="food/food trucks"/>
    <e v="#DIV/0!"/>
    <s v="food"/>
    <s v="food trucks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d v="2014-08-19T20:59:32"/>
    <d v="2014-09-18T20:59:32"/>
    <s v="food/food trucks"/>
    <n v="17.5"/>
    <s v="food"/>
    <s v="food trucks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d v="2017-03-07T18:35:34"/>
    <d v="2017-04-07T17:35:34"/>
    <s v="theater/spaces"/>
    <n v="34.130434782608695"/>
    <s v="theater"/>
    <s v="spaces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d v="2017-03-06T19:14:37"/>
    <d v="2017-04-05T18:14:37"/>
    <s v="theater/spaces"/>
    <n v="132.34615384615384"/>
    <s v="theater"/>
    <s v="spaces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d v="2017-01-21T16:33:50"/>
    <d v="2017-03-22T15:33:50"/>
    <s v="theater/spaces"/>
    <n v="922.22222222222217"/>
    <s v="theater"/>
    <s v="spaces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d v="2017-02-21T20:41:54"/>
    <d v="2017-04-05T19:41:54"/>
    <s v="theater/spaces"/>
    <n v="163.57142857142858"/>
    <s v="theater"/>
    <s v="spaces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d v="2017-02-07T21:59:18"/>
    <d v="2017-03-24T20:59:18"/>
    <s v="theater/spaces"/>
    <n v="217.375"/>
    <s v="theater"/>
    <s v="spaces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d v="2014-09-17T07:04:43"/>
    <d v="2014-10-16T06:59:00"/>
    <s v="theater/spaces"/>
    <n v="149.44486692015209"/>
    <s v="theater"/>
    <s v="spaces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d v="2013-04-27T18:47:23"/>
    <d v="2013-05-27T06:59:00"/>
    <s v="theater/spaces"/>
    <n v="71.237487309644663"/>
    <s v="theater"/>
    <s v="spaces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d v="2016-05-22T16:45:26"/>
    <d v="2016-07-21T16:45:26"/>
    <s v="theater/spaces"/>
    <n v="44.464318398474738"/>
    <s v="theater"/>
    <s v="spaces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d v="2016-08-30T03:35:41"/>
    <d v="2016-10-04T03:59:00"/>
    <s v="theater/spaces"/>
    <n v="164.94480519480518"/>
    <s v="theater"/>
    <s v="spaces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d v="2014-07-08T05:30:28"/>
    <d v="2014-08-09T02:00:00"/>
    <s v="theater/spaces"/>
    <n v="84.871516544117654"/>
    <s v="theater"/>
    <s v="spaces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d v="2014-05-21T17:53:10"/>
    <d v="2014-06-20T22:01:00"/>
    <s v="theater/spaces"/>
    <n v="53.945205479452056"/>
    <s v="theater"/>
    <s v="spaces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d v="2013-06-07T01:29:20"/>
    <d v="2013-07-13T18:00:00"/>
    <s v="theater/spaces"/>
    <n v="50.531468531468533"/>
    <s v="theater"/>
    <s v="spaces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d v="2015-11-14T15:41:24"/>
    <d v="2015-12-24T15:41:24"/>
    <s v="theater/spaces"/>
    <n v="108.00140845070422"/>
    <s v="theater"/>
    <s v="spaces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d v="2016-09-16T15:43:16"/>
    <d v="2016-10-14T23:00:00"/>
    <s v="theater/spaces"/>
    <n v="95.373770491803285"/>
    <s v="theater"/>
    <s v="spaces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d v="2016-01-18T09:33:48"/>
    <d v="2016-02-21T09:33:48"/>
    <s v="theater/spaces"/>
    <n v="57.631016333938291"/>
    <s v="theater"/>
    <s v="spaces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d v="2015-09-08T07:59:53"/>
    <d v="2015-10-08T07:59:53"/>
    <s v="theater/spaces"/>
    <n v="64.160481283422456"/>
    <s v="theater"/>
    <s v="spaces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d v="2014-10-22T21:57:29"/>
    <d v="2014-12-06T22:57:29"/>
    <s v="theater/spaces"/>
    <n v="92.387692307692305"/>
    <s v="theater"/>
    <s v="spaces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d v="2016-04-05T14:19:05"/>
    <d v="2016-05-03T23:00:00"/>
    <s v="theater/spaces"/>
    <n v="125.97972972972973"/>
    <s v="theater"/>
    <s v="spaces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d v="2016-02-18T00:44:54"/>
    <d v="2016-04-17T23:44:54"/>
    <s v="theater/spaces"/>
    <n v="94.637681159420296"/>
    <s v="theater"/>
    <s v="spaces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d v="2016-10-12T11:10:53"/>
    <d v="2016-11-11T12:10:53"/>
    <s v="theater/spaces"/>
    <n v="170.69942196531792"/>
    <s v="theater"/>
    <s v="spaces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d v="2013-08-07T13:03:18"/>
    <d v="2013-09-06T19:00:00"/>
    <s v="technology/hardware"/>
    <n v="40.762081784386616"/>
    <s v="technology"/>
    <s v="hardware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d v="2016-11-30T20:34:13"/>
    <d v="2017-01-29T20:34:13"/>
    <s v="technology/hardware"/>
    <n v="68.254054054054052"/>
    <s v="technology"/>
    <s v="hardware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d v="2014-11-01T20:08:08"/>
    <d v="2014-12-31T21:08:08"/>
    <s v="technology/hardware"/>
    <n v="95.48863636363636"/>
    <s v="technology"/>
    <s v="hardware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d v="2015-07-14T07:50:59"/>
    <d v="2015-08-15T07:50:59"/>
    <s v="technology/hardware"/>
    <n v="7.1902649656526005"/>
    <s v="technology"/>
    <s v="hardware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d v="2017-01-10T17:52:15"/>
    <d v="2017-03-01T17:52:15"/>
    <s v="technology/hardware"/>
    <n v="511.65486725663715"/>
    <s v="technology"/>
    <s v="hardware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d v="2016-03-23T13:55:11"/>
    <d v="2016-04-22T13:55:11"/>
    <s v="technology/hardware"/>
    <n v="261.74504950495049"/>
    <s v="technology"/>
    <s v="hardware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d v="2015-07-13T16:14:23"/>
    <d v="2015-08-07T16:14:23"/>
    <s v="technology/hardware"/>
    <n v="69.760961810466767"/>
    <s v="technology"/>
    <s v="hardware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d v="2015-11-25T14:23:54"/>
    <d v="2015-12-30T14:23:54"/>
    <s v="technology/hardware"/>
    <n v="77.229591836734699"/>
    <s v="technology"/>
    <s v="hardware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d v="2015-04-01T05:46:37"/>
    <d v="2015-05-01T05:46:37"/>
    <s v="technology/hardware"/>
    <n v="340.56521739130437"/>
    <s v="technology"/>
    <s v="hardware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d v="2013-03-18T12:59:35"/>
    <d v="2013-04-22T12:59:35"/>
    <s v="technology/hardware"/>
    <n v="67.417903225806455"/>
    <s v="technology"/>
    <s v="hardware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d v="2014-08-21T12:37:02"/>
    <d v="2014-10-18T04:00:00"/>
    <s v="technology/hardware"/>
    <n v="845.70270270270271"/>
    <s v="technology"/>
    <s v="hardware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d v="2013-04-25T19:23:48"/>
    <d v="2013-05-28T00:00:00"/>
    <s v="technology/hardware"/>
    <n v="97.191780821917803"/>
    <s v="technology"/>
    <s v="hardware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d v="2015-02-09T06:32:54"/>
    <d v="2015-04-10T05:32:54"/>
    <s v="technology/hardware"/>
    <n v="451.84033613445376"/>
    <s v="technology"/>
    <s v="hardware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d v="2016-09-13T16:03:12"/>
    <d v="2016-10-13T21:59:00"/>
    <s v="technology/hardware"/>
    <n v="138.66871165644173"/>
    <s v="technology"/>
    <s v="hardware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d v="2013-02-11T02:54:10"/>
    <d v="2013-03-13T20:00:00"/>
    <s v="technology/hardware"/>
    <n v="21.640147492625371"/>
    <s v="technology"/>
    <s v="hardware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d v="2014-03-24T15:59:33"/>
    <d v="2014-04-23T15:59:33"/>
    <s v="technology/hardware"/>
    <n v="169.51724137931035"/>
    <s v="technology"/>
    <s v="hardware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d v="2013-12-03T22:01:27"/>
    <d v="2014-01-15T19:00:00"/>
    <s v="technology/hardware"/>
    <n v="161.88210526315791"/>
    <s v="technology"/>
    <s v="hardware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d v="2016-09-07T03:26:44"/>
    <d v="2016-11-06T03:26:44"/>
    <s v="technology/hardware"/>
    <n v="493.13333333333333"/>
    <s v="technology"/>
    <s v="hardware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d v="2014-03-21T21:18:37"/>
    <d v="2014-05-05T21:18:37"/>
    <s v="technology/hardware"/>
    <n v="22.120418848167539"/>
    <s v="technology"/>
    <s v="hardware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d v="2015-02-10T00:45:52"/>
    <d v="2015-03-11T23:45:52"/>
    <s v="technology/hardware"/>
    <n v="18.235294117647058"/>
    <s v="technology"/>
    <s v="hardware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d v="2014-09-29T15:46:42"/>
    <d v="2014-10-20T02:07:00"/>
    <s v="publishing/children's books"/>
    <n v="8.75"/>
    <s v="publishing"/>
    <s v="children's books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d v="2012-05-01T17:16:27"/>
    <d v="2012-05-15T17:16:27"/>
    <s v="publishing/children's books"/>
    <n v="40.611111111111114"/>
    <s v="publishing"/>
    <s v="children's books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d v="2016-09-19T07:53:27"/>
    <d v="2016-10-19T07:53:27"/>
    <s v="publishing/children's books"/>
    <e v="#DIV/0!"/>
    <s v="publishing"/>
    <s v="children's books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d v="2012-01-30T01:29:58"/>
    <d v="2012-02-29T01:29:58"/>
    <s v="publishing/children's books"/>
    <n v="37.954545454545453"/>
    <s v="publishing"/>
    <s v="children's books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d v="2012-05-15T23:42:48"/>
    <d v="2012-07-14T23:42:48"/>
    <s v="publishing/children's books"/>
    <n v="35.734693877551024"/>
    <s v="publishing"/>
    <s v="children's books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d v="2014-07-30T18:45:11"/>
    <d v="2014-08-29T18:45:11"/>
    <s v="publishing/children's books"/>
    <n v="42.157894736842103"/>
    <s v="publishing"/>
    <s v="children's books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d v="2012-05-15T15:33:17"/>
    <d v="2012-06-16T03:10:00"/>
    <s v="publishing/children's books"/>
    <n v="35"/>
    <s v="publishing"/>
    <s v="children's books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d v="2016-08-03T17:03:22"/>
    <d v="2016-09-02T17:03:22"/>
    <s v="publishing/children's books"/>
    <n v="13.25"/>
    <s v="publishing"/>
    <s v="children's books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d v="2015-03-05T19:10:37"/>
    <d v="2015-04-04T18:10:37"/>
    <s v="publishing/children's books"/>
    <n v="55"/>
    <s v="publishing"/>
    <s v="children's books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d v="2012-06-18T21:35:45"/>
    <d v="2012-06-30T20:00:00"/>
    <s v="publishing/children's books"/>
    <e v="#DIV/0!"/>
    <s v="publishing"/>
    <s v="children's books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d v="2014-04-18T21:17:22"/>
    <d v="2014-06-17T21:17:22"/>
    <s v="publishing/children's books"/>
    <e v="#DIV/0!"/>
    <s v="publishing"/>
    <s v="children's books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d v="2011-11-08T18:21:44"/>
    <d v="2011-12-18T18:21:44"/>
    <s v="publishing/children's books"/>
    <n v="39.285714285714285"/>
    <s v="publishing"/>
    <s v="children's books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d v="2012-07-27T21:37:03"/>
    <d v="2012-08-26T21:37:03"/>
    <s v="publishing/children's books"/>
    <n v="47.5"/>
    <s v="publishing"/>
    <s v="children's books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d v="2014-08-12T15:15:51"/>
    <d v="2014-09-11T15:15:51"/>
    <s v="publishing/children's books"/>
    <e v="#DIV/0!"/>
    <s v="publishing"/>
    <s v="children's books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d v="2015-03-09T18:58:47"/>
    <d v="2015-04-08T18:58:47"/>
    <s v="publishing/children's books"/>
    <n v="17.333333333333332"/>
    <s v="publishing"/>
    <s v="children's books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d v="2013-12-12T21:36:41"/>
    <d v="2014-01-11T21:36:41"/>
    <s v="publishing/children's books"/>
    <n v="31.757575757575758"/>
    <s v="publishing"/>
    <s v="children's books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d v="2016-07-22T15:45:32"/>
    <d v="2016-08-06T15:45:32"/>
    <s v="publishing/children's books"/>
    <n v="5"/>
    <s v="publishing"/>
    <s v="children's books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d v="2016-09-26T10:36:23"/>
    <d v="2016-10-10T10:36:23"/>
    <s v="publishing/children's books"/>
    <n v="39"/>
    <s v="publishing"/>
    <s v="children's books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d v="2016-06-03T08:47:46"/>
    <d v="2016-07-16T08:47:46"/>
    <s v="publishing/children's books"/>
    <n v="52.5"/>
    <s v="publishing"/>
    <s v="children's books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d v="2013-05-21T11:04:18"/>
    <d v="2013-06-20T11:04:18"/>
    <s v="publishing/children's books"/>
    <e v="#DIV/0!"/>
    <s v="publishing"/>
    <s v="children's books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d v="2012-12-04T01:31:33"/>
    <d v="2013-01-03T01:31:33"/>
    <s v="publishing/children's books"/>
    <n v="9"/>
    <s v="publishing"/>
    <s v="children's books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d v="2012-01-19T00:53:15"/>
    <d v="2012-03-18T23:53:15"/>
    <s v="publishing/children's books"/>
    <n v="25"/>
    <s v="publishing"/>
    <s v="children's books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d v="2013-04-09T13:54:44"/>
    <d v="2013-05-24T13:54:44"/>
    <s v="publishing/children's books"/>
    <n v="30"/>
    <s v="publishing"/>
    <s v="children's books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d v="2012-05-01T07:00:31"/>
    <d v="2012-05-30T19:00:00"/>
    <s v="publishing/children's books"/>
    <n v="11.25"/>
    <s v="publishing"/>
    <s v="children's books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d v="2012-10-12T13:53:48"/>
    <d v="2012-10-28T13:53:48"/>
    <s v="publishing/children's books"/>
    <e v="#DIV/0!"/>
    <s v="publishing"/>
    <s v="children's books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d v="2011-07-12T16:01:58"/>
    <d v="2011-08-11T16:01:58"/>
    <s v="publishing/children's books"/>
    <n v="25"/>
    <s v="publishing"/>
    <s v="children's books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d v="2015-06-17T23:00:50"/>
    <d v="2015-08-16T23:00:50"/>
    <s v="publishing/children's books"/>
    <n v="11.333333333333334"/>
    <s v="publishing"/>
    <s v="children's books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d v="2012-02-28T14:45:23"/>
    <d v="2012-03-29T13:45:23"/>
    <s v="publishing/children's books"/>
    <n v="29.470588235294116"/>
    <s v="publishing"/>
    <s v="children's books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d v="2014-04-16T19:49:50"/>
    <d v="2014-06-05T19:49:50"/>
    <s v="publishing/children's books"/>
    <n v="1"/>
    <s v="publishing"/>
    <s v="children's books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d v="2014-02-16T16:55:30"/>
    <d v="2014-03-18T15:55:30"/>
    <s v="publishing/children's books"/>
    <n v="63.098484848484851"/>
    <s v="publishing"/>
    <s v="children's books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d v="2012-12-14T12:45:40"/>
    <d v="2013-02-01T17:00:00"/>
    <s v="publishing/children's books"/>
    <e v="#DIV/0!"/>
    <s v="publishing"/>
    <s v="children's books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d v="2013-09-20T20:51:34"/>
    <d v="2013-10-05T20:51:34"/>
    <s v="publishing/children's books"/>
    <e v="#DIV/0!"/>
    <s v="publishing"/>
    <s v="children's books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d v="2016-04-14T20:45:21"/>
    <d v="2016-04-24T20:45:21"/>
    <s v="publishing/children's books"/>
    <n v="1"/>
    <s v="publishing"/>
    <s v="children's books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d v="2013-02-06T03:02:08"/>
    <d v="2013-03-08T03:02:08"/>
    <s v="publishing/children's books"/>
    <n v="43.846153846153847"/>
    <s v="publishing"/>
    <s v="children's books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d v="2011-11-16T00:19:14"/>
    <d v="2011-12-16T00:19:14"/>
    <s v="publishing/children's books"/>
    <n v="75"/>
    <s v="publishing"/>
    <s v="children's books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d v="2015-05-12T07:07:56"/>
    <d v="2015-06-12T07:07:56"/>
    <s v="publishing/children's books"/>
    <n v="45.972222222222221"/>
    <s v="publishing"/>
    <s v="children's books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d v="2015-06-17T16:03:24"/>
    <d v="2015-07-17T16:03:24"/>
    <s v="publishing/children's books"/>
    <n v="10"/>
    <s v="publishing"/>
    <s v="children's books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d v="2014-07-26T23:28:26"/>
    <d v="2014-08-25T23:28:26"/>
    <s v="publishing/children's books"/>
    <n v="93.666666666666671"/>
    <s v="publishing"/>
    <s v="children's books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d v="2015-10-23T14:03:41"/>
    <d v="2015-11-22T15:03:41"/>
    <s v="publishing/children's books"/>
    <n v="53"/>
    <s v="publishing"/>
    <s v="children's books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d v="2017-02-08T10:44:48"/>
    <d v="2017-03-10T10:44:48"/>
    <s v="publishing/children's books"/>
    <e v="#DIV/0!"/>
    <s v="publishing"/>
    <s v="children's books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d v="2015-01-14T22:35:54"/>
    <d v="2015-02-12T07:00:00"/>
    <s v="theater/plays"/>
    <n v="47"/>
    <s v="theater"/>
    <s v="plays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d v="2015-01-22T22:11:58"/>
    <d v="2015-02-17T04:59:00"/>
    <s v="theater/plays"/>
    <n v="66.666666666666671"/>
    <s v="theater"/>
    <s v="plays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d v="2015-04-09T12:50:46"/>
    <d v="2015-04-23T12:50:46"/>
    <s v="theater/plays"/>
    <n v="18.770491803278688"/>
    <s v="theater"/>
    <s v="plays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d v="2014-10-08T18:54:03"/>
    <d v="2014-10-29T18:54:03"/>
    <s v="theater/plays"/>
    <n v="66.111111111111114"/>
    <s v="theater"/>
    <s v="plays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d v="2016-07-07T04:32:47"/>
    <d v="2016-08-05T21:00:00"/>
    <s v="theater/plays"/>
    <n v="36.859154929577464"/>
    <s v="theater"/>
    <s v="plays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d v="2014-06-25T13:39:40"/>
    <d v="2014-07-09T13:39:40"/>
    <s v="theater/plays"/>
    <n v="39.810810810810814"/>
    <s v="theater"/>
    <s v="plays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d v="2014-06-18T04:45:52"/>
    <d v="2014-07-18T04:45:52"/>
    <s v="theater/plays"/>
    <n v="31.5"/>
    <s v="theater"/>
    <s v="plays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d v="2016-06-29T16:50:43"/>
    <d v="2016-07-29T16:50:43"/>
    <s v="theater/plays"/>
    <n v="102.5"/>
    <s v="theater"/>
    <s v="plays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d v="2015-02-21T00:18:54"/>
    <d v="2015-03-12T04:00:00"/>
    <s v="theater/plays"/>
    <n v="126.45833333333333"/>
    <s v="theater"/>
    <s v="plays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d v="2015-01-12T22:31:43"/>
    <d v="2015-02-11T22:31:43"/>
    <s v="theater/plays"/>
    <n v="47.878787878787875"/>
    <s v="theater"/>
    <s v="plays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d v="2016-08-09T21:35:59"/>
    <d v="2016-09-09T04:00:00"/>
    <s v="theater/plays"/>
    <n v="73.214285714285708"/>
    <s v="theater"/>
    <s v="plays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d v="2015-06-28T05:32:39"/>
    <d v="2015-08-12T05:32:39"/>
    <s v="theater/plays"/>
    <n v="89.666666666666671"/>
    <s v="theater"/>
    <s v="plays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d v="2015-06-21T10:03:25"/>
    <d v="2015-07-21T10:03:25"/>
    <s v="theater/plays"/>
    <n v="151.4623287671233"/>
    <s v="theater"/>
    <s v="plays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d v="2016-02-16T16:35:59"/>
    <d v="2016-03-03T19:00:00"/>
    <s v="theater/plays"/>
    <n v="25"/>
    <s v="theater"/>
    <s v="plays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d v="2014-05-21T12:37:21"/>
    <d v="2014-06-06T23:00:00"/>
    <s v="theater/plays"/>
    <n v="36.5"/>
    <s v="theater"/>
    <s v="plays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d v="2014-06-05T12:40:28"/>
    <d v="2014-07-05T12:40:28"/>
    <s v="theater/plays"/>
    <n v="44"/>
    <s v="theater"/>
    <s v="plays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d v="2014-06-08T22:34:00"/>
    <d v="2014-07-08T22:34:00"/>
    <s v="theater/plays"/>
    <n v="87.357553191489373"/>
    <s v="theater"/>
    <s v="plays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d v="2015-07-16T16:12:01"/>
    <d v="2015-07-31T16:00:00"/>
    <s v="theater/plays"/>
    <n v="36.474820143884891"/>
    <s v="theater"/>
    <s v="plays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d v="2016-05-17T06:21:10"/>
    <d v="2016-06-17T16:00:00"/>
    <s v="theater/plays"/>
    <n v="44.859538461538463"/>
    <s v="theater"/>
    <s v="plays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d v="2014-11-05T13:16:06"/>
    <d v="2015-01-04T13:16:06"/>
    <s v="theater/plays"/>
    <n v="42.903225806451616"/>
    <s v="theater"/>
    <s v="plays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d v="2014-09-18T05:50:09"/>
    <d v="2014-10-10T11:00:00"/>
    <s v="theater/plays"/>
    <n v="51.230769230769234"/>
    <s v="theater"/>
    <s v="plays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d v="2015-07-07T15:31:47"/>
    <d v="2015-08-06T15:31:47"/>
    <s v="theater/plays"/>
    <n v="33.944444444444443"/>
    <s v="theater"/>
    <s v="plays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d v="2015-06-03T01:34:36"/>
    <d v="2015-07-16T00:00:00"/>
    <s v="theater/plays"/>
    <n v="90.744680851063833"/>
    <s v="theater"/>
    <s v="plays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d v="2014-08-30T10:53:10"/>
    <d v="2014-09-29T10:53:10"/>
    <s v="theater/plays"/>
    <n v="50"/>
    <s v="theater"/>
    <s v="plays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d v="2015-07-28T12:07:53"/>
    <d v="2015-08-22T12:07:53"/>
    <s v="theater/plays"/>
    <n v="24.444444444444443"/>
    <s v="theater"/>
    <s v="plays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d v="2015-06-30T06:24:50"/>
    <d v="2015-08-05T11:00:00"/>
    <s v="theater/plays"/>
    <n v="44.25"/>
    <s v="theater"/>
    <s v="plays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d v="2015-05-30T20:57:18"/>
    <d v="2015-06-29T20:57:18"/>
    <s v="theater/plays"/>
    <n v="67.741935483870961"/>
    <s v="theater"/>
    <s v="plays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d v="2015-07-23T20:18:55"/>
    <d v="2015-08-22T20:18:55"/>
    <s v="theater/plays"/>
    <n v="65.376811594202906"/>
    <s v="theater"/>
    <s v="plays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d v="2016-03-22T11:55:25"/>
    <d v="2016-03-30T14:39:00"/>
    <s v="theater/plays"/>
    <n v="121.9047619047619"/>
    <s v="theater"/>
    <s v="plays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d v="2014-04-30T03:21:04"/>
    <d v="2014-06-01T03:59:00"/>
    <s v="theater/plays"/>
    <n v="47.456140350877192"/>
    <s v="theater"/>
    <s v="plays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d v="2015-01-24T11:55:03"/>
    <d v="2015-02-23T11:55:03"/>
    <s v="theater/plays"/>
    <n v="92.842592592592595"/>
    <s v="theater"/>
    <s v="plays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d v="2015-02-19T17:51:38"/>
    <d v="2015-04-06T04:00:00"/>
    <s v="theater/plays"/>
    <n v="68.253012048192772"/>
    <s v="theater"/>
    <s v="plays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d v="2016-11-19T17:49:21"/>
    <d v="2016-12-14T17:49:21"/>
    <s v="theater/plays"/>
    <n v="37.209583333333335"/>
    <s v="theater"/>
    <s v="plays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d v="2015-04-09T09:35:15"/>
    <d v="2015-05-09T09:35:15"/>
    <s v="theater/plays"/>
    <n v="25.25"/>
    <s v="theater"/>
    <s v="plays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d v="2016-07-08T18:38:29"/>
    <d v="2016-08-07T18:38:29"/>
    <s v="theater/plays"/>
    <n v="43.214285714285715"/>
    <s v="theater"/>
    <s v="plays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d v="2015-07-03T11:13:12"/>
    <d v="2015-08-02T16:00:00"/>
    <s v="theater/plays"/>
    <n v="25.130177514792898"/>
    <s v="theater"/>
    <s v="plays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d v="2015-01-19T15:14:22"/>
    <d v="2015-02-28T15:14:22"/>
    <s v="theater/plays"/>
    <n v="23.636363636363637"/>
    <s v="theater"/>
    <s v="plays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d v="2015-09-03T14:21:26"/>
    <d v="2015-09-23T14:21:26"/>
    <s v="theater/plays"/>
    <n v="103.95098039215686"/>
    <s v="theater"/>
    <s v="plays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d v="2015-05-15T12:36:49"/>
    <d v="2015-06-14T12:36:49"/>
    <s v="theater/plays"/>
    <n v="50.384615384615387"/>
    <s v="theater"/>
    <s v="plays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d v="2016-02-01T14:39:49"/>
    <d v="2016-02-26T00:00:00"/>
    <s v="theater/plays"/>
    <n v="13.6"/>
    <s v="theater"/>
    <s v="plays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d v="2014-08-24T22:08:55"/>
    <d v="2014-09-23T22:08:55"/>
    <s v="theater/plays"/>
    <n v="28.571428571428573"/>
    <s v="theater"/>
    <s v="plays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d v="2015-02-25T16:24:52"/>
    <d v="2015-03-27T15:24:52"/>
    <s v="theater/plays"/>
    <n v="63.829787234042556"/>
    <s v="theater"/>
    <s v="plays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d v="2015-03-04T00:16:46"/>
    <d v="2015-03-31T22:59:00"/>
    <s v="theater/plays"/>
    <n v="8.8571428571428577"/>
    <s v="theater"/>
    <s v="plays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d v="2015-05-12T06:29:56"/>
    <d v="2015-06-13T01:43:00"/>
    <s v="theater/plays"/>
    <n v="50.666666666666664"/>
    <s v="theater"/>
    <s v="plays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d v="2015-11-04T19:01:26"/>
    <d v="2015-12-04T19:01:26"/>
    <s v="theater/plays"/>
    <n v="60.784313725490193"/>
    <s v="theater"/>
    <s v="plays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d v="2015-06-16T00:50:12"/>
    <d v="2015-07-10T07:00:00"/>
    <s v="theater/plays"/>
    <n v="113.42105263157895"/>
    <s v="theater"/>
    <s v="plays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d v="2016-05-04T16:24:26"/>
    <d v="2016-06-03T16:30:00"/>
    <s v="theater/plays"/>
    <n v="104.56521739130434"/>
    <s v="theater"/>
    <s v="plays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d v="2015-09-07T06:21:09"/>
    <d v="2015-10-02T23:00:00"/>
    <s v="theater/plays"/>
    <n v="98.30927835051547"/>
    <s v="theater"/>
    <s v="plays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d v="2016-05-05T10:25:18"/>
    <d v="2016-06-02T10:25:18"/>
    <s v="theater/plays"/>
    <n v="35.039473684210527"/>
    <s v="theater"/>
    <s v="plays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d v="2014-04-29T20:09:08"/>
    <d v="2014-05-12T03:59:00"/>
    <s v="theater/plays"/>
    <n v="272.72727272727275"/>
    <s v="theater"/>
    <s v="plays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d v="2015-06-16T19:47:50"/>
    <d v="2015-07-16T19:47:50"/>
    <s v="theater/plays"/>
    <n v="63.846153846153847"/>
    <s v="theater"/>
    <s v="plays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d v="2014-10-26T17:01:34"/>
    <d v="2014-11-23T22:00:00"/>
    <s v="theater/plays"/>
    <n v="30.189368421052631"/>
    <s v="theater"/>
    <s v="plays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d v="2015-09-21T03:03:53"/>
    <d v="2015-10-11T02:00:00"/>
    <s v="theater/plays"/>
    <n v="83.51428571428572"/>
    <s v="theater"/>
    <s v="plays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d v="2015-01-15T23:02:10"/>
    <d v="2015-01-30T23:02:10"/>
    <s v="theater/plays"/>
    <n v="64.761904761904759"/>
    <s v="theater"/>
    <s v="plays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d v="2015-11-05T16:53:37"/>
    <d v="2015-12-05T00:00:00"/>
    <s v="theater/plays"/>
    <n v="20.118172043010752"/>
    <s v="theater"/>
    <s v="plays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d v="2017-01-11T06:16:58"/>
    <d v="2017-02-18T04:59:00"/>
    <s v="theater/plays"/>
    <n v="44.090909090909093"/>
    <s v="theater"/>
    <s v="plays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d v="2015-10-30T21:48:04"/>
    <d v="2015-12-09T22:48:04"/>
    <s v="theater/plays"/>
    <n v="40.476190476190474"/>
    <s v="theater"/>
    <s v="plays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d v="2014-07-22T14:34:56"/>
    <d v="2014-08-13T22:00:00"/>
    <s v="theater/plays"/>
    <n v="44.537037037037038"/>
    <s v="theater"/>
    <s v="plays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d v="2014-08-02T05:45:54"/>
    <d v="2014-08-25T04:59:00"/>
    <s v="theater/plays"/>
    <n v="125.80645161290323"/>
    <s v="theater"/>
    <s v="plays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d v="2015-02-25T00:51:19"/>
    <d v="2015-03-18T17:00:00"/>
    <s v="theater/plays"/>
    <n v="19.696969696969695"/>
    <s v="theater"/>
    <s v="plays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d v="2015-10-14T17:44:57"/>
    <d v="2015-12-13T18:44:57"/>
    <s v="theater/plays"/>
    <n v="10"/>
    <s v="theater"/>
    <s v="plays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d v="2014-05-25T22:51:35"/>
    <d v="2014-06-21T11:00:00"/>
    <s v="theater/plays"/>
    <e v="#DIV/0!"/>
    <s v="theater"/>
    <s v="plays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d v="2016-05-02T17:42:30"/>
    <d v="2016-06-13T04:00:00"/>
    <s v="theater/plays"/>
    <e v="#DIV/0!"/>
    <s v="theater"/>
    <s v="plays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d v="2016-12-05T13:06:20"/>
    <d v="2017-01-04T13:06:20"/>
    <s v="theater/plays"/>
    <n v="30"/>
    <s v="theater"/>
    <s v="plays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d v="2015-04-09T00:23:53"/>
    <d v="2015-06-08T00:23:53"/>
    <s v="theater/plays"/>
    <n v="60.666666666666664"/>
    <s v="theater"/>
    <s v="plays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d v="2015-04-14T16:36:34"/>
    <d v="2015-05-29T16:36:34"/>
    <s v="theater/plays"/>
    <e v="#DIV/0!"/>
    <s v="theater"/>
    <s v="plays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d v="2016-03-24T19:21:05"/>
    <d v="2016-05-23T19:21:05"/>
    <s v="theater/plays"/>
    <e v="#DIV/0!"/>
    <s v="theater"/>
    <s v="plays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d v="2015-04-29T15:34:19"/>
    <d v="2015-05-29T15:34:19"/>
    <s v="theater/plays"/>
    <n v="23.333333333333332"/>
    <s v="theater"/>
    <s v="plays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d v="2016-03-24T10:16:40"/>
    <d v="2016-04-23T10:16:40"/>
    <s v="theater/plays"/>
    <n v="5"/>
    <s v="theater"/>
    <s v="plays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d v="2014-08-07T00:10:11"/>
    <d v="2014-09-06T00:10:11"/>
    <s v="theater/plays"/>
    <n v="23.923076923076923"/>
    <s v="theater"/>
    <s v="plays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d v="2016-01-21T00:03:49"/>
    <d v="2016-01-29T23:17:00"/>
    <s v="theater/plays"/>
    <e v="#DIV/0!"/>
    <s v="theater"/>
    <s v="plays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d v="2014-05-22T01:05:03"/>
    <d v="2014-06-21T01:05:03"/>
    <s v="theater/plays"/>
    <n v="15.833333333333334"/>
    <s v="theater"/>
    <s v="plays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d v="2014-07-16T04:34:57"/>
    <d v="2014-09-14T04:34:57"/>
    <s v="theater/plays"/>
    <e v="#DIV/0!"/>
    <s v="theater"/>
    <s v="plays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d v="2015-04-17T17:11:59"/>
    <d v="2015-05-07T17:11:59"/>
    <s v="theater/plays"/>
    <n v="29.785714285714285"/>
    <s v="theater"/>
    <s v="plays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d v="2016-01-01T00:11:11"/>
    <d v="2016-01-29T23:34:00"/>
    <s v="theater/plays"/>
    <n v="60"/>
    <s v="theater"/>
    <s v="plays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d v="2015-06-10T00:54:07"/>
    <d v="2015-08-08T21:34:00"/>
    <s v="theater/plays"/>
    <n v="24.333333333333332"/>
    <s v="theater"/>
    <s v="plays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d v="2016-12-22T22:04:55"/>
    <d v="2017-02-20T18:00:00"/>
    <s v="theater/plays"/>
    <n v="500"/>
    <s v="theater"/>
    <s v="plays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d v="2014-11-11T13:04:55"/>
    <d v="2014-12-05T11:28:00"/>
    <s v="theater/plays"/>
    <e v="#DIV/0!"/>
    <s v="theater"/>
    <s v="plays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d v="2015-08-17T08:41:44"/>
    <d v="2015-10-16T08:41:44"/>
    <s v="theater/plays"/>
    <n v="35"/>
    <s v="theater"/>
    <s v="plays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d v="2016-04-20T19:12:56"/>
    <d v="2016-06-19T19:12:56"/>
    <s v="theater/plays"/>
    <n v="29.555555555555557"/>
    <s v="theater"/>
    <s v="plays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d v="2015-09-10T14:10:48"/>
    <d v="2015-09-24T14:10:48"/>
    <s v="theater/plays"/>
    <n v="26.666666666666668"/>
    <s v="theater"/>
    <s v="plays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d v="2014-05-25T18:57:09"/>
    <d v="2014-06-24T18:57:09"/>
    <s v="theater/plays"/>
    <n v="18.333333333333332"/>
    <s v="theater"/>
    <s v="plays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d v="2014-07-11T16:12:03"/>
    <d v="2014-09-09T16:12:03"/>
    <s v="theater/plays"/>
    <n v="20"/>
    <s v="theater"/>
    <s v="plays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d v="2015-06-17T14:43:27"/>
    <d v="2015-07-17T13:18:00"/>
    <s v="theater/plays"/>
    <n v="13.333333333333334"/>
    <s v="theater"/>
    <s v="plays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d v="2014-11-07T02:44:19"/>
    <d v="2015-01-06T02:44:19"/>
    <s v="theater/plays"/>
    <e v="#DIV/0!"/>
    <s v="theater"/>
    <s v="plays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d v="2016-09-14T22:55:21"/>
    <d v="2016-10-14T22:00:00"/>
    <s v="theater/plays"/>
    <n v="22.5"/>
    <s v="theater"/>
    <s v="plays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d v="2016-06-10T04:41:12"/>
    <d v="2016-07-04T04:00:00"/>
    <s v="theater/plays"/>
    <n v="50.4"/>
    <s v="theater"/>
    <s v="plays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d v="2016-09-05T19:50:54"/>
    <d v="2016-10-05T19:50:54"/>
    <s v="theater/plays"/>
    <n v="105.02933333333334"/>
    <s v="theater"/>
    <s v="plays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d v="2016-06-19T14:14:41"/>
    <d v="2016-07-19T14:14:41"/>
    <s v="theater/plays"/>
    <n v="35.4"/>
    <s v="theater"/>
    <s v="plays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d v="2014-04-17T04:32:45"/>
    <d v="2014-05-17T04:32:45"/>
    <s v="theater/plays"/>
    <n v="83.333333333333329"/>
    <s v="theater"/>
    <s v="plays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d v="2014-12-01T17:43:33"/>
    <d v="2014-12-21T17:43:33"/>
    <s v="theater/plays"/>
    <n v="35.92307692307692"/>
    <s v="theater"/>
    <s v="plays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d v="2015-04-21T02:47:18"/>
    <d v="2015-06-20T02:47:18"/>
    <s v="theater/plays"/>
    <e v="#DIV/0!"/>
    <s v="theater"/>
    <s v="plays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d v="2014-12-29T19:37:11"/>
    <d v="2015-01-28T19:37:11"/>
    <s v="theater/plays"/>
    <n v="119.125"/>
    <s v="theater"/>
    <s v="plays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d v="2016-12-18T20:16:26"/>
    <d v="2017-01-17T20:16:26"/>
    <s v="theater/plays"/>
    <n v="90.333333333333329"/>
    <s v="theater"/>
    <s v="plays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d v="2016-04-05T03:04:53"/>
    <d v="2016-05-05T03:04:53"/>
    <s v="theater/plays"/>
    <n v="2.3333333333333335"/>
    <s v="theater"/>
    <s v="plays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d v="2015-06-16T17:51:19"/>
    <d v="2015-07-16T17:51:19"/>
    <s v="theater/plays"/>
    <e v="#DIV/0!"/>
    <s v="theater"/>
    <s v="plays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d v="2016-10-29T22:55:24"/>
    <d v="2016-11-30T17:00:00"/>
    <s v="theater/plays"/>
    <n v="108.33333333333333"/>
    <s v="theater"/>
    <s v="plays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d v="2015-05-04T14:46:35"/>
    <d v="2015-07-03T14:46:35"/>
    <s v="theater/plays"/>
    <n v="15.75"/>
    <s v="theater"/>
    <s v="plays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d v="2015-12-21T17:24:21"/>
    <d v="2016-01-20T17:24:21"/>
    <s v="theater/plays"/>
    <n v="29"/>
    <s v="theater"/>
    <s v="plays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d v="2015-07-07T21:44:12"/>
    <d v="2015-08-20T17:05:00"/>
    <s v="theater/plays"/>
    <n v="96.551724137931032"/>
    <s v="theater"/>
    <s v="plays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d v="2014-10-04T14:20:36"/>
    <d v="2014-12-03T15:20:36"/>
    <s v="theater/plays"/>
    <e v="#DIV/0!"/>
    <s v="theater"/>
    <s v="plays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d v="2016-04-01T14:18:38"/>
    <d v="2016-05-01T14:18:38"/>
    <s v="theater/plays"/>
    <n v="63"/>
    <s v="theater"/>
    <s v="plays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d v="2016-01-01T21:40:37"/>
    <d v="2016-02-06T04:59:00"/>
    <s v="theater/plays"/>
    <n v="381.6"/>
    <s v="theater"/>
    <s v="plays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d v="2014-11-05T17:27:15"/>
    <d v="2014-12-05T17:27:15"/>
    <s v="theater/plays"/>
    <n v="46.25"/>
    <s v="theater"/>
    <s v="plays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d v="2015-02-12T01:50:01"/>
    <d v="2015-03-14T00:50:01"/>
    <s v="theater/plays"/>
    <n v="26"/>
    <s v="theater"/>
    <s v="plays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d v="2015-09-14T15:11:24"/>
    <d v="2015-09-19T03:59:00"/>
    <s v="theater/plays"/>
    <n v="10"/>
    <s v="theater"/>
    <s v="plays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d v="2014-12-12T10:15:24"/>
    <d v="2015-01-11T10:15:24"/>
    <s v="theater/plays"/>
    <n v="5"/>
    <s v="theater"/>
    <s v="plays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d v="2014-10-10T12:50:40"/>
    <d v="2014-10-18T04:59:00"/>
    <s v="theater/plays"/>
    <e v="#DIV/0!"/>
    <s v="theater"/>
    <s v="plays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d v="2014-07-30T20:43:05"/>
    <d v="2014-08-29T20:43:05"/>
    <s v="theater/plays"/>
    <n v="81.571428571428569"/>
    <s v="theater"/>
    <s v="plays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d v="2014-07-11T17:49:52"/>
    <d v="2014-08-09T03:00:00"/>
    <s v="theater/plays"/>
    <n v="7"/>
    <s v="theater"/>
    <s v="plays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d v="2016-02-15T21:12:08"/>
    <d v="2016-04-15T20:12:08"/>
    <s v="theater/plays"/>
    <n v="27.3"/>
    <s v="theater"/>
    <s v="plays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d v="2014-08-18T17:08:24"/>
    <d v="2014-08-25T21:00:00"/>
    <s v="theater/plays"/>
    <n v="29.411764705882351"/>
    <s v="theater"/>
    <s v="plays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d v="2014-11-10T18:33:15"/>
    <d v="2015-01-09T02:00:00"/>
    <s v="theater/plays"/>
    <n v="12.5"/>
    <s v="theater"/>
    <s v="plays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d v="2015-02-02T23:40:15"/>
    <d v="2015-04-03T22:40:15"/>
    <s v="theater/plays"/>
    <e v="#DIV/0!"/>
    <s v="theater"/>
    <s v="plays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d v="2014-06-21T13:19:52"/>
    <d v="2014-06-22T21:00:00"/>
    <s v="theater/plays"/>
    <n v="5.75"/>
    <s v="theater"/>
    <s v="plays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d v="2016-11-27T21:48:41"/>
    <d v="2016-12-12T06:00:00"/>
    <s v="theater/plays"/>
    <n v="52.083333333333336"/>
    <s v="theater"/>
    <s v="plays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d v="2015-09-11T15:30:58"/>
    <d v="2015-10-11T15:29:05"/>
    <s v="theater/plays"/>
    <n v="183.33333333333334"/>
    <s v="theater"/>
    <s v="plays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d v="2015-10-01T15:57:33"/>
    <d v="2015-10-31T15:57:33"/>
    <s v="theater/plays"/>
    <n v="26.333333333333332"/>
    <s v="theater"/>
    <s v="plays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d v="2016-05-25T01:52:38"/>
    <d v="2016-07-24T01:52:38"/>
    <s v="theater/plays"/>
    <e v="#DIV/0!"/>
    <s v="theater"/>
    <s v="plays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d v="2014-07-10T05:37:12"/>
    <d v="2014-08-09T05:37:12"/>
    <s v="theater/plays"/>
    <n v="486.42857142857144"/>
    <s v="theater"/>
    <s v="plays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d v="2014-12-09T21:42:19"/>
    <d v="2015-02-07T21:42:19"/>
    <s v="theater/plays"/>
    <n v="3"/>
    <s v="theater"/>
    <s v="plays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d v="2015-07-25T10:33:16"/>
    <d v="2015-08-24T10:33:16"/>
    <s v="theater/plays"/>
    <n v="25"/>
    <s v="theater"/>
    <s v="plays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d v="2015-07-11T04:00:18"/>
    <d v="2015-09-09T04:00:18"/>
    <s v="theater/plays"/>
    <n v="9.75"/>
    <s v="theater"/>
    <s v="plays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d v="2014-10-28T23:13:51"/>
    <d v="2014-11-09T12:00:00"/>
    <s v="theater/plays"/>
    <n v="18.75"/>
    <s v="theater"/>
    <s v="plays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d v="2016-08-24T01:21:53"/>
    <d v="2016-09-07T01:21:53"/>
    <s v="theater/plays"/>
    <n v="36.588235294117645"/>
    <s v="theater"/>
    <s v="plays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d v="2015-07-14T15:34:26"/>
    <d v="2015-08-01T01:00:00"/>
    <s v="theater/plays"/>
    <n v="80.714285714285708"/>
    <s v="theater"/>
    <s v="plays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d v="2016-03-15T21:03:57"/>
    <d v="2016-05-14T21:03:57"/>
    <s v="theater/plays"/>
    <n v="1"/>
    <s v="theater"/>
    <s v="plays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d v="2016-05-09T17:33:39"/>
    <d v="2016-06-08T17:33:39"/>
    <s v="theater/plays"/>
    <n v="52.8"/>
    <s v="theater"/>
    <s v="plays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d v="2014-10-17T06:23:21"/>
    <d v="2014-11-25T19:46:00"/>
    <s v="theater/plays"/>
    <n v="20"/>
    <s v="theater"/>
    <s v="plays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d v="2015-04-13T20:11:27"/>
    <d v="2015-06-12T20:11:27"/>
    <s v="theater/plays"/>
    <n v="1"/>
    <s v="theater"/>
    <s v="plays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d v="2015-05-18T18:27:06"/>
    <d v="2015-06-27T18:27:06"/>
    <s v="theater/plays"/>
    <n v="46.928571428571431"/>
    <s v="theater"/>
    <s v="plays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d v="2015-12-16T03:09:34"/>
    <d v="2016-01-15T03:09:34"/>
    <s v="theater/plays"/>
    <n v="78.07692307692308"/>
    <s v="theater"/>
    <s v="plays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d v="2014-07-08T22:08:59"/>
    <d v="2014-09-06T22:08:59"/>
    <s v="theater/plays"/>
    <n v="1"/>
    <s v="theater"/>
    <s v="plays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d v="2015-01-13T21:46:34"/>
    <d v="2015-03-14T20:46:34"/>
    <s v="theater/plays"/>
    <n v="1"/>
    <s v="theater"/>
    <s v="plays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d v="2016-02-15T09:33:10"/>
    <d v="2016-03-16T08:33:10"/>
    <s v="theater/plays"/>
    <n v="203.66666666666666"/>
    <s v="theater"/>
    <s v="plays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d v="2014-04-26T11:26:29"/>
    <d v="2014-05-19T11:26:29"/>
    <s v="theater/plays"/>
    <n v="20.714285714285715"/>
    <s v="theater"/>
    <s v="plays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d v="2015-08-29T05:37:27"/>
    <d v="2015-09-16T05:37:27"/>
    <s v="theater/plays"/>
    <n v="48.555555555555557"/>
    <s v="theater"/>
    <s v="plays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d v="2015-10-01T15:06:47"/>
    <d v="2015-10-29T15:06:47"/>
    <s v="theater/plays"/>
    <n v="68.099999999999994"/>
    <s v="theater"/>
    <s v="plays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d v="2014-07-06T14:52:09"/>
    <d v="2014-08-05T14:52:09"/>
    <s v="theater/plays"/>
    <n v="8.5"/>
    <s v="theater"/>
    <s v="plays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d v="2015-02-23T19:01:10"/>
    <d v="2015-03-25T18:01:10"/>
    <s v="theater/plays"/>
    <n v="51.615384615384613"/>
    <s v="theater"/>
    <s v="plays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d v="2014-08-26T21:16:44"/>
    <d v="2014-09-25T21:16:44"/>
    <s v="theater/musical"/>
    <n v="43"/>
    <s v="theater"/>
    <s v="musical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d v="2015-04-03T20:58:47"/>
    <d v="2015-05-18T20:58:47"/>
    <s v="theater/musical"/>
    <n v="83.333333333333329"/>
    <s v="theater"/>
    <s v="musical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d v="2015-01-09T03:39:39"/>
    <d v="2015-01-24T03:00:00"/>
    <s v="theater/musical"/>
    <n v="30"/>
    <s v="theater"/>
    <s v="musical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d v="2015-04-09T13:21:50"/>
    <d v="2015-05-09T03:59:00"/>
    <s v="theater/musical"/>
    <n v="175.51020408163265"/>
    <s v="theater"/>
    <s v="musical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d v="2014-08-12T14:01:08"/>
    <d v="2014-09-11T14:01:08"/>
    <s v="theater/musical"/>
    <n v="231.66175879396985"/>
    <s v="theater"/>
    <s v="musical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d v="2015-02-09T18:22:59"/>
    <d v="2015-02-23T18:22:59"/>
    <s v="theater/musical"/>
    <n v="75"/>
    <s v="theater"/>
    <s v="musical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d v="2014-06-16T16:03:49"/>
    <d v="2014-07-15T05:00:00"/>
    <s v="theater/musical"/>
    <n v="112.14285714285714"/>
    <s v="theater"/>
    <s v="musical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d v="2016-02-03T23:57:26"/>
    <d v="2016-03-04T23:57:26"/>
    <s v="theater/musical"/>
    <n v="41.666666666666664"/>
    <s v="theater"/>
    <s v="musical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d v="2014-04-25T13:32:38"/>
    <d v="2014-05-25T13:32:38"/>
    <s v="theater/musical"/>
    <n v="255.17343750000001"/>
    <s v="theater"/>
    <s v="musical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d v="2015-04-07T14:01:04"/>
    <d v="2015-05-07T14:01:04"/>
    <s v="theater/musical"/>
    <n v="162.7741935483871"/>
    <s v="theater"/>
    <s v="musical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d v="2014-08-21T06:59:23"/>
    <d v="2014-09-15T06:08:00"/>
    <s v="theater/musical"/>
    <n v="88.333333333333329"/>
    <s v="theater"/>
    <s v="musical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d v="2015-01-21T03:57:17"/>
    <d v="2015-02-21T11:00:00"/>
    <s v="theater/musical"/>
    <n v="85.736842105263165"/>
    <s v="theater"/>
    <s v="musical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d v="2016-05-05T22:57:33"/>
    <d v="2016-06-04T22:57:33"/>
    <s v="theater/musical"/>
    <n v="47.574074074074076"/>
    <s v="theater"/>
    <s v="musical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d v="2014-05-16T15:16:04"/>
    <d v="2014-06-15T15:16:04"/>
    <s v="theater/musical"/>
    <n v="72.972972972972968"/>
    <s v="theater"/>
    <s v="musical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d v="2016-07-02T14:00:08"/>
    <d v="2016-08-29T17:00:00"/>
    <s v="theater/musical"/>
    <n v="90.538461538461533"/>
    <s v="theater"/>
    <s v="musical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d v="2014-09-30T15:37:03"/>
    <d v="2014-10-13T04:59:00"/>
    <s v="theater/musical"/>
    <n v="37.647058823529413"/>
    <s v="theater"/>
    <s v="musical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d v="2014-06-13T10:58:33"/>
    <d v="2014-07-13T10:58:33"/>
    <s v="theater/musical"/>
    <n v="36.363636363636367"/>
    <s v="theater"/>
    <s v="musical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d v="2014-12-31T16:53:34"/>
    <d v="2015-01-30T16:53:34"/>
    <s v="theater/musical"/>
    <n v="126.71875"/>
    <s v="theater"/>
    <s v="musical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d v="2014-07-25T19:25:12"/>
    <d v="2014-08-28T01:00:00"/>
    <s v="theater/musical"/>
    <n v="329.2"/>
    <s v="theater"/>
    <s v="musical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d v="2014-12-09T18:33:38"/>
    <d v="2015-01-18T18:33:38"/>
    <s v="theater/musical"/>
    <n v="81.242424242424249"/>
    <s v="theater"/>
    <s v="musical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d v="2015-01-30T23:02:35"/>
    <d v="2015-03-01T23:02:35"/>
    <s v="theater/spaces"/>
    <n v="1"/>
    <s v="theater"/>
    <s v="spaces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d v="2015-11-26T19:17:39"/>
    <d v="2015-12-16T20:18:00"/>
    <s v="theater/spaces"/>
    <n v="202.22772277227722"/>
    <s v="theater"/>
    <s v="spaces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d v="2015-03-14T03:06:20"/>
    <d v="2015-04-13T03:06:20"/>
    <s v="theater/spaces"/>
    <e v="#DIV/0!"/>
    <s v="theater"/>
    <s v="spaces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d v="2015-05-08T21:56:38"/>
    <d v="2015-06-07T21:56:38"/>
    <s v="theater/spaces"/>
    <n v="100"/>
    <s v="theater"/>
    <s v="spaces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d v="2015-04-24T03:21:00"/>
    <d v="2015-05-24T03:21:00"/>
    <s v="theater/spaces"/>
    <e v="#DIV/0!"/>
    <s v="theater"/>
    <s v="spaces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d v="2016-07-16T12:44:52"/>
    <d v="2016-08-15T12:44:52"/>
    <s v="theater/spaces"/>
    <n v="1"/>
    <s v="theater"/>
    <s v="spaces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d v="2016-10-06T13:29:27"/>
    <d v="2016-11-24T17:11:00"/>
    <s v="theater/spaces"/>
    <n v="82.461538461538467"/>
    <s v="theater"/>
    <s v="spaces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d v="2015-04-03T15:34:53"/>
    <d v="2015-06-02T15:34:53"/>
    <s v="theater/spaces"/>
    <n v="2.6666666666666665"/>
    <s v="theater"/>
    <s v="spaces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d v="2015-10-20T19:45:17"/>
    <d v="2015-11-19T20:45:17"/>
    <s v="theater/spaces"/>
    <n v="12.5"/>
    <s v="theater"/>
    <s v="spaces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d v="2015-12-24T08:45:52"/>
    <d v="2016-01-23T08:45:52"/>
    <s v="theater/spaces"/>
    <e v="#DIV/0!"/>
    <s v="theater"/>
    <s v="spaces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d v="2014-08-21T19:16:13"/>
    <d v="2014-10-05T19:16:13"/>
    <s v="theater/spaces"/>
    <n v="18.896551724137932"/>
    <s v="theater"/>
    <s v="spaces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d v="2016-09-15T16:33:59"/>
    <d v="2016-10-17T04:00:00"/>
    <s v="theater/spaces"/>
    <n v="200.625"/>
    <s v="theater"/>
    <s v="spaces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d v="2015-09-08T19:00:21"/>
    <d v="2015-10-08T19:00:21"/>
    <s v="theater/spaces"/>
    <n v="201.66666666666666"/>
    <s v="theater"/>
    <s v="spaces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d v="2017-02-24T14:00:03"/>
    <d v="2017-03-16T13:00:03"/>
    <s v="theater/spaces"/>
    <e v="#DIV/0!"/>
    <s v="theater"/>
    <s v="spaces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d v="2015-05-17T17:47:29"/>
    <d v="2015-06-16T17:47:29"/>
    <s v="theater/spaces"/>
    <n v="65"/>
    <s v="theater"/>
    <s v="spaces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d v="2016-04-04T23:00:50"/>
    <d v="2016-05-04T23:00:50"/>
    <s v="theater/spaces"/>
    <n v="66.099999999999994"/>
    <s v="theater"/>
    <s v="spaces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d v="2015-01-27T00:16:12"/>
    <d v="2015-03-27T23:16:12"/>
    <s v="theater/spaces"/>
    <n v="93.333333333333329"/>
    <s v="theater"/>
    <s v="spaces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d v="2016-03-09T18:41:57"/>
    <d v="2016-05-08T17:41:57"/>
    <s v="theater/spaces"/>
    <e v="#DIV/0!"/>
    <s v="theater"/>
    <s v="spaces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d v="2016-05-08T00:12:05"/>
    <d v="2016-06-07T00:12:05"/>
    <s v="theater/spaces"/>
    <e v="#DIV/0!"/>
    <s v="theater"/>
    <s v="spaces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d v="2014-08-12T18:10:23"/>
    <d v="2014-09-11T18:10:23"/>
    <s v="theater/spaces"/>
    <e v="#DIV/0!"/>
    <s v="theater"/>
    <s v="spaces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d v="2015-02-26T05:05:59"/>
    <d v="2015-03-26T04:00:00"/>
    <s v="theater/plays"/>
    <n v="50.75"/>
    <s v="theater"/>
    <s v="plays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d v="2015-02-01T05:51:46"/>
    <d v="2015-03-01T06:59:00"/>
    <s v="theater/plays"/>
    <n v="60.9"/>
    <s v="theater"/>
    <s v="plays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d v="2015-06-02T11:17:04"/>
    <d v="2015-07-02T11:17:04"/>
    <s v="theater/plays"/>
    <n v="109.03061224489795"/>
    <s v="theater"/>
    <s v="plays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d v="2014-07-07T21:50:19"/>
    <d v="2014-08-06T21:32:00"/>
    <s v="theater/plays"/>
    <n v="25.692295918367346"/>
    <s v="theater"/>
    <s v="plays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d v="2015-06-07T17:30:33"/>
    <d v="2015-07-07T17:30:33"/>
    <s v="theater/plays"/>
    <n v="41.92307692307692"/>
    <s v="theater"/>
    <s v="plays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d v="2015-08-17T17:43:32"/>
    <d v="2015-09-16T17:43:32"/>
    <s v="theater/plays"/>
    <n v="88.7734375"/>
    <s v="theater"/>
    <s v="plays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d v="2015-02-07T04:44:52"/>
    <d v="2015-03-09T03:44:52"/>
    <s v="theater/plays"/>
    <n v="80.225352112676063"/>
    <s v="theater"/>
    <s v="plays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d v="2016-08-03T12:34:20"/>
    <d v="2016-08-17T03:59:00"/>
    <s v="theater/plays"/>
    <n v="78.936170212765958"/>
    <s v="theater"/>
    <s v="plays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d v="2015-04-03T18:52:33"/>
    <d v="2015-05-03T22:51:00"/>
    <s v="theater/plays"/>
    <n v="95.588235294117652"/>
    <s v="theater"/>
    <s v="plays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d v="2014-06-18T16:04:11"/>
    <d v="2014-07-18T16:04:11"/>
    <s v="theater/plays"/>
    <n v="69.890109890109883"/>
    <s v="theater"/>
    <s v="plays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d v="2014-08-01T15:47:58"/>
    <d v="2014-08-31T15:47:58"/>
    <s v="theater/plays"/>
    <n v="74.534883720930239"/>
    <s v="theater"/>
    <s v="plays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d v="2016-11-20T02:38:40"/>
    <d v="2016-12-05T01:00:00"/>
    <s v="theater/plays"/>
    <n v="123.94117647058823"/>
    <s v="theater"/>
    <s v="plays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d v="2015-12-03T19:38:28"/>
    <d v="2016-01-01T04:00:00"/>
    <s v="theater/plays"/>
    <n v="264.84848484848487"/>
    <s v="theater"/>
    <s v="plays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d v="2014-08-29T01:27:51"/>
    <d v="2014-09-26T01:35:00"/>
    <s v="theater/plays"/>
    <n v="58.620689655172413"/>
    <s v="theater"/>
    <s v="plays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d v="2014-10-29T16:24:46"/>
    <d v="2014-11-27T03:00:00"/>
    <s v="theater/plays"/>
    <n v="70.884955752212392"/>
    <s v="theater"/>
    <s v="plays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d v="2016-02-25T17:32:10"/>
    <d v="2016-03-13T12:00:00"/>
    <s v="theater/plays"/>
    <n v="8.5714285714285712"/>
    <s v="theater"/>
    <s v="plays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d v="2015-01-22T21:08:54"/>
    <d v="2015-03-23T02:14:00"/>
    <s v="theater/plays"/>
    <n v="113.56666666666666"/>
    <s v="theater"/>
    <s v="plays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d v="2014-10-10T15:22:27"/>
    <d v="2014-10-20T05:59:00"/>
    <s v="theater/plays"/>
    <n v="60.6875"/>
    <s v="theater"/>
    <s v="plays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d v="2014-12-20T19:47:03"/>
    <d v="2015-01-06T06:00:00"/>
    <s v="theater/plays"/>
    <n v="110.21739130434783"/>
    <s v="theater"/>
    <s v="plays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d v="2015-08-03T21:58:50"/>
    <d v="2015-08-24T02:00:00"/>
    <s v="theater/plays"/>
    <n v="136.45833333333334"/>
    <s v="theater"/>
    <s v="plays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d v="2015-08-09T13:25:56"/>
    <d v="2015-09-23T13:25:56"/>
    <s v="theater/spaces"/>
    <n v="53.164948453608247"/>
    <s v="theater"/>
    <s v="spaces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d v="2016-01-12T16:29:03"/>
    <d v="2016-02-11T16:29:03"/>
    <s v="theater/spaces"/>
    <n v="86.491525423728817"/>
    <s v="theater"/>
    <s v="spaces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d v="2014-09-12T15:10:36"/>
    <d v="2014-11-11T16:10:36"/>
    <s v="theater/spaces"/>
    <n v="155.23827397260274"/>
    <s v="theater"/>
    <s v="spaces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d v="2016-07-25T06:41:21"/>
    <d v="2016-08-24T06:41:21"/>
    <s v="theater/spaces"/>
    <n v="115.08256880733946"/>
    <s v="theater"/>
    <s v="spaces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d v="2016-10-11T23:22:08"/>
    <d v="2016-10-31T04:00:00"/>
    <s v="theater/spaces"/>
    <n v="109.5945945945946"/>
    <s v="theater"/>
    <s v="spaces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d v="2016-03-02T12:00:06"/>
    <d v="2016-05-01T11:00:06"/>
    <s v="theater/spaces"/>
    <n v="45.214285714285715"/>
    <s v="theater"/>
    <s v="spaces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d v="2016-09-14T07:22:31"/>
    <d v="2016-10-13T00:00:00"/>
    <s v="theater/spaces"/>
    <n v="104.15169811320754"/>
    <s v="theater"/>
    <s v="spaces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d v="2016-05-21T08:41:21"/>
    <d v="2016-06-20T08:41:21"/>
    <s v="theater/spaces"/>
    <n v="35.714285714285715"/>
    <s v="theater"/>
    <s v="spaces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d v="2015-11-29T00:29:22"/>
    <d v="2015-12-21T04:59:00"/>
    <s v="theater/spaces"/>
    <n v="96.997252747252745"/>
    <s v="theater"/>
    <s v="spaces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d v="2015-12-03T13:47:00"/>
    <d v="2016-01-07T13:47:00"/>
    <s v="theater/spaces"/>
    <n v="370.37037037037038"/>
    <s v="theater"/>
    <s v="spaces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d v="2017-01-05T20:05:30"/>
    <d v="2017-01-27T20:05:30"/>
    <s v="theater/spaces"/>
    <n v="94.408602150537632"/>
    <s v="theater"/>
    <s v="spaces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d v="2016-09-09T18:25:10"/>
    <d v="2016-10-09T18:25:10"/>
    <s v="theater/spaces"/>
    <n v="48.984375"/>
    <s v="theater"/>
    <s v="spaces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d v="2016-01-21T20:07:47"/>
    <d v="2016-02-20T20:07:47"/>
    <s v="theater/spaces"/>
    <n v="45.590909090909093"/>
    <s v="theater"/>
    <s v="spaces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d v="2014-09-03T11:29:32"/>
    <d v="2014-10-03T11:29:32"/>
    <s v="theater/spaces"/>
    <n v="23.275254237288134"/>
    <s v="theater"/>
    <s v="spaces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d v="2016-12-20T15:57:51"/>
    <d v="2017-01-19T15:57:51"/>
    <s v="theater/spaces"/>
    <n v="63.2289156626506"/>
    <s v="theater"/>
    <s v="spaces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d v="2015-03-27T21:54:00"/>
    <d v="2015-05-26T21:54:00"/>
    <s v="theater/spaces"/>
    <n v="153.5204081632653"/>
    <s v="theater"/>
    <s v="spaces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d v="2017-02-09T17:36:33"/>
    <d v="2017-02-27T04:59:00"/>
    <s v="theater/spaces"/>
    <n v="90.2"/>
    <s v="theater"/>
    <s v="spaces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d v="2014-05-19T04:38:49"/>
    <d v="2014-06-16T04:25:00"/>
    <s v="theater/spaces"/>
    <n v="118.97113163972287"/>
    <s v="theater"/>
    <s v="spaces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d v="2017-02-14T17:46:00"/>
    <d v="2017-03-01T02:00:00"/>
    <s v="theater/spaces"/>
    <n v="80.25"/>
    <s v="theater"/>
    <s v="spaces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d v="2017-01-17T19:51:10"/>
    <d v="2017-01-31T18:00:00"/>
    <s v="theater/spaces"/>
    <n v="62.5"/>
    <s v="theater"/>
    <s v="spaces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d v="2016-06-13T21:29:42"/>
    <d v="2016-07-13T21:29:42"/>
    <s v="theater/spaces"/>
    <n v="131.37719999999999"/>
    <s v="theater"/>
    <s v="spaces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d v="2012-11-26T20:04:12"/>
    <d v="2012-12-26T20:04:12"/>
    <s v="theater/spaces"/>
    <n v="73.032980769230775"/>
    <s v="theater"/>
    <s v="spaces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d v="2016-01-29T20:22:56"/>
    <d v="2016-03-01T05:59:00"/>
    <s v="theater/spaces"/>
    <n v="178.52941176470588"/>
    <s v="theater"/>
    <s v="spaces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d v="2014-10-16T21:08:44"/>
    <d v="2014-11-15T22:08:44"/>
    <s v="theater/spaces"/>
    <n v="162.90974729241879"/>
    <s v="theater"/>
    <s v="spaces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d v="2014-09-06T16:11:45"/>
    <d v="2014-10-06T16:11:45"/>
    <s v="theater/spaces"/>
    <n v="108.24237288135593"/>
    <s v="theater"/>
    <s v="spaces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d v="2014-11-14T18:09:51"/>
    <d v="2014-12-14T18:09:51"/>
    <s v="theater/spaces"/>
    <n v="88.865979381443296"/>
    <s v="theater"/>
    <s v="spaces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d v="2015-04-04T05:11:23"/>
    <d v="2015-04-25T05:11:23"/>
    <s v="theater/spaces"/>
    <n v="54"/>
    <s v="theater"/>
    <s v="spaces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d v="2015-12-22T05:05:19"/>
    <d v="2016-01-21T05:05:19"/>
    <s v="theater/spaces"/>
    <n v="116.73076923076923"/>
    <s v="theater"/>
    <s v="spaces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d v="2014-10-27T13:40:40"/>
    <d v="2014-11-26T14:40:40"/>
    <s v="theater/spaces"/>
    <n v="233.8984375"/>
    <s v="theater"/>
    <s v="spaces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d v="2014-12-23T19:58:39"/>
    <d v="2015-02-21T19:58:39"/>
    <s v="theater/spaces"/>
    <n v="158"/>
    <s v="theater"/>
    <s v="spaces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d v="2015-11-26T11:15:16"/>
    <d v="2015-12-23T22:59:00"/>
    <s v="theater/spaces"/>
    <n v="14.84"/>
    <s v="theater"/>
    <s v="spaces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d v="2015-01-20T16:52:10"/>
    <d v="2015-02-10T16:52:10"/>
    <s v="theater/spaces"/>
    <n v="85.181818181818187"/>
    <s v="theater"/>
    <s v="spaces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d v="2015-05-22T20:04:09"/>
    <d v="2015-06-21T20:04:09"/>
    <s v="theater/spaces"/>
    <n v="146.69158878504672"/>
    <s v="theater"/>
    <s v="spaces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d v="2014-10-08T02:58:00"/>
    <d v="2014-11-05T05:00:00"/>
    <s v="theater/spaces"/>
    <n v="50.764811490125673"/>
    <s v="theater"/>
    <s v="spaces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d v="2014-05-26T17:27:18"/>
    <d v="2014-06-11T04:00:00"/>
    <s v="theater/spaces"/>
    <n v="87.7"/>
    <s v="theater"/>
    <s v="spaces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d v="2014-05-19T13:09:12"/>
    <d v="2014-07-18T13:09:12"/>
    <s v="theater/spaces"/>
    <n v="242.27777777777777"/>
    <s v="theater"/>
    <s v="spaces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d v="2014-07-21T20:24:03"/>
    <d v="2014-08-20T20:24:03"/>
    <s v="theater/spaces"/>
    <n v="146.44654088050314"/>
    <s v="theater"/>
    <s v="spaces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d v="2015-06-08T07:09:36"/>
    <d v="2015-07-20T22:00:00"/>
    <s v="theater/spaces"/>
    <n v="103.17073170731707"/>
    <s v="theater"/>
    <s v="spaces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d v="2014-04-29T20:00:20"/>
    <d v="2014-05-27T03:00:00"/>
    <s v="theater/spaces"/>
    <n v="80.464601769911511"/>
    <s v="theater"/>
    <s v="spaces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d v="2015-06-15T20:18:53"/>
    <d v="2015-08-14T20:18:53"/>
    <s v="theater/spaces"/>
    <n v="234.66666666666666"/>
    <s v="theater"/>
    <s v="spaces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d v="2016-10-17T14:51:09"/>
    <d v="2016-11-22T05:59:00"/>
    <s v="theater/spaces"/>
    <n v="50.689320388349515"/>
    <s v="theater"/>
    <s v="spaces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d v="2016-07-13T22:53:29"/>
    <d v="2016-08-27T22:53:29"/>
    <s v="theater/spaces"/>
    <n v="162.70967741935485"/>
    <s v="theater"/>
    <s v="spaces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d v="2015-04-27T16:13:06"/>
    <d v="2015-06-11T16:13:06"/>
    <s v="theater/spaces"/>
    <n v="120.16666666666667"/>
    <s v="theater"/>
    <s v="spaces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d v="2012-09-06T23:51:15"/>
    <d v="2012-10-06T23:51:15"/>
    <s v="theater/spaces"/>
    <n v="67.697802197802204"/>
    <s v="theater"/>
    <s v="spaces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d v="2014-05-02T12:13:33"/>
    <d v="2014-05-30T16:00:00"/>
    <s v="theater/spaces"/>
    <n v="52.103448275862071"/>
    <s v="theater"/>
    <s v="spaces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d v="2017-02-17T11:01:32"/>
    <d v="2017-03-03T11:01:32"/>
    <s v="theater/spaces"/>
    <n v="51.6"/>
    <s v="theater"/>
    <s v="spaces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d v="2015-02-18T16:54:11"/>
    <d v="2015-03-20T15:54:11"/>
    <s v="theater/spaces"/>
    <n v="164.3"/>
    <s v="theater"/>
    <s v="spaces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d v="2016-07-16T06:20:25"/>
    <d v="2016-08-15T06:20:25"/>
    <s v="theater/spaces"/>
    <n v="84.858585858585855"/>
    <s v="theater"/>
    <s v="spaces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d v="2014-10-20T17:00:47"/>
    <d v="2014-11-18T04:35:00"/>
    <s v="theater/spaces"/>
    <n v="94.548850574712645"/>
    <s v="theater"/>
    <s v="spaces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d v="2015-08-17T17:56:11"/>
    <d v="2015-09-16T17:56:11"/>
    <s v="theater/spaces"/>
    <n v="45.536585365853661"/>
    <s v="theater"/>
    <s v="spaces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d v="2016-08-15T21:10:47"/>
    <d v="2016-10-14T21:10:47"/>
    <s v="theater/spaces"/>
    <n v="51.724137931034484"/>
    <s v="theater"/>
    <s v="spaces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d v="2015-08-12T01:04:19"/>
    <d v="2015-09-11T01:04:19"/>
    <s v="theater/spaces"/>
    <n v="50.88"/>
    <s v="theater"/>
    <s v="spaces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d v="2016-07-19T02:38:45"/>
    <d v="2016-08-18T02:38:45"/>
    <s v="theater/spaces"/>
    <n v="191.13043478260869"/>
    <s v="theater"/>
    <s v="spaces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d v="2016-10-01T12:50:55"/>
    <d v="2016-11-01T03:59:00"/>
    <s v="theater/spaces"/>
    <n v="89.314285714285717"/>
    <s v="theater"/>
    <s v="spaces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d v="2013-04-04T13:26:49"/>
    <d v="2013-05-04T13:26:49"/>
    <s v="theater/spaces"/>
    <n v="88.588631921824103"/>
    <s v="theater"/>
    <s v="spaces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d v="2013-07-11T18:50:44"/>
    <d v="2013-08-16T11:59:00"/>
    <s v="theater/spaces"/>
    <n v="96.300911854103347"/>
    <s v="theater"/>
    <s v="spaces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d v="2010-07-19T21:26:13"/>
    <d v="2010-10-02T04:59:00"/>
    <s v="theater/spaces"/>
    <n v="33.3125"/>
    <s v="theater"/>
    <s v="spaces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d v="2016-01-04T06:03:17"/>
    <d v="2016-03-04T06:03:17"/>
    <s v="theater/spaces"/>
    <n v="37.222222222222221"/>
    <s v="theater"/>
    <s v="spaces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d v="2013-12-02T19:03:58"/>
    <d v="2013-12-29T07:59:00"/>
    <s v="theater/spaces"/>
    <n v="92.130423728813554"/>
    <s v="theater"/>
    <s v="spaces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d v="2015-06-22T19:00:21"/>
    <d v="2015-06-26T23:00:00"/>
    <s v="theater/spaces"/>
    <n v="76.785714285714292"/>
    <s v="theater"/>
    <s v="spaces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d v="2015-12-21T20:50:48"/>
    <d v="2016-01-20T20:50:48"/>
    <s v="theater/spaces"/>
    <n v="96.526315789473685"/>
    <s v="theater"/>
    <s v="spaces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d v="2015-09-06T16:30:47"/>
    <d v="2015-10-06T16:30:47"/>
    <s v="theater/spaces"/>
    <n v="51.891891891891895"/>
    <s v="theater"/>
    <s v="spaces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d v="2015-03-20T01:41:39"/>
    <d v="2015-04-16T02:50:00"/>
    <s v="theater/spaces"/>
    <n v="128.9140625"/>
    <s v="theater"/>
    <s v="spaces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d v="2016-01-18T17:26:38"/>
    <d v="2016-02-02T17:26:38"/>
    <s v="theater/spaces"/>
    <n v="84.108974358974365"/>
    <s v="theater"/>
    <s v="spaces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d v="2014-07-23T03:44:15"/>
    <d v="2014-08-22T03:44:15"/>
    <s v="theater/spaces"/>
    <n v="82.941562500000003"/>
    <s v="theater"/>
    <s v="spaces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d v="2014-08-11T19:16:26"/>
    <d v="2014-09-10T04:52:00"/>
    <s v="theater/spaces"/>
    <n v="259.94827586206895"/>
    <s v="theater"/>
    <s v="spaces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d v="2016-03-14T23:44:14"/>
    <d v="2016-04-27T13:16:00"/>
    <s v="theater/spaces"/>
    <n v="37.25"/>
    <s v="theater"/>
    <s v="spaces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d v="2014-12-02T21:37:42"/>
    <d v="2014-12-31T21:22:00"/>
    <s v="theater/spaces"/>
    <n v="177.02127659574469"/>
    <s v="theater"/>
    <s v="spaces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d v="2015-05-15T00:20:55"/>
    <d v="2015-06-14T00:20:55"/>
    <s v="theater/spaces"/>
    <n v="74.074074074074076"/>
    <s v="theater"/>
    <s v="spaces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d v="2016-04-05T04:02:40"/>
    <d v="2016-05-05T04:02:40"/>
    <s v="theater/spaces"/>
    <n v="70.666666666666671"/>
    <s v="theater"/>
    <s v="spaces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d v="2017-01-09T09:59:05"/>
    <d v="2017-02-08T09:59:05"/>
    <s v="theater/spaces"/>
    <n v="23.62857142857143"/>
    <s v="theater"/>
    <s v="spaces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d v="2015-04-28T16:04:54"/>
    <d v="2015-05-28T15:59:00"/>
    <s v="theater/spaces"/>
    <n v="37.5"/>
    <s v="theater"/>
    <s v="spaces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d v="2014-08-11T18:16:53"/>
    <d v="2014-10-02T03:59:00"/>
    <s v="theater/spaces"/>
    <n v="13.333333333333334"/>
    <s v="theater"/>
    <s v="spaces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d v="2015-01-23T19:59:14"/>
    <d v="2015-03-02T01:04:00"/>
    <s v="theater/spaces"/>
    <e v="#DIV/0!"/>
    <s v="theater"/>
    <s v="spaces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d v="2014-11-10T22:59:50"/>
    <d v="2015-01-09T22:59:50"/>
    <s v="theater/spaces"/>
    <n v="1"/>
    <s v="theater"/>
    <s v="spaces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d v="2014-07-31T15:16:24"/>
    <d v="2014-09-29T15:16:24"/>
    <s v="theater/spaces"/>
    <e v="#DIV/0!"/>
    <s v="theater"/>
    <s v="spaces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d v="2016-03-04T15:36:51"/>
    <d v="2016-04-03T14:36:51"/>
    <s v="theater/spaces"/>
    <e v="#DIV/0!"/>
    <s v="theater"/>
    <s v="spaces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d v="2016-03-31T08:59:00"/>
    <d v="2016-05-20T08:59:00"/>
    <s v="theater/spaces"/>
    <n v="1"/>
    <s v="theater"/>
    <s v="spaces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d v="2014-07-09T22:27:26"/>
    <d v="2014-08-08T22:27:26"/>
    <s v="theater/spaces"/>
    <n v="41"/>
    <s v="theater"/>
    <s v="spaces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d v="2015-08-29T06:35:34"/>
    <d v="2015-09-28T06:35:34"/>
    <s v="theater/spaces"/>
    <n v="55.833333333333336"/>
    <s v="theater"/>
    <s v="spaces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d v="2014-07-14T18:49:08"/>
    <d v="2014-08-13T18:49:08"/>
    <s v="theater/spaces"/>
    <e v="#DIV/0!"/>
    <s v="theater"/>
    <s v="spaces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d v="2015-09-01T12:51:32"/>
    <d v="2015-09-30T18:00:00"/>
    <s v="theater/spaces"/>
    <n v="99.761194029850742"/>
    <s v="theater"/>
    <s v="spaces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d v="2016-09-17T22:08:58"/>
    <d v="2016-10-22T22:08:58"/>
    <s v="theater/spaces"/>
    <n v="25.521739130434781"/>
    <s v="theater"/>
    <s v="spaces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d v="2015-10-22T03:07:26"/>
    <d v="2015-11-22T06:59:00"/>
    <s v="theater/spaces"/>
    <n v="117.65277777777777"/>
    <s v="theater"/>
    <s v="spaces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d v="2014-07-05T01:19:32"/>
    <d v="2014-07-30T01:19:32"/>
    <s v="theater/spaces"/>
    <n v="5"/>
    <s v="theater"/>
    <s v="spaces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d v="2016-06-10T05:28:57"/>
    <d v="2016-07-10T05:28:57"/>
    <s v="theater/spaces"/>
    <n v="2796.6666666666665"/>
    <s v="theater"/>
    <s v="spaces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d v="2015-08-10T22:31:19"/>
    <d v="2015-09-09T22:31:19"/>
    <s v="theater/spaces"/>
    <n v="200"/>
    <s v="theater"/>
    <s v="spaces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d v="2015-09-16T16:35:52"/>
    <d v="2015-10-16T16:35:52"/>
    <s v="theater/spaces"/>
    <n v="87.5"/>
    <s v="theater"/>
    <s v="spaces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d v="2014-11-14T20:00:34"/>
    <d v="2014-12-14T20:00:34"/>
    <s v="theater/spaces"/>
    <n v="20.142857142857142"/>
    <s v="theater"/>
    <s v="spaces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d v="2016-11-16T17:36:09"/>
    <d v="2016-12-07T17:36:09"/>
    <s v="theater/spaces"/>
    <n v="20.875"/>
    <s v="theater"/>
    <s v="spaces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d v="2015-04-03T17:34:41"/>
    <d v="2015-04-21T05:59:00"/>
    <s v="theater/spaces"/>
    <n v="61.307692307692307"/>
    <s v="theater"/>
    <s v="spaces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d v="2016-10-15T16:34:22"/>
    <d v="2016-10-30T01:46:00"/>
    <s v="theater/spaces"/>
    <n v="1"/>
    <s v="theater"/>
    <s v="spaces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d v="2015-04-17T16:25:00"/>
    <d v="2015-06-14T19:19:00"/>
    <s v="theater/spaces"/>
    <n v="92.142857142857139"/>
    <s v="theater"/>
    <s v="spaces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d v="2016-02-09T13:42:39"/>
    <d v="2016-03-10T13:42:39"/>
    <s v="theater/spaces"/>
    <n v="7.333333333333333"/>
    <s v="theater"/>
    <s v="spaces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d v="2016-06-30T02:27:20"/>
    <d v="2016-08-19T02:27:20"/>
    <s v="theater/spaces"/>
    <n v="64.8"/>
    <s v="theater"/>
    <s v="spaces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d v="2015-08-10T15:38:43"/>
    <d v="2015-10-09T15:38:43"/>
    <s v="theater/spaces"/>
    <n v="30.12"/>
    <s v="theater"/>
    <s v="spaces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d v="2017-01-31T22:57:58"/>
    <d v="2017-03-02T22:57:58"/>
    <s v="theater/spaces"/>
    <n v="52.5"/>
    <s v="theater"/>
    <s v="spaces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d v="2015-01-27T03:19:55"/>
    <d v="2015-02-26T03:19:55"/>
    <s v="theater/spaces"/>
    <n v="23.666666666666668"/>
    <s v="theater"/>
    <s v="spaces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d v="2015-02-20T17:07:15"/>
    <d v="2015-03-22T16:07:15"/>
    <s v="theater/spaces"/>
    <n v="415.77777777777777"/>
    <s v="theater"/>
    <s v="spaces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d v="2014-10-28T00:40:44"/>
    <d v="2014-12-27T01:40:44"/>
    <s v="theater/spaces"/>
    <n v="53.714285714285715"/>
    <s v="theater"/>
    <s v="spaces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d v="2015-08-21T04:21:31"/>
    <d v="2015-09-20T04:21:31"/>
    <s v="theater/spaces"/>
    <n v="420.6"/>
    <s v="theater"/>
    <s v="spaces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d v="2015-10-16T22:09:06"/>
    <d v="2015-11-15T23:09:06"/>
    <s v="theater/spaces"/>
    <e v="#DIV/0!"/>
    <s v="theater"/>
    <s v="spaces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d v="2014-08-02T13:31:18"/>
    <d v="2014-09-01T05:00:00"/>
    <s v="theater/spaces"/>
    <n v="18.666666666666668"/>
    <s v="theater"/>
    <s v="spaces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d v="2015-04-06T17:22:11"/>
    <d v="2015-05-05T18:48:00"/>
    <s v="theater/spaces"/>
    <n v="78.333333333333329"/>
    <s v="theater"/>
    <s v="spaces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d v="2015-08-30T21:12:39"/>
    <d v="2015-09-29T21:12:39"/>
    <s v="theater/spaces"/>
    <n v="67.777777777777771"/>
    <s v="theater"/>
    <s v="spaces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d v="2015-06-18T16:05:59"/>
    <d v="2015-08-17T16:05:59"/>
    <s v="theater/spaces"/>
    <n v="16.666666666666668"/>
    <s v="theater"/>
    <s v="spaces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d v="2016-10-22T03:36:30"/>
    <d v="2016-12-21T04:36:30"/>
    <s v="theater/spaces"/>
    <n v="62.5"/>
    <s v="theater"/>
    <s v="spaces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d v="2014-12-08T13:44:07"/>
    <d v="2015-01-08T13:41:00"/>
    <s v="theater/spaces"/>
    <n v="42"/>
    <s v="theater"/>
    <s v="spaces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d v="2016-06-07T13:01:23"/>
    <d v="2016-07-09T01:59:00"/>
    <s v="theater/spaces"/>
    <n v="130.0888888888889"/>
    <s v="theater"/>
    <s v="spaces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d v="2015-03-02T19:39:05"/>
    <d v="2015-05-01T18:39:05"/>
    <s v="theater/spaces"/>
    <n v="1270.2222222222222"/>
    <s v="theater"/>
    <s v="spaces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d v="2016-07-15T22:45:43"/>
    <d v="2016-08-14T22:45:43"/>
    <s v="theater/spaces"/>
    <n v="88.444444444444443"/>
    <s v="theater"/>
    <s v="spaces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d v="2015-09-08T14:51:52"/>
    <d v="2015-10-15T22:00:00"/>
    <s v="theater/spaces"/>
    <n v="56.342380952380957"/>
    <s v="theater"/>
    <s v="spaces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d v="2014-05-01T21:49:01"/>
    <d v="2014-06-01T03:59:00"/>
    <s v="theater/spaces"/>
    <n v="53.529411764705884"/>
    <s v="theater"/>
    <s v="spaces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d v="2015-07-22T19:05:56"/>
    <d v="2015-09-20T19:05:56"/>
    <s v="theater/spaces"/>
    <n v="25"/>
    <s v="theater"/>
    <s v="spaces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d v="2016-06-02T00:36:20"/>
    <d v="2016-08-01T00:36:20"/>
    <s v="theater/spaces"/>
    <n v="50"/>
    <s v="theater"/>
    <s v="spaces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d v="2015-04-20T19:48:46"/>
    <d v="2015-05-20T19:48:46"/>
    <s v="theater/spaces"/>
    <n v="56.785714285714285"/>
    <s v="theater"/>
    <s v="spaces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d v="2016-09-16T12:05:01"/>
    <d v="2016-10-07T14:00:00"/>
    <s v="theater/spaces"/>
    <n v="40.833333333333336"/>
    <s v="theater"/>
    <s v="spaces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d v="2015-12-21T19:00:49"/>
    <d v="2016-02-08T00:17:00"/>
    <s v="theater/spaces"/>
    <n v="65.111111111111114"/>
    <s v="theater"/>
    <s v="spaces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d v="2016-01-13T04:33:11"/>
    <d v="2016-02-12T04:33:11"/>
    <s v="theater/spaces"/>
    <n v="55.6"/>
    <s v="theater"/>
    <s v="spaces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d v="2014-09-20T14:56:15"/>
    <d v="2014-10-20T14:56:15"/>
    <s v="theater/spaces"/>
    <n v="140.53846153846155"/>
    <s v="theater"/>
    <s v="spaces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d v="2015-06-16T09:12:17"/>
    <d v="2015-07-16T07:56:00"/>
    <s v="theater/spaces"/>
    <n v="25"/>
    <s v="theater"/>
    <s v="spaces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d v="2016-07-04T08:10:18"/>
    <d v="2016-08-23T08:10:18"/>
    <s v="theater/spaces"/>
    <n v="69.533333333333331"/>
    <s v="theater"/>
    <s v="spaces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d v="2015-04-13T03:45:06"/>
    <d v="2015-06-12T03:45:06"/>
    <s v="theater/spaces"/>
    <n v="5.5"/>
    <s v="theater"/>
    <s v="spaces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d v="2015-01-02T21:48:31"/>
    <d v="2015-02-03T02:00:00"/>
    <s v="theater/spaces"/>
    <n v="237"/>
    <s v="theater"/>
    <s v="spaces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d v="2014-08-25T17:15:16"/>
    <d v="2014-10-19T05:00:00"/>
    <s v="theater/spaces"/>
    <n v="79.870967741935488"/>
    <s v="theater"/>
    <s v="spaces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d v="2015-08-25T10:17:56"/>
    <d v="2015-09-16T22:00:00"/>
    <s v="theater/spaces"/>
    <n v="10.25"/>
    <s v="theater"/>
    <s v="spaces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d v="2015-05-04T19:32:31"/>
    <d v="2015-05-11T19:32:31"/>
    <s v="theater/spaces"/>
    <n v="272.58620689655174"/>
    <s v="theater"/>
    <s v="spaces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d v="2015-02-27T16:19:54"/>
    <d v="2015-04-28T15:19:54"/>
    <s v="theater/spaces"/>
    <n v="13"/>
    <s v="theater"/>
    <s v="spaces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d v="2014-07-24T03:00:10"/>
    <d v="2014-08-28T03:00:10"/>
    <s v="theater/spaces"/>
    <n v="58.184210526315788"/>
    <s v="theater"/>
    <s v="spaces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d v="2017-01-10T00:45:19"/>
    <d v="2017-02-19T00:45:19"/>
    <s v="theater/spaces"/>
    <n v="10"/>
    <s v="theater"/>
    <s v="spaces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d v="2014-09-03T14:17:00"/>
    <d v="2014-10-04T14:17:00"/>
    <s v="theater/spaces"/>
    <n v="70.10526315789474"/>
    <s v="theater"/>
    <s v="spaces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d v="2016-09-02T02:55:34"/>
    <d v="2016-11-01T02:55:34"/>
    <s v="theater/spaces"/>
    <n v="57.888888888888886"/>
    <s v="theater"/>
    <s v="spaces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d v="2015-03-18T17:33:02"/>
    <d v="2015-04-17T17:33:02"/>
    <s v="theater/spaces"/>
    <n v="125.27027027027027"/>
    <s v="theater"/>
    <s v="spaces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d v="2014-07-23T15:10:50"/>
    <d v="2014-09-21T15:10:50"/>
    <s v="theater/spaces"/>
    <e v="#DIV/0!"/>
    <s v="theater"/>
    <s v="spaces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d v="2016-05-06T10:43:47"/>
    <d v="2016-06-05T10:43:47"/>
    <s v="theater/spaces"/>
    <n v="300"/>
    <s v="theater"/>
    <s v="spaces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d v="2015-03-18T12:22:05"/>
    <d v="2015-04-01T12:22:05"/>
    <s v="theater/spaces"/>
    <n v="43"/>
    <s v="theater"/>
    <s v="spaces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d v="2016-05-19T08:59:20"/>
    <d v="2016-05-27T13:12:00"/>
    <s v="theater/spaces"/>
    <n v="1"/>
    <s v="theater"/>
    <s v="spaces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d v="2016-06-13T15:35:23"/>
    <d v="2016-07-02T15:35:23"/>
    <s v="theater/spaces"/>
    <n v="775"/>
    <s v="theater"/>
    <s v="spaces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d v="2015-02-25T01:05:32"/>
    <d v="2015-03-27T00:05:32"/>
    <s v="theater/spaces"/>
    <n v="5"/>
    <s v="theater"/>
    <s v="spaces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d v="2016-03-06T22:36:36"/>
    <d v="2016-05-05T21:36:36"/>
    <s v="theater/spaces"/>
    <n v="12.8"/>
    <s v="theater"/>
    <s v="spaces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d v="2014-07-28T16:18:55"/>
    <d v="2014-09-26T16:18:55"/>
    <s v="theater/spaces"/>
    <n v="10"/>
    <s v="theater"/>
    <s v="spaces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d v="2016-11-04T22:22:12"/>
    <d v="2016-11-09T23:22:12"/>
    <s v="theater/spaces"/>
    <n v="58"/>
    <s v="theater"/>
    <s v="spaces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d v="2016-06-09T23:49:58"/>
    <d v="2016-07-09T23:49:58"/>
    <s v="theater/spaces"/>
    <n v="244.80459770114942"/>
    <s v="theater"/>
    <s v="spaces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d v="2014-12-04T18:43:21"/>
    <d v="2015-02-02T18:43:21"/>
    <s v="theater/spaces"/>
    <n v="6.5"/>
    <s v="theater"/>
    <s v="spaces"/>
  </r>
  <r>
    <x v="3125"/>
    <s v="N/A (Canceled)"/>
    <s v="N/A"/>
    <n v="1500000"/>
    <n v="0"/>
    <x v="1"/>
    <s v="US"/>
    <s v="USD"/>
    <n v="1452142672"/>
    <n v="1449550672"/>
    <b v="0"/>
    <n v="0"/>
    <b v="0"/>
    <n v="0"/>
    <d v="2015-12-08T04:57:52"/>
    <d v="2016-01-07T04:57:52"/>
    <s v="theater/spaces"/>
    <e v="#DIV/0!"/>
    <s v="theater"/>
    <s v="spaces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d v="2016-02-27T00:26:02"/>
    <d v="2016-03-27T23:26:02"/>
    <s v="theater/spaces"/>
    <n v="61.176470588235297"/>
    <s v="theater"/>
    <s v="spaces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d v="2015-01-30T20:33:49"/>
    <d v="2015-03-01T20:33:49"/>
    <s v="theater/spaces"/>
    <e v="#DIV/0!"/>
    <s v="theater"/>
    <s v="spaces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d v="2017-02-14T19:49:01"/>
    <d v="2017-03-16T18:49:01"/>
    <s v="theater/plays"/>
    <n v="139.23931623931625"/>
    <s v="theater"/>
    <s v="plays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d v="2017-03-09T20:13:39"/>
    <d v="2017-04-18T19:13:39"/>
    <s v="theater/plays"/>
    <n v="10"/>
    <s v="theater"/>
    <s v="plays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d v="2017-03-14T15:21:56"/>
    <d v="2017-04-14T04:59:00"/>
    <s v="theater/plays"/>
    <n v="93.75"/>
    <s v="theater"/>
    <s v="plays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d v="2017-03-09T13:54:05"/>
    <d v="2017-04-08T12:54:05"/>
    <s v="theater/plays"/>
    <n v="53.75"/>
    <s v="theater"/>
    <s v="plays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d v="2017-02-20T08:24:20"/>
    <d v="2017-04-21T07:24:20"/>
    <s v="theater/plays"/>
    <n v="10"/>
    <s v="theater"/>
    <s v="plays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d v="2017-02-22T13:33:54"/>
    <d v="2017-03-24T12:33:54"/>
    <s v="theater/plays"/>
    <n v="33.75"/>
    <s v="theater"/>
    <s v="plays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d v="2017-03-06T17:16:59"/>
    <d v="2017-03-27T16:16:59"/>
    <s v="theater/plays"/>
    <n v="18.75"/>
    <s v="theater"/>
    <s v="plays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d v="2017-03-13T03:38:41"/>
    <d v="2017-04-04T03:38:41"/>
    <s v="theater/plays"/>
    <n v="23.142857142857142"/>
    <s v="theater"/>
    <s v="plays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d v="2017-02-23T11:05:54"/>
    <d v="2017-03-31T22:59:00"/>
    <s v="theater/plays"/>
    <n v="29.045454545454547"/>
    <s v="theater"/>
    <s v="plays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d v="2017-03-13T21:14:29"/>
    <d v="2017-05-03T19:12:00"/>
    <s v="theater/plays"/>
    <n v="50"/>
    <s v="theater"/>
    <s v="plays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d v="2017-03-15T15:30:07"/>
    <d v="2017-04-03T15:30:07"/>
    <s v="theater/plays"/>
    <e v="#DIV/0!"/>
    <s v="theater"/>
    <s v="plays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d v="2017-02-19T06:29:20"/>
    <d v="2017-03-25T04:33:00"/>
    <s v="theater/plays"/>
    <n v="450"/>
    <s v="theater"/>
    <s v="plays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d v="2017-03-08T17:15:03"/>
    <d v="2017-04-07T16:15:03"/>
    <s v="theater/plays"/>
    <n v="24"/>
    <s v="theater"/>
    <s v="plays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d v="2017-03-06T18:04:48"/>
    <d v="2017-04-16T20:00:00"/>
    <s v="theater/plays"/>
    <n v="32.25"/>
    <s v="theater"/>
    <s v="plays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d v="2017-02-17T12:18:59"/>
    <d v="2017-03-19T11:18:59"/>
    <s v="theater/plays"/>
    <n v="15"/>
    <s v="theater"/>
    <s v="plays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d v="2017-03-14T08:35:56"/>
    <d v="2017-04-09T08:35:56"/>
    <s v="theater/plays"/>
    <e v="#DIV/0!"/>
    <s v="theater"/>
    <s v="plays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d v="2017-03-02T12:55:07"/>
    <d v="2017-03-19T06:00:00"/>
    <s v="theater/plays"/>
    <n v="251.33333333333334"/>
    <s v="theater"/>
    <s v="plays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d v="2017-01-27T00:58:54"/>
    <d v="2017-03-27T23:58:54"/>
    <s v="theater/plays"/>
    <e v="#DIV/0!"/>
    <s v="theater"/>
    <s v="plays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d v="2017-03-02T16:22:46"/>
    <d v="2017-04-16T15:22:46"/>
    <s v="theater/plays"/>
    <n v="437.5"/>
    <s v="theater"/>
    <s v="plays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d v="2014-09-27T23:15:55"/>
    <d v="2014-11-07T00:15:55"/>
    <s v="theater/plays"/>
    <n v="110.35211267605634"/>
    <s v="theater"/>
    <s v="plays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d v="2014-09-09T15:58:04"/>
    <d v="2014-10-01T04:00:00"/>
    <s v="theater/plays"/>
    <n v="41.421052631578945"/>
    <s v="theater"/>
    <s v="plays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d v="2012-11-13T00:25:00"/>
    <d v="2012-12-07T02:00:00"/>
    <s v="theater/plays"/>
    <n v="52"/>
    <s v="theater"/>
    <s v="plays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d v="2010-10-27T06:20:03"/>
    <d v="2011-01-25T04:00:00"/>
    <s v="theater/plays"/>
    <n v="33.990384615384613"/>
    <s v="theater"/>
    <s v="plays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d v="2014-08-11T20:09:34"/>
    <d v="2014-09-10T20:09:34"/>
    <s v="theater/plays"/>
    <n v="103.35294117647059"/>
    <s v="theater"/>
    <s v="plays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d v="2013-10-03T20:49:27"/>
    <d v="2013-11-02T20:49:27"/>
    <s v="theater/plays"/>
    <n v="34.791044776119406"/>
    <s v="theater"/>
    <s v="plays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d v="2011-03-31T03:42:17"/>
    <d v="2011-05-01T04:59:00"/>
    <s v="theater/plays"/>
    <n v="41.773858921161825"/>
    <s v="theater"/>
    <s v="plays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d v="2012-03-02T21:00:58"/>
    <d v="2012-04-01T20:00:58"/>
    <s v="theater/plays"/>
    <n v="64.268292682926827"/>
    <s v="theater"/>
    <s v="plays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d v="2012-11-20T11:58:45"/>
    <d v="2012-12-20T11:58:45"/>
    <s v="theater/plays"/>
    <n v="31.209370860927152"/>
    <s v="theater"/>
    <s v="plays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d v="2012-04-27T22:52:24"/>
    <d v="2012-06-01T22:52:24"/>
    <s v="theater/plays"/>
    <n v="62.921348314606739"/>
    <s v="theater"/>
    <s v="plays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d v="2014-07-09T18:55:05"/>
    <d v="2014-07-19T05:00:00"/>
    <s v="theater/plays"/>
    <n v="98.536585365853654"/>
    <s v="theater"/>
    <s v="plays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d v="2013-06-22T20:09:12"/>
    <d v="2013-07-22T20:09:12"/>
    <s v="theater/plays"/>
    <n v="82.608695652173907"/>
    <s v="theater"/>
    <s v="plays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d v="2011-12-07T01:36:01"/>
    <d v="2012-01-18T23:00:00"/>
    <s v="theater/plays"/>
    <n v="38.504230769230773"/>
    <s v="theater"/>
    <s v="plays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d v="2014-07-21T06:21:27"/>
    <d v="2014-08-13T04:59:00"/>
    <s v="theater/plays"/>
    <n v="80.15789473684211"/>
    <s v="theater"/>
    <s v="plays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d v="2014-09-15T12:52:02"/>
    <d v="2014-10-15T12:52:02"/>
    <s v="theater/plays"/>
    <n v="28.405405405405407"/>
    <s v="theater"/>
    <s v="plays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d v="2014-06-09T16:27:42"/>
    <d v="2014-07-07T02:00:00"/>
    <s v="theater/plays"/>
    <n v="80.730158730158735"/>
    <s v="theater"/>
    <s v="plays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d v="2014-05-16T18:05:25"/>
    <d v="2014-06-15T18:05:25"/>
    <s v="theater/plays"/>
    <n v="200.69444444444446"/>
    <s v="theater"/>
    <s v="plays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d v="2014-05-07T19:20:15"/>
    <d v="2014-06-09T19:20:15"/>
    <s v="theater/plays"/>
    <n v="37.591549295774648"/>
    <s v="theater"/>
    <s v="plays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d v="2011-04-11T03:49:20"/>
    <d v="2011-05-03T03:59:00"/>
    <s v="theater/plays"/>
    <n v="58.095238095238095"/>
    <s v="theater"/>
    <s v="plays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d v="2014-10-28T16:35:53"/>
    <d v="2014-11-26T07:59:00"/>
    <s v="theater/plays"/>
    <n v="60.300892473118282"/>
    <s v="theater"/>
    <s v="plays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d v="2014-07-19T04:13:01"/>
    <d v="2014-08-02T04:13:01"/>
    <s v="theater/plays"/>
    <n v="63.363636363636367"/>
    <s v="theater"/>
    <s v="plays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d v="2014-05-13T02:32:33"/>
    <d v="2014-06-13T22:00:00"/>
    <s v="theater/plays"/>
    <n v="50.901639344262293"/>
    <s v="theater"/>
    <s v="plays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d v="2013-11-13T17:42:41"/>
    <d v="2013-12-13T04:59:00"/>
    <s v="theater/plays"/>
    <n v="100.5"/>
    <s v="theater"/>
    <s v="plays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d v="2014-05-30T01:55:44"/>
    <d v="2014-07-02T04:00:00"/>
    <s v="theater/plays"/>
    <n v="31.619718309859156"/>
    <s v="theater"/>
    <s v="plays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d v="2016-04-06T14:35:58"/>
    <d v="2016-05-06T14:35:58"/>
    <s v="theater/plays"/>
    <n v="65.102564102564102"/>
    <s v="theater"/>
    <s v="plays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d v="2012-01-15T17:31:08"/>
    <d v="2012-02-14T17:31:08"/>
    <s v="theater/plays"/>
    <n v="79.310344827586206"/>
    <s v="theater"/>
    <s v="plays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d v="2014-08-27T21:04:52"/>
    <d v="2014-09-26T21:04:52"/>
    <s v="theater/plays"/>
    <n v="139.18918918918919"/>
    <s v="theater"/>
    <s v="plays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d v="2014-08-11T20:45:08"/>
    <d v="2014-08-25T20:45:08"/>
    <s v="theater/plays"/>
    <n v="131.91304347826087"/>
    <s v="theater"/>
    <s v="plays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d v="2010-12-19T21:17:07"/>
    <d v="2011-02-17T21:17:07"/>
    <s v="theater/plays"/>
    <n v="91.3"/>
    <s v="theater"/>
    <s v="plays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d v="2013-07-22T22:20:31"/>
    <d v="2013-08-18T15:00:00"/>
    <s v="theater/plays"/>
    <n v="39.672727272727272"/>
    <s v="theater"/>
    <s v="plays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d v="2014-05-22T16:00:09"/>
    <d v="2014-06-21T16:00:09"/>
    <s v="theater/plays"/>
    <n v="57.549019607843135"/>
    <s v="theater"/>
    <s v="plays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d v="2014-06-16T14:31:15"/>
    <d v="2014-07-16T14:31:15"/>
    <s v="theater/plays"/>
    <n v="33.025641025641029"/>
    <s v="theater"/>
    <s v="plays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d v="2013-04-11T16:51:11"/>
    <d v="2013-05-06T16:51:11"/>
    <s v="theater/plays"/>
    <n v="77.335806451612896"/>
    <s v="theater"/>
    <s v="plays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d v="2014-05-21T09:54:09"/>
    <d v="2014-06-20T09:54:09"/>
    <s v="theater/plays"/>
    <n v="31.933333333333334"/>
    <s v="theater"/>
    <s v="plays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d v="2014-05-20T07:26:27"/>
    <d v="2014-06-15T16:00:00"/>
    <s v="theater/plays"/>
    <n v="36.333333333333336"/>
    <s v="theater"/>
    <s v="plays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d v="2011-12-06T22:47:01"/>
    <d v="2012-01-31T17:00:00"/>
    <s v="theater/plays"/>
    <n v="46.768211920529801"/>
    <s v="theater"/>
    <s v="plays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d v="2013-08-05T19:04:29"/>
    <d v="2013-08-23T19:04:29"/>
    <s v="theater/plays"/>
    <n v="40.073529411764703"/>
    <s v="theater"/>
    <s v="plays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d v="2014-06-01T23:50:31"/>
    <d v="2014-07-01T23:50:31"/>
    <s v="theater/plays"/>
    <n v="100.21739130434783"/>
    <s v="theater"/>
    <s v="plays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d v="2014-07-09T23:27:21"/>
    <d v="2014-07-16T23:27:21"/>
    <s v="theater/plays"/>
    <n v="41.666666666666664"/>
    <s v="theater"/>
    <s v="plays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d v="2014-08-17T22:10:38"/>
    <d v="2014-09-16T21:00:00"/>
    <s v="theater/plays"/>
    <n v="46.714285714285715"/>
    <s v="theater"/>
    <s v="plays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d v="2014-07-15T15:59:33"/>
    <d v="2014-08-04T15:59:33"/>
    <s v="theater/plays"/>
    <n v="71.491803278688522"/>
    <s v="theater"/>
    <s v="plays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d v="2015-05-20T09:58:22"/>
    <d v="2015-06-10T09:58:22"/>
    <s v="theater/musical"/>
    <n v="14.444444444444445"/>
    <s v="theater"/>
    <s v="musical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d v="2015-04-24T08:18:52"/>
    <d v="2015-05-24T08:18:52"/>
    <s v="theater/musical"/>
    <n v="356.84210526315792"/>
    <s v="theater"/>
    <s v="musical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d v="2016-11-09T03:37:55"/>
    <d v="2016-12-09T04:37:55"/>
    <s v="theater/musical"/>
    <e v="#DIV/0!"/>
    <s v="theater"/>
    <s v="musical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d v="2016-06-17T18:07:49"/>
    <d v="2016-08-16T18:07:49"/>
    <s v="theater/musical"/>
    <n v="37.75"/>
    <s v="theater"/>
    <s v="musical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d v="2015-01-14T22:34:19"/>
    <d v="2015-02-28T22:00:00"/>
    <s v="theater/musical"/>
    <n v="12.75"/>
    <s v="theater"/>
    <s v="musical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d v="2015-01-06T23:14:16"/>
    <d v="2015-02-20T23:14:16"/>
    <s v="theater/musical"/>
    <n v="24.458333333333332"/>
    <s v="theater"/>
    <s v="musical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d v="2015-06-27T01:29:58"/>
    <d v="2015-07-27T01:29:58"/>
    <s v="theater/musical"/>
    <e v="#DIV/0!"/>
    <s v="theater"/>
    <s v="musical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d v="2015-01-13T14:15:42"/>
    <d v="2015-02-12T14:15:42"/>
    <s v="theater/musical"/>
    <n v="53.07692307692308"/>
    <s v="theater"/>
    <s v="musical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d v="2015-06-02T14:21:15"/>
    <d v="2015-08-01T14:00:00"/>
    <s v="theater/musical"/>
    <n v="300"/>
    <s v="theater"/>
    <s v="musical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d v="2015-01-05T11:50:18"/>
    <d v="2015-02-04T11:50:18"/>
    <s v="theater/musical"/>
    <n v="286.25"/>
    <s v="theater"/>
    <s v="musical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d v="2015-01-09T10:11:17"/>
    <d v="2015-02-16T10:11:17"/>
    <s v="theater/musical"/>
    <n v="36.666666666666664"/>
    <s v="theater"/>
    <s v="musical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d v="2014-08-07T18:16:58"/>
    <d v="2014-09-06T21:00:00"/>
    <s v="theater/musical"/>
    <n v="49.20754716981132"/>
    <s v="theater"/>
    <s v="musical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d v="2016-03-31T07:41:41"/>
    <d v="2016-04-30T05:34:00"/>
    <s v="theater/musical"/>
    <n v="1"/>
    <s v="theater"/>
    <s v="musical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d v="2014-08-10T18:24:37"/>
    <d v="2014-08-31T18:24:37"/>
    <s v="theater/musical"/>
    <n v="12.5"/>
    <s v="theater"/>
    <s v="musical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d v="2015-10-16T20:29:06"/>
    <d v="2015-12-14T05:59:00"/>
    <s v="theater/musical"/>
    <n v="109.04"/>
    <s v="theater"/>
    <s v="musical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d v="2015-08-26T23:43:42"/>
    <d v="2015-09-25T23:43:42"/>
    <s v="theater/musical"/>
    <n v="41.666666666666664"/>
    <s v="theater"/>
    <s v="musical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d v="2015-06-17T16:27:59"/>
    <d v="2015-07-17T16:14:00"/>
    <s v="theater/musical"/>
    <e v="#DIV/0!"/>
    <s v="theater"/>
    <s v="musical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d v="2015-04-01T08:59:32"/>
    <d v="2015-05-01T08:59:32"/>
    <s v="theater/musical"/>
    <n v="22.75"/>
    <s v="theater"/>
    <s v="musical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d v="2015-08-20T06:37:31"/>
    <d v="2015-09-19T06:37:31"/>
    <s v="theater/musical"/>
    <e v="#DIV/0!"/>
    <s v="theater"/>
    <s v="musical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d v="2015-02-22T06:40:07"/>
    <d v="2015-04-23T05:40:07"/>
    <s v="theater/musical"/>
    <n v="70.833333333333329"/>
    <s v="theater"/>
    <s v="musical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d v="2014-07-07T14:31:17"/>
    <d v="2014-07-28T14:31:17"/>
    <s v="theater/plays"/>
    <n v="63.109756097560975"/>
    <s v="theater"/>
    <s v="plays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d v="2014-05-19T15:17:38"/>
    <d v="2014-06-20T23:00:00"/>
    <s v="theater/plays"/>
    <n v="50.157964601769912"/>
    <s v="theater"/>
    <s v="plays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d v="2012-04-14T22:28:39"/>
    <d v="2012-06-01T03:59:00"/>
    <s v="theater/plays"/>
    <n v="62.883333333333333"/>
    <s v="theater"/>
    <s v="plays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d v="2014-07-14T14:04:40"/>
    <d v="2014-08-15T02:00:00"/>
    <s v="theater/plays"/>
    <n v="85.531055900621112"/>
    <s v="theater"/>
    <s v="plays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d v="2014-07-09T19:05:51"/>
    <d v="2014-08-08T19:05:51"/>
    <s v="theater/plays"/>
    <n v="53.723404255319146"/>
    <s v="theater"/>
    <s v="plays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d v="2015-06-16T18:19:19"/>
    <d v="2015-07-26T18:19:19"/>
    <s v="theater/plays"/>
    <n v="127.80851063829788"/>
    <s v="theater"/>
    <s v="plays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d v="2015-11-29T19:01:13"/>
    <d v="2016-01-05T23:55:00"/>
    <s v="theater/plays"/>
    <n v="106.57391304347826"/>
    <s v="theater"/>
    <s v="plays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d v="2015-08-03T15:57:51"/>
    <d v="2015-09-10T03:59:00"/>
    <s v="theater/plays"/>
    <n v="262.11194029850748"/>
    <s v="theater"/>
    <s v="plays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d v="2015-06-10T11:06:11"/>
    <d v="2015-07-11T14:30:00"/>
    <s v="theater/plays"/>
    <n v="57.171428571428571"/>
    <s v="theater"/>
    <s v="plays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d v="2016-10-05T13:06:24"/>
    <d v="2016-11-04T13:06:24"/>
    <s v="theater/plays"/>
    <n v="50.20192307692308"/>
    <s v="theater"/>
    <s v="plays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d v="2014-11-28T00:03:06"/>
    <d v="2014-12-31T00:00:00"/>
    <s v="theater/plays"/>
    <n v="66.586956521739125"/>
    <s v="theater"/>
    <s v="plays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d v="2015-02-15T23:35:47"/>
    <d v="2015-03-22T22:35:47"/>
    <s v="theater/plays"/>
    <n v="168.25210084033614"/>
    <s v="theater"/>
    <s v="plays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d v="2017-02-06T20:00:04"/>
    <d v="2017-03-12T21:00:00"/>
    <s v="theater/plays"/>
    <n v="256.37288135593218"/>
    <s v="theater"/>
    <s v="plays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d v="2015-05-31T16:43:23"/>
    <d v="2015-07-05T16:43:23"/>
    <s v="theater/plays"/>
    <n v="36.610619469026545"/>
    <s v="theater"/>
    <s v="plays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d v="2015-09-23T13:58:17"/>
    <d v="2015-10-24T21:29:00"/>
    <s v="theater/plays"/>
    <n v="37.142857142857146"/>
    <s v="theater"/>
    <s v="plays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d v="2015-07-21T20:02:56"/>
    <d v="2015-08-20T20:02:56"/>
    <s v="theater/plays"/>
    <n v="45.878378378378379"/>
    <s v="theater"/>
    <s v="plays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d v="2016-11-23T20:25:13"/>
    <d v="2017-01-10T05:00:00"/>
    <s v="theater/plays"/>
    <n v="141.71296296296296"/>
    <s v="theater"/>
    <s v="plays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d v="2016-05-13T13:25:38"/>
    <d v="2016-06-03T21:00:00"/>
    <s v="theater/plays"/>
    <n v="52.487179487179489"/>
    <s v="theater"/>
    <s v="plays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d v="2015-09-30T14:00:12"/>
    <d v="2015-10-30T14:00:12"/>
    <s v="theater/plays"/>
    <n v="59.523809523809526"/>
    <s v="theater"/>
    <s v="plays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d v="2016-12-18T21:10:36"/>
    <d v="2017-01-17T21:10:36"/>
    <s v="theater/plays"/>
    <n v="50"/>
    <s v="theater"/>
    <s v="plays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d v="2015-11-15T17:01:24"/>
    <d v="2015-12-17T04:59:00"/>
    <s v="theater/plays"/>
    <n v="193.62162162162161"/>
    <s v="theater"/>
    <s v="plays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d v="2014-10-21T06:59:58"/>
    <d v="2014-11-20T07:59:58"/>
    <s v="theater/plays"/>
    <n v="106.79702970297029"/>
    <s v="theater"/>
    <s v="plays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d v="2014-09-16T04:02:06"/>
    <d v="2014-10-01T03:59:00"/>
    <s v="theater/plays"/>
    <n v="77.21621621621621"/>
    <s v="theater"/>
    <s v="plays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d v="2016-03-17T22:39:07"/>
    <d v="2016-04-16T22:39:07"/>
    <s v="theater/plays"/>
    <n v="57.5"/>
    <s v="theater"/>
    <s v="plays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d v="2016-04-03T19:31:57"/>
    <d v="2016-05-04T03:59:00"/>
    <s v="theater/plays"/>
    <n v="50.46153846153846"/>
    <s v="theater"/>
    <s v="plays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d v="2017-01-31T19:19:15"/>
    <d v="2017-03-02T19:19:15"/>
    <s v="theater/plays"/>
    <n v="97.377049180327873"/>
    <s v="theater"/>
    <s v="plays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d v="2016-12-30T18:56:48"/>
    <d v="2017-02-01T23:31:00"/>
    <s v="theater/plays"/>
    <n v="34.91921739130435"/>
    <s v="theater"/>
    <s v="plays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d v="2016-06-01T08:20:51"/>
    <d v="2016-07-01T08:20:51"/>
    <s v="theater/plays"/>
    <n v="85.530386740331494"/>
    <s v="theater"/>
    <s v="plays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d v="2016-11-28T22:00:33"/>
    <d v="2016-12-28T22:00:33"/>
    <s v="theater/plays"/>
    <n v="182.90909090909091"/>
    <s v="theater"/>
    <s v="plays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d v="2015-09-05T11:23:04"/>
    <d v="2015-09-29T03:59:00"/>
    <s v="theater/plays"/>
    <n v="131.13620817843866"/>
    <s v="theater"/>
    <s v="plays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d v="2015-06-01T12:14:58"/>
    <d v="2015-07-01T12:14:58"/>
    <s v="theater/plays"/>
    <n v="39.810126582278478"/>
    <s v="theater"/>
    <s v="plays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d v="2015-10-01T02:08:13"/>
    <d v="2015-10-25T23:59:00"/>
    <s v="theater/plays"/>
    <n v="59.701730769230764"/>
    <s v="theater"/>
    <s v="plays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d v="2017-01-19T16:39:08"/>
    <d v="2017-02-16T23:00:00"/>
    <s v="theater/plays"/>
    <n v="88.735294117647058"/>
    <s v="theater"/>
    <s v="plays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d v="2014-09-11T07:47:50"/>
    <d v="2014-10-14T06:59:00"/>
    <s v="theater/plays"/>
    <n v="58.688622754491021"/>
    <s v="theater"/>
    <s v="plays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d v="2014-08-20T18:08:12"/>
    <d v="2014-09-19T18:08:12"/>
    <s v="theater/plays"/>
    <n v="69.56513661202186"/>
    <s v="theater"/>
    <s v="plays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d v="2015-09-15T02:19:22"/>
    <d v="2015-10-09T00:00:00"/>
    <s v="theater/plays"/>
    <n v="115.87323943661971"/>
    <s v="theater"/>
    <s v="plays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d v="2016-11-01T16:39:42"/>
    <d v="2016-12-01T17:39:42"/>
    <s v="theater/plays"/>
    <n v="23.869565217391305"/>
    <s v="theater"/>
    <s v="plays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d v="2015-05-11T14:24:18"/>
    <d v="2015-06-12T02:00:00"/>
    <s v="theater/plays"/>
    <n v="81.125925925925927"/>
    <s v="theater"/>
    <s v="plays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d v="2015-08-14T11:20:00"/>
    <d v="2015-09-12T03:59:00"/>
    <s v="theater/plays"/>
    <n v="57.626943005181346"/>
    <s v="theater"/>
    <s v="plays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d v="2015-06-12T10:25:12"/>
    <d v="2015-07-12T10:25:12"/>
    <s v="theater/plays"/>
    <n v="46.429824561403507"/>
    <s v="theater"/>
    <s v="plays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d v="2015-03-05T21:19:17"/>
    <d v="2015-04-04T20:19:17"/>
    <s v="theater/plays"/>
    <n v="60.475000000000001"/>
    <s v="theater"/>
    <s v="plays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d v="2015-05-21T17:55:14"/>
    <d v="2015-06-20T17:55:14"/>
    <s v="theater/plays"/>
    <n v="65.579545454545453"/>
    <s v="theater"/>
    <s v="plays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d v="2014-10-06T17:48:44"/>
    <d v="2014-11-05T18:48:44"/>
    <s v="theater/plays"/>
    <n v="119.1924882629108"/>
    <s v="theater"/>
    <s v="plays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d v="2015-05-22T17:32:46"/>
    <d v="2015-06-21T17:32:46"/>
    <s v="theater/plays"/>
    <n v="83.05"/>
    <s v="theater"/>
    <s v="plays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d v="2016-08-08T11:20:40"/>
    <d v="2016-09-07T11:20:40"/>
    <s v="theater/plays"/>
    <n v="57.52"/>
    <s v="theater"/>
    <s v="plays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d v="2016-08-20T13:50:28"/>
    <d v="2016-09-08T03:45:00"/>
    <s v="theater/plays"/>
    <n v="177.08695652173913"/>
    <s v="theater"/>
    <s v="plays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d v="2015-02-24T02:03:29"/>
    <d v="2015-03-26T01:03:29"/>
    <s v="theater/plays"/>
    <n v="70.771505376344081"/>
    <s v="theater"/>
    <s v="plays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d v="2014-09-07T18:26:15"/>
    <d v="2014-10-07T18:26:15"/>
    <s v="theater/plays"/>
    <n v="29.166666666666668"/>
    <s v="theater"/>
    <s v="plays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d v="2015-05-20T13:46:17"/>
    <d v="2015-06-11T03:59:00"/>
    <s v="theater/plays"/>
    <n v="72.76136363636364"/>
    <s v="theater"/>
    <s v="plays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d v="2017-01-23T13:25:52"/>
    <d v="2017-02-22T13:25:52"/>
    <s v="theater/plays"/>
    <n v="51.853414634146333"/>
    <s v="theater"/>
    <s v="plays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d v="2014-12-09T21:17:41"/>
    <d v="2015-01-08T21:17:41"/>
    <s v="theater/plays"/>
    <n v="98.2"/>
    <s v="theater"/>
    <s v="plays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d v="2016-09-01T18:15:45"/>
    <d v="2016-10-01T03:59:00"/>
    <s v="theater/plays"/>
    <n v="251.7381443298969"/>
    <s v="theater"/>
    <s v="plays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d v="2015-10-26T16:08:38"/>
    <d v="2015-11-30T17:08:38"/>
    <s v="theater/plays"/>
    <n v="74.821917808219183"/>
    <s v="theater"/>
    <s v="plays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d v="2015-06-16T17:24:36"/>
    <d v="2015-07-16T17:24:36"/>
    <s v="theater/plays"/>
    <n v="67.65306122448979"/>
    <s v="theater"/>
    <s v="plays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d v="2014-11-21T07:34:22"/>
    <d v="2014-12-22T04:00:00"/>
    <s v="theater/plays"/>
    <n v="93.81343283582089"/>
    <s v="theater"/>
    <s v="plays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d v="2015-10-07T12:23:08"/>
    <d v="2015-10-30T21:00:00"/>
    <s v="theater/plays"/>
    <n v="41.237647058823526"/>
    <s v="theater"/>
    <s v="plays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d v="2015-01-12T19:12:18"/>
    <d v="2015-01-28T22:00:00"/>
    <s v="theater/plays"/>
    <n v="52.551020408163268"/>
    <s v="theater"/>
    <s v="plays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d v="2015-11-03T17:05:15"/>
    <d v="2015-12-03T17:00:00"/>
    <s v="theater/plays"/>
    <n v="70.285714285714292"/>
    <s v="theater"/>
    <s v="plays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d v="2015-05-12T12:52:02"/>
    <d v="2015-06-12T21:00:00"/>
    <s v="theater/plays"/>
    <n v="48.325153374233132"/>
    <s v="theater"/>
    <s v="plays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d v="2015-06-17T18:11:00"/>
    <d v="2015-07-17T18:11:00"/>
    <s v="theater/plays"/>
    <n v="53.177083333333336"/>
    <s v="theater"/>
    <s v="plays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d v="2016-08-08T21:42:08"/>
    <d v="2016-08-24T21:42:08"/>
    <s v="theater/plays"/>
    <n v="60.952380952380949"/>
    <s v="theater"/>
    <s v="plays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d v="2015-05-13T09:29:57"/>
    <d v="2015-06-16T11:00:00"/>
    <s v="theater/plays"/>
    <n v="116"/>
    <s v="theater"/>
    <s v="plays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d v="2015-06-12T12:47:45"/>
    <d v="2015-07-12T12:47:45"/>
    <s v="theater/plays"/>
    <n v="61"/>
    <s v="theater"/>
    <s v="plays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d v="2014-10-03T10:29:35"/>
    <d v="2014-11-02T11:29:35"/>
    <s v="theater/plays"/>
    <n v="38.235294117647058"/>
    <s v="theater"/>
    <s v="plays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d v="2015-10-07T12:00:09"/>
    <d v="2015-11-06T13:00:09"/>
    <s v="theater/plays"/>
    <n v="106.50344827586207"/>
    <s v="theater"/>
    <s v="plays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d v="2016-08-29T19:14:02"/>
    <d v="2016-09-14T19:00:00"/>
    <s v="theater/plays"/>
    <n v="204.57142857142858"/>
    <s v="theater"/>
    <s v="plays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d v="2016-01-31T16:54:32"/>
    <d v="2016-03-15T21:00:00"/>
    <s v="theater/plays"/>
    <n v="54.912587412587413"/>
    <s v="theater"/>
    <s v="plays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d v="2015-01-13T21:07:51"/>
    <d v="2015-02-09T04:30:00"/>
    <s v="theater/plays"/>
    <n v="150.41666666666666"/>
    <s v="theater"/>
    <s v="plays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d v="2016-02-26T22:47:59"/>
    <d v="2016-04-01T03:59:00"/>
    <s v="theater/plays"/>
    <n v="52.58"/>
    <s v="theater"/>
    <s v="plays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d v="2014-10-19T16:23:26"/>
    <d v="2014-11-18T17:23:26"/>
    <s v="theater/plays"/>
    <n v="54.3"/>
    <s v="theater"/>
    <s v="plays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d v="2015-04-30T20:21:43"/>
    <d v="2015-05-30T20:21:43"/>
    <s v="theater/plays"/>
    <n v="76.029411764705884"/>
    <s v="theater"/>
    <s v="plays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d v="2016-03-02T02:27:39"/>
    <d v="2016-04-01T01:27:39"/>
    <s v="theater/plays"/>
    <n v="105.2063492063492"/>
    <s v="theater"/>
    <s v="plays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d v="2015-04-27T18:09:58"/>
    <d v="2015-06-01T05:00:00"/>
    <s v="theater/plays"/>
    <n v="68.666666666666671"/>
    <s v="theater"/>
    <s v="plays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d v="2015-08-03T00:28:25"/>
    <d v="2015-09-02T00:28:25"/>
    <s v="theater/plays"/>
    <n v="129.36170212765958"/>
    <s v="theater"/>
    <s v="plays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d v="2016-03-16T04:39:48"/>
    <d v="2016-04-29T04:39:48"/>
    <s v="theater/plays"/>
    <n v="134.26371308016877"/>
    <s v="theater"/>
    <s v="plays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d v="2016-01-10T17:51:38"/>
    <d v="2016-02-10T21:00:00"/>
    <s v="theater/plays"/>
    <n v="17.829787234042552"/>
    <s v="theater"/>
    <s v="plays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d v="2016-01-11T21:14:13"/>
    <d v="2016-01-29T05:59:00"/>
    <s v="theater/plays"/>
    <n v="203.2"/>
    <s v="theater"/>
    <s v="plays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d v="2017-01-27T22:37:06"/>
    <d v="2017-02-28T05:00:00"/>
    <s v="theater/plays"/>
    <n v="69.18518518518519"/>
    <s v="theater"/>
    <s v="plays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d v="2016-07-16T20:09:42"/>
    <d v="2016-08-15T20:09:42"/>
    <s v="theater/plays"/>
    <n v="125.12295081967213"/>
    <s v="theater"/>
    <s v="plays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d v="2015-11-03T18:00:28"/>
    <d v="2015-11-28T18:00:28"/>
    <s v="theater/plays"/>
    <n v="73.529411764705884"/>
    <s v="theater"/>
    <s v="plays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d v="2016-05-15T18:35:15"/>
    <d v="2016-06-20T23:00:00"/>
    <s v="theater/plays"/>
    <n v="48.437149758454105"/>
    <s v="theater"/>
    <s v="plays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d v="2017-01-23T08:50:02"/>
    <d v="2017-02-20T08:50:02"/>
    <s v="theater/plays"/>
    <n v="26.608400000000003"/>
    <s v="theater"/>
    <s v="plays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d v="2017-02-09T12:21:31"/>
    <d v="2017-03-11T12:21:31"/>
    <s v="theater/plays"/>
    <n v="33.666666666666664"/>
    <s v="theater"/>
    <s v="plays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d v="2015-08-16T16:51:40"/>
    <d v="2015-09-17T03:59:00"/>
    <s v="theater/plays"/>
    <n v="40.714285714285715"/>
    <s v="theater"/>
    <s v="plays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d v="2015-10-05T18:29:08"/>
    <d v="2015-12-04T19:29:08"/>
    <s v="theater/plays"/>
    <n v="19.266666666666666"/>
    <s v="theater"/>
    <s v="plays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d v="2017-02-02T10:12:32"/>
    <d v="2017-03-04T10:12:32"/>
    <s v="theater/plays"/>
    <n v="84.285714285714292"/>
    <s v="theater"/>
    <s v="plays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d v="2015-05-17T12:59:14"/>
    <d v="2015-06-16T12:59:14"/>
    <s v="theater/plays"/>
    <n v="29.583333333333332"/>
    <s v="theater"/>
    <s v="plays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d v="2016-08-27T10:37:09"/>
    <d v="2016-09-26T10:37:09"/>
    <s v="theater/plays"/>
    <n v="26.667037037037037"/>
    <s v="theater"/>
    <s v="plays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d v="2015-11-01T18:09:32"/>
    <d v="2015-11-22T22:00:00"/>
    <s v="theater/plays"/>
    <n v="45.978723404255319"/>
    <s v="theater"/>
    <s v="plays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d v="2015-07-08T18:30:56"/>
    <d v="2015-07-27T22:59:00"/>
    <s v="theater/plays"/>
    <n v="125.09090909090909"/>
    <s v="theater"/>
    <s v="plays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d v="2015-08-23T22:59:28"/>
    <d v="2015-09-13T00:00:00"/>
    <s v="theater/plays"/>
    <n v="141.29166666666666"/>
    <s v="theater"/>
    <s v="plays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d v="2015-09-14T22:01:03"/>
    <d v="2015-10-14T22:01:03"/>
    <s v="theater/plays"/>
    <n v="55.333333333333336"/>
    <s v="theater"/>
    <s v="plays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d v="2015-04-08T17:51:02"/>
    <d v="2015-04-29T17:51:02"/>
    <s v="theater/plays"/>
    <n v="46.420454545454547"/>
    <s v="theater"/>
    <s v="plays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d v="2016-06-17T17:39:36"/>
    <d v="2016-08-01T06:59:00"/>
    <s v="theater/plays"/>
    <n v="57.2"/>
    <s v="theater"/>
    <s v="plays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d v="2016-11-07T08:26:16"/>
    <d v="2016-12-07T08:26:16"/>
    <s v="theater/plays"/>
    <n v="173.7"/>
    <s v="theater"/>
    <s v="plays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d v="2015-02-21T15:38:04"/>
    <d v="2015-03-28T14:38:04"/>
    <s v="theater/plays"/>
    <n v="59.6"/>
    <s v="theater"/>
    <s v="plays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d v="2016-11-22T14:59:12"/>
    <d v="2016-12-22T14:59:12"/>
    <s v="theater/plays"/>
    <n v="89.585714285714289"/>
    <s v="theater"/>
    <s v="plays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d v="2015-07-01T20:32:28"/>
    <d v="2015-07-31T20:32:28"/>
    <s v="theater/plays"/>
    <n v="204.05"/>
    <s v="theater"/>
    <s v="plays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d v="2016-05-03T05:15:42"/>
    <d v="2016-06-10T03:00:00"/>
    <s v="theater/plays"/>
    <n v="48.703703703703702"/>
    <s v="theater"/>
    <s v="plays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d v="2016-04-15T01:22:19"/>
    <d v="2016-05-15T01:22:19"/>
    <s v="theater/plays"/>
    <n v="53.339999999999996"/>
    <s v="theater"/>
    <s v="plays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d v="2016-03-23T21:02:45"/>
    <d v="2016-04-13T21:02:45"/>
    <s v="theater/plays"/>
    <n v="75.087719298245617"/>
    <s v="theater"/>
    <s v="plays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d v="2016-09-15T15:36:18"/>
    <d v="2016-10-16T15:36:18"/>
    <s v="theater/plays"/>
    <n v="18"/>
    <s v="theater"/>
    <s v="plays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d v="2015-09-06T22:17:05"/>
    <d v="2015-10-06T22:17:05"/>
    <s v="theater/plays"/>
    <n v="209.83870967741936"/>
    <s v="theater"/>
    <s v="plays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d v="2015-09-17T07:00:10"/>
    <d v="2015-10-17T07:00:10"/>
    <s v="theater/plays"/>
    <n v="61.022222222222226"/>
    <s v="theater"/>
    <s v="plays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d v="2016-10-21T19:25:46"/>
    <d v="2016-11-11T22:00:00"/>
    <s v="theater/plays"/>
    <n v="61"/>
    <s v="theater"/>
    <s v="plays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d v="2016-01-13T05:51:57"/>
    <d v="2016-01-27T01:00:00"/>
    <s v="theater/plays"/>
    <n v="80.034482758620683"/>
    <s v="theater"/>
    <s v="plays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d v="2015-04-11T06:25:11"/>
    <d v="2015-05-08T20:05:00"/>
    <s v="theater/plays"/>
    <n v="29.068965517241381"/>
    <s v="theater"/>
    <s v="plays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d v="2016-04-06T07:17:21"/>
    <d v="2016-05-06T07:17:21"/>
    <s v="theater/plays"/>
    <n v="49.438202247191015"/>
    <s v="theater"/>
    <s v="plays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d v="2014-07-06T20:54:35"/>
    <d v="2014-08-08T13:54:00"/>
    <s v="theater/plays"/>
    <n v="93.977440000000001"/>
    <s v="theater"/>
    <s v="plays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d v="2016-05-09T00:57:04"/>
    <d v="2016-06-08T00:57:04"/>
    <s v="theater/plays"/>
    <n v="61.944444444444443"/>
    <s v="theater"/>
    <s v="plays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d v="2016-03-02T07:14:53"/>
    <d v="2016-04-11T02:30:00"/>
    <s v="theater/plays"/>
    <n v="78.5"/>
    <s v="theater"/>
    <s v="plays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d v="2014-12-17T14:03:06"/>
    <d v="2015-01-31T14:03:06"/>
    <s v="theater/plays"/>
    <n v="33.75"/>
    <s v="theater"/>
    <s v="plays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d v="2016-05-23T01:05:57"/>
    <d v="2016-06-22T01:05:57"/>
    <s v="theater/plays"/>
    <n v="66.44736842105263"/>
    <s v="theater"/>
    <s v="plays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d v="2014-10-02T02:24:25"/>
    <d v="2014-10-16T03:59:00"/>
    <s v="theater/plays"/>
    <n v="35.799999999999997"/>
    <s v="theater"/>
    <s v="plays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d v="2016-05-31T00:14:56"/>
    <d v="2016-06-22T03:55:00"/>
    <s v="theater/plays"/>
    <n v="145.65217391304347"/>
    <s v="theater"/>
    <s v="plays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d v="2016-08-26T08:46:48"/>
    <d v="2016-09-25T08:46:48"/>
    <s v="theater/plays"/>
    <n v="25.693877551020407"/>
    <s v="theater"/>
    <s v="plays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d v="2016-05-22T13:59:50"/>
    <d v="2016-06-05T13:59:50"/>
    <s v="theater/plays"/>
    <n v="152.5"/>
    <s v="theater"/>
    <s v="plays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d v="2015-03-01T18:51:17"/>
    <d v="2015-04-05T17:51:17"/>
    <s v="theater/plays"/>
    <n v="30"/>
    <s v="theater"/>
    <s v="plays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d v="2015-02-06T17:08:25"/>
    <d v="2015-03-08T16:08:25"/>
    <s v="theater/plays"/>
    <n v="142.28070175438597"/>
    <s v="theater"/>
    <s v="plays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d v="2016-04-08T08:59:26"/>
    <d v="2016-05-08T08:59:26"/>
    <s v="theater/plays"/>
    <n v="24.545454545454547"/>
    <s v="theater"/>
    <s v="plays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d v="2014-07-02T13:48:03"/>
    <d v="2014-07-05T01:00:00"/>
    <s v="theater/plays"/>
    <n v="292.77777777777777"/>
    <s v="theater"/>
    <s v="plays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d v="2014-07-17T07:45:08"/>
    <d v="2014-07-27T23:00:00"/>
    <s v="theater/plays"/>
    <n v="44.92307692307692"/>
    <s v="theater"/>
    <s v="plays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d v="2015-03-02T21:17:48"/>
    <d v="2015-04-01T20:17:48"/>
    <s v="theater/plays"/>
    <n v="23.10144927536232"/>
    <s v="theater"/>
    <s v="plays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d v="2015-09-01T16:44:46"/>
    <d v="2015-10-06T16:44:46"/>
    <s v="theater/plays"/>
    <n v="80.400000000000006"/>
    <s v="theater"/>
    <s v="plays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d v="2014-06-19T20:38:50"/>
    <d v="2014-07-19T20:38:50"/>
    <s v="theater/plays"/>
    <n v="72.289156626506028"/>
    <s v="theater"/>
    <s v="plays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d v="2015-05-24T16:14:40"/>
    <d v="2015-06-15T16:14:40"/>
    <s v="theater/plays"/>
    <n v="32.972972972972975"/>
    <s v="theater"/>
    <s v="plays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d v="2015-06-30T12:30:22"/>
    <d v="2015-07-30T12:30:22"/>
    <s v="theater/plays"/>
    <n v="116.65217391304348"/>
    <s v="theater"/>
    <s v="plays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d v="2014-07-07T16:10:46"/>
    <d v="2014-08-03T23:00:00"/>
    <s v="theater/plays"/>
    <n v="79.61904761904762"/>
    <s v="theater"/>
    <s v="plays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d v="2016-03-08T09:34:06"/>
    <d v="2016-04-05T08:34:06"/>
    <s v="theater/plays"/>
    <n v="27.777777777777779"/>
    <s v="theater"/>
    <s v="plays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d v="2014-09-19T06:46:07"/>
    <d v="2014-10-10T21:00:00"/>
    <s v="theater/plays"/>
    <n v="81.029411764705884"/>
    <s v="theater"/>
    <s v="plays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d v="2017-02-03T13:48:00"/>
    <d v="2017-02-24T13:48:00"/>
    <s v="theater/plays"/>
    <n v="136.84821428571428"/>
    <s v="theater"/>
    <s v="plays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d v="2016-06-28T15:58:38"/>
    <d v="2016-07-28T15:58:38"/>
    <s v="theater/plays"/>
    <n v="177.61702127659575"/>
    <s v="theater"/>
    <s v="plays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d v="2016-11-11T23:22:34"/>
    <d v="2016-12-06T23:22:34"/>
    <s v="theater/plays"/>
    <n v="109.07894736842105"/>
    <s v="theater"/>
    <s v="plays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d v="2016-05-20T19:10:21"/>
    <d v="2016-06-12T17:00:00"/>
    <s v="theater/plays"/>
    <n v="119.64285714285714"/>
    <s v="theater"/>
    <s v="plays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d v="2015-02-27T07:06:50"/>
    <d v="2015-04-01T04:59:00"/>
    <s v="theater/plays"/>
    <n v="78.205128205128204"/>
    <s v="theater"/>
    <s v="plays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d v="2016-03-23T21:59:44"/>
    <d v="2016-04-13T13:18:00"/>
    <s v="theater/plays"/>
    <n v="52.173913043478258"/>
    <s v="theater"/>
    <s v="plays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d v="2014-07-31T04:48:13"/>
    <d v="2014-08-30T04:48:13"/>
    <s v="theater/plays"/>
    <n v="114.125"/>
    <s v="theater"/>
    <s v="plays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d v="2015-02-18T02:32:48"/>
    <d v="2015-04-18T00:37:00"/>
    <s v="theater/plays"/>
    <n v="50"/>
    <s v="theater"/>
    <s v="plays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d v="2015-02-19T00:35:10"/>
    <d v="2015-02-26T00:35:10"/>
    <s v="theater/plays"/>
    <n v="91.666666666666671"/>
    <s v="theater"/>
    <s v="plays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d v="2016-04-24T13:14:14"/>
    <d v="2016-05-08T21:00:00"/>
    <s v="theater/plays"/>
    <n v="108.59090909090909"/>
    <s v="theater"/>
    <s v="plays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d v="2016-04-06T13:24:40"/>
    <d v="2016-04-30T03:59:00"/>
    <s v="theater/plays"/>
    <n v="69.822784810126578"/>
    <s v="theater"/>
    <s v="plays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d v="2016-05-23T02:39:32"/>
    <d v="2016-06-13T17:00:00"/>
    <s v="theater/plays"/>
    <n v="109.57142857142857"/>
    <s v="theater"/>
    <s v="plays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d v="2015-10-25T16:50:11"/>
    <d v="2015-11-29T23:00:00"/>
    <s v="theater/plays"/>
    <n v="71.666666666666671"/>
    <s v="theater"/>
    <s v="plays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d v="2014-06-16T09:29:25"/>
    <d v="2014-07-23T11:00:00"/>
    <s v="theater/plays"/>
    <n v="93.611111111111114"/>
    <s v="theater"/>
    <s v="plays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d v="2016-05-05T23:49:38"/>
    <d v="2016-07-01T23:00:00"/>
    <s v="theater/plays"/>
    <n v="76.8"/>
    <s v="theater"/>
    <s v="plays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d v="2016-04-19T10:22:30"/>
    <d v="2016-05-02T23:00:00"/>
    <s v="theater/plays"/>
    <n v="35.795454545454547"/>
    <s v="theater"/>
    <s v="plays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d v="2015-09-23T17:26:46"/>
    <d v="2015-10-29T04:01:00"/>
    <s v="theater/plays"/>
    <n v="55.6"/>
    <s v="theater"/>
    <s v="plays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d v="2016-04-29T14:52:07"/>
    <d v="2016-05-10T11:17:00"/>
    <s v="theater/plays"/>
    <n v="147.33333333333334"/>
    <s v="theater"/>
    <s v="plays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d v="2016-06-15T19:34:32"/>
    <d v="2016-07-15T19:34:32"/>
    <s v="theater/plays"/>
    <n v="56.333333333333336"/>
    <s v="theater"/>
    <s v="plays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d v="2014-07-02T10:01:50"/>
    <d v="2014-08-01T10:01:50"/>
    <s v="theater/plays"/>
    <n v="96.19047619047619"/>
    <s v="theater"/>
    <s v="plays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d v="2014-10-20T07:27:59"/>
    <d v="2014-11-19T08:27:59"/>
    <s v="theater/plays"/>
    <n v="63.574074074074076"/>
    <s v="theater"/>
    <s v="plays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d v="2017-01-11T01:22:14"/>
    <d v="2017-02-25T01:22:14"/>
    <s v="theater/plays"/>
    <n v="184.78260869565219"/>
    <s v="theater"/>
    <s v="plays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d v="2016-11-23T01:59:03"/>
    <d v="2016-12-14T15:59:00"/>
    <s v="theater/plays"/>
    <n v="126.72222222222223"/>
    <s v="theater"/>
    <s v="plays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d v="2014-08-15T00:36:30"/>
    <d v="2014-09-01T15:59:00"/>
    <s v="theater/plays"/>
    <n v="83.42647058823529"/>
    <s v="theater"/>
    <s v="plays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d v="2015-02-21T02:11:57"/>
    <d v="2015-03-07T04:55:00"/>
    <s v="theater/plays"/>
    <n v="54.5"/>
    <s v="theater"/>
    <s v="plays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d v="2014-07-31T18:30:45"/>
    <d v="2014-08-19T16:00:00"/>
    <s v="theater/plays"/>
    <n v="302.30769230769232"/>
    <s v="theater"/>
    <s v="plays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d v="2016-02-22T23:27:29"/>
    <d v="2016-03-15T21:00:00"/>
    <s v="theater/plays"/>
    <n v="44.138888888888886"/>
    <s v="theater"/>
    <s v="plays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d v="2015-11-13T02:26:32"/>
    <d v="2015-12-13T02:26:32"/>
    <s v="theater/plays"/>
    <n v="866.66666666666663"/>
    <s v="theater"/>
    <s v="plays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d v="2015-04-13T01:37:17"/>
    <d v="2015-05-13T01:37:17"/>
    <s v="theater/plays"/>
    <n v="61.388888888888886"/>
    <s v="theater"/>
    <s v="plays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d v="2015-07-07T22:24:54"/>
    <d v="2015-08-01T22:24:54"/>
    <s v="theater/plays"/>
    <n v="29.666666666666668"/>
    <s v="theater"/>
    <s v="plays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d v="2014-11-26T04:47:39"/>
    <d v="2015-01-01T05:00:00"/>
    <s v="theater/plays"/>
    <n v="45.478260869565219"/>
    <s v="theater"/>
    <s v="plays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d v="2016-11-16T00:59:40"/>
    <d v="2017-01-15T00:59:40"/>
    <s v="theater/plays"/>
    <n v="96.203703703703709"/>
    <s v="theater"/>
    <s v="plays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d v="2016-11-16T08:01:25"/>
    <d v="2016-12-17T08:00:00"/>
    <s v="theater/plays"/>
    <n v="67.92307692307692"/>
    <s v="theater"/>
    <s v="plays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d v="2015-11-04T20:59:25"/>
    <d v="2015-12-02T20:59:25"/>
    <s v="theater/plays"/>
    <n v="30.777777777777779"/>
    <s v="theater"/>
    <s v="plays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d v="2014-08-04T13:09:16"/>
    <d v="2014-08-25T04:59:00"/>
    <s v="theater/plays"/>
    <n v="38.333333333333336"/>
    <s v="theater"/>
    <s v="plays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d v="2015-06-24T20:30:40"/>
    <d v="2015-07-18T16:00:00"/>
    <s v="theater/plays"/>
    <n v="66.833333333333329"/>
    <s v="theater"/>
    <s v="plays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d v="2015-09-28T17:33:36"/>
    <d v="2015-10-28T17:33:36"/>
    <s v="theater/plays"/>
    <n v="71.730769230769226"/>
    <s v="theater"/>
    <s v="plays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d v="2014-05-06T14:39:33"/>
    <d v="2014-05-18T14:39:33"/>
    <s v="theater/plays"/>
    <n v="176.47058823529412"/>
    <s v="theater"/>
    <s v="plays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d v="2015-02-24T16:49:54"/>
    <d v="2015-04-25T15:49:54"/>
    <s v="theater/plays"/>
    <n v="421.10526315789474"/>
    <s v="theater"/>
    <s v="plays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d v="2015-02-18T17:34:59"/>
    <d v="2015-03-20T16:56:00"/>
    <s v="theater/plays"/>
    <n v="104.98701298701299"/>
    <s v="theater"/>
    <s v="plays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d v="2014-08-07T08:31:46"/>
    <d v="2014-08-31T13:08:00"/>
    <s v="theater/plays"/>
    <n v="28.19047619047619"/>
    <s v="theater"/>
    <s v="plays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d v="2015-08-09T12:20:00"/>
    <d v="2015-08-26T23:00:00"/>
    <s v="theater/plays"/>
    <n v="54.55263157894737"/>
    <s v="theater"/>
    <s v="plays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d v="2014-10-25T22:52:58"/>
    <d v="2014-11-29T23:52:58"/>
    <s v="theater/plays"/>
    <n v="111.89285714285714"/>
    <s v="theater"/>
    <s v="plays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d v="2015-02-09T04:26:23"/>
    <d v="2015-03-11T03:26:23"/>
    <s v="theater/plays"/>
    <n v="85.208333333333329"/>
    <s v="theater"/>
    <s v="plays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d v="2016-07-08T10:20:56"/>
    <d v="2016-08-01T22:59:00"/>
    <s v="theater/plays"/>
    <n v="76.652173913043484"/>
    <s v="theater"/>
    <s v="plays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d v="2016-06-03T18:47:00"/>
    <d v="2016-06-23T18:47:00"/>
    <s v="theater/plays"/>
    <n v="65.166666666666671"/>
    <s v="theater"/>
    <s v="plays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d v="2015-10-15T02:06:08"/>
    <d v="2015-11-21T03:00:00"/>
    <s v="theater/plays"/>
    <n v="93.760312499999998"/>
    <s v="theater"/>
    <s v="plays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d v="2014-11-10T20:49:12"/>
    <d v="2014-12-10T20:49:12"/>
    <s v="theater/plays"/>
    <n v="133.33333333333334"/>
    <s v="theater"/>
    <s v="plays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d v="2014-11-03T15:28:26"/>
    <d v="2014-12-03T15:28:26"/>
    <s v="theater/plays"/>
    <n v="51.219512195121951"/>
    <s v="theater"/>
    <s v="plays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d v="2014-11-04T18:18:08"/>
    <d v="2014-12-14T18:18:08"/>
    <s v="theater/plays"/>
    <n v="100.17142857142858"/>
    <s v="theater"/>
    <s v="plays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d v="2015-05-19T11:04:01"/>
    <d v="2015-06-18T11:04:01"/>
    <s v="theater/plays"/>
    <n v="34.6"/>
    <s v="theater"/>
    <s v="plays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d v="2016-05-04T13:31:22"/>
    <d v="2016-06-03T13:31:22"/>
    <s v="theater/plays"/>
    <n v="184.67741935483872"/>
    <s v="theater"/>
    <s v="plays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d v="2014-06-25T18:35:45"/>
    <d v="2014-07-10T18:35:45"/>
    <s v="theater/plays"/>
    <n v="69.818181818181813"/>
    <s v="theater"/>
    <s v="plays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d v="2014-07-10T13:05:48"/>
    <d v="2014-08-08T22:28:00"/>
    <s v="theater/plays"/>
    <n v="61.944444444444443"/>
    <s v="theater"/>
    <s v="plays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d v="2016-03-17T20:17:35"/>
    <d v="2016-05-06T20:17:35"/>
    <s v="theater/plays"/>
    <n v="41.666666666666664"/>
    <s v="theater"/>
    <s v="plays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d v="2014-10-11T22:07:10"/>
    <d v="2014-11-06T00:46:00"/>
    <s v="theater/plays"/>
    <n v="36.06818181818182"/>
    <s v="theater"/>
    <s v="plays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d v="2014-06-27T14:17:25"/>
    <d v="2014-07-27T14:17:25"/>
    <s v="theater/plays"/>
    <n v="29"/>
    <s v="theater"/>
    <s v="plays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d v="2015-05-16T17:05:44"/>
    <d v="2015-05-30T18:10:00"/>
    <s v="theater/plays"/>
    <n v="24.210526315789473"/>
    <s v="theater"/>
    <s v="plays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d v="2014-05-05T10:43:09"/>
    <d v="2014-06-01T03:59:00"/>
    <s v="theater/plays"/>
    <n v="55.892857142857146"/>
    <s v="theater"/>
    <s v="plays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d v="2016-01-09T11:28:49"/>
    <d v="2016-02-18T22:00:00"/>
    <s v="theater/plays"/>
    <n v="11.666666666666666"/>
    <s v="theater"/>
    <s v="plays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d v="2014-10-29T18:02:56"/>
    <d v="2014-11-21T17:00:00"/>
    <s v="theater/plays"/>
    <n v="68.353846153846149"/>
    <s v="theater"/>
    <s v="plays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d v="2015-01-22T22:05:25"/>
    <d v="2015-02-21T22:05:25"/>
    <s v="theater/plays"/>
    <n v="27.065217391304348"/>
    <s v="theater"/>
    <s v="plays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d v="2014-07-14T22:53:34"/>
    <d v="2014-08-28T22:53:34"/>
    <s v="theater/plays"/>
    <n v="118.12941176470588"/>
    <s v="theater"/>
    <s v="plays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d v="2015-07-08T17:22:26"/>
    <d v="2015-08-07T17:22:26"/>
    <s v="theater/plays"/>
    <n v="44.757575757575758"/>
    <s v="theater"/>
    <s v="plays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d v="2015-10-13T14:50:43"/>
    <d v="2015-11-12T02:31:00"/>
    <s v="theater/plays"/>
    <n v="99.787878787878782"/>
    <s v="theater"/>
    <s v="plays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d v="2015-05-26T11:05:24"/>
    <d v="2015-06-25T11:05:24"/>
    <s v="theater/plays"/>
    <n v="117.64705882352941"/>
    <s v="theater"/>
    <s v="plays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d v="2015-05-28T12:05:02"/>
    <d v="2015-06-17T12:05:02"/>
    <s v="theater/plays"/>
    <n v="203.33333333333334"/>
    <s v="theater"/>
    <s v="plays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d v="2016-02-10T00:24:46"/>
    <d v="2016-03-01T23:59:00"/>
    <s v="theater/plays"/>
    <n v="28.323529411764707"/>
    <s v="theater"/>
    <s v="plays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d v="2014-06-01T11:49:36"/>
    <d v="2014-07-16T11:49:36"/>
    <s v="theater/plays"/>
    <n v="110.23076923076923"/>
    <s v="theater"/>
    <s v="plays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d v="2014-06-06T10:08:09"/>
    <d v="2014-07-06T10:08:09"/>
    <s v="theater/plays"/>
    <n v="31.970149253731343"/>
    <s v="theater"/>
    <s v="plays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d v="2014-06-18T23:48:24"/>
    <d v="2014-07-18T23:48:24"/>
    <s v="theater/plays"/>
    <n v="58.611111111111114"/>
    <s v="theater"/>
    <s v="plays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d v="2016-06-23T19:32:38"/>
    <d v="2016-07-31T20:58:00"/>
    <s v="theater/plays"/>
    <n v="29.428571428571427"/>
    <s v="theater"/>
    <s v="plays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d v="2016-05-10T00:59:50"/>
    <d v="2016-06-06T07:00:00"/>
    <s v="theater/plays"/>
    <n v="81.375"/>
    <s v="theater"/>
    <s v="plays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d v="2015-09-18T00:32:52"/>
    <d v="2015-10-08T00:32:52"/>
    <s v="theater/plays"/>
    <n v="199.16666666666666"/>
    <s v="theater"/>
    <s v="plays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d v="2014-08-28T23:01:02"/>
    <d v="2014-09-27T23:01:02"/>
    <s v="theater/plays"/>
    <n v="115.38461538461539"/>
    <s v="theater"/>
    <s v="plays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d v="2015-02-18T17:35:38"/>
    <d v="2015-02-28T04:59:00"/>
    <s v="theater/plays"/>
    <n v="46.428571428571431"/>
    <s v="theater"/>
    <s v="plays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d v="2016-11-01T19:58:45"/>
    <d v="2016-12-01T07:59:00"/>
    <s v="theater/plays"/>
    <n v="70.568181818181813"/>
    <s v="theater"/>
    <s v="plays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d v="2016-04-07T03:27:36"/>
    <d v="2016-04-17T23:30:00"/>
    <s v="theater/plays"/>
    <n v="22.222222222222221"/>
    <s v="theater"/>
    <s v="plays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d v="2015-03-26T09:54:05"/>
    <d v="2015-04-23T18:30:00"/>
    <s v="theater/plays"/>
    <n v="159.46666666666667"/>
    <s v="theater"/>
    <s v="plays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d v="2014-09-12T21:55:48"/>
    <d v="2014-10-26T00:43:00"/>
    <s v="theater/plays"/>
    <n v="37.777999999999999"/>
    <s v="theater"/>
    <s v="plays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d v="2014-04-23T20:01:47"/>
    <d v="2014-05-23T20:01:47"/>
    <s v="theater/plays"/>
    <n v="72.053571428571431"/>
    <s v="theater"/>
    <s v="plays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d v="2016-03-19T19:43:05"/>
    <d v="2016-04-06T21:30:00"/>
    <s v="theater/plays"/>
    <n v="63.695652173913047"/>
    <s v="theater"/>
    <s v="plays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d v="2016-02-05T02:10:02"/>
    <d v="2016-02-14T00:00:00"/>
    <s v="theater/plays"/>
    <n v="28.411764705882351"/>
    <s v="theater"/>
    <s v="plays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d v="2015-02-02T18:59:23"/>
    <d v="2015-03-04T18:59:23"/>
    <s v="theater/plays"/>
    <n v="103.21428571428571"/>
    <s v="theater"/>
    <s v="plays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d v="2015-11-15T13:29:36"/>
    <d v="2015-12-14T00:00:00"/>
    <s v="theater/plays"/>
    <n v="71.152173913043484"/>
    <s v="theater"/>
    <s v="plays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d v="2015-03-25T21:52:21"/>
    <d v="2015-04-24T21:52:21"/>
    <s v="theater/plays"/>
    <n v="35"/>
    <s v="theater"/>
    <s v="plays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d v="2015-01-14T16:14:44"/>
    <d v="2015-02-05T06:59:00"/>
    <s v="theater/plays"/>
    <n v="81.776315789473685"/>
    <s v="theater"/>
    <s v="plays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d v="2014-09-02T14:48:56"/>
    <d v="2014-10-04T14:48:56"/>
    <s v="theater/plays"/>
    <n v="297.02980769230766"/>
    <s v="theater"/>
    <s v="plays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d v="2014-09-02T01:21:43"/>
    <d v="2014-09-21T02:00:00"/>
    <s v="theater/plays"/>
    <n v="46.609195402298852"/>
    <s v="theater"/>
    <s v="plays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d v="2014-06-02T15:29:12"/>
    <d v="2014-07-02T15:29:12"/>
    <s v="theater/plays"/>
    <n v="51.724137931034484"/>
    <s v="theater"/>
    <s v="plays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d v="2015-02-03T17:17:27"/>
    <d v="2015-02-28T17:00:00"/>
    <s v="theater/plays"/>
    <n v="40.294117647058826"/>
    <s v="theater"/>
    <s v="plays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d v="2016-10-19T00:31:01"/>
    <d v="2016-11-02T00:31:01"/>
    <s v="theater/plays"/>
    <n v="16.25"/>
    <s v="theater"/>
    <s v="plays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d v="2014-06-30T22:41:41"/>
    <d v="2014-07-30T22:41:41"/>
    <s v="theater/plays"/>
    <n v="30.152638888888887"/>
    <s v="theater"/>
    <s v="plays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d v="2014-07-19T17:32:33"/>
    <d v="2014-08-18T17:32:33"/>
    <s v="theater/plays"/>
    <n v="95.238095238095241"/>
    <s v="theater"/>
    <s v="plays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d v="2016-01-11T13:56:54"/>
    <d v="2016-02-05T22:00:00"/>
    <s v="theater/plays"/>
    <n v="52.214285714285715"/>
    <s v="theater"/>
    <s v="plays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d v="2014-05-17T01:30:55"/>
    <d v="2014-06-17T03:00:00"/>
    <s v="theater/plays"/>
    <n v="134.1549295774648"/>
    <s v="theater"/>
    <s v="plays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d v="2014-06-10T09:07:49"/>
    <d v="2014-07-10T09:07:49"/>
    <s v="theater/plays"/>
    <n v="62.827380952380949"/>
    <s v="theater"/>
    <s v="plays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d v="2016-07-21T14:48:13"/>
    <d v="2016-08-07T03:00:00"/>
    <s v="theater/plays"/>
    <n v="58.94736842105263"/>
    <s v="theater"/>
    <s v="plays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d v="2014-07-31T12:59:53"/>
    <d v="2014-08-21T16:28:00"/>
    <s v="theater/plays"/>
    <n v="143.1081081081081"/>
    <s v="theater"/>
    <s v="plays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d v="2015-07-20T17:03:40"/>
    <d v="2015-08-19T17:03:40"/>
    <s v="theater/plays"/>
    <n v="84.166666666666671"/>
    <s v="theater"/>
    <s v="plays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d v="2015-04-06T22:16:07"/>
    <d v="2015-05-02T21:00:00"/>
    <s v="theater/plays"/>
    <n v="186.07142857142858"/>
    <s v="theater"/>
    <s v="plays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d v="2016-01-05T21:52:10"/>
    <d v="2016-01-19T04:59:00"/>
    <s v="theater/plays"/>
    <n v="89.785555555555561"/>
    <s v="theater"/>
    <s v="plays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d v="2014-06-19T02:57:08"/>
    <d v="2014-07-11T16:15:00"/>
    <s v="theater/plays"/>
    <n v="64.157560975609755"/>
    <s v="theater"/>
    <s v="plays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d v="2015-10-17T10:18:41"/>
    <d v="2015-11-13T20:17:00"/>
    <s v="theater/plays"/>
    <n v="59.651162790697676"/>
    <s v="theater"/>
    <s v="plays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d v="2015-04-30T20:11:12"/>
    <d v="2015-05-30T20:11:12"/>
    <s v="theater/plays"/>
    <n v="31.25"/>
    <s v="theater"/>
    <s v="plays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d v="2014-08-10T12:35:46"/>
    <d v="2014-09-09T12:35:46"/>
    <s v="theater/plays"/>
    <n v="41.222222222222221"/>
    <s v="theater"/>
    <s v="plays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d v="2016-05-31T06:59:46"/>
    <d v="2016-06-08T13:59:00"/>
    <s v="theater/plays"/>
    <n v="43.35"/>
    <s v="theater"/>
    <s v="plays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d v="2015-09-25T12:43:56"/>
    <d v="2015-10-23T12:43:56"/>
    <s v="theater/plays"/>
    <n v="64.516129032258064"/>
    <s v="theater"/>
    <s v="plays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d v="2015-01-12T19:58:45"/>
    <d v="2015-02-05T12:20:00"/>
    <s v="theater/plays"/>
    <n v="43.28"/>
    <s v="theater"/>
    <s v="plays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d v="2016-02-02T21:20:12"/>
    <d v="2016-03-18T20:20:12"/>
    <s v="theater/plays"/>
    <n v="77"/>
    <s v="theater"/>
    <s v="plays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d v="2014-11-17T02:51:29"/>
    <d v="2014-12-17T02:51:29"/>
    <s v="theater/plays"/>
    <n v="51.222222222222221"/>
    <s v="theater"/>
    <s v="plays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d v="2016-06-11T01:15:38"/>
    <d v="2016-07-09T04:00:00"/>
    <s v="theater/plays"/>
    <n v="68.25"/>
    <s v="theater"/>
    <s v="plays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d v="2015-02-01T16:54:31"/>
    <d v="2015-04-02T15:54:31"/>
    <s v="theater/plays"/>
    <n v="19.487179487179485"/>
    <s v="theater"/>
    <s v="plays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d v="2015-03-25T17:22:07"/>
    <d v="2015-04-21T17:22:07"/>
    <s v="theater/plays"/>
    <n v="41.125"/>
    <s v="theater"/>
    <s v="plays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d v="2014-06-30T15:20:26"/>
    <d v="2014-07-23T03:59:00"/>
    <s v="theater/plays"/>
    <n v="41.405405405405403"/>
    <s v="theater"/>
    <s v="plays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d v="2016-06-14T23:29:16"/>
    <d v="2016-08-13T23:29:16"/>
    <s v="theater/plays"/>
    <n v="27.5"/>
    <s v="theater"/>
    <s v="plays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d v="2014-07-01T16:45:59"/>
    <d v="2014-07-31T16:45:59"/>
    <s v="theater/plays"/>
    <n v="33.571428571428569"/>
    <s v="theater"/>
    <s v="plays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d v="2016-09-13T18:00:27"/>
    <d v="2016-10-13T18:00:27"/>
    <s v="theater/plays"/>
    <n v="145.86956521739131"/>
    <s v="theater"/>
    <s v="plays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d v="2014-07-01T04:56:07"/>
    <d v="2014-08-01T06:59:00"/>
    <s v="theater/plays"/>
    <n v="358.6875"/>
    <s v="theater"/>
    <s v="plays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d v="2015-01-12T16:57:37"/>
    <d v="2015-02-12T05:59:00"/>
    <s v="theater/plays"/>
    <n v="50.981818181818184"/>
    <s v="theater"/>
    <s v="plays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d v="2015-01-07T04:51:43"/>
    <d v="2015-02-03T04:27:00"/>
    <s v="theater/plays"/>
    <n v="45.037037037037038"/>
    <s v="theater"/>
    <s v="plays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d v="2016-04-20T11:31:00"/>
    <d v="2016-05-20T11:31:00"/>
    <s v="theater/plays"/>
    <n v="17.527777777777779"/>
    <s v="theater"/>
    <s v="plays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d v="2014-08-01T12:39:12"/>
    <d v="2014-08-15T12:39:12"/>
    <s v="theater/plays"/>
    <n v="50"/>
    <s v="theater"/>
    <s v="plays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d v="2016-09-30T15:11:19"/>
    <d v="2016-10-29T03:00:00"/>
    <s v="theater/plays"/>
    <n v="57.916666666666664"/>
    <s v="theater"/>
    <s v="plays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d v="2015-06-24T21:33:48"/>
    <d v="2015-07-10T18:00:00"/>
    <s v="theater/plays"/>
    <n v="29.705882352941178"/>
    <s v="theater"/>
    <s v="plays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d v="2016-08-30T22:03:05"/>
    <d v="2016-10-11T03:59:00"/>
    <s v="theater/plays"/>
    <n v="90.684210526315795"/>
    <s v="theater"/>
    <s v="plays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d v="2016-07-24T03:07:17"/>
    <d v="2016-08-23T03:07:17"/>
    <s v="theater/plays"/>
    <n v="55.012688172043013"/>
    <s v="theater"/>
    <s v="plays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d v="2015-07-15T15:01:12"/>
    <d v="2015-08-09T16:00:00"/>
    <s v="theater/plays"/>
    <n v="57.222222222222221"/>
    <s v="theater"/>
    <s v="plays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d v="2016-02-20T00:27:30"/>
    <d v="2016-04-19T23:27:30"/>
    <s v="theater/plays"/>
    <n v="72.950819672131146"/>
    <s v="theater"/>
    <s v="plays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d v="2015-02-18T16:07:12"/>
    <d v="2015-03-20T15:07:12"/>
    <s v="theater/plays"/>
    <n v="64.468085106382972"/>
    <s v="theater"/>
    <s v="plays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d v="2016-08-23T18:22:09"/>
    <d v="2016-09-21T03:00:00"/>
    <s v="theater/plays"/>
    <n v="716.35294117647061"/>
    <s v="theater"/>
    <s v="plays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d v="2016-03-29T15:24:05"/>
    <d v="2016-04-28T15:24:05"/>
    <s v="theater/plays"/>
    <n v="50.396825396825399"/>
    <s v="theater"/>
    <s v="plays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d v="2016-06-08T00:31:42"/>
    <d v="2016-07-15T21:38:00"/>
    <s v="theater/plays"/>
    <n v="41.666666666666664"/>
    <s v="theater"/>
    <s v="plays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d v="2014-07-21T19:41:30"/>
    <d v="2014-08-31T20:00:00"/>
    <s v="theater/plays"/>
    <n v="35.766666666666666"/>
    <s v="theater"/>
    <s v="plays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d v="2014-10-16T04:05:31"/>
    <d v="2014-11-06T05:59:00"/>
    <s v="theater/plays"/>
    <n v="88.739130434782609"/>
    <s v="theater"/>
    <s v="plays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d v="2015-02-27T20:01:36"/>
    <d v="2015-03-20T20:27:00"/>
    <s v="theater/plays"/>
    <n v="148.4848484848485"/>
    <s v="theater"/>
    <s v="plays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d v="2016-06-20T12:02:11"/>
    <d v="2016-07-20T12:02:11"/>
    <s v="theater/plays"/>
    <n v="51.794871794871796"/>
    <s v="theater"/>
    <s v="plays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d v="2014-10-06T21:08:24"/>
    <d v="2014-11-03T00:00:00"/>
    <s v="theater/plays"/>
    <n v="20"/>
    <s v="theater"/>
    <s v="plays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d v="2014-10-09T06:43:10"/>
    <d v="2014-10-27T03:00:00"/>
    <s v="theater/plays"/>
    <n v="52"/>
    <s v="theater"/>
    <s v="plays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d v="2015-05-04T17:40:43"/>
    <d v="2015-05-17T03:00:00"/>
    <s v="theater/plays"/>
    <n v="53.230769230769234"/>
    <s v="theater"/>
    <s v="plays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d v="2015-02-18T22:00:22"/>
    <d v="2015-03-16T21:00:00"/>
    <s v="theater/plays"/>
    <n v="39.596491228070178"/>
    <s v="theater"/>
    <s v="plays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d v="2014-05-22T20:31:20"/>
    <d v="2014-06-21T20:31:20"/>
    <s v="theater/plays"/>
    <n v="34.25"/>
    <s v="theater"/>
    <s v="plays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d v="2015-06-16T07:37:07"/>
    <d v="2015-07-10T21:00:00"/>
    <s v="theater/plays"/>
    <n v="164.61538461538461"/>
    <s v="theater"/>
    <s v="plays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d v="2014-12-16T05:56:28"/>
    <d v="2015-01-02T05:56:28"/>
    <s v="theater/plays"/>
    <n v="125.05263157894737"/>
    <s v="theater"/>
    <s v="plays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d v="2014-06-06T18:31:06"/>
    <d v="2014-07-06T18:31:06"/>
    <s v="theater/plays"/>
    <n v="51.875"/>
    <s v="theater"/>
    <s v="plays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d v="2014-06-03T16:03:01"/>
    <d v="2014-07-03T16:03:01"/>
    <s v="theater/plays"/>
    <n v="40.285714285714285"/>
    <s v="theater"/>
    <s v="plays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d v="2016-05-16T18:14:59"/>
    <d v="2016-06-15T18:14:59"/>
    <s v="theater/plays"/>
    <n v="64.909090909090907"/>
    <s v="theater"/>
    <s v="plays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d v="2016-01-03T16:38:00"/>
    <d v="2016-02-02T16:38:00"/>
    <s v="theater/plays"/>
    <n v="55.333333333333336"/>
    <s v="theater"/>
    <s v="plays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d v="2015-05-02T21:00:01"/>
    <d v="2015-06-03T06:59:00"/>
    <s v="theater/plays"/>
    <n v="83.142857142857139"/>
    <s v="theater"/>
    <s v="plays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d v="2015-05-25T22:34:12"/>
    <d v="2015-06-24T22:34:12"/>
    <s v="theater/plays"/>
    <n v="38.712121212121211"/>
    <s v="theater"/>
    <s v="plays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d v="2015-03-24T18:26:00"/>
    <d v="2015-04-17T16:00:00"/>
    <s v="theater/plays"/>
    <n v="125.37931034482759"/>
    <s v="theater"/>
    <s v="plays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d v="2014-04-24T15:15:31"/>
    <d v="2014-05-24T21:00:00"/>
    <s v="theater/plays"/>
    <n v="78.263888888888886"/>
    <s v="theater"/>
    <s v="plays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d v="2016-03-14T19:15:24"/>
    <d v="2016-04-13T19:15:24"/>
    <s v="theater/plays"/>
    <n v="47.222222222222221"/>
    <s v="theater"/>
    <s v="plays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d v="2015-04-27T05:59:44"/>
    <d v="2015-05-18T05:59:44"/>
    <s v="theater/plays"/>
    <n v="79.099999999999994"/>
    <s v="theater"/>
    <s v="plays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d v="2015-09-21T00:13:17"/>
    <d v="2015-10-26T00:13:17"/>
    <s v="theater/plays"/>
    <n v="114.29199999999999"/>
    <s v="theater"/>
    <s v="plays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d v="2014-07-28T20:47:16"/>
    <d v="2014-08-17T05:11:00"/>
    <s v="theater/plays"/>
    <n v="51.724137931034484"/>
    <s v="theater"/>
    <s v="plays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d v="2016-11-15T05:09:35"/>
    <d v="2016-11-26T06:00:00"/>
    <s v="theater/plays"/>
    <n v="30.76923076923077"/>
    <s v="theater"/>
    <s v="plays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d v="2014-10-03T18:18:29"/>
    <d v="2014-11-01T17:18:00"/>
    <s v="theater/plays"/>
    <n v="74.208333333333329"/>
    <s v="theater"/>
    <s v="plays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d v="2016-08-02T20:19:26"/>
    <d v="2016-09-11T20:19:26"/>
    <s v="theater/plays"/>
    <n v="47.846153846153847"/>
    <s v="theater"/>
    <s v="plays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d v="2016-05-21T17:48:24"/>
    <d v="2016-06-02T22:00:00"/>
    <s v="theater/plays"/>
    <n v="34.408163265306122"/>
    <s v="theater"/>
    <s v="plays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d v="2016-03-30T03:48:24"/>
    <d v="2016-05-28T21:44:00"/>
    <s v="theater/plays"/>
    <n v="40.238095238095241"/>
    <s v="theater"/>
    <s v="plays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d v="2015-05-08T00:52:05"/>
    <d v="2015-07-01T06:59:00"/>
    <s v="theater/plays"/>
    <n v="60.285714285714285"/>
    <s v="theater"/>
    <s v="plays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d v="2016-02-19T22:03:58"/>
    <d v="2016-03-07T04:59:00"/>
    <s v="theater/plays"/>
    <n v="25.30952380952381"/>
    <s v="theater"/>
    <s v="plays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d v="2015-08-17T18:19:55"/>
    <d v="2015-09-11T18:19:55"/>
    <s v="theater/plays"/>
    <n v="35.952380952380949"/>
    <s v="theater"/>
    <s v="plays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d v="2016-03-01T20:08:44"/>
    <d v="2016-03-16T03:59:00"/>
    <s v="theater/plays"/>
    <n v="136"/>
    <s v="theater"/>
    <s v="plays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d v="2016-06-24T11:28:48"/>
    <d v="2016-07-24T11:28:48"/>
    <s v="theater/plays"/>
    <n v="70.763157894736835"/>
    <s v="theater"/>
    <s v="plays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d v="2015-10-20T17:58:11"/>
    <d v="2015-11-19T18:58:11"/>
    <s v="theater/plays"/>
    <n v="125"/>
    <s v="theater"/>
    <s v="plays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d v="2014-05-01T22:27:25"/>
    <d v="2014-05-13T04:00:00"/>
    <s v="theater/plays"/>
    <n v="66.512820512820511"/>
    <s v="theater"/>
    <s v="plays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d v="2014-07-09T17:37:20"/>
    <d v="2014-08-23T17:37:20"/>
    <s v="theater/plays"/>
    <n v="105"/>
    <s v="theater"/>
    <s v="plays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d v="2016-05-01T22:08:57"/>
    <d v="2016-05-31T22:08:57"/>
    <s v="theater/plays"/>
    <n v="145"/>
    <s v="theater"/>
    <s v="plays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d v="2016-04-17T17:30:53"/>
    <d v="2016-05-10T21:00:00"/>
    <s v="theater/plays"/>
    <n v="12"/>
    <s v="theater"/>
    <s v="plays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d v="2014-11-07T20:37:46"/>
    <d v="2014-11-21T04:55:00"/>
    <s v="theater/plays"/>
    <n v="96.666666666666671"/>
    <s v="theater"/>
    <s v="plays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d v="2014-06-12T14:54:06"/>
    <d v="2014-07-02T14:54:06"/>
    <s v="theater/plays"/>
    <n v="60.333333333333336"/>
    <s v="theater"/>
    <s v="plays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d v="2014-10-15T20:58:15"/>
    <d v="2014-11-07T18:30:00"/>
    <s v="theater/plays"/>
    <n v="79.89473684210526"/>
    <s v="theater"/>
    <s v="plays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d v="2015-02-22T12:53:12"/>
    <d v="2015-04-23T11:53:12"/>
    <s v="theater/plays"/>
    <n v="58.823529411764703"/>
    <s v="theater"/>
    <s v="plays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d v="2014-05-22T02:18:32"/>
    <d v="2014-06-04T04:59:00"/>
    <s v="theater/plays"/>
    <n v="75.340909090909093"/>
    <s v="theater"/>
    <s v="plays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d v="2015-01-16T20:19:12"/>
    <d v="2015-02-02T04:59:00"/>
    <s v="theater/plays"/>
    <n v="55"/>
    <s v="theater"/>
    <s v="plays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d v="2015-05-01T18:32:51"/>
    <d v="2015-05-31T18:32:51"/>
    <s v="theater/plays"/>
    <n v="66.956521739130437"/>
    <s v="theater"/>
    <s v="plays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d v="2014-08-05T00:14:30"/>
    <d v="2014-09-08T03:00:00"/>
    <s v="theater/plays"/>
    <n v="227.27272727272728"/>
    <s v="theater"/>
    <s v="plays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d v="2014-06-04T19:37:14"/>
    <d v="2014-07-04T11:00:00"/>
    <s v="theater/plays"/>
    <n v="307.69230769230768"/>
    <s v="theater"/>
    <s v="plays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d v="2014-09-11T18:48:19"/>
    <d v="2014-10-02T14:21:00"/>
    <s v="theater/plays"/>
    <n v="50.020909090909093"/>
    <s v="theater"/>
    <s v="plays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d v="2015-02-02T14:22:30"/>
    <d v="2015-03-04T14:22:30"/>
    <s v="theater/plays"/>
    <n v="72.392857142857139"/>
    <s v="theater"/>
    <s v="plays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d v="2015-08-11T19:46:52"/>
    <d v="2015-09-06T13:47:00"/>
    <s v="theater/plays"/>
    <n v="95.952380952380949"/>
    <s v="theater"/>
    <s v="plays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d v="2014-08-30T08:40:20"/>
    <d v="2014-09-29T08:40:20"/>
    <s v="theater/plays"/>
    <n v="45.615384615384613"/>
    <s v="theater"/>
    <s v="plays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d v="2015-08-18T18:57:26"/>
    <d v="2015-09-15T10:06:00"/>
    <s v="theater/plays"/>
    <n v="41.029411764705884"/>
    <s v="theater"/>
    <s v="plays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d v="2016-07-30T09:32:28"/>
    <d v="2016-09-25T23:00:00"/>
    <s v="theater/plays"/>
    <n v="56.825000000000003"/>
    <s v="theater"/>
    <s v="plays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d v="2014-08-29T18:19:33"/>
    <d v="2014-09-13T04:00:00"/>
    <s v="theater/plays"/>
    <n v="137.24324324324326"/>
    <s v="theater"/>
    <s v="plays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d v="2015-07-29T16:41:46"/>
    <d v="2015-08-09T16:00:00"/>
    <s v="theater/plays"/>
    <n v="75.714285714285708"/>
    <s v="theater"/>
    <s v="plays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d v="2016-03-31T08:02:51"/>
    <d v="2016-04-28T05:59:00"/>
    <s v="theater/plays"/>
    <n v="99"/>
    <s v="theater"/>
    <s v="plays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d v="2015-06-12T00:33:25"/>
    <d v="2015-07-11T03:59:00"/>
    <s v="theater/plays"/>
    <n v="81.569767441860463"/>
    <s v="theater"/>
    <s v="plays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d v="2016-12-29T12:01:58"/>
    <d v="2017-01-18T12:01:58"/>
    <s v="theater/plays"/>
    <n v="45.108108108108105"/>
    <s v="theater"/>
    <s v="plays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d v="2015-06-22T18:16:58"/>
    <d v="2015-07-13T01:00:00"/>
    <s v="theater/plays"/>
    <n v="36.666666666666664"/>
    <s v="theater"/>
    <s v="plays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d v="2016-03-13T14:57:37"/>
    <d v="2016-04-10T20:00:00"/>
    <s v="theater/plays"/>
    <n v="125"/>
    <s v="theater"/>
    <s v="plays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d v="2016-05-31T15:42:14"/>
    <d v="2016-06-30T15:42:14"/>
    <s v="theater/plays"/>
    <n v="49.230769230769234"/>
    <s v="theater"/>
    <s v="plays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d v="2014-09-02T14:23:47"/>
    <d v="2014-09-18T03:59:00"/>
    <s v="theater/plays"/>
    <n v="42.296296296296298"/>
    <s v="theater"/>
    <s v="plays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d v="2015-10-12T18:16:07"/>
    <d v="2015-11-11T19:16:07"/>
    <s v="theater/plays"/>
    <n v="78.875"/>
    <s v="theater"/>
    <s v="plays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d v="2015-08-27T15:00:23"/>
    <d v="2015-10-01T15:00:23"/>
    <s v="theater/plays"/>
    <n v="38.284313725490193"/>
    <s v="theater"/>
    <s v="plays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d v="2015-09-01T15:21:50"/>
    <d v="2015-10-02T18:00:00"/>
    <s v="theater/plays"/>
    <n v="44.847826086956523"/>
    <s v="theater"/>
    <s v="plays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d v="2015-11-20T17:27:05"/>
    <d v="2015-12-20T11:59:00"/>
    <s v="theater/plays"/>
    <n v="13.529411764705882"/>
    <s v="theater"/>
    <s v="plays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d v="2014-10-11T08:30:16"/>
    <d v="2014-11-17T07:59:00"/>
    <s v="theater/plays"/>
    <n v="43.5"/>
    <s v="theater"/>
    <s v="plays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d v="2016-07-20T10:05:40"/>
    <d v="2016-08-17T10:05:40"/>
    <s v="theater/plays"/>
    <n v="30.951807228915662"/>
    <s v="theater"/>
    <s v="plays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d v="2016-08-18T18:08:42"/>
    <d v="2016-09-08T18:08:42"/>
    <s v="theater/plays"/>
    <n v="55.230769230769234"/>
    <s v="theater"/>
    <s v="plays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d v="2016-05-27T00:04:51"/>
    <d v="2016-06-26T00:04:51"/>
    <s v="theater/plays"/>
    <n v="46.125"/>
    <s v="theater"/>
    <s v="plays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d v="2015-08-06T17:31:15"/>
    <d v="2015-08-31T17:31:15"/>
    <s v="theater/plays"/>
    <n v="39.375"/>
    <s v="theater"/>
    <s v="plays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d v="2014-07-09T14:23:42"/>
    <d v="2014-09-07T14:23:42"/>
    <s v="theater/plays"/>
    <n v="66.152941176470591"/>
    <s v="theater"/>
    <s v="plays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d v="2015-05-26T18:07:39"/>
    <d v="2015-06-25T18:07:39"/>
    <s v="theater/plays"/>
    <n v="54.137931034482762"/>
    <s v="theater"/>
    <s v="plays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d v="2015-02-05T19:57:37"/>
    <d v="2015-03-07T19:57:37"/>
    <s v="theater/plays"/>
    <n v="104.16666666666667"/>
    <s v="theater"/>
    <s v="plays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d v="2015-03-12T19:22:39"/>
    <d v="2015-04-11T19:22:39"/>
    <s v="theater/plays"/>
    <n v="31.375"/>
    <s v="theater"/>
    <s v="plays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d v="2015-03-10T15:51:24"/>
    <d v="2015-04-01T03:59:00"/>
    <s v="theater/plays"/>
    <n v="59.210526315789473"/>
    <s v="theater"/>
    <s v="plays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d v="2016-04-20T01:53:21"/>
    <d v="2016-05-14T03:59:00"/>
    <s v="theater/plays"/>
    <n v="119.17633928571429"/>
    <s v="theater"/>
    <s v="plays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d v="2016-02-11T22:36:54"/>
    <d v="2016-03-05T01:00:00"/>
    <s v="theater/plays"/>
    <n v="164.61538461538461"/>
    <s v="theater"/>
    <s v="plays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d v="2015-08-07T09:27:53"/>
    <d v="2015-09-04T09:27:53"/>
    <s v="theater/plays"/>
    <n v="24.285714285714285"/>
    <s v="theater"/>
    <s v="plays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d v="2016-04-02T21:26:38"/>
    <d v="2016-05-02T21:26:38"/>
    <s v="theater/plays"/>
    <n v="40.9375"/>
    <s v="theater"/>
    <s v="plays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d v="2014-04-24T12:22:50"/>
    <d v="2014-05-22T22:07:00"/>
    <s v="theater/plays"/>
    <n v="61.1"/>
    <s v="theater"/>
    <s v="plays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d v="2014-05-29T14:05:24"/>
    <d v="2014-06-28T14:05:24"/>
    <s v="theater/plays"/>
    <n v="38.65"/>
    <s v="theater"/>
    <s v="plays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d v="2015-07-11T00:41:20"/>
    <d v="2015-08-12T00:00:00"/>
    <s v="theater/plays"/>
    <n v="56.20192307692308"/>
    <s v="theater"/>
    <s v="plays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d v="2015-01-12T01:12:39"/>
    <d v="2015-02-11T17:00:00"/>
    <s v="theater/plays"/>
    <n v="107.00207547169811"/>
    <s v="theater"/>
    <s v="plays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d v="2016-10-18T10:36:34"/>
    <d v="2016-11-17T11:36:34"/>
    <s v="theater/plays"/>
    <n v="171.42857142857142"/>
    <s v="theater"/>
    <s v="plays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d v="2014-06-18T15:35:24"/>
    <d v="2014-08-17T15:35:24"/>
    <s v="theater/plays"/>
    <n v="110.5"/>
    <s v="theater"/>
    <s v="plays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d v="2014-04-01T06:38:31"/>
    <d v="2014-05-05T06:38:31"/>
    <s v="theater/plays"/>
    <n v="179.27598566308242"/>
    <s v="theater"/>
    <s v="plays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d v="2015-05-15T19:36:15"/>
    <d v="2015-06-26T21:00:00"/>
    <s v="theater/plays"/>
    <n v="22.90909090909091"/>
    <s v="theater"/>
    <s v="plays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d v="2015-07-09T02:18:28"/>
    <d v="2015-07-31T08:58:00"/>
    <s v="theater/plays"/>
    <n v="43.125"/>
    <s v="theater"/>
    <s v="plays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d v="2015-04-21T21:21:06"/>
    <d v="2015-05-27T02:45:00"/>
    <s v="theater/plays"/>
    <n v="46.891891891891895"/>
    <s v="theater"/>
    <s v="plays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d v="2015-07-18T16:19:38"/>
    <d v="2015-08-05T18:36:00"/>
    <s v="theater/plays"/>
    <n v="47.407407407407405"/>
    <s v="theater"/>
    <s v="plays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d v="2016-03-04T18:17:07"/>
    <d v="2016-03-13T22:00:00"/>
    <s v="theater/plays"/>
    <n v="15.129032258064516"/>
    <s v="theater"/>
    <s v="plays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d v="2016-07-04T16:07:36"/>
    <d v="2016-08-01T19:00:00"/>
    <s v="theater/plays"/>
    <n v="21.098000000000003"/>
    <s v="theater"/>
    <s v="plays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d v="2015-08-20T14:57:29"/>
    <d v="2015-10-05T16:00:00"/>
    <s v="theater/plays"/>
    <n v="59.117647058823529"/>
    <s v="theater"/>
    <s v="plays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d v="2014-12-01T17:50:08"/>
    <d v="2014-12-31T17:50:08"/>
    <s v="theater/plays"/>
    <n v="97.916666666666671"/>
    <s v="theater"/>
    <s v="plays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d v="2014-12-24T12:11:23"/>
    <d v="2015-01-23T12:11:23"/>
    <s v="theater/plays"/>
    <n v="55.131578947368418"/>
    <s v="theater"/>
    <s v="plays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d v="2015-05-11T19:27:24"/>
    <d v="2015-06-10T19:27:24"/>
    <s v="theater/plays"/>
    <n v="26.536585365853657"/>
    <s v="theater"/>
    <s v="plays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d v="2014-08-18T17:46:34"/>
    <d v="2014-09-17T17:46:34"/>
    <s v="theater/plays"/>
    <n v="58.421052631578945"/>
    <s v="theater"/>
    <s v="plays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d v="2014-12-09T16:31:36"/>
    <d v="2015-01-08T16:31:36"/>
    <s v="theater/plays"/>
    <n v="122.53658536585365"/>
    <s v="theater"/>
    <s v="plays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d v="2014-12-03T07:58:03"/>
    <d v="2014-12-31T07:00:00"/>
    <s v="theater/plays"/>
    <n v="87.961538461538467"/>
    <s v="theater"/>
    <s v="plays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d v="2014-09-30T20:36:53"/>
    <d v="2014-10-30T20:36:53"/>
    <s v="theater/plays"/>
    <n v="73.239999999999995"/>
    <s v="theater"/>
    <s v="plays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d v="2015-05-22T13:41:22"/>
    <d v="2015-06-21T13:41:22"/>
    <s v="theater/plays"/>
    <n v="55.555555555555557"/>
    <s v="theater"/>
    <s v="plays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d v="2014-10-09T09:00:46"/>
    <d v="2014-11-08T10:00:46"/>
    <s v="theater/plays"/>
    <n v="39.53846153846154"/>
    <s v="theater"/>
    <s v="plays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d v="2014-10-14T22:37:28"/>
    <d v="2014-11-13T23:37:28"/>
    <s v="theater/plays"/>
    <n v="136.77777777777777"/>
    <s v="theater"/>
    <s v="plays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d v="2016-07-10T18:48:47"/>
    <d v="2016-08-11T03:59:00"/>
    <s v="theater/plays"/>
    <n v="99.343137254901961"/>
    <s v="theater"/>
    <s v="plays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d v="2016-10-06T13:10:54"/>
    <d v="2016-12-05T14:10:54"/>
    <s v="theater/plays"/>
    <n v="20"/>
    <s v="theater"/>
    <s v="plays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d v="2015-03-30T18:53:03"/>
    <d v="2015-04-26T06:28:00"/>
    <s v="theater/plays"/>
    <n v="28.888888888888889"/>
    <s v="theater"/>
    <s v="plays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d v="2016-03-31T17:36:17"/>
    <d v="2016-04-30T17:36:17"/>
    <s v="theater/plays"/>
    <n v="40.545945945945945"/>
    <s v="theater"/>
    <s v="plays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d v="2016-03-01T18:17:36"/>
    <d v="2016-03-31T17:17:36"/>
    <s v="theater/plays"/>
    <n v="35.714285714285715"/>
    <s v="theater"/>
    <s v="plays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d v="2015-01-22T04:13:42"/>
    <d v="2015-03-01T04:59:00"/>
    <s v="theater/plays"/>
    <n v="37.962962962962962"/>
    <s v="theater"/>
    <s v="plays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d v="2014-07-16T11:18:30"/>
    <d v="2014-07-30T11:18:30"/>
    <s v="theater/plays"/>
    <n v="33.333333333333336"/>
    <s v="theater"/>
    <s v="plays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d v="2016-03-22T02:18:02"/>
    <d v="2016-04-05T02:18:02"/>
    <s v="theater/plays"/>
    <n v="58.571428571428569"/>
    <s v="theater"/>
    <s v="plays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d v="2016-02-18T10:13:25"/>
    <d v="2016-04-18T09:13:25"/>
    <s v="theater/plays"/>
    <n v="135.625"/>
    <s v="theater"/>
    <s v="plays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d v="2015-06-13T07:35:44"/>
    <d v="2015-07-13T07:35:44"/>
    <s v="theater/plays"/>
    <n v="30.9375"/>
    <s v="theater"/>
    <s v="plays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d v="2014-11-21T17:11:30"/>
    <d v="2014-12-21T17:11:30"/>
    <s v="theater/plays"/>
    <n v="176.08695652173913"/>
    <s v="theater"/>
    <s v="plays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d v="2016-07-25T16:44:30"/>
    <d v="2016-09-23T16:44:30"/>
    <s v="theater/plays"/>
    <n v="151.9814814814815"/>
    <s v="theater"/>
    <s v="plays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d v="2016-05-13T12:57:34"/>
    <d v="2016-06-27T19:00:00"/>
    <s v="theater/plays"/>
    <n v="22.607142857142858"/>
    <s v="theater"/>
    <s v="plays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d v="2015-04-07T19:53:30"/>
    <d v="2015-04-29T23:00:00"/>
    <s v="theater/plays"/>
    <n v="18.272727272727273"/>
    <s v="theater"/>
    <s v="plays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d v="2015-05-01T15:32:27"/>
    <d v="2015-05-26T15:32:27"/>
    <s v="theater/plays"/>
    <n v="82.258064516129039"/>
    <s v="theater"/>
    <s v="plays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d v="2014-09-20T08:00:34"/>
    <d v="2014-10-20T08:00:34"/>
    <s v="theater/plays"/>
    <n v="68.534246575342465"/>
    <s v="theater"/>
    <s v="plays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d v="2014-12-30T22:45:44"/>
    <d v="2015-01-24T04:59:00"/>
    <s v="theater/plays"/>
    <n v="68.055555555555557"/>
    <s v="theater"/>
    <s v="plays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d v="2014-12-15T19:55:07"/>
    <d v="2015-02-11T04:59:00"/>
    <s v="theater/plays"/>
    <n v="72.714285714285708"/>
    <s v="theater"/>
    <s v="plays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d v="2014-12-01T21:33:59"/>
    <d v="2015-01-05T20:26:00"/>
    <s v="theater/plays"/>
    <n v="77.186046511627907"/>
    <s v="theater"/>
    <s v="plays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d v="2016-08-10T01:36:22"/>
    <d v="2016-09-04T01:36:22"/>
    <s v="theater/plays"/>
    <n v="55.972222222222221"/>
    <s v="theater"/>
    <s v="plays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d v="2015-02-15T00:12:03"/>
    <d v="2015-03-13T06:59:00"/>
    <s v="theater/plays"/>
    <n v="49.693548387096776"/>
    <s v="theater"/>
    <s v="plays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d v="2014-08-05T17:09:42"/>
    <d v="2014-08-26T17:09:42"/>
    <s v="theater/plays"/>
    <n v="79"/>
    <s v="theater"/>
    <s v="plays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d v="2016-02-17T14:03:10"/>
    <d v="2016-03-03T05:59:00"/>
    <s v="theater/plays"/>
    <n v="77.727272727272734"/>
    <s v="theater"/>
    <s v="plays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d v="2014-08-15T19:10:22"/>
    <d v="2014-09-03T04:59:00"/>
    <s v="theater/plays"/>
    <n v="40.777777777777779"/>
    <s v="theater"/>
    <s v="plays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d v="2015-08-04T19:04:37"/>
    <d v="2015-08-30T00:00:00"/>
    <s v="theater/plays"/>
    <n v="59.411764705882355"/>
    <s v="theater"/>
    <s v="plays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d v="2016-09-15T20:22:44"/>
    <d v="2016-10-13T20:22:44"/>
    <s v="theater/plays"/>
    <n v="3.25"/>
    <s v="theater"/>
    <s v="plays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d v="2014-12-17T23:58:02"/>
    <d v="2015-01-16T23:58:02"/>
    <s v="theater/plays"/>
    <n v="39.377358490566039"/>
    <s v="theater"/>
    <s v="plays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d v="2016-03-18T21:27:59"/>
    <d v="2016-05-17T21:27:59"/>
    <s v="theater/plays"/>
    <n v="81.673469387755105"/>
    <s v="theater"/>
    <s v="plays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d v="2015-10-06T20:44:40"/>
    <d v="2015-11-05T21:44:40"/>
    <s v="theater/plays"/>
    <n v="44.912280701754383"/>
    <s v="theater"/>
    <s v="plays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d v="2016-04-23T00:22:36"/>
    <d v="2016-04-29T06:59:00"/>
    <s v="theater/plays"/>
    <n v="49.05797101449275"/>
    <s v="theater"/>
    <s v="plays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d v="2016-01-14T19:02:06"/>
    <d v="2016-02-13T19:02:06"/>
    <s v="theater/plays"/>
    <n v="30.666666666666668"/>
    <s v="theater"/>
    <s v="plays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d v="2016-07-15T14:30:57"/>
    <d v="2016-08-14T14:30:57"/>
    <s v="theater/plays"/>
    <n v="61.0625"/>
    <s v="theater"/>
    <s v="plays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d v="2015-11-30T23:08:02"/>
    <d v="2015-12-15T00:00:00"/>
    <s v="theater/plays"/>
    <n v="29"/>
    <s v="theater"/>
    <s v="plays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d v="2016-05-16T17:01:30"/>
    <d v="2016-06-17T14:00:00"/>
    <s v="theater/plays"/>
    <n v="29.62962962962963"/>
    <s v="theater"/>
    <s v="plays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d v="2016-02-29T23:48:05"/>
    <d v="2016-03-30T22:48:05"/>
    <s v="theater/plays"/>
    <n v="143.0952380952381"/>
    <s v="theater"/>
    <s v="plays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d v="2015-07-18T10:22:16"/>
    <d v="2015-08-17T10:22:16"/>
    <s v="theater/plays"/>
    <n v="52.354838709677416"/>
    <s v="theater"/>
    <s v="plays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d v="2015-03-09T08:53:21"/>
    <d v="2015-04-08T08:53:21"/>
    <s v="theater/plays"/>
    <n v="66.666666666666671"/>
    <s v="theater"/>
    <s v="plays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d v="2014-05-30T17:26:51"/>
    <d v="2014-06-09T17:26:51"/>
    <s v="theater/plays"/>
    <n v="126.66666666666667"/>
    <s v="theater"/>
    <s v="plays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d v="2014-05-29T14:09:34"/>
    <d v="2014-06-28T14:09:34"/>
    <s v="theater/plays"/>
    <n v="62.5"/>
    <s v="theater"/>
    <s v="plays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d v="2015-05-20T01:00:16"/>
    <d v="2015-06-19T01:00:16"/>
    <s v="theater/plays"/>
    <n v="35.492957746478872"/>
    <s v="theater"/>
    <s v="plays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d v="2015-11-10T14:14:56"/>
    <d v="2015-12-10T14:14:56"/>
    <s v="theater/plays"/>
    <n v="37.083333333333336"/>
    <s v="theater"/>
    <s v="plays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d v="2015-02-17T22:47:44"/>
    <d v="2015-03-19T21:47:44"/>
    <s v="theater/plays"/>
    <n v="69.333333333333329"/>
    <s v="theater"/>
    <s v="plays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d v="2017-02-13T14:38:49"/>
    <d v="2017-02-28T00:00:00"/>
    <s v="theater/plays"/>
    <n v="17.254901960784313"/>
    <s v="theater"/>
    <s v="plays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d v="2015-05-04T15:04:10"/>
    <d v="2015-06-03T15:04:10"/>
    <s v="theater/plays"/>
    <n v="36.071428571428569"/>
    <s v="theater"/>
    <s v="plays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d v="2016-10-18T03:10:26"/>
    <d v="2016-11-19T22:00:00"/>
    <s v="theater/plays"/>
    <n v="66.470588235294116"/>
    <s v="theater"/>
    <s v="plays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d v="2015-02-02T22:31:01"/>
    <d v="2015-03-05T04:00:00"/>
    <s v="theater/plays"/>
    <n v="56.065989847715734"/>
    <s v="theater"/>
    <s v="plays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d v="2016-09-06T22:27:24"/>
    <d v="2016-09-30T21:00:00"/>
    <s v="theater/plays"/>
    <n v="47.028571428571432"/>
    <s v="theater"/>
    <s v="plays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d v="2014-08-26T05:19:31"/>
    <d v="2014-09-28T03:23:00"/>
    <s v="theater/plays"/>
    <n v="47.666190476190479"/>
    <s v="theater"/>
    <s v="plays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d v="2014-07-08T17:41:10"/>
    <d v="2014-07-26T07:00:00"/>
    <s v="theater/plays"/>
    <n v="88.235294117647058"/>
    <s v="theater"/>
    <s v="plays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d v="2016-06-24T18:34:50"/>
    <d v="2016-08-23T18:34:50"/>
    <s v="theater/plays"/>
    <n v="80.717948717948715"/>
    <s v="theater"/>
    <s v="plays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d v="2015-06-02T15:39:37"/>
    <d v="2015-07-02T15:39:37"/>
    <s v="theater/plays"/>
    <n v="39.487179487179489"/>
    <s v="theater"/>
    <s v="plays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d v="2014-07-26T16:00:57"/>
    <d v="2014-08-16T16:00:57"/>
    <s v="theater/plays"/>
    <n v="84.854166666666671"/>
    <s v="theater"/>
    <s v="plays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d v="2016-03-31T17:48:07"/>
    <d v="2016-05-21T03:59:00"/>
    <s v="theater/plays"/>
    <n v="68.965517241379317"/>
    <s v="theater"/>
    <s v="plays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d v="2015-10-14T19:59:56"/>
    <d v="2015-12-13T20:59:56"/>
    <s v="theater/musical"/>
    <e v="#DIV/0!"/>
    <s v="theater"/>
    <s v="musical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d v="2016-03-08T02:16:04"/>
    <d v="2016-05-05T17:00:00"/>
    <s v="theater/musical"/>
    <n v="1"/>
    <s v="theater"/>
    <s v="musical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d v="2014-10-30T20:19:50"/>
    <d v="2014-11-29T21:19:50"/>
    <s v="theater/musical"/>
    <n v="1"/>
    <s v="theater"/>
    <s v="musical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d v="2014-08-29T18:04:57"/>
    <d v="2014-09-23T03:59:00"/>
    <s v="theater/musical"/>
    <n v="147.88135593220338"/>
    <s v="theater"/>
    <s v="musical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d v="2014-11-03T22:29:09"/>
    <d v="2014-11-23T22:29:09"/>
    <s v="theater/musical"/>
    <n v="100"/>
    <s v="theater"/>
    <s v="musical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d v="2016-10-06T14:57:47"/>
    <d v="2016-11-19T01:00:00"/>
    <s v="theater/musical"/>
    <n v="56.838709677419352"/>
    <s v="theater"/>
    <s v="musical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d v="2016-11-27T03:59:34"/>
    <d v="2017-01-14T03:59:00"/>
    <s v="theater/musical"/>
    <n v="176.94444444444446"/>
    <s v="theater"/>
    <s v="musical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d v="2016-03-21T21:11:16"/>
    <d v="2016-04-20T21:11:16"/>
    <s v="theater/musical"/>
    <n v="127.6"/>
    <s v="theater"/>
    <s v="musical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d v="2015-08-10T16:40:29"/>
    <d v="2015-09-14T16:40:29"/>
    <s v="theater/musical"/>
    <e v="#DIV/0!"/>
    <s v="theater"/>
    <s v="musical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d v="2014-12-02T16:48:55"/>
    <d v="2015-01-01T16:48:55"/>
    <s v="theater/musical"/>
    <n v="66.142857142857139"/>
    <s v="theater"/>
    <s v="musical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d v="2015-02-18T16:08:52"/>
    <d v="2015-04-19T15:08:52"/>
    <s v="theater/musical"/>
    <n v="108"/>
    <s v="theater"/>
    <s v="musical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d v="2016-08-08T16:15:06"/>
    <d v="2016-10-07T15:11:00"/>
    <s v="theater/musical"/>
    <n v="1"/>
    <s v="theater"/>
    <s v="musical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d v="2015-04-10T18:45:30"/>
    <d v="2015-05-10T18:45:30"/>
    <s v="theater/musical"/>
    <n v="18.333333333333332"/>
    <s v="theater"/>
    <s v="musical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d v="2014-09-17T15:02:59"/>
    <d v="2014-10-05T05:00:00"/>
    <s v="theater/musical"/>
    <e v="#DIV/0!"/>
    <s v="theater"/>
    <s v="musical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d v="2015-10-20T19:35:27"/>
    <d v="2015-11-30T17:00:00"/>
    <s v="theater/musical"/>
    <n v="7.5"/>
    <s v="theater"/>
    <s v="musical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d v="2015-10-08T03:27:19"/>
    <d v="2015-11-17T04:27:19"/>
    <s v="theater/musical"/>
    <e v="#DIV/0!"/>
    <s v="theater"/>
    <s v="musical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d v="2016-02-09T05:48:07"/>
    <d v="2016-03-08T04:59:00"/>
    <s v="theater/musical"/>
    <n v="68.416666666666671"/>
    <s v="theater"/>
    <s v="musical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d v="2016-10-22T23:17:18"/>
    <d v="2016-11-22T00:17:18"/>
    <s v="theater/musical"/>
    <n v="1"/>
    <s v="theater"/>
    <s v="musical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d v="2015-05-16T10:06:42"/>
    <d v="2015-06-16T23:30:00"/>
    <s v="theater/musical"/>
    <n v="60.125"/>
    <s v="theater"/>
    <s v="musical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d v="2016-08-16T17:58:47"/>
    <d v="2016-09-30T17:58:47"/>
    <s v="theater/musical"/>
    <n v="15"/>
    <s v="theater"/>
    <s v="musical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d v="2014-09-05T07:00:45"/>
    <d v="2014-10-05T07:00:45"/>
    <s v="theater/plays"/>
    <n v="550.04109589041093"/>
    <s v="theater"/>
    <s v="plays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d v="2014-05-21T17:06:34"/>
    <d v="2014-06-16T17:06:34"/>
    <s v="theater/plays"/>
    <n v="97.5"/>
    <s v="theater"/>
    <s v="plays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d v="2016-01-12T11:29:44"/>
    <d v="2016-02-02T11:29:44"/>
    <s v="theater/plays"/>
    <n v="29.411764705882351"/>
    <s v="theater"/>
    <s v="plays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d v="2014-07-08T15:30:42"/>
    <d v="2014-08-10T15:59:00"/>
    <s v="theater/plays"/>
    <n v="57.777777777777779"/>
    <s v="theater"/>
    <s v="plays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d v="2016-08-14T15:28:22"/>
    <d v="2016-08-25T03:59:00"/>
    <s v="theater/plays"/>
    <n v="44.235294117647058"/>
    <s v="theater"/>
    <s v="plays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d v="2015-07-06T08:43:27"/>
    <d v="2015-08-05T08:43:27"/>
    <s v="theater/plays"/>
    <n v="60.909090909090907"/>
    <s v="theater"/>
    <s v="plays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d v="2016-03-11T09:59:46"/>
    <d v="2016-04-03T17:00:00"/>
    <s v="theater/plays"/>
    <n v="68.84210526315789"/>
    <s v="theater"/>
    <s v="plays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d v="2015-06-18T19:16:38"/>
    <d v="2015-07-18T06:59:00"/>
    <s v="theater/plays"/>
    <n v="73.582278481012665"/>
    <s v="theater"/>
    <s v="plays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d v="2017-01-02T21:50:36"/>
    <d v="2017-02-01T22:59:00"/>
    <s v="theater/plays"/>
    <n v="115.02173913043478"/>
    <s v="theater"/>
    <s v="plays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d v="2016-05-09T15:06:59"/>
    <d v="2016-06-01T21:42:00"/>
    <s v="theater/plays"/>
    <n v="110.75"/>
    <s v="theater"/>
    <s v="plays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d v="2014-05-16T20:36:20"/>
    <d v="2014-07-02T03:59:00"/>
    <s v="theater/plays"/>
    <n v="75.5"/>
    <s v="theater"/>
    <s v="plays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d v="2015-02-20T06:39:10"/>
    <d v="2015-03-19T14:39:00"/>
    <s v="theater/plays"/>
    <n v="235.46153846153845"/>
    <s v="theater"/>
    <s v="plays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d v="2014-11-28T21:08:45"/>
    <d v="2014-12-23T21:08:45"/>
    <s v="theater/plays"/>
    <n v="11.363636363636363"/>
    <s v="theater"/>
    <s v="plays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d v="2016-03-18T21:31:12"/>
    <d v="2016-04-10T04:00:00"/>
    <s v="theater/plays"/>
    <n v="92.5"/>
    <s v="theater"/>
    <s v="plays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d v="2015-03-01T05:16:54"/>
    <d v="2015-03-31T04:16:54"/>
    <s v="theater/plays"/>
    <n v="202.85"/>
    <s v="theater"/>
    <s v="plays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d v="2016-10-22T10:50:30"/>
    <d v="2016-12-21T11:50:30"/>
    <s v="theater/plays"/>
    <n v="26"/>
    <s v="theater"/>
    <s v="plays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d v="2016-06-02T05:58:09"/>
    <d v="2016-06-16T05:58:09"/>
    <s v="theater/plays"/>
    <n v="46.05263157894737"/>
    <s v="theater"/>
    <s v="plays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d v="2015-10-17T19:23:42"/>
    <d v="2015-10-28T19:54:00"/>
    <s v="theater/plays"/>
    <n v="51"/>
    <s v="theater"/>
    <s v="plays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d v="2014-07-02T21:43:02"/>
    <d v="2014-07-24T07:00:00"/>
    <s v="theater/plays"/>
    <n v="31.578947368421051"/>
    <s v="theater"/>
    <s v="plays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d v="2015-06-18T23:16:59"/>
    <d v="2015-07-18T23:16:59"/>
    <s v="theater/plays"/>
    <n v="53.363965517241382"/>
    <s v="theater"/>
    <s v="plays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d v="2015-06-30T13:20:52"/>
    <d v="2015-07-23T18:33:00"/>
    <s v="theater/plays"/>
    <n v="36.964285714285715"/>
    <s v="theater"/>
    <s v="plays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d v="2015-05-12T16:12:17"/>
    <d v="2015-06-11T16:12:17"/>
    <s v="theater/plays"/>
    <n v="81.294117647058826"/>
    <s v="theater"/>
    <s v="plays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d v="2015-05-18T12:20:11"/>
    <d v="2015-05-31T23:00:00"/>
    <s v="theater/plays"/>
    <n v="20.083333333333332"/>
    <s v="theater"/>
    <s v="plays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d v="2014-06-30T15:04:27"/>
    <d v="2014-07-21T03:59:00"/>
    <s v="theater/plays"/>
    <n v="88.25"/>
    <s v="theater"/>
    <s v="plays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d v="2014-08-27T22:43:04"/>
    <d v="2014-09-26T22:43:04"/>
    <s v="theater/plays"/>
    <n v="53.438596491228068"/>
    <s v="theater"/>
    <s v="plays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d v="2014-10-02T07:04:57"/>
    <d v="2014-11-05T12:52:00"/>
    <s v="theater/plays"/>
    <n v="39.868421052631582"/>
    <s v="theater"/>
    <s v="plays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d v="2016-07-05T20:57:09"/>
    <d v="2016-09-03T20:57:09"/>
    <s v="theater/plays"/>
    <n v="145.16129032258064"/>
    <s v="theater"/>
    <s v="plays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d v="2016-05-03T14:19:42"/>
    <d v="2016-05-15T23:00:00"/>
    <s v="theater/plays"/>
    <n v="23.333333333333332"/>
    <s v="theater"/>
    <s v="plays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d v="2014-08-25T19:34:44"/>
    <d v="2014-09-12T19:34:44"/>
    <s v="theater/plays"/>
    <n v="64.375"/>
    <s v="theater"/>
    <s v="plays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d v="2014-06-12T13:46:58"/>
    <d v="2014-07-03T03:59:00"/>
    <s v="theater/plays"/>
    <n v="62.052763819095475"/>
    <s v="theater"/>
    <s v="plays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d v="2015-04-26T12:44:58"/>
    <d v="2015-05-31T12:44:58"/>
    <s v="theater/plays"/>
    <n v="66.129032258064512"/>
    <s v="theater"/>
    <s v="plays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d v="2014-05-27T18:16:21"/>
    <d v="2014-07-01T04:59:00"/>
    <s v="theater/plays"/>
    <n v="73.400000000000006"/>
    <s v="theater"/>
    <s v="plays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d v="2016-09-14T10:53:54"/>
    <d v="2016-10-05T10:53:54"/>
    <s v="theater/plays"/>
    <n v="99.5"/>
    <s v="theater"/>
    <s v="plays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d v="2016-01-05T15:38:10"/>
    <d v="2016-01-15T15:38:10"/>
    <s v="theater/plays"/>
    <n v="62.166666666666664"/>
    <s v="theater"/>
    <s v="plays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d v="2014-05-13T16:26:58"/>
    <d v="2014-06-16T06:59:00"/>
    <s v="theater/plays"/>
    <n v="62.328358208955223"/>
    <s v="theater"/>
    <s v="plays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d v="2016-09-20T02:48:16"/>
    <d v="2016-10-20T02:48:16"/>
    <s v="theater/plays"/>
    <n v="58.787878787878789"/>
    <s v="theater"/>
    <s v="plays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d v="2015-08-03T04:19:46"/>
    <d v="2015-09-02T04:19:46"/>
    <s v="theater/plays"/>
    <n v="45.347826086956523"/>
    <s v="theater"/>
    <s v="plays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d v="2014-04-24T14:14:19"/>
    <d v="2014-05-19T21:00:00"/>
    <s v="theater/plays"/>
    <n v="41.944444444444443"/>
    <s v="theater"/>
    <s v="plays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d v="2015-08-14T15:54:20"/>
    <d v="2015-08-29T03:59:00"/>
    <s v="theater/plays"/>
    <n v="59.166666666666664"/>
    <s v="theater"/>
    <s v="plays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d v="2014-05-28T05:14:15"/>
    <d v="2014-06-27T05:14:15"/>
    <s v="theater/plays"/>
    <n v="200.49"/>
    <s v="theater"/>
    <s v="plays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d v="2014-07-09T18:53:24"/>
    <d v="2014-08-08T18:53:24"/>
    <s v="theater/plays"/>
    <n v="83.974358974358978"/>
    <s v="theater"/>
    <s v="plays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d v="2015-05-23T19:50:39"/>
    <d v="2015-06-21T22:25:00"/>
    <s v="theater/plays"/>
    <n v="57.258064516129032"/>
    <s v="theater"/>
    <s v="plays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d v="2014-10-28T14:21:23"/>
    <d v="2014-11-27T15:21:23"/>
    <s v="theater/plays"/>
    <n v="58.064516129032256"/>
    <s v="theater"/>
    <s v="plays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d v="2015-01-16T16:48:49"/>
    <d v="2015-03-02T04:59:00"/>
    <s v="theater/plays"/>
    <n v="186.80291970802921"/>
    <s v="theater"/>
    <s v="plays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d v="2014-09-09T23:09:39"/>
    <d v="2014-09-19T00:00:00"/>
    <s v="theater/plays"/>
    <n v="74.117647058823536"/>
    <s v="theater"/>
    <s v="plays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d v="2015-11-01T04:35:29"/>
    <d v="2015-11-30T22:30:00"/>
    <s v="theater/plays"/>
    <n v="30.714285714285715"/>
    <s v="theater"/>
    <s v="plays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d v="2016-04-30T03:12:47"/>
    <d v="2016-06-06T02:00:00"/>
    <s v="theater/plays"/>
    <n v="62.666666666666664"/>
    <s v="theater"/>
    <s v="plays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d v="2014-12-22T20:53:30"/>
    <d v="2015-01-11T20:53:30"/>
    <s v="theater/plays"/>
    <n v="121.36363636363636"/>
    <s v="theater"/>
    <s v="plays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d v="2014-12-15T14:48:36"/>
    <d v="2015-02-13T14:48:36"/>
    <s v="theater/plays"/>
    <n v="39.743589743589745"/>
    <s v="theater"/>
    <s v="plays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d v="2016-04-19T11:10:48"/>
    <d v="2016-05-10T11:10:48"/>
    <s v="theater/plays"/>
    <n v="72"/>
    <s v="theater"/>
    <s v="plays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d v="2016-02-01T19:21:27"/>
    <d v="2016-03-02T19:21:27"/>
    <s v="theater/plays"/>
    <n v="40.632352941176471"/>
    <s v="theater"/>
    <s v="plays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d v="2014-09-15T14:26:56"/>
    <d v="2014-10-15T14:26:56"/>
    <s v="theater/plays"/>
    <n v="63"/>
    <s v="theater"/>
    <s v="plays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d v="2014-08-31T14:03:20"/>
    <d v="2014-09-30T16:00:00"/>
    <s v="theater/plays"/>
    <n v="33.666666666666664"/>
    <s v="theater"/>
    <s v="plays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d v="2015-05-05T12:59:53"/>
    <d v="2015-06-04T12:59:53"/>
    <s v="theater/plays"/>
    <n v="38.589743589743591"/>
    <s v="theater"/>
    <s v="plays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d v="2016-06-03T12:54:44"/>
    <d v="2016-07-10T22:59:00"/>
    <s v="theater/plays"/>
    <n v="155.95238095238096"/>
    <s v="theater"/>
    <s v="plays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d v="2016-07-05T12:06:28"/>
    <d v="2016-08-13T06:59:00"/>
    <s v="theater/plays"/>
    <n v="43.2"/>
    <s v="theater"/>
    <s v="plays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d v="2016-04-01T16:33:14"/>
    <d v="2016-05-31T16:33:14"/>
    <s v="theater/plays"/>
    <n v="15.148518518518518"/>
    <s v="theater"/>
    <s v="plays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d v="2014-06-02T13:01:54"/>
    <d v="2014-06-23T18:00:00"/>
    <s v="theater/plays"/>
    <n v="83.571428571428569"/>
    <s v="theater"/>
    <s v="plays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d v="2014-08-28T21:55:49"/>
    <d v="2014-09-12T21:55:49"/>
    <s v="theater/plays"/>
    <n v="140"/>
    <s v="theater"/>
    <s v="plays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d v="2016-07-01T01:09:38"/>
    <d v="2016-07-22T05:26:00"/>
    <s v="theater/plays"/>
    <n v="80.869565217391298"/>
    <s v="theater"/>
    <s v="plays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d v="2014-06-20T03:24:46"/>
    <d v="2014-07-04T03:24:46"/>
    <s v="theater/plays"/>
    <n v="53.846153846153847"/>
    <s v="theater"/>
    <s v="plays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d v="2014-05-26T16:59:06"/>
    <d v="2014-06-25T16:59:06"/>
    <s v="theater/plays"/>
    <n v="30.928571428571427"/>
    <s v="theater"/>
    <s v="plays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d v="2015-03-09T13:49:48"/>
    <d v="2015-04-03T13:49:48"/>
    <s v="theater/plays"/>
    <n v="67.962962962962962"/>
    <s v="theater"/>
    <s v="plays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d v="2014-05-20T17:22:53"/>
    <d v="2014-06-15T16:00:00"/>
    <s v="theater/plays"/>
    <n v="27.142857142857142"/>
    <s v="theater"/>
    <s v="plays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d v="2015-05-10T04:07:47"/>
    <d v="2015-05-31T06:59:00"/>
    <s v="theater/plays"/>
    <n v="110.86538461538461"/>
    <s v="theater"/>
    <s v="plays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d v="2016-05-15T17:42:46"/>
    <d v="2016-06-04T17:42:46"/>
    <s v="theater/plays"/>
    <n v="106.84210526315789"/>
    <s v="theater"/>
    <s v="plays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d v="2015-04-24T13:21:07"/>
    <d v="2015-05-26T03:59:00"/>
    <s v="theater/plays"/>
    <n v="105.51546391752578"/>
    <s v="theater"/>
    <s v="plays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d v="2015-02-01T23:53:39"/>
    <d v="2015-03-31T12:52:00"/>
    <s v="theater/plays"/>
    <n v="132.96296296296296"/>
    <s v="theater"/>
    <s v="plays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d v="2015-12-22T21:18:29"/>
    <d v="2016-01-21T21:18:29"/>
    <s v="theater/plays"/>
    <n v="51.916666666666664"/>
    <s v="theater"/>
    <s v="plays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d v="2015-04-08T20:47:29"/>
    <d v="2015-05-09T20:47:29"/>
    <s v="theater/plays"/>
    <n v="310"/>
    <s v="theater"/>
    <s v="plays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d v="2015-01-28T17:11:15"/>
    <d v="2015-02-27T17:11:15"/>
    <s v="theater/plays"/>
    <n v="26.021739130434781"/>
    <s v="theater"/>
    <s v="plays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d v="2015-05-23T17:31:06"/>
    <d v="2015-06-22T17:31:06"/>
    <s v="theater/plays"/>
    <n v="105"/>
    <s v="theater"/>
    <s v="plays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d v="2015-06-10T23:50:06"/>
    <d v="2015-07-02T23:50:06"/>
    <s v="theater/plays"/>
    <n v="86.224999999999994"/>
    <s v="theater"/>
    <s v="plays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d v="2014-10-15T22:28:04"/>
    <d v="2014-11-05T23:28:04"/>
    <s v="theater/plays"/>
    <n v="114.54545454545455"/>
    <s v="theater"/>
    <s v="plays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d v="2016-01-12T16:07:27"/>
    <d v="2016-02-11T22:59:00"/>
    <s v="theater/plays"/>
    <n v="47.657142857142858"/>
    <s v="theater"/>
    <s v="plays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d v="2014-10-31T18:04:22"/>
    <d v="2014-11-30T19:04:22"/>
    <s v="theater/plays"/>
    <n v="72.888888888888886"/>
    <s v="theater"/>
    <s v="plays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d v="2016-04-05T11:47:40"/>
    <d v="2016-05-04T23:00:00"/>
    <s v="theater/plays"/>
    <n v="49.545505617977533"/>
    <s v="theater"/>
    <s v="plays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d v="2016-02-01T22:41:07"/>
    <d v="2016-02-18T21:30:00"/>
    <s v="theater/plays"/>
    <n v="25.4"/>
    <s v="theater"/>
    <s v="plays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d v="2016-04-02T03:22:51"/>
    <d v="2016-04-29T21:00:00"/>
    <s v="theater/plays"/>
    <n v="62.586956521739133"/>
    <s v="theater"/>
    <s v="plays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d v="2016-09-19T08:21:34"/>
    <d v="2016-10-20T04:55:00"/>
    <s v="theater/plays"/>
    <n v="61.060606060606062"/>
    <s v="theater"/>
    <s v="plays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d v="2015-07-20T04:06:16"/>
    <d v="2015-08-19T04:06:16"/>
    <s v="theater/plays"/>
    <n v="60.064516129032256"/>
    <s v="theater"/>
    <s v="plays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d v="2015-02-06T04:55:12"/>
    <d v="2015-03-23T03:55:12"/>
    <s v="theater/plays"/>
    <n v="72.400000000000006"/>
    <s v="theater"/>
    <s v="plays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d v="2015-07-18T16:15:59"/>
    <d v="2015-08-17T16:15:59"/>
    <s v="theater/plays"/>
    <n v="100"/>
    <s v="theater"/>
    <s v="plays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d v="2014-12-10T18:04:06"/>
    <d v="2015-01-10T03:23:00"/>
    <s v="theater/plays"/>
    <n v="51.666666666666664"/>
    <s v="theater"/>
    <s v="plays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d v="2014-11-25T16:15:33"/>
    <d v="2015-01-24T12:00:00"/>
    <s v="theater/plays"/>
    <n v="32.75"/>
    <s v="theater"/>
    <s v="plays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d v="2015-04-09T00:35:08"/>
    <d v="2015-04-18T22:30:00"/>
    <s v="theater/plays"/>
    <e v="#DIV/0!"/>
    <s v="theater"/>
    <s v="plays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d v="2015-03-26T21:38:16"/>
    <d v="2015-05-25T21:38:16"/>
    <s v="theater/plays"/>
    <n v="61"/>
    <s v="theater"/>
    <s v="plays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d v="2015-04-28T16:38:09"/>
    <d v="2015-05-28T16:38:09"/>
    <s v="theater/plays"/>
    <n v="10"/>
    <s v="theater"/>
    <s v="plays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d v="2015-02-13T17:04:53"/>
    <d v="2015-03-23T18:00:00"/>
    <s v="theater/plays"/>
    <n v="10"/>
    <s v="theater"/>
    <s v="plays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d v="2015-10-20T16:35:03"/>
    <d v="2015-11-12T06:59:00"/>
    <s v="theater/plays"/>
    <n v="37.5"/>
    <s v="theater"/>
    <s v="plays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d v="2014-06-23T22:31:45"/>
    <d v="2014-07-15T22:00:00"/>
    <s v="theater/plays"/>
    <n v="45"/>
    <s v="theater"/>
    <s v="plays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d v="2016-06-27T10:47:48"/>
    <d v="2016-07-17T10:47:48"/>
    <s v="theater/plays"/>
    <n v="100.625"/>
    <s v="theater"/>
    <s v="plays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d v="2014-07-13T02:09:15"/>
    <d v="2014-08-12T01:53:58"/>
    <s v="theater/plays"/>
    <n v="25.571428571428573"/>
    <s v="theater"/>
    <s v="plays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d v="2015-11-17T22:05:50"/>
    <d v="2015-12-17T22:05:50"/>
    <s v="theater/plays"/>
    <e v="#DIV/0!"/>
    <s v="theater"/>
    <s v="plays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d v="2014-08-07T05:09:04"/>
    <d v="2014-09-06T05:09:04"/>
    <s v="theater/plays"/>
    <n v="25"/>
    <s v="theater"/>
    <s v="plays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d v="2014-06-03T17:02:44"/>
    <d v="2014-07-03T17:02:44"/>
    <s v="theater/plays"/>
    <e v="#DIV/0!"/>
    <s v="theater"/>
    <s v="plays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d v="2014-06-03T19:32:32"/>
    <d v="2014-07-05T03:59:00"/>
    <s v="theater/plays"/>
    <e v="#DIV/0!"/>
    <s v="theater"/>
    <s v="plays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d v="2014-07-11T16:45:02"/>
    <d v="2014-08-10T16:45:02"/>
    <s v="theater/plays"/>
    <n v="10"/>
    <s v="theater"/>
    <s v="plays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d v="2016-09-08T09:20:39"/>
    <d v="2016-10-08T09:20:39"/>
    <s v="theater/plays"/>
    <n v="202"/>
    <s v="theater"/>
    <s v="plays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d v="2015-06-09T07:11:36"/>
    <d v="2015-07-05T22:59:00"/>
    <s v="theater/plays"/>
    <n v="25"/>
    <s v="theater"/>
    <s v="plays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d v="2016-01-26T16:57:16"/>
    <d v="2016-02-16T05:59:00"/>
    <s v="theater/musical"/>
    <n v="99.538461538461533"/>
    <s v="theater"/>
    <s v="musical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d v="2016-03-29T03:03:08"/>
    <d v="2016-04-29T03:59:00"/>
    <s v="theater/musical"/>
    <n v="75"/>
    <s v="theater"/>
    <s v="musical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d v="2015-01-12T23:33:28"/>
    <d v="2015-02-10T07:59:00"/>
    <s v="theater/musical"/>
    <n v="215.25"/>
    <s v="theater"/>
    <s v="musical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d v="2016-02-03T00:51:13"/>
    <d v="2016-04-02T23:51:13"/>
    <s v="theater/musical"/>
    <n v="120.54545454545455"/>
    <s v="theater"/>
    <s v="musical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d v="2016-09-06T19:15:35"/>
    <d v="2016-10-16T21:00:00"/>
    <s v="theater/musical"/>
    <n v="37.666666666666664"/>
    <s v="theater"/>
    <s v="musical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d v="2015-05-04T19:46:40"/>
    <d v="2015-06-03T00:00:00"/>
    <s v="theater/musical"/>
    <n v="172.23333333333332"/>
    <s v="theater"/>
    <s v="musical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d v="2014-06-18T21:08:57"/>
    <d v="2014-07-26T04:59:00"/>
    <s v="theater/musical"/>
    <n v="111.11111111111111"/>
    <s v="theater"/>
    <s v="musical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d v="2016-03-16T20:48:27"/>
    <d v="2016-04-15T20:48:27"/>
    <s v="theater/musical"/>
    <n v="25.464285714285715"/>
    <s v="theater"/>
    <s v="musical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d v="2014-05-12T19:33:18"/>
    <d v="2014-06-11T19:33:18"/>
    <s v="theater/musical"/>
    <n v="267.64705882352939"/>
    <s v="theater"/>
    <s v="musical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d v="2014-11-11T20:25:15"/>
    <d v="2014-12-01T20:25:15"/>
    <s v="theater/musical"/>
    <n v="75.959999999999994"/>
    <s v="theater"/>
    <s v="musical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d v="2014-04-18T11:18:58"/>
    <d v="2014-05-19T05:00:00"/>
    <s v="theater/musical"/>
    <n v="59.03846153846154"/>
    <s v="theater"/>
    <s v="musical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d v="2015-06-27T02:35:53"/>
    <d v="2015-08-26T02:35:53"/>
    <s v="theater/musical"/>
    <n v="50.111022727272733"/>
    <s v="theater"/>
    <s v="musical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d v="2014-04-10T12:36:26"/>
    <d v="2014-05-05T12:36:26"/>
    <s v="theater/musical"/>
    <n v="55.502967032967035"/>
    <s v="theater"/>
    <s v="musical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d v="2015-06-18T11:12:17"/>
    <d v="2015-08-10T23:00:00"/>
    <s v="theater/musical"/>
    <n v="166.66666666666666"/>
    <s v="theater"/>
    <s v="musical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d v="2015-07-08T19:31:29"/>
    <d v="2015-08-02T19:31:29"/>
    <s v="theater/musical"/>
    <n v="47.428571428571431"/>
    <s v="theater"/>
    <s v="musical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d v="2015-03-02T18:00:26"/>
    <d v="2015-04-01T17:00:26"/>
    <s v="theater/musical"/>
    <n v="64.935064935064929"/>
    <s v="theater"/>
    <s v="musical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d v="2016-05-09T20:13:52"/>
    <d v="2016-05-29T00:36:00"/>
    <s v="theater/musical"/>
    <n v="55.555555555555557"/>
    <s v="theater"/>
    <s v="musical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d v="2014-06-30T18:38:02"/>
    <d v="2014-07-30T18:38:02"/>
    <s v="theater/musical"/>
    <n v="74.224299065420567"/>
    <s v="theater"/>
    <s v="musical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d v="2014-05-29T04:00:45"/>
    <d v="2014-07-03T04:00:45"/>
    <s v="theater/musical"/>
    <n v="106.9271875"/>
    <s v="theater"/>
    <s v="musical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d v="2015-02-15T00:28:17"/>
    <d v="2015-03-01T04:59:00"/>
    <s v="theater/musical"/>
    <n v="41.696428571428569"/>
    <s v="theater"/>
    <s v="musical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d v="2014-05-13T17:28:10"/>
    <d v="2014-06-12T17:28:10"/>
    <s v="theater/musical"/>
    <n v="74.243275862068955"/>
    <s v="theater"/>
    <s v="musical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d v="2016-03-16T14:21:19"/>
    <d v="2016-04-15T14:21:19"/>
    <s v="theater/musical"/>
    <n v="73.333333333333329"/>
    <s v="theater"/>
    <s v="musical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d v="2015-05-14T22:20:10"/>
    <d v="2015-06-13T22:20:10"/>
    <s v="theater/musical"/>
    <n v="100"/>
    <s v="theater"/>
    <s v="musical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d v="2016-05-03T20:34:12"/>
    <d v="2016-05-18T00:00:00"/>
    <s v="theater/musical"/>
    <n v="38.421052631578945"/>
    <s v="theater"/>
    <s v="musical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d v="2016-11-08T14:48:26"/>
    <d v="2016-11-29T06:00:00"/>
    <s v="theater/musical"/>
    <n v="166.96969696969697"/>
    <s v="theater"/>
    <s v="musical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d v="2016-10-13T00:07:27"/>
    <d v="2016-11-15T02:08:00"/>
    <s v="theater/musical"/>
    <n v="94.912280701754383"/>
    <s v="theater"/>
    <s v="musical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d v="2015-03-24T19:00:55"/>
    <d v="2015-04-09T19:00:55"/>
    <s v="theater/musical"/>
    <n v="100"/>
    <s v="theater"/>
    <s v="musical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d v="2015-03-12T22:37:23"/>
    <d v="2015-04-09T04:00:00"/>
    <s v="theater/musical"/>
    <n v="143.21428571428572"/>
    <s v="theater"/>
    <s v="musical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d v="2014-06-24T08:49:38"/>
    <d v="2014-08-01T01:00:00"/>
    <s v="theater/musical"/>
    <n v="90.819148936170208"/>
    <s v="theater"/>
    <s v="musical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d v="2014-09-05T02:40:21"/>
    <d v="2014-09-27T04:00:00"/>
    <s v="theater/musical"/>
    <n v="48.542372881355931"/>
    <s v="theater"/>
    <s v="musical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d v="2014-12-16T19:39:40"/>
    <d v="2015-02-14T19:39:40"/>
    <s v="theater/musical"/>
    <n v="70.027777777777771"/>
    <s v="theater"/>
    <s v="musical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d v="2016-02-25T17:39:00"/>
    <d v="2016-03-26T16:39:00"/>
    <s v="theater/musical"/>
    <n v="135.62608695652173"/>
    <s v="theater"/>
    <s v="musical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d v="2015-06-11T05:16:25"/>
    <d v="2015-07-13T20:06:00"/>
    <s v="theater/musical"/>
    <n v="100"/>
    <s v="theater"/>
    <s v="musical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d v="2014-08-14T21:11:25"/>
    <d v="2014-09-08T21:11:25"/>
    <s v="theater/musical"/>
    <n v="94.90384615384616"/>
    <s v="theater"/>
    <s v="musical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d v="2016-06-25T20:41:37"/>
    <d v="2016-07-24T23:00:00"/>
    <s v="theater/musical"/>
    <n v="75.370370370370367"/>
    <s v="theater"/>
    <s v="musical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d v="2016-02-20T03:22:00"/>
    <d v="2016-03-15T16:00:00"/>
    <s v="theater/musical"/>
    <n v="64.458333333333329"/>
    <s v="theater"/>
    <s v="musical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d v="2016-06-10T23:32:12"/>
    <d v="2016-07-10T23:32:12"/>
    <s v="theater/musical"/>
    <n v="115"/>
    <s v="theater"/>
    <s v="musical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d v="2016-06-27T15:19:29"/>
    <d v="2016-08-02T10:03:00"/>
    <s v="theater/musical"/>
    <n v="100.5"/>
    <s v="theater"/>
    <s v="musical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d v="2016-04-27T00:54:35"/>
    <d v="2016-05-27T00:54:35"/>
    <s v="theater/musical"/>
    <n v="93.774647887323937"/>
    <s v="theater"/>
    <s v="musical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d v="2015-06-12T12:50:06"/>
    <d v="2015-07-11T03:59:00"/>
    <s v="theater/musical"/>
    <n v="35.1"/>
    <s v="theater"/>
    <s v="musical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d v="2015-11-25T16:41:59"/>
    <d v="2015-12-23T16:18:00"/>
    <s v="theater/musical"/>
    <n v="500"/>
    <s v="theater"/>
    <s v="musical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d v="2015-05-14T19:10:18"/>
    <d v="2015-06-15T19:10:18"/>
    <s v="theater/musical"/>
    <n v="29"/>
    <s v="theater"/>
    <s v="musical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d v="2016-10-23T16:00:23"/>
    <d v="2016-11-22T17:00:23"/>
    <s v="theater/musical"/>
    <e v="#DIV/0!"/>
    <s v="theater"/>
    <s v="musical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d v="2014-05-07T16:36:32"/>
    <d v="2014-07-06T16:36:32"/>
    <s v="theater/musical"/>
    <e v="#DIV/0!"/>
    <s v="theater"/>
    <s v="musical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d v="2015-06-15T10:43:42"/>
    <d v="2015-07-15T10:43:42"/>
    <s v="theater/musical"/>
    <n v="17.5"/>
    <s v="theater"/>
    <s v="musical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d v="2014-11-25T22:32:09"/>
    <d v="2014-12-16T22:32:09"/>
    <s v="theater/musical"/>
    <n v="174"/>
    <s v="theater"/>
    <s v="musical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d v="2015-05-08T13:55:54"/>
    <d v="2015-06-07T13:55:54"/>
    <s v="theater/musical"/>
    <n v="50"/>
    <s v="theater"/>
    <s v="musical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d v="2015-07-16T10:28:10"/>
    <d v="2015-08-28T22:30:00"/>
    <s v="theater/musical"/>
    <n v="5"/>
    <s v="theater"/>
    <s v="musical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d v="2016-11-15T00:42:36"/>
    <d v="2017-01-14T00:42:36"/>
    <s v="theater/musical"/>
    <n v="1"/>
    <s v="theater"/>
    <s v="musical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d v="2015-03-21T21:09:25"/>
    <d v="2015-04-20T21:09:25"/>
    <s v="theater/musical"/>
    <n v="145.40540540540542"/>
    <s v="theater"/>
    <s v="musical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d v="2014-07-11T17:20:48"/>
    <d v="2014-08-10T17:20:48"/>
    <s v="theater/musical"/>
    <n v="205"/>
    <s v="theater"/>
    <s v="musical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d v="2016-02-10T22:20:43"/>
    <d v="2016-03-11T22:20:43"/>
    <s v="theater/musical"/>
    <n v="100.5"/>
    <s v="theater"/>
    <s v="musical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d v="2014-12-09T17:41:23"/>
    <d v="2015-01-11T04:59:00"/>
    <s v="theater/musical"/>
    <n v="55.0625"/>
    <s v="theater"/>
    <s v="musical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d v="2014-12-02T16:13:36"/>
    <d v="2015-01-02T16:13:36"/>
    <s v="theater/musical"/>
    <n v="47.333333333333336"/>
    <s v="theater"/>
    <s v="musical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d v="2015-09-22T03:01:46"/>
    <d v="2015-10-22T03:01:46"/>
    <s v="theater/musical"/>
    <e v="#DIV/0!"/>
    <s v="theater"/>
    <s v="musical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d v="2016-02-03T23:19:28"/>
    <d v="2016-03-04T23:19:28"/>
    <s v="theater/musical"/>
    <n v="58.95"/>
    <s v="theater"/>
    <s v="musical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d v="2016-06-06T00:13:44"/>
    <d v="2016-07-31T07:00:00"/>
    <s v="theater/musical"/>
    <e v="#DIV/0!"/>
    <s v="theater"/>
    <s v="musical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d v="2014-07-29T21:17:20"/>
    <d v="2014-09-27T21:17:20"/>
    <s v="theater/musical"/>
    <n v="1.5"/>
    <s v="theater"/>
    <s v="musical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d v="2014-06-09T06:13:01"/>
    <d v="2014-06-29T06:13:01"/>
    <s v="theater/musical"/>
    <n v="5"/>
    <s v="theater"/>
    <s v="musical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d v="2015-03-27T21:48:59"/>
    <d v="2015-04-03T21:48:59"/>
    <s v="theater/musical"/>
    <n v="50.555555555555557"/>
    <s v="theater"/>
    <s v="musical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d v="2015-02-24T10:53:39"/>
    <d v="2015-04-25T09:53:39"/>
    <s v="theater/plays"/>
    <n v="41.666666666666664"/>
    <s v="theater"/>
    <s v="plays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d v="2014-06-10T12:38:27"/>
    <d v="2014-07-30T23:00:00"/>
    <s v="theater/plays"/>
    <n v="53.289473684210527"/>
    <s v="theater"/>
    <s v="plays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d v="2015-02-19T20:22:38"/>
    <d v="2015-03-21T19:22:38"/>
    <s v="theater/plays"/>
    <n v="70.230769230769226"/>
    <s v="theater"/>
    <s v="plays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d v="2016-04-27T15:02:53"/>
    <d v="2016-05-31T11:00:00"/>
    <s v="theater/plays"/>
    <n v="43.421052631578945"/>
    <s v="theater"/>
    <s v="plays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d v="2015-04-15T18:01:48"/>
    <d v="2015-06-01T03:59:00"/>
    <s v="theater/plays"/>
    <n v="199.18181818181819"/>
    <s v="theater"/>
    <s v="plays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d v="2016-05-07T06:37:01"/>
    <d v="2016-06-14T21:43:00"/>
    <s v="theater/plays"/>
    <n v="78.518148148148143"/>
    <s v="theater"/>
    <s v="plays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d v="2015-02-23T21:41:52"/>
    <d v="2015-04-01T03:59:00"/>
    <s v="theater/plays"/>
    <n v="61.823529411764703"/>
    <s v="theater"/>
    <s v="plays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d v="2015-07-22T06:14:17"/>
    <d v="2015-08-20T23:00:00"/>
    <s v="theater/plays"/>
    <n v="50.000500000000002"/>
    <s v="theater"/>
    <s v="plays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d v="2014-06-17T16:33:43"/>
    <d v="2014-07-17T16:33:43"/>
    <s v="theater/plays"/>
    <n v="48.339729729729726"/>
    <s v="theater"/>
    <s v="plays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d v="2015-10-07T16:43:36"/>
    <d v="2015-10-24T03:59:00"/>
    <s v="theater/plays"/>
    <n v="107.25"/>
    <s v="theater"/>
    <s v="plays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d v="2015-02-10T20:13:02"/>
    <d v="2015-03-12T19:13:02"/>
    <s v="theater/plays"/>
    <n v="57"/>
    <s v="theater"/>
    <s v="plays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d v="2015-06-29T05:01:44"/>
    <d v="2015-07-17T21:02:00"/>
    <s v="theater/plays"/>
    <n v="40.92307692307692"/>
    <s v="theater"/>
    <s v="plays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d v="2015-06-05T15:38:37"/>
    <d v="2015-07-05T15:38:37"/>
    <s v="theater/plays"/>
    <n v="21.5"/>
    <s v="theater"/>
    <s v="plays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d v="2015-12-03T04:20:07"/>
    <d v="2016-01-04T04:20:07"/>
    <s v="theater/plays"/>
    <n v="79.543478260869563"/>
    <s v="theater"/>
    <s v="plays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d v="2015-11-21T20:06:57"/>
    <d v="2016-01-19T22:59:00"/>
    <s v="theater/plays"/>
    <n v="72.381578947368425"/>
    <s v="theater"/>
    <s v="plays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d v="2015-06-15T21:50:44"/>
    <d v="2015-07-20T03:59:00"/>
    <s v="theater/plays"/>
    <n v="64.634146341463421"/>
    <s v="theater"/>
    <s v="plays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d v="2016-07-20T15:01:43"/>
    <d v="2016-08-01T13:41:00"/>
    <s v="theater/plays"/>
    <n v="38.571428571428569"/>
    <s v="theater"/>
    <s v="plays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d v="2015-05-27T01:40:14"/>
    <d v="2015-06-17T01:40:14"/>
    <s v="theater/plays"/>
    <n v="107.57142857142857"/>
    <s v="theater"/>
    <s v="plays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d v="2015-04-07T10:09:54"/>
    <d v="2015-05-07T10:09:54"/>
    <s v="theater/plays"/>
    <n v="27.5"/>
    <s v="theater"/>
    <s v="plays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d v="2015-01-30T22:16:41"/>
    <d v="2015-03-27T00:00:00"/>
    <s v="theater/plays"/>
    <n v="70.461538461538467"/>
    <s v="theater"/>
    <s v="plays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d v="2014-11-01T12:39:47"/>
    <d v="2014-12-31T13:39:47"/>
    <s v="theater/plays"/>
    <n v="178.57142857142858"/>
    <s v="theater"/>
    <s v="plays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d v="2016-08-11T20:46:11"/>
    <d v="2016-08-31T20:46:11"/>
    <s v="theater/plays"/>
    <n v="62.625"/>
    <s v="theater"/>
    <s v="plays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d v="2016-05-13T17:46:51"/>
    <d v="2016-05-27T17:46:51"/>
    <s v="theater/plays"/>
    <n v="75"/>
    <s v="theater"/>
    <s v="plays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d v="2014-10-15T20:22:25"/>
    <d v="2014-11-05T21:22:25"/>
    <s v="theater/plays"/>
    <n v="58.901111111111113"/>
    <s v="theater"/>
    <s v="plays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d v="2016-01-06T02:45:35"/>
    <d v="2016-02-20T02:45:35"/>
    <s v="theater/plays"/>
    <n v="139.55555555555554"/>
    <s v="theater"/>
    <s v="plays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d v="2014-11-20T20:56:12"/>
    <d v="2014-12-01T19:09:00"/>
    <s v="theater/plays"/>
    <n v="70"/>
    <s v="theater"/>
    <s v="plays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d v="2015-05-19T10:41:07"/>
    <d v="2015-06-18T10:41:07"/>
    <s v="theater/plays"/>
    <n v="57.385964912280699"/>
    <s v="theater"/>
    <s v="plays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d v="2016-03-31T22:36:48"/>
    <d v="2016-04-21T22:36:48"/>
    <s v="theater/plays"/>
    <n v="40"/>
    <s v="theater"/>
    <s v="plays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d v="2016-07-02T22:14:12"/>
    <d v="2016-08-03T04:09:00"/>
    <s v="theater/plays"/>
    <n v="64.285714285714292"/>
    <s v="theater"/>
    <s v="plays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d v="2015-05-28T18:22:38"/>
    <d v="2015-07-03T18:22:38"/>
    <s v="theater/plays"/>
    <n v="120.11764705882354"/>
    <s v="theater"/>
    <s v="plays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d v="2015-04-22T17:03:29"/>
    <d v="2015-05-22T17:03:29"/>
    <s v="theater/plays"/>
    <n v="1008.24"/>
    <s v="theater"/>
    <s v="plays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d v="2015-05-31T03:25:24"/>
    <d v="2015-07-30T03:25:24"/>
    <s v="theater/plays"/>
    <n v="63.28125"/>
    <s v="theater"/>
    <s v="plays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d v="2016-03-03T16:50:29"/>
    <d v="2016-03-28T15:50:29"/>
    <s v="theater/plays"/>
    <n v="21.666666666666668"/>
    <s v="theater"/>
    <s v="plays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d v="2014-05-21T18:51:27"/>
    <d v="2014-07-20T18:51:27"/>
    <s v="theater/plays"/>
    <n v="25.647058823529413"/>
    <s v="theater"/>
    <s v="plays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d v="2014-04-11T11:50:52"/>
    <d v="2014-05-11T11:50:52"/>
    <s v="theater/plays"/>
    <n v="47.695652173913047"/>
    <s v="theater"/>
    <s v="plays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d v="2014-05-07T01:44:24"/>
    <d v="2014-06-01T01:44:24"/>
    <s v="theater/plays"/>
    <n v="56.05263157894737"/>
    <s v="theater"/>
    <s v="plays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d v="2014-05-07T14:48:54"/>
    <d v="2014-06-03T06:59:00"/>
    <s v="theater/plays"/>
    <n v="81.319999999999993"/>
    <s v="theater"/>
    <s v="plays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d v="2015-09-01T15:02:54"/>
    <d v="2015-10-01T15:02:54"/>
    <s v="theater/plays"/>
    <n v="70.166666666666671"/>
    <s v="theater"/>
    <s v="plays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d v="2014-09-03T05:19:02"/>
    <d v="2014-10-04T06:59:00"/>
    <s v="theater/plays"/>
    <n v="23.625"/>
    <s v="theater"/>
    <s v="plays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d v="2015-06-04T05:23:11"/>
    <d v="2015-07-19T05:23:11"/>
    <s v="theater/plays"/>
    <n v="188.55555555555554"/>
    <s v="theater"/>
    <s v="plays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d v="2015-09-18T19:36:29"/>
    <d v="2015-10-18T19:36:29"/>
    <s v="theater/plays"/>
    <n v="49.511627906976742"/>
    <s v="theater"/>
    <s v="plays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d v="2015-05-12T18:24:44"/>
    <d v="2015-06-11T18:24:44"/>
    <s v="theater/plays"/>
    <n v="75.464285714285708"/>
    <s v="theater"/>
    <s v="plays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d v="2014-12-02T02:59:03"/>
    <d v="2015-01-01T02:59:03"/>
    <s v="theater/plays"/>
    <n v="9.5"/>
    <s v="theater"/>
    <s v="plays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d v="2015-06-17T10:32:59"/>
    <d v="2015-07-17T10:32:59"/>
    <s v="theater/plays"/>
    <n v="35.5"/>
    <s v="theater"/>
    <s v="plays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d v="2015-03-02T04:34:36"/>
    <d v="2015-03-27T03:34:36"/>
    <s v="theater/plays"/>
    <n v="10"/>
    <s v="theater"/>
    <s v="plays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d v="2014-07-28T20:09:38"/>
    <d v="2014-09-01T20:09:38"/>
    <s v="theater/plays"/>
    <n v="13"/>
    <s v="theater"/>
    <s v="plays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d v="2015-04-09T21:14:18"/>
    <d v="2015-05-09T21:14:18"/>
    <s v="theater/plays"/>
    <n v="89.4"/>
    <s v="theater"/>
    <s v="plays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d v="2015-02-24T23:17:51"/>
    <d v="2015-03-26T22:17:51"/>
    <s v="theater/plays"/>
    <n v="25"/>
    <s v="theater"/>
    <s v="plays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d v="2015-02-06T17:50:03"/>
    <d v="2015-03-08T16:50:03"/>
    <s v="theater/plays"/>
    <n v="1"/>
    <s v="theater"/>
    <s v="plays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d v="2014-07-09T17:41:30"/>
    <d v="2014-08-01T17:12:00"/>
    <s v="theater/plays"/>
    <n v="65"/>
    <s v="theater"/>
    <s v="plays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d v="2015-05-04T10:20:44"/>
    <d v="2015-05-22T21:00:00"/>
    <s v="theater/plays"/>
    <n v="10"/>
    <s v="theater"/>
    <s v="plays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d v="2014-05-30T21:26:47"/>
    <d v="2014-06-25T21:00:00"/>
    <s v="theater/plays"/>
    <n v="1"/>
    <s v="theater"/>
    <s v="plays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d v="2014-07-13T15:51:50"/>
    <d v="2014-08-12T15:51:50"/>
    <s v="theater/plays"/>
    <n v="81.538461538461533"/>
    <s v="theater"/>
    <s v="plays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d v="2014-10-02T14:09:37"/>
    <d v="2014-11-12T21:47:00"/>
    <s v="theater/plays"/>
    <n v="100"/>
    <s v="theater"/>
    <s v="plays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d v="2016-08-29T06:15:56"/>
    <d v="2016-09-12T16:59:00"/>
    <s v="theater/plays"/>
    <n v="1"/>
    <s v="theater"/>
    <s v="plays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d v="2015-09-06T15:11:45"/>
    <d v="2015-11-05T16:11:45"/>
    <s v="theater/plays"/>
    <e v="#DIV/0!"/>
    <s v="theater"/>
    <s v="plays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d v="2015-10-18T21:24:14"/>
    <d v="2015-11-17T22:24:14"/>
    <s v="theater/plays"/>
    <n v="20"/>
    <s v="theater"/>
    <s v="plays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d v="2014-07-21T15:38:18"/>
    <d v="2014-08-30T05:30:00"/>
    <s v="theater/plays"/>
    <n v="46.428571428571431"/>
    <s v="theater"/>
    <s v="plays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d v="2016-02-02T22:43:41"/>
    <d v="2016-03-23T03:29:00"/>
    <s v="theater/plays"/>
    <n v="5.5"/>
    <s v="theater"/>
    <s v="plays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d v="2016-05-19T19:32:19"/>
    <d v="2016-06-18T19:32:19"/>
    <s v="theater/plays"/>
    <n v="50.2"/>
    <s v="theater"/>
    <s v="plays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d v="2014-08-14T15:50:05"/>
    <d v="2014-09-08T15:50:05"/>
    <s v="theater/musical"/>
    <n v="10"/>
    <s v="theater"/>
    <s v="musical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d v="2015-02-12T17:23:12"/>
    <d v="2015-03-14T03:11:00"/>
    <s v="theater/musical"/>
    <n v="30.133333333333333"/>
    <s v="theater"/>
    <s v="musical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d v="2014-06-03T04:07:58"/>
    <d v="2014-07-03T04:07:58"/>
    <s v="theater/musical"/>
    <n v="150"/>
    <s v="theater"/>
    <s v="musical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d v="2017-01-28T18:44:10"/>
    <d v="2017-03-29T17:44:10"/>
    <s v="theater/musical"/>
    <n v="13.333333333333334"/>
    <s v="theater"/>
    <s v="musical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d v="2015-06-25T03:29:56"/>
    <d v="2015-08-14T03:29:56"/>
    <s v="theater/musical"/>
    <e v="#DIV/0!"/>
    <s v="theater"/>
    <s v="musical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d v="2015-09-08T16:42:15"/>
    <d v="2015-10-08T16:42:15"/>
    <s v="theater/musical"/>
    <e v="#DIV/0!"/>
    <s v="theater"/>
    <s v="musical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d v="2015-01-03T00:23:42"/>
    <d v="2015-01-24T01:00:00"/>
    <s v="theater/musical"/>
    <e v="#DIV/0!"/>
    <s v="theater"/>
    <s v="musical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d v="2016-09-02T08:19:25"/>
    <d v="2016-09-03T10:00:00"/>
    <s v="theater/musical"/>
    <e v="#DIV/0!"/>
    <s v="theater"/>
    <s v="musical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d v="2016-01-03T14:58:48"/>
    <d v="2016-02-02T14:58:48"/>
    <s v="theater/musical"/>
    <n v="44.760869565217391"/>
    <s v="theater"/>
    <s v="musical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d v="2016-11-08T16:15:52"/>
    <d v="2016-12-08T16:15:52"/>
    <s v="theater/musical"/>
    <n v="88.642857142857139"/>
    <s v="theater"/>
    <s v="musical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d v="2015-05-30T19:39:06"/>
    <d v="2015-06-30T03:59:00"/>
    <s v="theater/musical"/>
    <n v="10"/>
    <s v="theater"/>
    <s v="musical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d v="2014-12-26T20:39:56"/>
    <d v="2015-01-25T20:39:56"/>
    <s v="theater/musical"/>
    <e v="#DIV/0!"/>
    <s v="theater"/>
    <s v="musical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d v="2014-06-25T19:33:40"/>
    <d v="2014-07-30T23:00:00"/>
    <s v="theater/musical"/>
    <n v="57.647058823529413"/>
    <s v="theater"/>
    <s v="musical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d v="2017-01-21T00:26:39"/>
    <d v="2017-02-20T00:26:39"/>
    <s v="theater/musical"/>
    <n v="25"/>
    <s v="theater"/>
    <s v="musical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d v="2016-01-04T23:36:10"/>
    <d v="2016-01-31T23:03:00"/>
    <s v="theater/musical"/>
    <e v="#DIV/0!"/>
    <s v="theater"/>
    <s v="musical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d v="2014-08-03T14:27:49"/>
    <d v="2014-09-02T14:27:49"/>
    <s v="theater/musical"/>
    <e v="#DIV/0!"/>
    <s v="theater"/>
    <s v="musical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d v="2015-03-02T18:59:52"/>
    <d v="2015-03-27T17:59:52"/>
    <s v="theater/musical"/>
    <e v="#DIV/0!"/>
    <s v="theater"/>
    <s v="musical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d v="2016-04-09T22:49:51"/>
    <d v="2016-05-09T22:49:51"/>
    <s v="theater/musical"/>
    <e v="#DIV/0!"/>
    <s v="theater"/>
    <s v="musical"/>
  </r>
  <r>
    <x v="3886"/>
    <s v="a (Canceled)"/>
    <n v="1"/>
    <n v="10000"/>
    <n v="0"/>
    <x v="1"/>
    <s v="AU"/>
    <s v="AUD"/>
    <n v="1418275702"/>
    <n v="1415683702"/>
    <b v="0"/>
    <n v="0"/>
    <b v="0"/>
    <n v="0"/>
    <d v="2014-11-11T05:28:22"/>
    <d v="2014-12-11T05:28:22"/>
    <s v="theater/musical"/>
    <e v="#DIV/0!"/>
    <s v="theater"/>
    <s v="musical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d v="2015-03-16T20:35:29"/>
    <d v="2015-05-01T22:00:00"/>
    <s v="theater/musical"/>
    <n v="17.5"/>
    <s v="theater"/>
    <s v="musical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d v="2017-01-27T13:05:58"/>
    <d v="2017-02-26T13:05:58"/>
    <s v="theater/plays"/>
    <n v="38.714285714285715"/>
    <s v="theater"/>
    <s v="plays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d v="2014-12-04T00:07:10"/>
    <d v="2015-01-04T23:26:00"/>
    <s v="theater/plays"/>
    <n v="13.111111111111111"/>
    <s v="theater"/>
    <s v="plays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d v="2015-06-16T18:12:24"/>
    <d v="2015-08-15T18:12:24"/>
    <s v="theater/plays"/>
    <n v="315.5"/>
    <s v="theater"/>
    <s v="plays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d v="2015-02-21T03:10:44"/>
    <d v="2015-03-23T04:59:00"/>
    <s v="theater/plays"/>
    <n v="37.142857142857146"/>
    <s v="theater"/>
    <s v="plays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d v="2014-08-16T15:39:17"/>
    <d v="2014-08-24T07:00:00"/>
    <s v="theater/plays"/>
    <e v="#DIV/0!"/>
    <s v="theater"/>
    <s v="plays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d v="2014-05-20T15:47:20"/>
    <d v="2014-07-01T06:00:00"/>
    <s v="theater/plays"/>
    <n v="128.27380952380952"/>
    <s v="theater"/>
    <s v="plays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d v="2016-11-05T23:00:12"/>
    <d v="2016-12-06T04:59:00"/>
    <s v="theater/plays"/>
    <n v="47.272727272727273"/>
    <s v="theater"/>
    <s v="plays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d v="2015-01-28T06:00:18"/>
    <d v="2015-02-28T06:00:18"/>
    <s v="theater/plays"/>
    <n v="50"/>
    <s v="theater"/>
    <s v="plays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d v="2014-06-03T04:36:18"/>
    <d v="2014-06-17T04:36:18"/>
    <s v="theater/plays"/>
    <n v="42.5"/>
    <s v="theater"/>
    <s v="plays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d v="2014-12-09T20:58:03"/>
    <d v="2015-01-08T20:58:03"/>
    <s v="theater/plays"/>
    <n v="44"/>
    <s v="theater"/>
    <s v="plays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d v="2015-07-08T11:34:30"/>
    <d v="2015-08-17T16:00:00"/>
    <s v="theater/plays"/>
    <n v="50.875"/>
    <s v="theater"/>
    <s v="plays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d v="2014-07-23T18:36:01"/>
    <d v="2014-08-12T18:36:01"/>
    <s v="theater/plays"/>
    <n v="62.5"/>
    <s v="theater"/>
    <s v="plays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d v="2015-05-12T02:13:11"/>
    <d v="2015-06-11T02:13:11"/>
    <s v="theater/plays"/>
    <n v="27"/>
    <s v="theater"/>
    <s v="plays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d v="2015-11-09T19:49:59"/>
    <d v="2015-12-19T19:49:59"/>
    <s v="theater/plays"/>
    <n v="25"/>
    <s v="theater"/>
    <s v="plays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d v="2016-10-20T11:14:02"/>
    <d v="2016-11-14T12:14:02"/>
    <s v="theater/plays"/>
    <n v="47.258064516129032"/>
    <s v="theater"/>
    <s v="plays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d v="2015-07-01T00:16:05"/>
    <d v="2015-08-14T19:38:00"/>
    <s v="theater/plays"/>
    <e v="#DIV/0!"/>
    <s v="theater"/>
    <s v="plays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d v="2015-04-01T05:30:00"/>
    <d v="2015-04-15T05:04:00"/>
    <s v="theater/plays"/>
    <n v="1.5"/>
    <s v="theater"/>
    <s v="plays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d v="2015-04-30T14:58:23"/>
    <d v="2015-06-11T23:00:00"/>
    <s v="theater/plays"/>
    <n v="24.714285714285715"/>
    <s v="theater"/>
    <s v="plays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d v="2015-05-19T22:01:33"/>
    <d v="2015-06-26T13:25:00"/>
    <s v="theater/plays"/>
    <n v="63.125"/>
    <s v="theater"/>
    <s v="plays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d v="2014-09-24T19:40:06"/>
    <d v="2014-10-26T20:08:00"/>
    <s v="theater/plays"/>
    <n v="38.25"/>
    <s v="theater"/>
    <s v="plays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d v="2014-07-14T03:14:56"/>
    <d v="2014-07-29T03:14:56"/>
    <s v="theater/plays"/>
    <n v="16.25"/>
    <s v="theater"/>
    <s v="plays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d v="2014-08-12T08:37:22"/>
    <d v="2014-09-11T08:37:22"/>
    <s v="theater/plays"/>
    <n v="33.75"/>
    <s v="theater"/>
    <s v="plays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d v="2015-08-08T18:09:57"/>
    <d v="2015-09-07T18:09:57"/>
    <s v="theater/plays"/>
    <n v="61.666666666666664"/>
    <s v="theater"/>
    <s v="plays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d v="2014-10-27T19:29:37"/>
    <d v="2014-11-26T20:29:37"/>
    <s v="theater/plays"/>
    <n v="83.138888888888886"/>
    <s v="theater"/>
    <s v="plays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d v="2015-02-24T06:28:50"/>
    <d v="2015-04-25T04:35:00"/>
    <s v="theater/plays"/>
    <n v="1"/>
    <s v="theater"/>
    <s v="plays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d v="2015-10-31T05:04:09"/>
    <d v="2015-11-30T06:04:09"/>
    <s v="theater/plays"/>
    <n v="142.85714285714286"/>
    <s v="theater"/>
    <s v="plays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d v="2015-04-20T19:39:16"/>
    <d v="2015-05-10T22:59:00"/>
    <s v="theater/plays"/>
    <n v="33.666666666666664"/>
    <s v="theater"/>
    <s v="plays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d v="2016-05-02T23:38:29"/>
    <d v="2016-06-01T23:38:29"/>
    <s v="theater/plays"/>
    <n v="5"/>
    <s v="theater"/>
    <s v="plays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d v="2016-05-04T11:19:12"/>
    <d v="2016-06-03T11:19:12"/>
    <s v="theater/plays"/>
    <e v="#DIV/0!"/>
    <s v="theater"/>
    <s v="plays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d v="2014-08-12T12:39:21"/>
    <d v="2014-09-11T12:39:21"/>
    <s v="theater/plays"/>
    <n v="10"/>
    <s v="theater"/>
    <s v="plays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d v="2014-07-23T15:57:03"/>
    <d v="2014-08-04T16:00:00"/>
    <s v="theater/plays"/>
    <n v="40"/>
    <s v="theater"/>
    <s v="plays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d v="2015-12-20T16:26:13"/>
    <d v="2016-01-18T00:00:00"/>
    <s v="theater/plays"/>
    <n v="30"/>
    <s v="theater"/>
    <s v="plays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d v="2016-10-14T09:17:40"/>
    <d v="2016-11-13T10:17:40"/>
    <s v="theater/plays"/>
    <n v="45"/>
    <s v="theater"/>
    <s v="plays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d v="2014-10-14T13:00:55"/>
    <d v="2014-10-26T18:00:00"/>
    <s v="theater/plays"/>
    <e v="#DIV/0!"/>
    <s v="theater"/>
    <s v="plays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d v="2015-01-16T18:26:50"/>
    <d v="2015-03-02T23:00:00"/>
    <s v="theater/plays"/>
    <n v="10.166666666666666"/>
    <s v="theater"/>
    <s v="plays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d v="2015-03-12T23:31:11"/>
    <d v="2015-04-09T23:31:11"/>
    <s v="theater/plays"/>
    <n v="81.411764705882348"/>
    <s v="theater"/>
    <s v="plays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d v="2014-05-27T23:02:02"/>
    <d v="2014-06-26T23:02:02"/>
    <s v="theater/plays"/>
    <n v="57.25"/>
    <s v="theater"/>
    <s v="plays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d v="2014-06-30T20:53:59"/>
    <d v="2014-07-30T20:53:59"/>
    <s v="theater/plays"/>
    <n v="5"/>
    <s v="theater"/>
    <s v="plays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d v="2014-11-27T02:02:28"/>
    <d v="2014-12-27T02:02:28"/>
    <s v="theater/plays"/>
    <n v="15"/>
    <s v="theater"/>
    <s v="plays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d v="2014-07-10T06:25:04"/>
    <d v="2014-08-09T06:25:04"/>
    <s v="theater/plays"/>
    <n v="12.5"/>
    <s v="theater"/>
    <s v="plays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d v="2015-09-18T16:23:47"/>
    <d v="2015-10-16T04:59:00"/>
    <s v="theater/plays"/>
    <n v="93"/>
    <s v="theater"/>
    <s v="plays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d v="2016-08-19T19:51:05"/>
    <d v="2016-09-18T19:51:05"/>
    <s v="theater/plays"/>
    <n v="32.357142857142854"/>
    <s v="theater"/>
    <s v="plays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d v="2016-03-04T08:07:48"/>
    <d v="2016-04-01T06:00:00"/>
    <s v="theater/plays"/>
    <e v="#DIV/0!"/>
    <s v="theater"/>
    <s v="plays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d v="2015-08-12T03:38:27"/>
    <d v="2015-09-06T03:38:27"/>
    <s v="theater/plays"/>
    <e v="#DIV/0!"/>
    <s v="theater"/>
    <s v="plays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d v="2016-02-15T04:02:44"/>
    <d v="2016-03-16T03:02:44"/>
    <s v="theater/plays"/>
    <n v="1"/>
    <s v="theater"/>
    <s v="plays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d v="2016-06-17T23:14:22"/>
    <d v="2016-07-17T00:43:00"/>
    <s v="theater/plays"/>
    <n v="91.833333333333329"/>
    <s v="theater"/>
    <s v="plays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d v="2015-08-17T16:07:19"/>
    <d v="2015-10-01T13:00:00"/>
    <s v="theater/plays"/>
    <n v="45.833333333333336"/>
    <s v="theater"/>
    <s v="plays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d v="2015-08-05T15:45:46"/>
    <d v="2015-10-04T15:45:46"/>
    <s v="theater/plays"/>
    <n v="57.173913043478258"/>
    <s v="theater"/>
    <s v="plays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d v="2016-11-01T06:18:40"/>
    <d v="2016-12-01T07:18:40"/>
    <s v="theater/plays"/>
    <e v="#DIV/0!"/>
    <s v="theater"/>
    <s v="plays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d v="2016-06-13T15:09:20"/>
    <d v="2016-07-11T15:09:20"/>
    <s v="theater/plays"/>
    <n v="248.5"/>
    <s v="theater"/>
    <s v="plays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d v="2015-05-27T21:44:14"/>
    <d v="2015-06-27T21:44:14"/>
    <s v="theater/plays"/>
    <n v="79.400000000000006"/>
    <s v="theater"/>
    <s v="plays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d v="2014-10-03T09:36:19"/>
    <d v="2014-10-07T04:30:00"/>
    <s v="theater/plays"/>
    <n v="5"/>
    <s v="theater"/>
    <s v="plays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d v="2014-11-18T11:49:11"/>
    <d v="2015-01-02T11:49:11"/>
    <s v="theater/plays"/>
    <n v="5.5"/>
    <s v="theater"/>
    <s v="plays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d v="2014-10-28T14:05:37"/>
    <d v="2014-11-25T01:00:00"/>
    <s v="theater/plays"/>
    <n v="25"/>
    <s v="theater"/>
    <s v="plays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d v="2015-04-17T21:41:54"/>
    <d v="2015-06-16T21:41:54"/>
    <s v="theater/plays"/>
    <e v="#DIV/0!"/>
    <s v="theater"/>
    <s v="plays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d v="2015-10-02T18:41:08"/>
    <d v="2015-11-02T16:50:00"/>
    <s v="theater/plays"/>
    <n v="137.07692307692307"/>
    <s v="theater"/>
    <s v="plays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d v="2015-07-28T15:54:35"/>
    <d v="2015-08-27T15:54:35"/>
    <s v="theater/plays"/>
    <e v="#DIV/0!"/>
    <s v="theater"/>
    <s v="plays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d v="2015-04-15T19:14:28"/>
    <d v="2015-05-15T19:14:28"/>
    <s v="theater/plays"/>
    <n v="5"/>
    <s v="theater"/>
    <s v="plays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d v="2015-01-27T20:00:22"/>
    <d v="2015-02-28T08:00:00"/>
    <s v="theater/plays"/>
    <n v="39"/>
    <s v="theater"/>
    <s v="plays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d v="2016-09-02T03:25:44"/>
    <d v="2016-10-02T03:25:44"/>
    <s v="theater/plays"/>
    <n v="50.5"/>
    <s v="theater"/>
    <s v="plays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d v="2014-07-09T07:48:43"/>
    <d v="2014-09-07T07:48:43"/>
    <s v="theater/plays"/>
    <e v="#DIV/0!"/>
    <s v="theater"/>
    <s v="plays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d v="2015-01-12T02:53:41"/>
    <d v="2015-02-11T02:53:41"/>
    <s v="theater/plays"/>
    <n v="49.28125"/>
    <s v="theater"/>
    <s v="plays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d v="2016-03-10T16:51:20"/>
    <d v="2016-04-08T18:35:00"/>
    <s v="theater/plays"/>
    <n v="25"/>
    <s v="theater"/>
    <s v="plays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d v="2016-03-04T19:49:02"/>
    <d v="2016-05-03T18:49:02"/>
    <s v="theater/plays"/>
    <n v="1"/>
    <s v="theater"/>
    <s v="plays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d v="2015-08-27T18:58:10"/>
    <d v="2015-10-26T18:58:10"/>
    <s v="theater/plays"/>
    <n v="25"/>
    <s v="theater"/>
    <s v="plays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d v="2016-06-29T01:09:46"/>
    <d v="2016-07-29T23:29:00"/>
    <s v="theater/plays"/>
    <e v="#DIV/0!"/>
    <s v="theater"/>
    <s v="plays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d v="2014-05-15T15:37:44"/>
    <d v="2014-07-14T15:37:44"/>
    <s v="theater/plays"/>
    <e v="#DIV/0!"/>
    <s v="theater"/>
    <s v="plays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d v="2015-10-29T20:22:21"/>
    <d v="2015-11-28T21:22:21"/>
    <s v="theater/plays"/>
    <n v="53.125"/>
    <s v="theater"/>
    <s v="plays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d v="2016-03-28T22:22:07"/>
    <d v="2016-04-25T00:20:00"/>
    <s v="theater/plays"/>
    <e v="#DIV/0!"/>
    <s v="theater"/>
    <s v="plays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d v="2016-05-23T23:25:54"/>
    <d v="2016-07-08T23:25:54"/>
    <s v="theater/plays"/>
    <n v="7"/>
    <s v="theater"/>
    <s v="plays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d v="2014-06-26T22:48:32"/>
    <d v="2014-08-02T14:00:00"/>
    <s v="theater/plays"/>
    <n v="40.0625"/>
    <s v="theater"/>
    <s v="plays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d v="2014-08-29T18:55:56"/>
    <d v="2014-09-28T18:55:56"/>
    <s v="theater/plays"/>
    <n v="24.333333333333332"/>
    <s v="theater"/>
    <s v="plays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d v="2015-12-04T20:17:36"/>
    <d v="2016-01-03T20:17:36"/>
    <s v="theater/plays"/>
    <n v="11.25"/>
    <s v="theater"/>
    <s v="plays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d v="2014-04-16T21:23:30"/>
    <d v="2014-05-08T21:23:30"/>
    <s v="theater/plays"/>
    <n v="10.5"/>
    <s v="theater"/>
    <s v="plays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d v="2015-11-03T14:54:54"/>
    <d v="2015-11-28T14:54:54"/>
    <s v="theater/plays"/>
    <n v="15"/>
    <s v="theater"/>
    <s v="plays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d v="2015-10-19T03:41:57"/>
    <d v="2015-11-18T04:41:57"/>
    <s v="theater/plays"/>
    <e v="#DIV/0!"/>
    <s v="theater"/>
    <s v="plays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d v="2015-02-18T17:19:46"/>
    <d v="2015-04-19T16:19:46"/>
    <s v="theater/plays"/>
    <n v="42"/>
    <s v="theater"/>
    <s v="plays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d v="2016-02-14T05:39:40"/>
    <d v="2016-04-14T04:39:40"/>
    <s v="theater/plays"/>
    <n v="71.25"/>
    <s v="theater"/>
    <s v="plays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d v="2014-06-11T17:04:38"/>
    <d v="2014-07-24T02:59:00"/>
    <s v="theater/plays"/>
    <n v="22.5"/>
    <s v="theater"/>
    <s v="plays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d v="2017-02-04T06:58:27"/>
    <d v="2017-03-06T06:58:27"/>
    <s v="theater/plays"/>
    <n v="41"/>
    <s v="theater"/>
    <s v="plays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d v="2016-03-23T19:34:33"/>
    <d v="2016-05-22T19:34:33"/>
    <s v="theater/plays"/>
    <n v="47.909090909090907"/>
    <s v="theater"/>
    <s v="plays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d v="2016-08-19T20:30:46"/>
    <d v="2016-08-29T03:55:00"/>
    <s v="theater/plays"/>
    <n v="35.166666666666664"/>
    <s v="theater"/>
    <s v="plays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d v="2016-03-18T20:43:31"/>
    <d v="2016-04-17T20:43:31"/>
    <s v="theater/plays"/>
    <n v="5.5"/>
    <s v="theater"/>
    <s v="plays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d v="2014-06-21T12:52:06"/>
    <d v="2014-07-21T12:52:06"/>
    <s v="theater/plays"/>
    <n v="22.666666666666668"/>
    <s v="theater"/>
    <s v="plays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d v="2014-12-08T01:37:14"/>
    <d v="2015-02-06T01:37:14"/>
    <s v="theater/plays"/>
    <n v="26.375"/>
    <s v="theater"/>
    <s v="plays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d v="2016-04-09T16:25:10"/>
    <d v="2016-05-09T04:00:00"/>
    <s v="theater/plays"/>
    <n v="105.54054054054055"/>
    <s v="theater"/>
    <s v="plays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d v="2016-05-03T13:07:28"/>
    <d v="2016-06-02T13:07:28"/>
    <s v="theater/plays"/>
    <n v="29.09090909090909"/>
    <s v="theater"/>
    <s v="plays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d v="2016-06-13T20:48:18"/>
    <d v="2016-07-13T20:48:18"/>
    <s v="theater/plays"/>
    <e v="#DIV/0!"/>
    <s v="theater"/>
    <s v="plays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d v="2014-07-10T20:36:01"/>
    <d v="2014-08-01T07:00:00"/>
    <s v="theater/plays"/>
    <n v="62"/>
    <s v="theater"/>
    <s v="plays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d v="2016-06-22T18:55:32"/>
    <d v="2016-07-22T18:55:32"/>
    <s v="theater/plays"/>
    <n v="217.5"/>
    <s v="theater"/>
    <s v="plays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d v="2014-12-02T15:25:53"/>
    <d v="2015-01-31T15:25:53"/>
    <s v="theater/plays"/>
    <n v="26.75"/>
    <s v="theater"/>
    <s v="plays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d v="2015-03-06T21:40:57"/>
    <d v="2015-03-29T20:00:00"/>
    <s v="theater/plays"/>
    <n v="18.333333333333332"/>
    <s v="theater"/>
    <s v="plays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d v="2014-06-05T14:22:27"/>
    <d v="2014-07-05T14:22:27"/>
    <s v="theater/plays"/>
    <n v="64.285714285714292"/>
    <s v="theater"/>
    <s v="plays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d v="2016-05-18T04:19:09"/>
    <d v="2016-07-17T04:19:09"/>
    <s v="theater/plays"/>
    <n v="175"/>
    <s v="theater"/>
    <s v="plays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d v="2015-05-08T19:26:20"/>
    <d v="2015-07-07T19:26:20"/>
    <s v="theater/plays"/>
    <n v="34"/>
    <s v="theater"/>
    <s v="plays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d v="2014-04-18T20:52:36"/>
    <d v="2014-05-20T06:59:00"/>
    <s v="theater/plays"/>
    <n v="84.282608695652172"/>
    <s v="theater"/>
    <s v="plays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d v="2014-10-08T23:07:24"/>
    <d v="2014-11-08T00:00:00"/>
    <s v="theater/plays"/>
    <n v="9.5"/>
    <s v="theater"/>
    <s v="plays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d v="2016-01-30T16:58:40"/>
    <d v="2016-02-20T21:05:00"/>
    <s v="theater/plays"/>
    <n v="33.736842105263158"/>
    <s v="theater"/>
    <s v="plays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d v="2016-04-07T13:09:54"/>
    <d v="2016-05-06T13:04:00"/>
    <s v="theater/plays"/>
    <n v="37.53846153846154"/>
    <s v="theater"/>
    <s v="plays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d v="2014-05-06T22:11:30"/>
    <d v="2014-05-16T22:11:30"/>
    <s v="theater/plays"/>
    <n v="11.615384615384615"/>
    <s v="theater"/>
    <s v="plays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d v="2015-08-14T01:56:53"/>
    <d v="2015-08-29T01:56:53"/>
    <s v="theater/plays"/>
    <n v="8"/>
    <s v="theater"/>
    <s v="plays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d v="2015-10-09T17:59:41"/>
    <d v="2015-11-08T18:59:41"/>
    <s v="theater/plays"/>
    <e v="#DIV/0!"/>
    <s v="theater"/>
    <s v="plays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d v="2016-02-01T16:08:13"/>
    <d v="2016-03-02T16:08:13"/>
    <s v="theater/plays"/>
    <n v="23"/>
    <s v="theater"/>
    <s v="plays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d v="2015-05-01T15:28:02"/>
    <d v="2015-05-31T15:28:02"/>
    <s v="theater/plays"/>
    <n v="100"/>
    <s v="theater"/>
    <s v="plays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d v="2015-10-12T22:34:19"/>
    <d v="2015-12-11T23:34:19"/>
    <s v="theater/plays"/>
    <n v="60.111111111111114"/>
    <s v="theater"/>
    <s v="plays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d v="2015-04-13T20:45:12"/>
    <d v="2015-05-13T20:45:12"/>
    <s v="theater/plays"/>
    <n v="3"/>
    <s v="theater"/>
    <s v="plays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d v="2014-06-19T09:21:30"/>
    <d v="2014-07-19T09:21:30"/>
    <s v="theater/plays"/>
    <n v="5"/>
    <s v="theater"/>
    <s v="plays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d v="2015-01-15T16:24:37"/>
    <d v="2015-02-14T11:27:00"/>
    <s v="theater/plays"/>
    <n v="17.5"/>
    <s v="theater"/>
    <s v="plays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d v="2014-11-07T06:24:24"/>
    <d v="2014-11-20T16:04:00"/>
    <s v="theater/plays"/>
    <n v="29.235294117647058"/>
    <s v="theater"/>
    <s v="plays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d v="2015-03-06T09:23:41"/>
    <d v="2015-04-05T08:23:41"/>
    <s v="theater/plays"/>
    <e v="#DIV/0!"/>
    <s v="theater"/>
    <s v="plays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d v="2015-02-26T23:07:06"/>
    <d v="2015-03-28T22:07:06"/>
    <s v="theater/plays"/>
    <n v="59.583333333333336"/>
    <s v="theater"/>
    <s v="plays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d v="2014-07-22T19:53:18"/>
    <d v="2014-08-31T19:51:49"/>
    <s v="theater/plays"/>
    <n v="82.571428571428569"/>
    <s v="theater"/>
    <s v="plays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d v="2016-03-08T15:29:18"/>
    <d v="2016-05-07T14:29:18"/>
    <s v="theater/plays"/>
    <n v="10"/>
    <s v="theater"/>
    <s v="plays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d v="2017-02-09T23:08:28"/>
    <d v="2017-03-01T19:00:00"/>
    <s v="theater/plays"/>
    <n v="32.357142857142854"/>
    <s v="theater"/>
    <s v="plays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d v="2014-08-28T01:02:41"/>
    <d v="2014-09-27T01:02:41"/>
    <s v="theater/plays"/>
    <n v="5.75"/>
    <s v="theater"/>
    <s v="plays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d v="2015-01-16T14:05:47"/>
    <d v="2015-02-15T14:05:47"/>
    <s v="theater/plays"/>
    <n v="100.5"/>
    <s v="theater"/>
    <s v="plays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d v="2014-09-08T03:54:17"/>
    <d v="2014-10-08T03:54:17"/>
    <s v="theater/plays"/>
    <n v="1"/>
    <s v="theater"/>
    <s v="plays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d v="2014-08-21T19:23:05"/>
    <d v="2014-10-20T19:23:05"/>
    <s v="theater/plays"/>
    <n v="20"/>
    <s v="theater"/>
    <s v="plays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d v="2016-01-22T18:33:07"/>
    <d v="2016-02-16T18:33:07"/>
    <s v="theater/plays"/>
    <n v="2"/>
    <s v="theater"/>
    <s v="plays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d v="2014-07-28T18:33:01"/>
    <d v="2014-08-26T16:28:00"/>
    <s v="theater/plays"/>
    <n v="5"/>
    <s v="theater"/>
    <s v="plays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d v="2015-06-22T23:08:27"/>
    <d v="2015-07-22T23:08:27"/>
    <s v="theater/plays"/>
    <n v="15"/>
    <s v="theater"/>
    <s v="plays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d v="2014-07-31T16:49:20"/>
    <d v="2014-09-09T16:49:20"/>
    <s v="theater/plays"/>
    <n v="25"/>
    <s v="theater"/>
    <s v="plays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d v="2014-10-09T18:29:26"/>
    <d v="2014-10-26T18:29:26"/>
    <s v="theater/plays"/>
    <n v="45.842105263157897"/>
    <s v="theater"/>
    <s v="plays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d v="2014-12-29T13:04:38"/>
    <d v="2015-01-28T13:04:38"/>
    <s v="theater/plays"/>
    <n v="4.75"/>
    <s v="theater"/>
    <s v="plays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d v="2015-04-02T13:04:09"/>
    <d v="2015-05-02T13:04:09"/>
    <s v="theater/plays"/>
    <e v="#DIV/0!"/>
    <s v="theater"/>
    <s v="plays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d v="2015-01-17T07:13:43"/>
    <d v="2015-02-16T07:13:43"/>
    <s v="theater/plays"/>
    <n v="13"/>
    <s v="theater"/>
    <s v="plays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d v="2016-02-19T05:54:29"/>
    <d v="2016-03-05T05:54:29"/>
    <s v="theater/plays"/>
    <e v="#DIV/0!"/>
    <s v="theater"/>
    <s v="plays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d v="2015-06-19T18:44:23"/>
    <d v="2015-07-19T18:44:23"/>
    <s v="theater/plays"/>
    <n v="1"/>
    <s v="theater"/>
    <s v="plays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d v="2014-08-18T20:56:40"/>
    <d v="2014-09-17T20:56:40"/>
    <s v="theater/plays"/>
    <n v="10"/>
    <s v="theater"/>
    <s v="plays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d v="2014-08-05T16:07:54"/>
    <d v="2014-09-04T16:07:54"/>
    <s v="theater/plays"/>
    <n v="52.5"/>
    <s v="theater"/>
    <s v="plays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d v="2016-09-07T21:51:48"/>
    <d v="2016-10-07T21:51:48"/>
    <s v="theater/plays"/>
    <n v="32.5"/>
    <s v="theater"/>
    <s v="plays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d v="2016-02-17T16:13:16"/>
    <d v="2016-04-15T16:28:00"/>
    <s v="theater/plays"/>
    <n v="7.25"/>
    <s v="theater"/>
    <s v="plays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d v="2015-02-22T04:34:59"/>
    <d v="2015-03-24T03:34:59"/>
    <s v="theater/plays"/>
    <n v="33.333333333333336"/>
    <s v="theater"/>
    <s v="plays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d v="2014-08-27T21:52:38"/>
    <d v="2014-10-26T21:52:38"/>
    <s v="theater/plays"/>
    <n v="62.5"/>
    <s v="theater"/>
    <s v="plays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d v="2014-12-17T14:01:07"/>
    <d v="2015-02-01T02:54:00"/>
    <s v="theater/plays"/>
    <n v="63.558375634517766"/>
    <s v="theater"/>
    <s v="plays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d v="2016-02-08T23:59:23"/>
    <d v="2016-03-24T22:59:23"/>
    <s v="theater/plays"/>
    <e v="#DIV/0!"/>
    <s v="theater"/>
    <s v="plays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d v="2015-08-01T16:04:57"/>
    <d v="2015-08-31T16:04:57"/>
    <s v="theater/plays"/>
    <n v="10"/>
    <s v="theater"/>
    <s v="plays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d v="2015-05-27T05:42:16"/>
    <d v="2015-07-26T05:42:16"/>
    <s v="theater/plays"/>
    <n v="62.5"/>
    <s v="theater"/>
    <s v="plays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d v="2015-10-05T15:43:59"/>
    <d v="2015-12-04T16:43:59"/>
    <s v="theater/plays"/>
    <e v="#DIV/0!"/>
    <s v="theater"/>
    <s v="plays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d v="2017-02-02T23:18:01"/>
    <d v="2017-02-23T01:00:00"/>
    <s v="theater/plays"/>
    <n v="30.714285714285715"/>
    <s v="theater"/>
    <s v="plays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d v="2014-05-06T22:31:40"/>
    <d v="2014-06-05T22:31:40"/>
    <s v="theater/plays"/>
    <n v="51"/>
    <s v="theater"/>
    <s v="plays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d v="2015-11-14T00:36:10"/>
    <d v="2015-12-14T00:36:10"/>
    <s v="theater/plays"/>
    <e v="#DIV/0!"/>
    <s v="theater"/>
    <s v="plays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d v="2016-01-05T15:43:19"/>
    <d v="2016-02-03T18:49:00"/>
    <s v="theater/plays"/>
    <n v="66.666666666666671"/>
    <s v="theater"/>
    <s v="plays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d v="2014-10-29T14:02:44"/>
    <d v="2014-12-18T15:02:44"/>
    <s v="theater/plays"/>
    <e v="#DIV/0!"/>
    <s v="theater"/>
    <s v="plays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d v="2015-10-16T19:25:16"/>
    <d v="2015-12-15T20:25:16"/>
    <s v="theater/plays"/>
    <n v="59"/>
    <s v="theater"/>
    <s v="plays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d v="2016-09-01T06:27:04"/>
    <d v="2016-10-02T09:00:00"/>
    <s v="theater/plays"/>
    <n v="65.340319148936175"/>
    <s v="theater"/>
    <s v="plays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d v="2015-03-04T22:44:10"/>
    <d v="2015-04-03T21:44:10"/>
    <s v="theater/plays"/>
    <n v="100"/>
    <s v="theater"/>
    <s v="plays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d v="2014-09-21T21:11:27"/>
    <d v="2014-10-21T21:11:27"/>
    <s v="theater/plays"/>
    <n v="147.4"/>
    <s v="theater"/>
    <s v="plays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d v="2014-06-14T22:29:24"/>
    <d v="2014-07-01T22:30:00"/>
    <s v="theater/plays"/>
    <n v="166.05882352941177"/>
    <s v="theater"/>
    <s v="plays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d v="2016-05-07T01:41:55"/>
    <d v="2016-05-24T14:25:00"/>
    <s v="theater/plays"/>
    <n v="40"/>
    <s v="theater"/>
    <s v="plays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d v="2014-08-18T19:10:10"/>
    <d v="2014-10-17T19:10:10"/>
    <s v="theater/plays"/>
    <n v="75.25"/>
    <s v="theater"/>
    <s v="plays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d v="2015-10-28T16:06:07"/>
    <d v="2015-12-01T05:59:00"/>
    <s v="theater/plays"/>
    <n v="60"/>
    <s v="theater"/>
    <s v="plays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d v="2015-05-20T05:33:24"/>
    <d v="2015-07-18T03:00:00"/>
    <s v="theater/plays"/>
    <n v="1250"/>
    <s v="theater"/>
    <s v="plays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d v="2016-07-08T11:22:34"/>
    <d v="2016-09-06T11:22:34"/>
    <s v="theater/plays"/>
    <n v="10.5"/>
    <s v="theater"/>
    <s v="plays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d v="2014-12-22T02:01:04"/>
    <d v="2015-01-20T19:16:00"/>
    <s v="theater/plays"/>
    <n v="7"/>
    <s v="theater"/>
    <s v="plays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d v="2014-11-05T22:58:45"/>
    <d v="2014-11-20T22:58:45"/>
    <s v="theater/plays"/>
    <e v="#DIV/0!"/>
    <s v="theater"/>
    <s v="plays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d v="2015-03-11T05:16:22"/>
    <d v="2015-04-10T05:00:00"/>
    <s v="theater/plays"/>
    <n v="56.25"/>
    <s v="theater"/>
    <s v="plays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d v="2014-07-22T04:49:49"/>
    <d v="2014-08-21T04:49:49"/>
    <s v="theater/plays"/>
    <n v="1"/>
    <s v="theater"/>
    <s v="plays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d v="2014-09-22T15:36:50"/>
    <d v="2014-10-22T15:36:50"/>
    <s v="theater/plays"/>
    <n v="38.333333333333336"/>
    <s v="theater"/>
    <s v="plays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d v="2014-12-18T00:32:23"/>
    <d v="2015-01-11T01:00:00"/>
    <s v="theater/plays"/>
    <n v="27.5"/>
    <s v="theater"/>
    <s v="plays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d v="2016-03-07T12:13:07"/>
    <d v="2016-04-11T11:13:07"/>
    <s v="theater/plays"/>
    <n v="32.978021978021978"/>
    <s v="theater"/>
    <s v="plays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d v="2015-06-14T23:00:15"/>
    <d v="2015-07-14T23:00:15"/>
    <s v="theater/plays"/>
    <n v="16"/>
    <s v="theater"/>
    <s v="plays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d v="2014-09-23T15:16:31"/>
    <d v="2014-10-23T15:16:31"/>
    <s v="theater/plays"/>
    <n v="1"/>
    <s v="theater"/>
    <s v="plays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d v="2014-05-02T19:26:37"/>
    <d v="2014-05-09T06:53:00"/>
    <s v="theater/plays"/>
    <e v="#DIV/0!"/>
    <s v="theater"/>
    <s v="plays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d v="2014-08-14T21:05:16"/>
    <d v="2014-10-13T21:05:16"/>
    <s v="theater/plays"/>
    <n v="86.615384615384613"/>
    <s v="theater"/>
    <s v="plays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d v="2014-10-16T16:33:48"/>
    <d v="2014-11-15T20:00:00"/>
    <s v="theater/plays"/>
    <n v="55"/>
    <s v="theater"/>
    <s v="plays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d v="2016-08-31T20:11:25"/>
    <d v="2016-10-01T04:00:00"/>
    <s v="theater/plays"/>
    <e v="#DIV/0!"/>
    <s v="theater"/>
    <s v="plays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d v="2014-05-20T15:33:51"/>
    <d v="2014-06-19T15:33:51"/>
    <s v="theater/plays"/>
    <n v="41.952380952380949"/>
    <s v="theater"/>
    <s v="plays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d v="2016-06-13T22:23:59"/>
    <d v="2016-07-03T19:59:00"/>
    <s v="theater/plays"/>
    <n v="88.333333333333329"/>
    <s v="theater"/>
    <s v="plays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d v="2015-11-02T23:14:40"/>
    <d v="2015-11-25T23:00:00"/>
    <s v="theater/plays"/>
    <n v="129.16666666666666"/>
    <s v="theater"/>
    <s v="plays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d v="2016-03-17T01:27:24"/>
    <d v="2016-04-01T03:59:00"/>
    <s v="theater/plays"/>
    <n v="23.75"/>
    <s v="theater"/>
    <s v="plays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d v="2014-08-15T15:22:32"/>
    <d v="2014-09-16T03:00:00"/>
    <s v="theater/plays"/>
    <n v="35.714285714285715"/>
    <s v="theater"/>
    <s v="plays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d v="2014-05-20T16:40:56"/>
    <d v="2014-06-23T16:00:00"/>
    <s v="theater/plays"/>
    <n v="57"/>
    <s v="theater"/>
    <s v="plays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d v="2016-02-21T03:23:43"/>
    <d v="2016-04-21T02:23:43"/>
    <s v="theater/plays"/>
    <e v="#DIV/0!"/>
    <s v="theater"/>
    <s v="plays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d v="2016-06-02T17:44:28"/>
    <d v="2016-07-02T17:44:28"/>
    <s v="theater/plays"/>
    <n v="163.33333333333334"/>
    <s v="theater"/>
    <s v="plays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d v="2014-05-28T16:21:24"/>
    <d v="2014-06-27T16:21:24"/>
    <s v="theater/plays"/>
    <n v="15"/>
    <s v="theater"/>
    <s v="plays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d v="2015-03-30T14:07:06"/>
    <d v="2015-04-29T14:07:06"/>
    <s v="theater/plays"/>
    <n v="64.166666666666671"/>
    <s v="theater"/>
    <s v="plays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d v="2014-07-13T22:50:11"/>
    <d v="2014-08-12T22:50:11"/>
    <s v="theater/plays"/>
    <n v="6.75"/>
    <s v="theater"/>
    <s v="plays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d v="2016-04-19T00:56:28"/>
    <d v="2016-05-19T00:56:28"/>
    <s v="theater/plays"/>
    <n v="25"/>
    <s v="theater"/>
    <s v="plays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d v="2015-08-19T02:49:10"/>
    <d v="2015-09-28T02:49:10"/>
    <s v="theater/plays"/>
    <n v="179.11764705882354"/>
    <s v="theater"/>
    <s v="plays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d v="2016-12-14T23:07:35"/>
    <d v="2017-01-13T23:05:00"/>
    <s v="theater/plays"/>
    <n v="34.950000000000003"/>
    <s v="theater"/>
    <s v="plays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d v="2015-01-18T15:52:36"/>
    <d v="2015-02-28T12:00:00"/>
    <s v="theater/plays"/>
    <n v="33.07692307692308"/>
    <s v="theater"/>
    <s v="plays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d v="2015-01-27T16:00:20"/>
    <d v="2015-03-01T03:00:00"/>
    <s v="theater/plays"/>
    <n v="27.5"/>
    <s v="theater"/>
    <s v="plays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d v="2016-11-26T19:18:51"/>
    <d v="2016-12-26T19:18:51"/>
    <s v="theater/plays"/>
    <e v="#DIV/0!"/>
    <s v="theater"/>
    <s v="plays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d v="2014-06-22T18:35:11"/>
    <d v="2014-08-21T18:35:11"/>
    <s v="theater/plays"/>
    <n v="2"/>
    <s v="theater"/>
    <s v="plays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d v="2015-03-15T08:17:06"/>
    <d v="2015-05-09T04:00:00"/>
    <s v="theater/plays"/>
    <n v="18.5"/>
    <s v="theater"/>
    <s v="plays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d v="2015-10-06T13:16:15"/>
    <d v="2015-11-05T14:16:15"/>
    <s v="theater/plays"/>
    <n v="35"/>
    <s v="theater"/>
    <s v="plays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d v="2014-05-20T01:06:09"/>
    <d v="2014-06-30T17:28:00"/>
    <s v="theater/plays"/>
    <n v="44.307692307692307"/>
    <s v="theater"/>
    <s v="plays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d v="2014-09-23T19:05:49"/>
    <d v="2014-10-21T19:51:00"/>
    <s v="theater/plays"/>
    <e v="#DIV/0!"/>
    <s v="theater"/>
    <s v="plays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d v="2016-11-21T17:03:14"/>
    <d v="2016-12-21T17:03:14"/>
    <s v="theater/plays"/>
    <n v="222.5"/>
    <s v="theater"/>
    <s v="plays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d v="2016-12-28T18:54:02"/>
    <d v="2017-01-27T18:54:02"/>
    <s v="theater/plays"/>
    <e v="#DIV/0!"/>
    <s v="theater"/>
    <s v="plays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d v="2016-05-20T22:32:01"/>
    <d v="2016-06-19T22:32:01"/>
    <s v="theater/plays"/>
    <n v="5"/>
    <s v="theater"/>
    <s v="plays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d v="2016-05-21T16:45:16"/>
    <d v="2016-06-14T18:54:00"/>
    <s v="theater/plays"/>
    <e v="#DIV/0!"/>
    <s v="theater"/>
    <s v="plays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d v="2015-02-06T13:57:05"/>
    <d v="2015-03-08T12:57:05"/>
    <s v="theater/plays"/>
    <n v="29.166666666666668"/>
    <s v="theater"/>
    <s v="plays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d v="2015-10-30T04:32:33"/>
    <d v="2015-11-14T23:00:00"/>
    <s v="theater/plays"/>
    <n v="1.5"/>
    <s v="theater"/>
    <s v="plays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d v="2015-12-15T18:16:56"/>
    <d v="2016-01-14T18:16:56"/>
    <s v="theater/plays"/>
    <n v="126.5"/>
    <s v="theater"/>
    <s v="plays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d v="2016-09-09T10:28:26"/>
    <d v="2016-10-09T10:28:26"/>
    <s v="theater/plays"/>
    <n v="10"/>
    <s v="theater"/>
    <s v="plays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d v="2015-02-23T14:29:35"/>
    <d v="2015-03-24T03:59:00"/>
    <s v="theater/plays"/>
    <n v="10"/>
    <s v="theater"/>
    <s v="plays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d v="2015-10-27T22:34:59"/>
    <d v="2015-11-21T04:00:00"/>
    <s v="theater/plays"/>
    <n v="9.4"/>
    <s v="theater"/>
    <s v="plays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d v="2016-06-17T17:49:46"/>
    <d v="2016-07-17T17:49:46"/>
    <s v="theater/plays"/>
    <e v="#DIV/0!"/>
    <s v="theater"/>
    <s v="plays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d v="2014-12-17T14:42:04"/>
    <d v="2015-01-16T10:26:00"/>
    <s v="theater/plays"/>
    <n v="72"/>
    <s v="theater"/>
    <s v="plays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d v="2015-04-28T17:34:48"/>
    <d v="2015-05-31T17:35:00"/>
    <s v="theater/plays"/>
    <n v="30"/>
    <s v="theater"/>
    <s v="plays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d v="2015-07-24T16:08:57"/>
    <d v="2015-08-07T15:00:00"/>
    <s v="theater/plays"/>
    <n v="10.666666666666666"/>
    <s v="theater"/>
    <s v="plays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d v="2014-12-17T12:09:11"/>
    <d v="2015-01-16T12:09:11"/>
    <s v="theater/plays"/>
    <n v="25.5"/>
    <s v="theater"/>
    <s v="plays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d v="2015-02-04T04:40:47"/>
    <d v="2015-04-05T03:40:47"/>
    <s v="theater/plays"/>
    <n v="20"/>
    <s v="theater"/>
    <s v="plays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d v="2015-06-23T19:34:53"/>
    <d v="2015-08-22T19:34:53"/>
    <s v="theater/plays"/>
    <n v="15"/>
    <s v="theater"/>
    <s v="plays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d v="2014-09-08T02:05:00"/>
    <d v="2014-10-22T04:59:00"/>
    <s v="theater/plays"/>
    <n v="91.25"/>
    <s v="theater"/>
    <s v="plays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d v="2016-11-19T00:45:50"/>
    <d v="2016-12-19T00:45:50"/>
    <s v="theater/plays"/>
    <n v="800"/>
    <s v="theater"/>
    <s v="plays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d v="2017-01-15T12:43:39"/>
    <d v="2017-02-28T08:51:00"/>
    <s v="theater/plays"/>
    <n v="80"/>
    <s v="theater"/>
    <s v="plays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d v="2015-12-06T19:47:17"/>
    <d v="2016-01-31T23:55:00"/>
    <s v="theater/plays"/>
    <e v="#DIV/0!"/>
    <s v="theater"/>
    <s v="plays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d v="2016-05-05T17:19:57"/>
    <d v="2016-06-04T17:19:57"/>
    <s v="theater/plays"/>
    <e v="#DIV/0!"/>
    <s v="theater"/>
    <s v="plays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d v="2016-07-19T20:24:33"/>
    <d v="2016-09-02T20:24:33"/>
    <s v="theater/plays"/>
    <n v="50"/>
    <s v="theater"/>
    <s v="plays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d v="2014-10-15T02:59:50"/>
    <d v="2014-10-25T02:59:50"/>
    <s v="theater/plays"/>
    <e v="#DIV/0!"/>
    <s v="theater"/>
    <s v="plays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d v="2016-12-26T21:41:22"/>
    <d v="2017-01-25T21:41:22"/>
    <s v="theater/plays"/>
    <e v="#DIV/0!"/>
    <s v="theater"/>
    <s v="plays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d v="2016-04-15T20:21:13"/>
    <d v="2016-05-15T20:21:13"/>
    <s v="theater/plays"/>
    <n v="22.833333333333332"/>
    <s v="theater"/>
    <s v="plays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d v="2015-07-03T19:59:26"/>
    <d v="2015-08-26T18:32:00"/>
    <s v="theater/plays"/>
    <n v="16.666666666666668"/>
    <s v="theater"/>
    <s v="plays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d v="2016-09-27T06:40:34"/>
    <d v="2016-10-27T06:40:34"/>
    <s v="theater/plays"/>
    <n v="45.785714285714285"/>
    <s v="theater"/>
    <s v="plays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d v="2016-11-23T00:15:09"/>
    <d v="2016-12-26T00:15:09"/>
    <s v="theater/plays"/>
    <n v="383.33333333333331"/>
    <s v="theater"/>
    <s v="plays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d v="2015-02-18T01:11:06"/>
    <d v="2015-04-02T01:00:00"/>
    <s v="theater/plays"/>
    <n v="106.96969696969697"/>
    <s v="theater"/>
    <s v="plays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d v="2014-09-01T22:00:01"/>
    <d v="2014-09-24T22:00:01"/>
    <s v="theater/plays"/>
    <n v="10.25"/>
    <s v="theater"/>
    <s v="plays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d v="2017-02-01T00:45:37"/>
    <d v="2017-03-03T05:00:00"/>
    <s v="theater/plays"/>
    <n v="59"/>
    <s v="theater"/>
    <s v="plays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d v="2015-10-30T12:56:44"/>
    <d v="2015-11-29T13:56:44"/>
    <s v="theater/plays"/>
    <e v="#DIV/0!"/>
    <s v="theater"/>
    <s v="plays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d v="2016-05-22T15:02:31"/>
    <d v="2016-07-21T15:02:31"/>
    <s v="theater/plays"/>
    <n v="14.333333333333334"/>
    <s v="theater"/>
    <s v="plays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d v="2015-01-25T03:15:40"/>
    <d v="2015-02-24T03:15:40"/>
    <s v="theater/plays"/>
    <n v="15.666666666666666"/>
    <s v="theater"/>
    <s v="plays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d v="2016-01-31T22:43:06"/>
    <d v="2016-02-28T00:00:00"/>
    <s v="theater/plays"/>
    <n v="1"/>
    <s v="theater"/>
    <s v="plays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d v="2015-12-20T13:45:23"/>
    <d v="2016-01-08T06:34:00"/>
    <s v="theater/plays"/>
    <n v="1"/>
    <s v="theater"/>
    <s v="plays"/>
  </r>
  <r>
    <x v="4114"/>
    <m/>
    <m/>
    <m/>
    <m/>
    <x v="4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76ECB-5326-417E-9884-68567FB6E688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1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70FE25-31D9-46B8-AABC-C0FB887E5F17}" name="PivotTable4" cacheId="28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2">
  <location ref="A4:F47" firstHeaderRow="1" firstDataRow="2" firstDataCol="1" rowPageCount="1" colPageCount="1"/>
  <pivotFields count="4">
    <pivotField axis="axisPage" allDrilled="1" showAll="0" sortType="ascending" dataSourceSort="1" defaultAttributeDrillState="1">
      <items count="1">
        <item t="default"/>
      </items>
    </pivotField>
    <pivotField axis="axisCol" allDrilled="1" showAll="0" sortType="descending" dataSourceSort="1" defaultAttributeDrillState="1">
      <items count="6">
        <item x="4"/>
        <item x="3"/>
        <item x="2"/>
        <item x="1"/>
        <item x="0"/>
        <item t="default"/>
      </items>
    </pivotField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dataField="1" subtotalTop="0" showAll="0" defaultSubtotal="0"/>
  </pivotFields>
  <rowFields count="1">
    <field x="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"/>
  </colFields>
  <colItems count="5">
    <i>
      <x v="1"/>
    </i>
    <i>
      <x v="2"/>
    </i>
    <i>
      <x v="3"/>
    </i>
    <i>
      <x v="4"/>
    </i>
    <i t="grand">
      <x/>
    </i>
  </colItems>
  <pageFields count="1">
    <pageField fld="0" hier="16" name="[Range].[Parent Category].[All]" cap="All"/>
  </pageFields>
  <dataFields count="1">
    <dataField name="Count of state" fld="3" subtotal="count" baseField="0" baseItem="0"/>
  </dataFields>
  <chartFormats count="11">
    <chartFormat chart="1" format="69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1" format="7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1" format="7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1" format="7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1" format="73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1" format="74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4"/>
          </reference>
        </references>
      </pivotArea>
    </chartFormat>
    <chartFormat chart="1" format="75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4"/>
          </reference>
        </references>
      </pivotArea>
    </chartFormat>
    <chartFormat chart="1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7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8"/>
          </reference>
        </references>
      </pivotArea>
    </chartFormat>
    <chartFormat chart="1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:$R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197B79-DE3E-46A9-873A-A5E15C0F3610}" name="PivotTable8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0B581B-9722-49DC-89B0-47B6A75B85F5}" name="PivotTable16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190" firstHeaderRow="0" firstDataRow="1" firstDataCol="1"/>
  <pivotFields count="20">
    <pivotField axis="axisRow" multipleItemSelectionAllowed="1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Row" showAll="0">
      <items count="6">
        <item h="1" x="1"/>
        <item h="1"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5"/>
    <field x="0"/>
  </rowFields>
  <rowItems count="2187"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09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8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58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741"/>
    </i>
    <i r="1">
      <x v="1742"/>
    </i>
    <i r="1">
      <x v="1743"/>
    </i>
    <i r="1">
      <x v="1744"/>
    </i>
    <i r="1">
      <x v="1745"/>
    </i>
    <i r="1">
      <x v="1746"/>
    </i>
    <i r="1">
      <x v="1747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49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6"/>
    </i>
    <i r="1">
      <x v="2017"/>
    </i>
    <i r="1">
      <x v="2018"/>
    </i>
    <i r="1">
      <x v="2019"/>
    </i>
    <i r="1">
      <x v="2020"/>
    </i>
    <i r="1">
      <x v="2021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2"/>
    </i>
    <i r="1">
      <x v="2053"/>
    </i>
    <i r="1">
      <x v="2054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 r="1">
      <x v="2081"/>
    </i>
    <i r="1">
      <x v="2082"/>
    </i>
    <i r="1">
      <x v="2083"/>
    </i>
    <i r="1">
      <x v="2084"/>
    </i>
    <i r="1">
      <x v="2085"/>
    </i>
    <i r="1">
      <x v="2086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61"/>
    </i>
    <i r="1">
      <x v="2162"/>
    </i>
    <i r="1">
      <x v="2163"/>
    </i>
    <i r="1">
      <x v="2164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 r="1">
      <x v="2195"/>
    </i>
    <i r="1">
      <x v="2196"/>
    </i>
    <i r="1">
      <x v="2197"/>
    </i>
    <i r="1">
      <x v="2198"/>
    </i>
    <i r="1">
      <x v="2199"/>
    </i>
    <i r="1">
      <x v="2200"/>
    </i>
    <i r="1">
      <x v="2201"/>
    </i>
    <i r="1">
      <x v="2202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2212"/>
    </i>
    <i r="1">
      <x v="2213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2293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 r="1">
      <x v="2314"/>
    </i>
    <i r="1">
      <x v="2315"/>
    </i>
    <i r="1">
      <x v="2316"/>
    </i>
    <i r="1">
      <x v="2317"/>
    </i>
    <i r="1">
      <x v="2318"/>
    </i>
    <i r="1">
      <x v="2319"/>
    </i>
    <i r="1">
      <x v="2320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441"/>
    </i>
    <i r="1">
      <x v="244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 r="1">
      <x v="2463"/>
    </i>
    <i r="1">
      <x v="2464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2492"/>
    </i>
    <i r="1">
      <x v="2493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21"/>
    </i>
    <i r="1">
      <x v="2522"/>
    </i>
    <i r="1">
      <x v="2523"/>
    </i>
    <i r="1">
      <x v="2524"/>
    </i>
    <i r="1">
      <x v="2525"/>
    </i>
    <i r="1">
      <x v="2526"/>
    </i>
    <i r="1">
      <x v="2527"/>
    </i>
    <i r="1">
      <x v="2528"/>
    </i>
    <i r="1">
      <x v="2529"/>
    </i>
    <i r="1">
      <x v="2530"/>
    </i>
    <i r="1">
      <x v="2531"/>
    </i>
    <i r="1">
      <x v="2532"/>
    </i>
    <i r="1">
      <x v="2533"/>
    </i>
    <i r="1">
      <x v="2534"/>
    </i>
    <i r="1">
      <x v="2535"/>
    </i>
    <i r="1">
      <x v="2536"/>
    </i>
    <i r="1">
      <x v="2537"/>
    </i>
    <i r="1">
      <x v="2538"/>
    </i>
    <i r="1">
      <x v="2539"/>
    </i>
    <i r="1">
      <x v="2540"/>
    </i>
    <i r="1">
      <x v="2541"/>
    </i>
    <i r="1">
      <x v="2542"/>
    </i>
    <i r="1">
      <x v="2543"/>
    </i>
    <i r="1">
      <x v="2544"/>
    </i>
    <i r="1">
      <x v="2545"/>
    </i>
    <i r="1">
      <x v="2546"/>
    </i>
    <i r="1">
      <x v="2547"/>
    </i>
    <i r="1">
      <x v="2548"/>
    </i>
    <i r="1">
      <x v="2549"/>
    </i>
    <i r="1">
      <x v="2550"/>
    </i>
    <i r="1">
      <x v="2551"/>
    </i>
    <i r="1">
      <x v="2552"/>
    </i>
    <i r="1">
      <x v="2553"/>
    </i>
    <i r="1">
      <x v="2554"/>
    </i>
    <i r="1">
      <x v="2555"/>
    </i>
    <i r="1">
      <x v="2556"/>
    </i>
    <i r="1">
      <x v="2557"/>
    </i>
    <i r="1">
      <x v="2558"/>
    </i>
    <i r="1">
      <x v="2559"/>
    </i>
    <i r="1">
      <x v="2560"/>
    </i>
    <i r="1">
      <x v="2601"/>
    </i>
    <i r="1">
      <x v="2602"/>
    </i>
    <i r="1">
      <x v="2603"/>
    </i>
    <i r="1">
      <x v="2604"/>
    </i>
    <i r="1">
      <x v="2605"/>
    </i>
    <i r="1">
      <x v="2606"/>
    </i>
    <i r="1">
      <x v="2607"/>
    </i>
    <i r="1">
      <x v="2608"/>
    </i>
    <i r="1">
      <x v="2609"/>
    </i>
    <i r="1">
      <x v="2610"/>
    </i>
    <i r="1">
      <x v="2611"/>
    </i>
    <i r="1">
      <x v="2612"/>
    </i>
    <i r="1">
      <x v="2613"/>
    </i>
    <i r="1">
      <x v="2614"/>
    </i>
    <i r="1">
      <x v="2615"/>
    </i>
    <i r="1">
      <x v="2616"/>
    </i>
    <i r="1">
      <x v="2617"/>
    </i>
    <i r="1">
      <x v="2618"/>
    </i>
    <i r="1">
      <x v="2619"/>
    </i>
    <i r="1">
      <x v="2620"/>
    </i>
    <i r="1">
      <x v="2621"/>
    </i>
    <i r="1">
      <x v="2622"/>
    </i>
    <i r="1">
      <x v="2623"/>
    </i>
    <i r="1">
      <x v="2624"/>
    </i>
    <i r="1">
      <x v="2625"/>
    </i>
    <i r="1">
      <x v="2626"/>
    </i>
    <i r="1">
      <x v="2627"/>
    </i>
    <i r="1">
      <x v="2628"/>
    </i>
    <i r="1">
      <x v="2629"/>
    </i>
    <i r="1">
      <x v="2630"/>
    </i>
    <i r="1">
      <x v="2631"/>
    </i>
    <i r="1">
      <x v="2632"/>
    </i>
    <i r="1">
      <x v="2633"/>
    </i>
    <i r="1">
      <x v="2634"/>
    </i>
    <i r="1">
      <x v="2635"/>
    </i>
    <i r="1">
      <x v="2636"/>
    </i>
    <i r="1">
      <x v="2637"/>
    </i>
    <i r="1">
      <x v="2638"/>
    </i>
    <i r="1">
      <x v="2639"/>
    </i>
    <i r="1">
      <x v="2640"/>
    </i>
    <i r="1">
      <x v="2661"/>
    </i>
    <i r="1">
      <x v="2662"/>
    </i>
    <i r="1">
      <x v="2663"/>
    </i>
    <i r="1">
      <x v="2664"/>
    </i>
    <i r="1">
      <x v="2665"/>
    </i>
    <i r="1">
      <x v="2666"/>
    </i>
    <i r="1">
      <x v="2667"/>
    </i>
    <i r="1">
      <x v="2668"/>
    </i>
    <i r="1">
      <x v="2669"/>
    </i>
    <i r="1">
      <x v="2706"/>
    </i>
    <i r="1">
      <x v="2707"/>
    </i>
    <i r="1">
      <x v="2708"/>
    </i>
    <i r="1">
      <x v="2709"/>
    </i>
    <i r="1">
      <x v="2710"/>
    </i>
    <i r="1">
      <x v="2711"/>
    </i>
    <i r="1">
      <x v="2712"/>
    </i>
    <i r="1">
      <x v="2713"/>
    </i>
    <i r="1">
      <x v="2714"/>
    </i>
    <i r="1">
      <x v="2715"/>
    </i>
    <i r="1">
      <x v="2716"/>
    </i>
    <i r="1">
      <x v="2717"/>
    </i>
    <i r="1">
      <x v="2718"/>
    </i>
    <i r="1">
      <x v="2719"/>
    </i>
    <i r="1">
      <x v="2720"/>
    </i>
    <i r="1">
      <x v="2721"/>
    </i>
    <i r="1">
      <x v="2722"/>
    </i>
    <i r="1">
      <x v="2723"/>
    </i>
    <i r="1">
      <x v="2724"/>
    </i>
    <i r="1">
      <x v="2725"/>
    </i>
    <i r="1">
      <x v="2726"/>
    </i>
    <i r="1">
      <x v="2727"/>
    </i>
    <i r="1">
      <x v="2728"/>
    </i>
    <i r="1">
      <x v="2729"/>
    </i>
    <i r="1">
      <x v="2730"/>
    </i>
    <i r="1">
      <x v="2731"/>
    </i>
    <i r="1">
      <x v="2732"/>
    </i>
    <i r="1">
      <x v="2733"/>
    </i>
    <i r="1">
      <x v="2734"/>
    </i>
    <i r="1">
      <x v="2735"/>
    </i>
    <i r="1">
      <x v="2736"/>
    </i>
    <i r="1">
      <x v="2737"/>
    </i>
    <i r="1">
      <x v="2738"/>
    </i>
    <i r="1">
      <x v="2739"/>
    </i>
    <i r="1">
      <x v="2740"/>
    </i>
    <i r="1">
      <x v="2781"/>
    </i>
    <i r="1">
      <x v="2782"/>
    </i>
    <i r="1">
      <x v="2783"/>
    </i>
    <i r="1">
      <x v="2784"/>
    </i>
    <i r="1">
      <x v="2785"/>
    </i>
    <i r="1">
      <x v="2786"/>
    </i>
    <i r="1">
      <x v="2787"/>
    </i>
    <i r="1">
      <x v="2788"/>
    </i>
    <i r="1">
      <x v="2789"/>
    </i>
    <i r="1">
      <x v="2790"/>
    </i>
    <i r="1">
      <x v="2791"/>
    </i>
    <i r="1">
      <x v="2792"/>
    </i>
    <i r="1">
      <x v="2793"/>
    </i>
    <i r="1">
      <x v="2794"/>
    </i>
    <i r="1">
      <x v="2795"/>
    </i>
    <i r="1">
      <x v="2796"/>
    </i>
    <i r="1">
      <x v="2797"/>
    </i>
    <i r="1">
      <x v="2798"/>
    </i>
    <i r="1">
      <x v="2799"/>
    </i>
    <i r="1">
      <x v="2800"/>
    </i>
    <i r="1">
      <x v="2801"/>
    </i>
    <i r="1">
      <x v="2802"/>
    </i>
    <i r="1">
      <x v="2803"/>
    </i>
    <i r="1">
      <x v="2804"/>
    </i>
    <i r="1">
      <x v="2805"/>
    </i>
    <i r="1">
      <x v="2806"/>
    </i>
    <i r="1">
      <x v="2807"/>
    </i>
    <i r="1">
      <x v="2808"/>
    </i>
    <i r="1">
      <x v="2809"/>
    </i>
    <i r="1">
      <x v="2810"/>
    </i>
    <i r="1">
      <x v="2811"/>
    </i>
    <i r="1">
      <x v="2812"/>
    </i>
    <i r="1">
      <x v="2813"/>
    </i>
    <i r="1">
      <x v="2814"/>
    </i>
    <i r="1">
      <x v="2815"/>
    </i>
    <i r="1">
      <x v="2816"/>
    </i>
    <i r="1">
      <x v="2817"/>
    </i>
    <i r="1">
      <x v="2818"/>
    </i>
    <i r="1">
      <x v="2819"/>
    </i>
    <i r="1">
      <x v="2820"/>
    </i>
    <i r="1">
      <x v="2821"/>
    </i>
    <i r="1">
      <x v="2822"/>
    </i>
    <i r="1">
      <x v="2823"/>
    </i>
    <i r="1">
      <x v="2824"/>
    </i>
    <i r="1">
      <x v="2825"/>
    </i>
    <i r="1">
      <x v="2826"/>
    </i>
    <i r="1">
      <x v="2827"/>
    </i>
    <i r="1">
      <x v="2828"/>
    </i>
    <i r="1">
      <x v="2829"/>
    </i>
    <i r="1">
      <x v="2830"/>
    </i>
    <i r="1">
      <x v="2831"/>
    </i>
    <i r="1">
      <x v="2832"/>
    </i>
    <i r="1">
      <x v="2833"/>
    </i>
    <i r="1">
      <x v="2834"/>
    </i>
    <i r="1">
      <x v="2835"/>
    </i>
    <i r="1">
      <x v="2836"/>
    </i>
    <i r="1">
      <x v="2837"/>
    </i>
    <i r="1">
      <x v="2838"/>
    </i>
    <i r="1">
      <x v="2839"/>
    </i>
    <i r="1">
      <x v="2840"/>
    </i>
    <i r="1">
      <x v="2921"/>
    </i>
    <i r="1">
      <x v="2922"/>
    </i>
    <i r="1">
      <x v="2923"/>
    </i>
    <i r="1">
      <x v="2924"/>
    </i>
    <i r="1">
      <x v="2925"/>
    </i>
    <i r="1">
      <x v="2926"/>
    </i>
    <i r="1">
      <x v="2927"/>
    </i>
    <i r="1">
      <x v="2928"/>
    </i>
    <i r="1">
      <x v="2929"/>
    </i>
    <i r="1">
      <x v="2930"/>
    </i>
    <i r="1">
      <x v="2931"/>
    </i>
    <i r="1">
      <x v="2932"/>
    </i>
    <i r="1">
      <x v="2933"/>
    </i>
    <i r="1">
      <x v="2934"/>
    </i>
    <i r="1">
      <x v="2935"/>
    </i>
    <i r="1">
      <x v="2936"/>
    </i>
    <i r="1">
      <x v="2937"/>
    </i>
    <i r="1">
      <x v="2938"/>
    </i>
    <i r="1">
      <x v="2939"/>
    </i>
    <i r="1">
      <x v="2940"/>
    </i>
    <i r="1">
      <x v="2961"/>
    </i>
    <i r="1">
      <x v="2962"/>
    </i>
    <i r="1">
      <x v="2963"/>
    </i>
    <i r="1">
      <x v="2964"/>
    </i>
    <i r="1">
      <x v="2965"/>
    </i>
    <i r="1">
      <x v="2966"/>
    </i>
    <i r="1">
      <x v="2967"/>
    </i>
    <i r="1">
      <x v="2968"/>
    </i>
    <i r="1">
      <x v="2969"/>
    </i>
    <i r="1">
      <x v="2970"/>
    </i>
    <i r="1">
      <x v="2971"/>
    </i>
    <i r="1">
      <x v="2972"/>
    </i>
    <i r="1">
      <x v="2973"/>
    </i>
    <i r="1">
      <x v="2974"/>
    </i>
    <i r="1">
      <x v="2975"/>
    </i>
    <i r="1">
      <x v="2976"/>
    </i>
    <i r="1">
      <x v="2977"/>
    </i>
    <i r="1">
      <x v="2978"/>
    </i>
    <i r="1">
      <x v="2979"/>
    </i>
    <i r="1">
      <x v="2980"/>
    </i>
    <i r="1">
      <x v="2981"/>
    </i>
    <i r="1">
      <x v="2982"/>
    </i>
    <i r="1">
      <x v="2983"/>
    </i>
    <i r="1">
      <x v="2984"/>
    </i>
    <i r="1">
      <x v="2985"/>
    </i>
    <i r="1">
      <x v="2986"/>
    </i>
    <i r="1">
      <x v="2987"/>
    </i>
    <i r="1">
      <x v="2988"/>
    </i>
    <i r="1">
      <x v="2989"/>
    </i>
    <i r="1">
      <x v="2990"/>
    </i>
    <i r="1">
      <x v="2991"/>
    </i>
    <i r="1">
      <x v="2992"/>
    </i>
    <i r="1">
      <x v="2993"/>
    </i>
    <i r="1">
      <x v="2994"/>
    </i>
    <i r="1">
      <x v="2995"/>
    </i>
    <i r="1">
      <x v="2996"/>
    </i>
    <i r="1">
      <x v="2997"/>
    </i>
    <i r="1">
      <x v="2998"/>
    </i>
    <i r="1">
      <x v="2999"/>
    </i>
    <i r="1">
      <x v="3000"/>
    </i>
    <i r="1">
      <x v="3001"/>
    </i>
    <i r="1">
      <x v="3002"/>
    </i>
    <i r="1">
      <x v="3003"/>
    </i>
    <i r="1">
      <x v="3004"/>
    </i>
    <i r="1">
      <x v="3005"/>
    </i>
    <i r="1">
      <x v="3006"/>
    </i>
    <i r="1">
      <x v="3007"/>
    </i>
    <i r="1">
      <x v="3008"/>
    </i>
    <i r="1">
      <x v="3009"/>
    </i>
    <i r="1">
      <x v="3010"/>
    </i>
    <i r="1">
      <x v="3011"/>
    </i>
    <i r="1">
      <x v="3012"/>
    </i>
    <i r="1">
      <x v="3013"/>
    </i>
    <i r="1">
      <x v="3014"/>
    </i>
    <i r="1">
      <x v="3015"/>
    </i>
    <i r="1">
      <x v="3016"/>
    </i>
    <i r="1">
      <x v="3017"/>
    </i>
    <i r="1">
      <x v="3018"/>
    </i>
    <i r="1">
      <x v="3019"/>
    </i>
    <i r="1">
      <x v="3020"/>
    </i>
    <i r="1">
      <x v="3021"/>
    </i>
    <i r="1">
      <x v="3022"/>
    </i>
    <i r="1">
      <x v="3023"/>
    </i>
    <i r="1">
      <x v="3024"/>
    </i>
    <i r="1">
      <x v="3025"/>
    </i>
    <i r="1">
      <x v="3026"/>
    </i>
    <i r="1">
      <x v="3027"/>
    </i>
    <i r="1">
      <x v="3028"/>
    </i>
    <i r="1">
      <x v="3029"/>
    </i>
    <i r="1">
      <x v="3030"/>
    </i>
    <i r="1">
      <x v="3031"/>
    </i>
    <i r="1">
      <x v="3032"/>
    </i>
    <i r="1">
      <x v="3033"/>
    </i>
    <i r="1">
      <x v="3034"/>
    </i>
    <i r="1">
      <x v="3035"/>
    </i>
    <i r="1">
      <x v="3036"/>
    </i>
    <i r="1">
      <x v="3037"/>
    </i>
    <i r="1">
      <x v="3038"/>
    </i>
    <i r="1">
      <x v="3039"/>
    </i>
    <i r="1">
      <x v="3040"/>
    </i>
    <i r="1">
      <x v="3041"/>
    </i>
    <i r="1">
      <x v="3042"/>
    </i>
    <i r="1">
      <x v="3043"/>
    </i>
    <i r="1">
      <x v="3044"/>
    </i>
    <i r="1">
      <x v="3045"/>
    </i>
    <i r="1">
      <x v="3046"/>
    </i>
    <i r="1">
      <x v="3047"/>
    </i>
    <i r="1">
      <x v="3048"/>
    </i>
    <i r="1">
      <x v="3049"/>
    </i>
    <i r="1">
      <x v="3050"/>
    </i>
    <i r="1">
      <x v="3147"/>
    </i>
    <i r="1">
      <x v="3148"/>
    </i>
    <i r="1">
      <x v="3149"/>
    </i>
    <i r="1">
      <x v="3150"/>
    </i>
    <i r="1">
      <x v="3151"/>
    </i>
    <i r="1">
      <x v="3152"/>
    </i>
    <i r="1">
      <x v="3153"/>
    </i>
    <i r="1">
      <x v="3154"/>
    </i>
    <i r="1">
      <x v="3155"/>
    </i>
    <i r="1">
      <x v="3156"/>
    </i>
    <i r="1">
      <x v="3157"/>
    </i>
    <i r="1">
      <x v="3158"/>
    </i>
    <i r="1">
      <x v="3159"/>
    </i>
    <i r="1">
      <x v="3160"/>
    </i>
    <i r="1">
      <x v="3161"/>
    </i>
    <i r="1">
      <x v="3162"/>
    </i>
    <i r="1">
      <x v="3163"/>
    </i>
    <i r="1">
      <x v="3164"/>
    </i>
    <i r="1">
      <x v="3165"/>
    </i>
    <i r="1">
      <x v="3166"/>
    </i>
    <i r="1">
      <x v="3167"/>
    </i>
    <i r="1">
      <x v="3168"/>
    </i>
    <i r="1">
      <x v="3169"/>
    </i>
    <i r="1">
      <x v="3170"/>
    </i>
    <i r="1">
      <x v="3171"/>
    </i>
    <i r="1">
      <x v="3172"/>
    </i>
    <i r="1">
      <x v="3173"/>
    </i>
    <i r="1">
      <x v="3174"/>
    </i>
    <i r="1">
      <x v="3175"/>
    </i>
    <i r="1">
      <x v="3176"/>
    </i>
    <i r="1">
      <x v="3177"/>
    </i>
    <i r="1">
      <x v="3178"/>
    </i>
    <i r="1">
      <x v="3179"/>
    </i>
    <i r="1">
      <x v="3180"/>
    </i>
    <i r="1">
      <x v="3181"/>
    </i>
    <i r="1">
      <x v="3182"/>
    </i>
    <i r="1">
      <x v="3183"/>
    </i>
    <i r="1">
      <x v="3184"/>
    </i>
    <i r="1">
      <x v="3185"/>
    </i>
    <i r="1">
      <x v="3186"/>
    </i>
    <i r="1">
      <x v="3187"/>
    </i>
    <i r="1">
      <x v="3208"/>
    </i>
    <i r="1">
      <x v="3209"/>
    </i>
    <i r="1">
      <x v="3210"/>
    </i>
    <i r="1">
      <x v="3211"/>
    </i>
    <i r="1">
      <x v="3212"/>
    </i>
    <i r="1">
      <x v="3213"/>
    </i>
    <i r="1">
      <x v="3214"/>
    </i>
    <i r="1">
      <x v="3215"/>
    </i>
    <i r="1">
      <x v="3216"/>
    </i>
    <i r="1">
      <x v="3217"/>
    </i>
    <i r="1">
      <x v="3218"/>
    </i>
    <i r="1">
      <x v="3219"/>
    </i>
    <i r="1">
      <x v="3220"/>
    </i>
    <i r="1">
      <x v="3221"/>
    </i>
    <i r="1">
      <x v="3222"/>
    </i>
    <i r="1">
      <x v="3223"/>
    </i>
    <i r="1">
      <x v="3224"/>
    </i>
    <i r="1">
      <x v="3225"/>
    </i>
    <i r="1">
      <x v="3226"/>
    </i>
    <i r="1">
      <x v="3227"/>
    </i>
    <i r="1">
      <x v="3228"/>
    </i>
    <i r="1">
      <x v="3229"/>
    </i>
    <i r="1">
      <x v="3230"/>
    </i>
    <i r="1">
      <x v="3231"/>
    </i>
    <i r="1">
      <x v="3232"/>
    </i>
    <i r="1">
      <x v="3233"/>
    </i>
    <i r="1">
      <x v="3234"/>
    </i>
    <i r="1">
      <x v="3235"/>
    </i>
    <i r="1">
      <x v="3236"/>
    </i>
    <i r="1">
      <x v="3237"/>
    </i>
    <i r="1">
      <x v="3238"/>
    </i>
    <i r="1">
      <x v="3239"/>
    </i>
    <i r="1">
      <x v="3240"/>
    </i>
    <i r="1">
      <x v="3241"/>
    </i>
    <i r="1">
      <x v="3242"/>
    </i>
    <i r="1">
      <x v="3243"/>
    </i>
    <i r="1">
      <x v="3244"/>
    </i>
    <i r="1">
      <x v="3245"/>
    </i>
    <i r="1">
      <x v="3246"/>
    </i>
    <i r="1">
      <x v="3247"/>
    </i>
    <i r="1">
      <x v="3248"/>
    </i>
    <i r="1">
      <x v="3249"/>
    </i>
    <i r="1">
      <x v="3250"/>
    </i>
    <i r="1">
      <x v="3251"/>
    </i>
    <i r="1">
      <x v="3252"/>
    </i>
    <i r="1">
      <x v="3253"/>
    </i>
    <i r="1">
      <x v="3254"/>
    </i>
    <i r="1">
      <x v="3255"/>
    </i>
    <i r="1">
      <x v="3256"/>
    </i>
    <i r="1">
      <x v="3257"/>
    </i>
    <i r="1">
      <x v="3258"/>
    </i>
    <i r="1">
      <x v="3259"/>
    </i>
    <i r="1">
      <x v="3260"/>
    </i>
    <i r="1">
      <x v="3261"/>
    </i>
    <i r="1">
      <x v="3262"/>
    </i>
    <i r="1">
      <x v="3263"/>
    </i>
    <i r="1">
      <x v="3264"/>
    </i>
    <i r="1">
      <x v="3265"/>
    </i>
    <i r="1">
      <x v="3266"/>
    </i>
    <i r="1">
      <x v="3267"/>
    </i>
    <i r="1">
      <x v="3268"/>
    </i>
    <i r="1">
      <x v="3269"/>
    </i>
    <i r="1">
      <x v="3270"/>
    </i>
    <i r="1">
      <x v="3271"/>
    </i>
    <i r="1">
      <x v="3272"/>
    </i>
    <i r="1">
      <x v="3273"/>
    </i>
    <i r="1">
      <x v="3274"/>
    </i>
    <i r="1">
      <x v="3275"/>
    </i>
    <i r="1">
      <x v="3276"/>
    </i>
    <i r="1">
      <x v="3277"/>
    </i>
    <i r="1">
      <x v="3278"/>
    </i>
    <i r="1">
      <x v="3279"/>
    </i>
    <i r="1">
      <x v="3280"/>
    </i>
    <i r="1">
      <x v="3281"/>
    </i>
    <i r="1">
      <x v="3282"/>
    </i>
    <i r="1">
      <x v="3283"/>
    </i>
    <i r="1">
      <x v="3284"/>
    </i>
    <i r="1">
      <x v="3285"/>
    </i>
    <i r="1">
      <x v="3286"/>
    </i>
    <i r="1">
      <x v="3287"/>
    </i>
    <i r="1">
      <x v="3288"/>
    </i>
    <i r="1">
      <x v="3289"/>
    </i>
    <i r="1">
      <x v="3290"/>
    </i>
    <i r="1">
      <x v="3291"/>
    </i>
    <i r="1">
      <x v="3292"/>
    </i>
    <i r="1">
      <x v="3293"/>
    </i>
    <i r="1">
      <x v="3294"/>
    </i>
    <i r="1">
      <x v="3295"/>
    </i>
    <i r="1">
      <x v="3296"/>
    </i>
    <i r="1">
      <x v="3297"/>
    </i>
    <i r="1">
      <x v="3298"/>
    </i>
    <i r="1">
      <x v="3299"/>
    </i>
    <i r="1">
      <x v="3300"/>
    </i>
    <i r="1">
      <x v="3301"/>
    </i>
    <i r="1">
      <x v="3302"/>
    </i>
    <i r="1">
      <x v="3303"/>
    </i>
    <i r="1">
      <x v="3304"/>
    </i>
    <i r="1">
      <x v="3305"/>
    </i>
    <i r="1">
      <x v="3306"/>
    </i>
    <i r="1">
      <x v="3307"/>
    </i>
    <i r="1">
      <x v="3308"/>
    </i>
    <i r="1">
      <x v="3309"/>
    </i>
    <i r="1">
      <x v="3310"/>
    </i>
    <i r="1">
      <x v="3311"/>
    </i>
    <i r="1">
      <x v="3312"/>
    </i>
    <i r="1">
      <x v="3313"/>
    </i>
    <i r="1">
      <x v="3314"/>
    </i>
    <i r="1">
      <x v="3315"/>
    </i>
    <i r="1">
      <x v="3316"/>
    </i>
    <i r="1">
      <x v="3317"/>
    </i>
    <i r="1">
      <x v="3318"/>
    </i>
    <i r="1">
      <x v="3319"/>
    </i>
    <i r="1">
      <x v="3320"/>
    </i>
    <i r="1">
      <x v="3321"/>
    </i>
    <i r="1">
      <x v="3322"/>
    </i>
    <i r="1">
      <x v="3323"/>
    </i>
    <i r="1">
      <x v="3324"/>
    </i>
    <i r="1">
      <x v="3325"/>
    </i>
    <i r="1">
      <x v="3326"/>
    </i>
    <i r="1">
      <x v="3327"/>
    </i>
    <i r="1">
      <x v="3328"/>
    </i>
    <i r="1">
      <x v="3329"/>
    </i>
    <i r="1">
      <x v="3330"/>
    </i>
    <i r="1">
      <x v="3331"/>
    </i>
    <i r="1">
      <x v="3332"/>
    </i>
    <i r="1">
      <x v="3333"/>
    </i>
    <i r="1">
      <x v="3334"/>
    </i>
    <i r="1">
      <x v="3335"/>
    </i>
    <i r="1">
      <x v="3336"/>
    </i>
    <i r="1">
      <x v="3337"/>
    </i>
    <i r="1">
      <x v="3338"/>
    </i>
    <i r="1">
      <x v="3339"/>
    </i>
    <i r="1">
      <x v="3340"/>
    </i>
    <i r="1">
      <x v="3341"/>
    </i>
    <i r="1">
      <x v="3342"/>
    </i>
    <i r="1">
      <x v="3343"/>
    </i>
    <i r="1">
      <x v="3344"/>
    </i>
    <i r="1">
      <x v="3345"/>
    </i>
    <i r="1">
      <x v="3346"/>
    </i>
    <i r="1">
      <x v="3347"/>
    </i>
    <i r="1">
      <x v="3348"/>
    </i>
    <i r="1">
      <x v="3349"/>
    </i>
    <i r="1">
      <x v="3350"/>
    </i>
    <i r="1">
      <x v="3351"/>
    </i>
    <i r="1">
      <x v="3352"/>
    </i>
    <i r="1">
      <x v="3353"/>
    </i>
    <i r="1">
      <x v="3354"/>
    </i>
    <i r="1">
      <x v="3355"/>
    </i>
    <i r="1">
      <x v="3356"/>
    </i>
    <i r="1">
      <x v="3357"/>
    </i>
    <i r="1">
      <x v="3358"/>
    </i>
    <i r="1">
      <x v="3359"/>
    </i>
    <i r="1">
      <x v="3360"/>
    </i>
    <i r="1">
      <x v="3361"/>
    </i>
    <i r="1">
      <x v="3362"/>
    </i>
    <i r="1">
      <x v="3363"/>
    </i>
    <i r="1">
      <x v="3364"/>
    </i>
    <i r="1">
      <x v="3365"/>
    </i>
    <i r="1">
      <x v="3366"/>
    </i>
    <i r="1">
      <x v="3367"/>
    </i>
    <i r="1">
      <x v="3368"/>
    </i>
    <i r="1">
      <x v="3369"/>
    </i>
    <i r="1">
      <x v="3370"/>
    </i>
    <i r="1">
      <x v="3371"/>
    </i>
    <i r="1">
      <x v="3372"/>
    </i>
    <i r="1">
      <x v="3373"/>
    </i>
    <i r="1">
      <x v="3374"/>
    </i>
    <i r="1">
      <x v="3375"/>
    </i>
    <i r="1">
      <x v="3376"/>
    </i>
    <i r="1">
      <x v="3377"/>
    </i>
    <i r="1">
      <x v="3378"/>
    </i>
    <i r="1">
      <x v="3379"/>
    </i>
    <i r="1">
      <x v="3380"/>
    </i>
    <i r="1">
      <x v="3381"/>
    </i>
    <i r="1">
      <x v="3382"/>
    </i>
    <i r="1">
      <x v="3383"/>
    </i>
    <i r="1">
      <x v="3384"/>
    </i>
    <i r="1">
      <x v="3385"/>
    </i>
    <i r="1">
      <x v="3386"/>
    </i>
    <i r="1">
      <x v="3387"/>
    </i>
    <i r="1">
      <x v="3388"/>
    </i>
    <i r="1">
      <x v="3389"/>
    </i>
    <i r="1">
      <x v="3390"/>
    </i>
    <i r="1">
      <x v="3391"/>
    </i>
    <i r="1">
      <x v="3392"/>
    </i>
    <i r="1">
      <x v="3393"/>
    </i>
    <i r="1">
      <x v="3394"/>
    </i>
    <i r="1">
      <x v="3395"/>
    </i>
    <i r="1">
      <x v="3396"/>
    </i>
    <i r="1">
      <x v="3397"/>
    </i>
    <i r="1">
      <x v="3398"/>
    </i>
    <i r="1">
      <x v="3399"/>
    </i>
    <i r="1">
      <x v="3400"/>
    </i>
    <i r="1">
      <x v="3401"/>
    </i>
    <i r="1">
      <x v="3402"/>
    </i>
    <i r="1">
      <x v="3403"/>
    </i>
    <i r="1">
      <x v="3404"/>
    </i>
    <i r="1">
      <x v="3405"/>
    </i>
    <i r="1">
      <x v="3406"/>
    </i>
    <i r="1">
      <x v="3407"/>
    </i>
    <i r="1">
      <x v="3408"/>
    </i>
    <i r="1">
      <x v="3409"/>
    </i>
    <i r="1">
      <x v="3410"/>
    </i>
    <i r="1">
      <x v="3411"/>
    </i>
    <i r="1">
      <x v="3412"/>
    </i>
    <i r="1">
      <x v="3413"/>
    </i>
    <i r="1">
      <x v="3414"/>
    </i>
    <i r="1">
      <x v="3415"/>
    </i>
    <i r="1">
      <x v="3416"/>
    </i>
    <i r="1">
      <x v="3417"/>
    </i>
    <i r="1">
      <x v="3418"/>
    </i>
    <i r="1">
      <x v="3419"/>
    </i>
    <i r="1">
      <x v="3420"/>
    </i>
    <i r="1">
      <x v="3421"/>
    </i>
    <i r="1">
      <x v="3422"/>
    </i>
    <i r="1">
      <x v="3423"/>
    </i>
    <i r="1">
      <x v="3424"/>
    </i>
    <i r="1">
      <x v="3425"/>
    </i>
    <i r="1">
      <x v="3426"/>
    </i>
    <i r="1">
      <x v="3427"/>
    </i>
    <i r="1">
      <x v="3428"/>
    </i>
    <i r="1">
      <x v="3429"/>
    </i>
    <i r="1">
      <x v="3430"/>
    </i>
    <i r="1">
      <x v="3431"/>
    </i>
    <i r="1">
      <x v="3432"/>
    </i>
    <i r="1">
      <x v="3433"/>
    </i>
    <i r="1">
      <x v="3434"/>
    </i>
    <i r="1">
      <x v="3435"/>
    </i>
    <i r="1">
      <x v="3436"/>
    </i>
    <i r="1">
      <x v="3437"/>
    </i>
    <i r="1">
      <x v="3438"/>
    </i>
    <i r="1">
      <x v="3439"/>
    </i>
    <i r="1">
      <x v="3440"/>
    </i>
    <i r="1">
      <x v="3441"/>
    </i>
    <i r="1">
      <x v="3442"/>
    </i>
    <i r="1">
      <x v="3443"/>
    </i>
    <i r="1">
      <x v="3444"/>
    </i>
    <i r="1">
      <x v="3445"/>
    </i>
    <i r="1">
      <x v="3446"/>
    </i>
    <i r="1">
      <x v="3447"/>
    </i>
    <i r="1">
      <x v="3448"/>
    </i>
    <i r="1">
      <x v="3449"/>
    </i>
    <i r="1">
      <x v="3450"/>
    </i>
    <i r="1">
      <x v="3451"/>
    </i>
    <i r="1">
      <x v="3452"/>
    </i>
    <i r="1">
      <x v="3453"/>
    </i>
    <i r="1">
      <x v="3454"/>
    </i>
    <i r="1">
      <x v="3455"/>
    </i>
    <i r="1">
      <x v="3456"/>
    </i>
    <i r="1">
      <x v="3457"/>
    </i>
    <i r="1">
      <x v="3458"/>
    </i>
    <i r="1">
      <x v="3459"/>
    </i>
    <i r="1">
      <x v="3460"/>
    </i>
    <i r="1">
      <x v="3461"/>
    </i>
    <i r="1">
      <x v="3462"/>
    </i>
    <i r="1">
      <x v="3463"/>
    </i>
    <i r="1">
      <x v="3464"/>
    </i>
    <i r="1">
      <x v="3465"/>
    </i>
    <i r="1">
      <x v="3466"/>
    </i>
    <i r="1">
      <x v="3467"/>
    </i>
    <i r="1">
      <x v="3468"/>
    </i>
    <i r="1">
      <x v="3469"/>
    </i>
    <i r="1">
      <x v="3470"/>
    </i>
    <i r="1">
      <x v="3471"/>
    </i>
    <i r="1">
      <x v="3472"/>
    </i>
    <i r="1">
      <x v="3473"/>
    </i>
    <i r="1">
      <x v="3474"/>
    </i>
    <i r="1">
      <x v="3475"/>
    </i>
    <i r="1">
      <x v="3476"/>
    </i>
    <i r="1">
      <x v="3477"/>
    </i>
    <i r="1">
      <x v="3478"/>
    </i>
    <i r="1">
      <x v="3479"/>
    </i>
    <i r="1">
      <x v="3480"/>
    </i>
    <i r="1">
      <x v="3481"/>
    </i>
    <i r="1">
      <x v="3482"/>
    </i>
    <i r="1">
      <x v="3483"/>
    </i>
    <i r="1">
      <x v="3484"/>
    </i>
    <i r="1">
      <x v="3485"/>
    </i>
    <i r="1">
      <x v="3486"/>
    </i>
    <i r="1">
      <x v="3487"/>
    </i>
    <i r="1">
      <x v="3488"/>
    </i>
    <i r="1">
      <x v="3489"/>
    </i>
    <i r="1">
      <x v="3490"/>
    </i>
    <i r="1">
      <x v="3491"/>
    </i>
    <i r="1">
      <x v="3492"/>
    </i>
    <i r="1">
      <x v="3493"/>
    </i>
    <i r="1">
      <x v="3494"/>
    </i>
    <i r="1">
      <x v="3495"/>
    </i>
    <i r="1">
      <x v="3496"/>
    </i>
    <i r="1">
      <x v="3497"/>
    </i>
    <i r="1">
      <x v="3498"/>
    </i>
    <i r="1">
      <x v="3499"/>
    </i>
    <i r="1">
      <x v="3500"/>
    </i>
    <i r="1">
      <x v="3501"/>
    </i>
    <i r="1">
      <x v="3502"/>
    </i>
    <i r="1">
      <x v="3503"/>
    </i>
    <i r="1">
      <x v="3504"/>
    </i>
    <i r="1">
      <x v="3505"/>
    </i>
    <i r="1">
      <x v="3506"/>
    </i>
    <i r="1">
      <x v="3507"/>
    </i>
    <i r="1">
      <x v="3508"/>
    </i>
    <i r="1">
      <x v="3509"/>
    </i>
    <i r="1">
      <x v="3510"/>
    </i>
    <i r="1">
      <x v="3511"/>
    </i>
    <i r="1">
      <x v="3512"/>
    </i>
    <i r="1">
      <x v="3513"/>
    </i>
    <i r="1">
      <x v="3514"/>
    </i>
    <i r="1">
      <x v="3515"/>
    </i>
    <i r="1">
      <x v="3516"/>
    </i>
    <i r="1">
      <x v="3517"/>
    </i>
    <i r="1">
      <x v="3518"/>
    </i>
    <i r="1">
      <x v="3519"/>
    </i>
    <i r="1">
      <x v="3520"/>
    </i>
    <i r="1">
      <x v="3521"/>
    </i>
    <i r="1">
      <x v="3522"/>
    </i>
    <i r="1">
      <x v="3523"/>
    </i>
    <i r="1">
      <x v="3524"/>
    </i>
    <i r="1">
      <x v="3525"/>
    </i>
    <i r="1">
      <x v="3526"/>
    </i>
    <i r="1">
      <x v="3527"/>
    </i>
    <i r="1">
      <x v="3528"/>
    </i>
    <i r="1">
      <x v="3529"/>
    </i>
    <i r="1">
      <x v="3530"/>
    </i>
    <i r="1">
      <x v="3531"/>
    </i>
    <i r="1">
      <x v="3532"/>
    </i>
    <i r="1">
      <x v="3533"/>
    </i>
    <i r="1">
      <x v="3534"/>
    </i>
    <i r="1">
      <x v="3535"/>
    </i>
    <i r="1">
      <x v="3536"/>
    </i>
    <i r="1">
      <x v="3537"/>
    </i>
    <i r="1">
      <x v="3538"/>
    </i>
    <i r="1">
      <x v="3539"/>
    </i>
    <i r="1">
      <x v="3540"/>
    </i>
    <i r="1">
      <x v="3541"/>
    </i>
    <i r="1">
      <x v="3542"/>
    </i>
    <i r="1">
      <x v="3543"/>
    </i>
    <i r="1">
      <x v="3544"/>
    </i>
    <i r="1">
      <x v="3545"/>
    </i>
    <i r="1">
      <x v="3546"/>
    </i>
    <i r="1">
      <x v="3547"/>
    </i>
    <i r="1">
      <x v="3548"/>
    </i>
    <i r="1">
      <x v="3549"/>
    </i>
    <i r="1">
      <x v="3550"/>
    </i>
    <i r="1">
      <x v="3551"/>
    </i>
    <i r="1">
      <x v="3552"/>
    </i>
    <i r="1">
      <x v="3553"/>
    </i>
    <i r="1">
      <x v="3554"/>
    </i>
    <i r="1">
      <x v="3555"/>
    </i>
    <i r="1">
      <x v="3556"/>
    </i>
    <i r="1">
      <x v="3557"/>
    </i>
    <i r="1">
      <x v="3558"/>
    </i>
    <i r="1">
      <x v="3559"/>
    </i>
    <i r="1">
      <x v="3560"/>
    </i>
    <i r="1">
      <x v="3561"/>
    </i>
    <i r="1">
      <x v="3562"/>
    </i>
    <i r="1">
      <x v="3563"/>
    </i>
    <i r="1">
      <x v="3564"/>
    </i>
    <i r="1">
      <x v="3565"/>
    </i>
    <i r="1">
      <x v="3566"/>
    </i>
    <i r="1">
      <x v="3567"/>
    </i>
    <i r="1">
      <x v="3568"/>
    </i>
    <i r="1">
      <x v="3569"/>
    </i>
    <i r="1">
      <x v="3570"/>
    </i>
    <i r="1">
      <x v="3571"/>
    </i>
    <i r="1">
      <x v="3572"/>
    </i>
    <i r="1">
      <x v="3573"/>
    </i>
    <i r="1">
      <x v="3574"/>
    </i>
    <i r="1">
      <x v="3575"/>
    </i>
    <i r="1">
      <x v="3576"/>
    </i>
    <i r="1">
      <x v="3577"/>
    </i>
    <i r="1">
      <x v="3578"/>
    </i>
    <i r="1">
      <x v="3579"/>
    </i>
    <i r="1">
      <x v="3580"/>
    </i>
    <i r="1">
      <x v="3581"/>
    </i>
    <i r="1">
      <x v="3582"/>
    </i>
    <i r="1">
      <x v="3583"/>
    </i>
    <i r="1">
      <x v="3584"/>
    </i>
    <i r="1">
      <x v="3585"/>
    </i>
    <i r="1">
      <x v="3586"/>
    </i>
    <i r="1">
      <x v="3587"/>
    </i>
    <i r="1">
      <x v="3588"/>
    </i>
    <i r="1">
      <x v="3589"/>
    </i>
    <i r="1">
      <x v="3590"/>
    </i>
    <i r="1">
      <x v="3591"/>
    </i>
    <i r="1">
      <x v="3592"/>
    </i>
    <i r="1">
      <x v="3593"/>
    </i>
    <i r="1">
      <x v="3594"/>
    </i>
    <i r="1">
      <x v="3595"/>
    </i>
    <i r="1">
      <x v="3596"/>
    </i>
    <i r="1">
      <x v="3597"/>
    </i>
    <i r="1">
      <x v="3598"/>
    </i>
    <i r="1">
      <x v="3599"/>
    </i>
    <i r="1">
      <x v="3600"/>
    </i>
    <i r="1">
      <x v="3601"/>
    </i>
    <i r="1">
      <x v="3602"/>
    </i>
    <i r="1">
      <x v="3603"/>
    </i>
    <i r="1">
      <x v="3604"/>
    </i>
    <i r="1">
      <x v="3605"/>
    </i>
    <i r="1">
      <x v="3606"/>
    </i>
    <i r="1">
      <x v="3607"/>
    </i>
    <i r="1">
      <x v="3608"/>
    </i>
    <i r="1">
      <x v="3609"/>
    </i>
    <i r="1">
      <x v="3610"/>
    </i>
    <i r="1">
      <x v="3611"/>
    </i>
    <i r="1">
      <x v="3612"/>
    </i>
    <i r="1">
      <x v="3613"/>
    </i>
    <i r="1">
      <x v="3614"/>
    </i>
    <i r="1">
      <x v="3615"/>
    </i>
    <i r="1">
      <x v="3616"/>
    </i>
    <i r="1">
      <x v="3617"/>
    </i>
    <i r="1">
      <x v="3618"/>
    </i>
    <i r="1">
      <x v="3619"/>
    </i>
    <i r="1">
      <x v="3620"/>
    </i>
    <i r="1">
      <x v="3621"/>
    </i>
    <i r="1">
      <x v="3622"/>
    </i>
    <i r="1">
      <x v="3623"/>
    </i>
    <i r="1">
      <x v="3624"/>
    </i>
    <i r="1">
      <x v="3625"/>
    </i>
    <i r="1">
      <x v="3626"/>
    </i>
    <i r="1">
      <x v="3627"/>
    </i>
    <i r="1">
      <x v="3648"/>
    </i>
    <i r="1">
      <x v="3649"/>
    </i>
    <i r="1">
      <x v="3650"/>
    </i>
    <i r="1">
      <x v="3651"/>
    </i>
    <i r="1">
      <x v="3652"/>
    </i>
    <i r="1">
      <x v="3653"/>
    </i>
    <i r="1">
      <x v="3654"/>
    </i>
    <i r="1">
      <x v="3655"/>
    </i>
    <i r="1">
      <x v="3656"/>
    </i>
    <i r="1">
      <x v="3657"/>
    </i>
    <i r="1">
      <x v="3658"/>
    </i>
    <i r="1">
      <x v="3659"/>
    </i>
    <i r="1">
      <x v="3660"/>
    </i>
    <i r="1">
      <x v="3661"/>
    </i>
    <i r="1">
      <x v="3662"/>
    </i>
    <i r="1">
      <x v="3663"/>
    </i>
    <i r="1">
      <x v="3664"/>
    </i>
    <i r="1">
      <x v="3665"/>
    </i>
    <i r="1">
      <x v="3666"/>
    </i>
    <i r="1">
      <x v="3667"/>
    </i>
    <i r="1">
      <x v="3668"/>
    </i>
    <i r="1">
      <x v="3669"/>
    </i>
    <i r="1">
      <x v="3670"/>
    </i>
    <i r="1">
      <x v="3671"/>
    </i>
    <i r="1">
      <x v="3672"/>
    </i>
    <i r="1">
      <x v="3673"/>
    </i>
    <i r="1">
      <x v="3674"/>
    </i>
    <i r="1">
      <x v="3675"/>
    </i>
    <i r="1">
      <x v="3676"/>
    </i>
    <i r="1">
      <x v="3677"/>
    </i>
    <i r="1">
      <x v="3678"/>
    </i>
    <i r="1">
      <x v="3679"/>
    </i>
    <i r="1">
      <x v="3680"/>
    </i>
    <i r="1">
      <x v="3681"/>
    </i>
    <i r="1">
      <x v="3682"/>
    </i>
    <i r="1">
      <x v="3683"/>
    </i>
    <i r="1">
      <x v="3684"/>
    </i>
    <i r="1">
      <x v="3685"/>
    </i>
    <i r="1">
      <x v="3686"/>
    </i>
    <i r="1">
      <x v="3687"/>
    </i>
    <i r="1">
      <x v="3688"/>
    </i>
    <i r="1">
      <x v="3689"/>
    </i>
    <i r="1">
      <x v="3690"/>
    </i>
    <i r="1">
      <x v="3691"/>
    </i>
    <i r="1">
      <x v="3692"/>
    </i>
    <i r="1">
      <x v="3693"/>
    </i>
    <i r="1">
      <x v="3694"/>
    </i>
    <i r="1">
      <x v="3695"/>
    </i>
    <i r="1">
      <x v="3696"/>
    </i>
    <i r="1">
      <x v="3697"/>
    </i>
    <i r="1">
      <x v="3698"/>
    </i>
    <i r="1">
      <x v="3699"/>
    </i>
    <i r="1">
      <x v="3700"/>
    </i>
    <i r="1">
      <x v="3701"/>
    </i>
    <i r="1">
      <x v="3702"/>
    </i>
    <i r="1">
      <x v="3703"/>
    </i>
    <i r="1">
      <x v="3704"/>
    </i>
    <i r="1">
      <x v="3705"/>
    </i>
    <i r="1">
      <x v="3706"/>
    </i>
    <i r="1">
      <x v="3707"/>
    </i>
    <i r="1">
      <x v="3708"/>
    </i>
    <i r="1">
      <x v="3709"/>
    </i>
    <i r="1">
      <x v="3710"/>
    </i>
    <i r="1">
      <x v="3711"/>
    </i>
    <i r="1">
      <x v="3712"/>
    </i>
    <i r="1">
      <x v="3713"/>
    </i>
    <i r="1">
      <x v="3714"/>
    </i>
    <i r="1">
      <x v="3715"/>
    </i>
    <i r="1">
      <x v="3716"/>
    </i>
    <i r="1">
      <x v="3717"/>
    </i>
    <i r="1">
      <x v="3718"/>
    </i>
    <i r="1">
      <x v="3719"/>
    </i>
    <i r="1">
      <x v="3720"/>
    </i>
    <i r="1">
      <x v="3721"/>
    </i>
    <i r="1">
      <x v="3722"/>
    </i>
    <i r="1">
      <x v="3723"/>
    </i>
    <i r="1">
      <x v="3724"/>
    </i>
    <i r="1">
      <x v="3725"/>
    </i>
    <i r="1">
      <x v="3726"/>
    </i>
    <i r="1">
      <x v="3727"/>
    </i>
    <i r="1">
      <x v="3748"/>
    </i>
    <i r="1">
      <x v="3749"/>
    </i>
    <i r="1">
      <x v="3750"/>
    </i>
    <i r="1">
      <x v="3751"/>
    </i>
    <i r="1">
      <x v="3752"/>
    </i>
    <i r="1">
      <x v="3753"/>
    </i>
    <i r="1">
      <x v="3754"/>
    </i>
    <i r="1">
      <x v="3755"/>
    </i>
    <i r="1">
      <x v="3756"/>
    </i>
    <i r="1">
      <x v="3757"/>
    </i>
    <i r="1">
      <x v="3758"/>
    </i>
    <i r="1">
      <x v="3759"/>
    </i>
    <i r="1">
      <x v="3760"/>
    </i>
    <i r="1">
      <x v="3761"/>
    </i>
    <i r="1">
      <x v="3762"/>
    </i>
    <i r="1">
      <x v="3763"/>
    </i>
    <i r="1">
      <x v="3764"/>
    </i>
    <i r="1">
      <x v="3765"/>
    </i>
    <i r="1">
      <x v="3766"/>
    </i>
    <i r="1">
      <x v="3767"/>
    </i>
    <i r="1">
      <x v="3768"/>
    </i>
    <i r="1">
      <x v="3769"/>
    </i>
    <i r="1">
      <x v="3770"/>
    </i>
    <i r="1">
      <x v="3771"/>
    </i>
    <i r="1">
      <x v="3772"/>
    </i>
    <i r="1">
      <x v="3773"/>
    </i>
    <i r="1">
      <x v="3774"/>
    </i>
    <i r="1">
      <x v="3775"/>
    </i>
    <i r="1">
      <x v="3776"/>
    </i>
    <i r="1">
      <x v="3777"/>
    </i>
    <i r="1">
      <x v="3778"/>
    </i>
    <i r="1">
      <x v="3779"/>
    </i>
    <i r="1">
      <x v="3780"/>
    </i>
    <i r="1">
      <x v="3781"/>
    </i>
    <i r="1">
      <x v="3782"/>
    </i>
    <i r="1">
      <x v="3783"/>
    </i>
    <i r="1">
      <x v="3784"/>
    </i>
    <i r="1">
      <x v="3785"/>
    </i>
    <i r="1">
      <x v="3786"/>
    </i>
    <i r="1">
      <x v="3787"/>
    </i>
    <i r="1">
      <x v="3808"/>
    </i>
    <i r="1">
      <x v="3809"/>
    </i>
    <i r="1">
      <x v="3810"/>
    </i>
    <i r="1">
      <x v="3811"/>
    </i>
    <i r="1">
      <x v="3812"/>
    </i>
    <i r="1">
      <x v="3813"/>
    </i>
    <i r="1">
      <x v="3814"/>
    </i>
    <i r="1">
      <x v="3815"/>
    </i>
    <i r="1">
      <x v="3816"/>
    </i>
    <i r="1">
      <x v="3817"/>
    </i>
    <i r="1">
      <x v="3818"/>
    </i>
    <i r="1">
      <x v="3819"/>
    </i>
    <i r="1">
      <x v="3820"/>
    </i>
    <i r="1">
      <x v="3821"/>
    </i>
    <i r="1">
      <x v="3822"/>
    </i>
    <i r="1">
      <x v="3823"/>
    </i>
    <i r="1">
      <x v="3824"/>
    </i>
    <i r="1">
      <x v="3825"/>
    </i>
    <i r="1">
      <x v="3826"/>
    </i>
    <i r="1">
      <x v="3827"/>
    </i>
    <i r="1">
      <x v="3828"/>
    </i>
    <i r="1">
      <x v="3829"/>
    </i>
    <i r="1">
      <x v="3830"/>
    </i>
    <i r="1">
      <x v="3831"/>
    </i>
    <i r="1">
      <x v="3832"/>
    </i>
    <i r="1">
      <x v="3833"/>
    </i>
    <i r="1">
      <x v="3834"/>
    </i>
    <i r="1">
      <x v="3835"/>
    </i>
    <i r="1">
      <x v="3836"/>
    </i>
    <i r="1">
      <x v="3837"/>
    </i>
    <i r="1">
      <x v="3838"/>
    </i>
    <i r="1">
      <x v="3839"/>
    </i>
    <i r="1">
      <x v="384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ackers_count" fld="11" baseField="0" baseItem="0"/>
    <dataField name="Max of backers_count2" fld="11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7030A0"/>
  </sheetPr>
  <dimension ref="A1:T4115"/>
  <sheetViews>
    <sheetView zoomScale="115" zoomScaleNormal="115" workbookViewId="0">
      <selection activeCell="H1" activeCellId="3" sqref="A1:A1048576 F1:F1048576 G1:G1048576 H1:H1048576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5.36328125" style="7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style="9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17.08984375" style="11" customWidth="1"/>
    <col min="15" max="15" width="23.453125" style="16" customWidth="1"/>
    <col min="16" max="16" width="22.36328125" style="17" customWidth="1"/>
    <col min="17" max="17" width="41.1796875" customWidth="1"/>
    <col min="18" max="18" width="19.90625" customWidth="1"/>
    <col min="19" max="19" width="20.26953125" customWidth="1"/>
    <col min="20" max="20" width="15.1796875" customWidth="1"/>
  </cols>
  <sheetData>
    <row r="1" spans="1:20" s="20" customFormat="1" x14ac:dyDescent="0.35">
      <c r="A1" s="1" t="s">
        <v>0</v>
      </c>
      <c r="B1" s="2" t="s">
        <v>1</v>
      </c>
      <c r="C1" s="2" t="s">
        <v>4110</v>
      </c>
      <c r="D1" s="6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8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0" t="s">
        <v>8306</v>
      </c>
      <c r="O1" s="19" t="s">
        <v>8366</v>
      </c>
      <c r="P1" s="19" t="s">
        <v>8365</v>
      </c>
      <c r="Q1" s="1" t="s">
        <v>8264</v>
      </c>
      <c r="R1" s="5" t="s">
        <v>8307</v>
      </c>
      <c r="S1" s="20" t="s">
        <v>8382</v>
      </c>
      <c r="T1" s="20" t="s">
        <v>8381</v>
      </c>
    </row>
    <row r="2" spans="1:20" ht="43.5" x14ac:dyDescent="0.35">
      <c r="A2">
        <v>0</v>
      </c>
      <c r="B2" s="3" t="s">
        <v>2</v>
      </c>
      <c r="C2" s="3" t="s">
        <v>4111</v>
      </c>
      <c r="D2" s="7">
        <v>8500</v>
      </c>
      <c r="E2">
        <v>11633</v>
      </c>
      <c r="F2" t="s">
        <v>8219</v>
      </c>
      <c r="G2" t="s">
        <v>8224</v>
      </c>
      <c r="H2" t="s">
        <v>8246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s="11">
        <f t="shared" ref="N2:N65" si="0">E2/D2*100</f>
        <v>136.85882352941178</v>
      </c>
      <c r="O2" s="16">
        <f t="shared" ref="O2:O65" si="1">(((J2/60)/60)/24)+DATE(1970,1,1)</f>
        <v>42177.007071759261</v>
      </c>
      <c r="P2" s="18">
        <f t="shared" ref="P2:P65" si="2">(((I2/60)/60)/24)+DATE(1970,1,1)</f>
        <v>42208.125</v>
      </c>
      <c r="Q2" t="s">
        <v>8265</v>
      </c>
      <c r="R2" s="7">
        <f t="shared" ref="R2:R65" si="3">E2/L2</f>
        <v>63.917582417582416</v>
      </c>
      <c r="S2" t="str">
        <f>LEFT(Q2,FIND("/",Q2)-1)</f>
        <v>film &amp; video</v>
      </c>
      <c r="T2" t="str">
        <f>RIGHT(Q2,LEN(Q2)-FIND("/",Q2))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 s="7">
        <v>10275</v>
      </c>
      <c r="E3">
        <v>14653</v>
      </c>
      <c r="F3" t="s">
        <v>8219</v>
      </c>
      <c r="G3" t="s">
        <v>8224</v>
      </c>
      <c r="H3" t="s">
        <v>8246</v>
      </c>
      <c r="I3" s="9">
        <v>1488464683</v>
      </c>
      <c r="J3">
        <v>1485872683</v>
      </c>
      <c r="K3" t="b">
        <v>0</v>
      </c>
      <c r="L3">
        <v>79</v>
      </c>
      <c r="M3" t="b">
        <v>1</v>
      </c>
      <c r="N3" s="11">
        <f t="shared" si="0"/>
        <v>142.60827250608273</v>
      </c>
      <c r="O3" s="16">
        <f t="shared" si="1"/>
        <v>42766.600497685184</v>
      </c>
      <c r="P3" s="18">
        <f t="shared" si="2"/>
        <v>42796.600497685184</v>
      </c>
      <c r="Q3" t="s">
        <v>8265</v>
      </c>
      <c r="R3" s="7">
        <f t="shared" si="3"/>
        <v>185.48101265822785</v>
      </c>
      <c r="S3" t="str">
        <f t="shared" ref="S3:S66" si="4">LEFT(Q3,FIND("/",Q3)-1)</f>
        <v>film &amp; video</v>
      </c>
      <c r="T3" t="str">
        <f t="shared" ref="T3:T66" si="5">RIGHT(Q3,LEN(Q3)-FIND("/",Q3))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 s="7">
        <v>500</v>
      </c>
      <c r="E4">
        <v>525</v>
      </c>
      <c r="F4" t="s">
        <v>8219</v>
      </c>
      <c r="G4" t="s">
        <v>8225</v>
      </c>
      <c r="H4" t="s">
        <v>8247</v>
      </c>
      <c r="I4" s="9">
        <v>1455555083</v>
      </c>
      <c r="J4">
        <v>1454691083</v>
      </c>
      <c r="K4" t="b">
        <v>0</v>
      </c>
      <c r="L4">
        <v>35</v>
      </c>
      <c r="M4" t="b">
        <v>1</v>
      </c>
      <c r="N4" s="11">
        <f t="shared" si="0"/>
        <v>105</v>
      </c>
      <c r="O4" s="16">
        <f t="shared" si="1"/>
        <v>42405.702349537038</v>
      </c>
      <c r="P4" s="18">
        <f t="shared" si="2"/>
        <v>42415.702349537038</v>
      </c>
      <c r="Q4" t="s">
        <v>8265</v>
      </c>
      <c r="R4" s="7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 s="7">
        <v>10000</v>
      </c>
      <c r="E5">
        <v>10390</v>
      </c>
      <c r="F5" t="s">
        <v>8219</v>
      </c>
      <c r="G5" t="s">
        <v>8224</v>
      </c>
      <c r="H5" t="s">
        <v>8246</v>
      </c>
      <c r="I5" s="9">
        <v>1407414107</v>
      </c>
      <c r="J5">
        <v>1404822107</v>
      </c>
      <c r="K5" t="b">
        <v>0</v>
      </c>
      <c r="L5">
        <v>150</v>
      </c>
      <c r="M5" t="b">
        <v>1</v>
      </c>
      <c r="N5" s="11">
        <f t="shared" si="0"/>
        <v>103.89999999999999</v>
      </c>
      <c r="O5" s="16">
        <f t="shared" si="1"/>
        <v>41828.515127314815</v>
      </c>
      <c r="P5" s="18">
        <f t="shared" si="2"/>
        <v>41858.515127314815</v>
      </c>
      <c r="Q5" t="s">
        <v>8265</v>
      </c>
      <c r="R5" s="7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 s="7">
        <v>44000</v>
      </c>
      <c r="E6">
        <v>54116.28</v>
      </c>
      <c r="F6" t="s">
        <v>8219</v>
      </c>
      <c r="G6" t="s">
        <v>8224</v>
      </c>
      <c r="H6" t="s">
        <v>8246</v>
      </c>
      <c r="I6" s="9">
        <v>1450555279</v>
      </c>
      <c r="J6">
        <v>1447963279</v>
      </c>
      <c r="K6" t="b">
        <v>0</v>
      </c>
      <c r="L6">
        <v>284</v>
      </c>
      <c r="M6" t="b">
        <v>1</v>
      </c>
      <c r="N6" s="11">
        <f t="shared" si="0"/>
        <v>122.99154545454545</v>
      </c>
      <c r="O6" s="16">
        <f t="shared" si="1"/>
        <v>42327.834247685183</v>
      </c>
      <c r="P6" s="18">
        <f t="shared" si="2"/>
        <v>42357.834247685183</v>
      </c>
      <c r="Q6" t="s">
        <v>8265</v>
      </c>
      <c r="R6" s="7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 s="7">
        <v>3999</v>
      </c>
      <c r="E7">
        <v>4390</v>
      </c>
      <c r="F7" t="s">
        <v>8219</v>
      </c>
      <c r="G7" t="s">
        <v>8224</v>
      </c>
      <c r="H7" t="s">
        <v>8246</v>
      </c>
      <c r="I7" s="9">
        <v>1469770500</v>
      </c>
      <c r="J7">
        <v>1468362207</v>
      </c>
      <c r="K7" t="b">
        <v>0</v>
      </c>
      <c r="L7">
        <v>47</v>
      </c>
      <c r="M7" t="b">
        <v>1</v>
      </c>
      <c r="N7" s="11">
        <f t="shared" si="0"/>
        <v>109.77744436109028</v>
      </c>
      <c r="O7" s="16">
        <f t="shared" si="1"/>
        <v>42563.932951388888</v>
      </c>
      <c r="P7" s="18">
        <f t="shared" si="2"/>
        <v>42580.232638888891</v>
      </c>
      <c r="Q7" t="s">
        <v>8265</v>
      </c>
      <c r="R7" s="7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 s="7">
        <v>8000</v>
      </c>
      <c r="E8">
        <v>8519</v>
      </c>
      <c r="F8" t="s">
        <v>8219</v>
      </c>
      <c r="G8" t="s">
        <v>8224</v>
      </c>
      <c r="H8" t="s">
        <v>8246</v>
      </c>
      <c r="I8" s="9">
        <v>1402710250</v>
      </c>
      <c r="J8">
        <v>1401846250</v>
      </c>
      <c r="K8" t="b">
        <v>0</v>
      </c>
      <c r="L8">
        <v>58</v>
      </c>
      <c r="M8" t="b">
        <v>1</v>
      </c>
      <c r="N8" s="11">
        <f t="shared" si="0"/>
        <v>106.4875</v>
      </c>
      <c r="O8" s="16">
        <f t="shared" si="1"/>
        <v>41794.072337962964</v>
      </c>
      <c r="P8" s="18">
        <f t="shared" si="2"/>
        <v>41804.072337962964</v>
      </c>
      <c r="Q8" t="s">
        <v>8265</v>
      </c>
      <c r="R8" s="7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 s="7">
        <v>9000</v>
      </c>
      <c r="E9">
        <v>9110</v>
      </c>
      <c r="F9" t="s">
        <v>8219</v>
      </c>
      <c r="G9" t="s">
        <v>8224</v>
      </c>
      <c r="H9" t="s">
        <v>8246</v>
      </c>
      <c r="I9" s="9">
        <v>1467680867</v>
      </c>
      <c r="J9">
        <v>1464224867</v>
      </c>
      <c r="K9" t="b">
        <v>0</v>
      </c>
      <c r="L9">
        <v>57</v>
      </c>
      <c r="M9" t="b">
        <v>1</v>
      </c>
      <c r="N9" s="11">
        <f t="shared" si="0"/>
        <v>101.22222222222221</v>
      </c>
      <c r="O9" s="16">
        <f t="shared" si="1"/>
        <v>42516.047071759262</v>
      </c>
      <c r="P9" s="18">
        <f t="shared" si="2"/>
        <v>42556.047071759262</v>
      </c>
      <c r="Q9" t="s">
        <v>8265</v>
      </c>
      <c r="R9" s="7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 s="7">
        <v>3500</v>
      </c>
      <c r="E10">
        <v>3501.52</v>
      </c>
      <c r="F10" t="s">
        <v>8219</v>
      </c>
      <c r="G10" t="s">
        <v>8224</v>
      </c>
      <c r="H10" t="s">
        <v>8246</v>
      </c>
      <c r="I10" s="9">
        <v>1460754000</v>
      </c>
      <c r="J10">
        <v>1460155212</v>
      </c>
      <c r="K10" t="b">
        <v>0</v>
      </c>
      <c r="L10">
        <v>12</v>
      </c>
      <c r="M10" t="b">
        <v>1</v>
      </c>
      <c r="N10" s="11">
        <f t="shared" si="0"/>
        <v>100.04342857142856</v>
      </c>
      <c r="O10" s="16">
        <f t="shared" si="1"/>
        <v>42468.94458333333</v>
      </c>
      <c r="P10" s="18">
        <f t="shared" si="2"/>
        <v>42475.875</v>
      </c>
      <c r="Q10" t="s">
        <v>8265</v>
      </c>
      <c r="R10" s="7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 s="7">
        <v>500</v>
      </c>
      <c r="E11">
        <v>629.99</v>
      </c>
      <c r="F11" t="s">
        <v>8219</v>
      </c>
      <c r="G11" t="s">
        <v>8224</v>
      </c>
      <c r="H11" t="s">
        <v>8246</v>
      </c>
      <c r="I11" s="9">
        <v>1460860144</v>
      </c>
      <c r="J11">
        <v>1458268144</v>
      </c>
      <c r="K11" t="b">
        <v>0</v>
      </c>
      <c r="L11">
        <v>20</v>
      </c>
      <c r="M11" t="b">
        <v>1</v>
      </c>
      <c r="N11" s="11">
        <f t="shared" si="0"/>
        <v>125.998</v>
      </c>
      <c r="O11" s="16">
        <f t="shared" si="1"/>
        <v>42447.103518518517</v>
      </c>
      <c r="P11" s="18">
        <f t="shared" si="2"/>
        <v>42477.103518518517</v>
      </c>
      <c r="Q11" t="s">
        <v>8265</v>
      </c>
      <c r="R11" s="7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 s="7">
        <v>3000</v>
      </c>
      <c r="E12">
        <v>3015</v>
      </c>
      <c r="F12" t="s">
        <v>8219</v>
      </c>
      <c r="G12" t="s">
        <v>8224</v>
      </c>
      <c r="H12" t="s">
        <v>8246</v>
      </c>
      <c r="I12" s="9">
        <v>1403660279</v>
      </c>
      <c r="J12">
        <v>1400636279</v>
      </c>
      <c r="K12" t="b">
        <v>0</v>
      </c>
      <c r="L12">
        <v>19</v>
      </c>
      <c r="M12" t="b">
        <v>1</v>
      </c>
      <c r="N12" s="11">
        <f t="shared" si="0"/>
        <v>100.49999999999999</v>
      </c>
      <c r="O12" s="16">
        <f t="shared" si="1"/>
        <v>41780.068043981482</v>
      </c>
      <c r="P12" s="18">
        <f t="shared" si="2"/>
        <v>41815.068043981482</v>
      </c>
      <c r="Q12" t="s">
        <v>8265</v>
      </c>
      <c r="R12" s="7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 s="7">
        <v>5000</v>
      </c>
      <c r="E13">
        <v>6025</v>
      </c>
      <c r="F13" t="s">
        <v>8219</v>
      </c>
      <c r="G13" t="s">
        <v>8224</v>
      </c>
      <c r="H13" t="s">
        <v>8246</v>
      </c>
      <c r="I13" s="9">
        <v>1471834800</v>
      </c>
      <c r="J13">
        <v>1469126462</v>
      </c>
      <c r="K13" t="b">
        <v>0</v>
      </c>
      <c r="L13">
        <v>75</v>
      </c>
      <c r="M13" t="b">
        <v>1</v>
      </c>
      <c r="N13" s="11">
        <f t="shared" si="0"/>
        <v>120.5</v>
      </c>
      <c r="O13" s="16">
        <f t="shared" si="1"/>
        <v>42572.778495370367</v>
      </c>
      <c r="P13" s="18">
        <f t="shared" si="2"/>
        <v>42604.125</v>
      </c>
      <c r="Q13" t="s">
        <v>8265</v>
      </c>
      <c r="R13" s="7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 s="7">
        <v>30000</v>
      </c>
      <c r="E14">
        <v>49588</v>
      </c>
      <c r="F14" t="s">
        <v>8219</v>
      </c>
      <c r="G14" t="s">
        <v>8224</v>
      </c>
      <c r="H14" t="s">
        <v>8246</v>
      </c>
      <c r="I14" s="9">
        <v>1405479600</v>
      </c>
      <c r="J14">
        <v>1401642425</v>
      </c>
      <c r="K14" t="b">
        <v>0</v>
      </c>
      <c r="L14">
        <v>827</v>
      </c>
      <c r="M14" t="b">
        <v>1</v>
      </c>
      <c r="N14" s="11">
        <f t="shared" si="0"/>
        <v>165.29333333333335</v>
      </c>
      <c r="O14" s="16">
        <f t="shared" si="1"/>
        <v>41791.713252314818</v>
      </c>
      <c r="P14" s="18">
        <f t="shared" si="2"/>
        <v>41836.125</v>
      </c>
      <c r="Q14" t="s">
        <v>8265</v>
      </c>
      <c r="R14" s="7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 s="7">
        <v>3500</v>
      </c>
      <c r="E15">
        <v>5599</v>
      </c>
      <c r="F15" t="s">
        <v>8219</v>
      </c>
      <c r="G15" t="s">
        <v>8224</v>
      </c>
      <c r="H15" t="s">
        <v>8246</v>
      </c>
      <c r="I15" s="9">
        <v>1466713620</v>
      </c>
      <c r="J15">
        <v>1463588109</v>
      </c>
      <c r="K15" t="b">
        <v>0</v>
      </c>
      <c r="L15">
        <v>51</v>
      </c>
      <c r="M15" t="b">
        <v>1</v>
      </c>
      <c r="N15" s="11">
        <f t="shared" si="0"/>
        <v>159.97142857142856</v>
      </c>
      <c r="O15" s="16">
        <f t="shared" si="1"/>
        <v>42508.677187499998</v>
      </c>
      <c r="P15" s="18">
        <f t="shared" si="2"/>
        <v>42544.852083333331</v>
      </c>
      <c r="Q15" t="s">
        <v>8265</v>
      </c>
      <c r="R15" s="7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 s="7">
        <v>6000</v>
      </c>
      <c r="E16">
        <v>6056</v>
      </c>
      <c r="F16" t="s">
        <v>8219</v>
      </c>
      <c r="G16" t="s">
        <v>8226</v>
      </c>
      <c r="H16" t="s">
        <v>8248</v>
      </c>
      <c r="I16" s="9">
        <v>1405259940</v>
      </c>
      <c r="J16">
        <v>1403051888</v>
      </c>
      <c r="K16" t="b">
        <v>0</v>
      </c>
      <c r="L16">
        <v>41</v>
      </c>
      <c r="M16" t="b">
        <v>1</v>
      </c>
      <c r="N16" s="11">
        <f t="shared" si="0"/>
        <v>100.93333333333334</v>
      </c>
      <c r="O16" s="16">
        <f t="shared" si="1"/>
        <v>41808.02648148148</v>
      </c>
      <c r="P16" s="18">
        <f t="shared" si="2"/>
        <v>41833.582638888889</v>
      </c>
      <c r="Q16" t="s">
        <v>8265</v>
      </c>
      <c r="R16" s="7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 s="7">
        <v>2000</v>
      </c>
      <c r="E17">
        <v>2132</v>
      </c>
      <c r="F17" t="s">
        <v>8219</v>
      </c>
      <c r="G17" t="s">
        <v>8227</v>
      </c>
      <c r="H17" t="s">
        <v>8249</v>
      </c>
      <c r="I17" s="9">
        <v>1443384840</v>
      </c>
      <c r="J17">
        <v>1441790658</v>
      </c>
      <c r="K17" t="b">
        <v>0</v>
      </c>
      <c r="L17">
        <v>98</v>
      </c>
      <c r="M17" t="b">
        <v>1</v>
      </c>
      <c r="N17" s="11">
        <f t="shared" si="0"/>
        <v>106.60000000000001</v>
      </c>
      <c r="O17" s="16">
        <f t="shared" si="1"/>
        <v>42256.391875000001</v>
      </c>
      <c r="P17" s="18">
        <f t="shared" si="2"/>
        <v>42274.843055555553</v>
      </c>
      <c r="Q17" t="s">
        <v>8265</v>
      </c>
      <c r="R17" s="7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 s="7">
        <v>12000</v>
      </c>
      <c r="E18">
        <v>12029</v>
      </c>
      <c r="F18" t="s">
        <v>8219</v>
      </c>
      <c r="G18" t="s">
        <v>8224</v>
      </c>
      <c r="H18" t="s">
        <v>8246</v>
      </c>
      <c r="I18" s="9">
        <v>1402896600</v>
      </c>
      <c r="J18">
        <v>1398971211</v>
      </c>
      <c r="K18" t="b">
        <v>0</v>
      </c>
      <c r="L18">
        <v>70</v>
      </c>
      <c r="M18" t="b">
        <v>1</v>
      </c>
      <c r="N18" s="11">
        <f t="shared" si="0"/>
        <v>100.24166666666667</v>
      </c>
      <c r="O18" s="16">
        <f t="shared" si="1"/>
        <v>41760.796423611115</v>
      </c>
      <c r="P18" s="18">
        <f t="shared" si="2"/>
        <v>41806.229166666664</v>
      </c>
      <c r="Q18" t="s">
        <v>8265</v>
      </c>
      <c r="R18" s="7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 s="7">
        <v>1500</v>
      </c>
      <c r="E19">
        <v>1510</v>
      </c>
      <c r="F19" t="s">
        <v>8219</v>
      </c>
      <c r="G19" t="s">
        <v>8225</v>
      </c>
      <c r="H19" t="s">
        <v>8247</v>
      </c>
      <c r="I19" s="9">
        <v>1415126022</v>
      </c>
      <c r="J19">
        <v>1412530422</v>
      </c>
      <c r="K19" t="b">
        <v>0</v>
      </c>
      <c r="L19">
        <v>36</v>
      </c>
      <c r="M19" t="b">
        <v>1</v>
      </c>
      <c r="N19" s="11">
        <f t="shared" si="0"/>
        <v>100.66666666666666</v>
      </c>
      <c r="O19" s="16">
        <f t="shared" si="1"/>
        <v>41917.731736111113</v>
      </c>
      <c r="P19" s="18">
        <f t="shared" si="2"/>
        <v>41947.773402777777</v>
      </c>
      <c r="Q19" t="s">
        <v>8265</v>
      </c>
      <c r="R19" s="7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 s="7">
        <v>30000</v>
      </c>
      <c r="E20">
        <v>31896.33</v>
      </c>
      <c r="F20" t="s">
        <v>8219</v>
      </c>
      <c r="G20" t="s">
        <v>8224</v>
      </c>
      <c r="H20" t="s">
        <v>8246</v>
      </c>
      <c r="I20" s="9">
        <v>1410958856</v>
      </c>
      <c r="J20">
        <v>1408366856</v>
      </c>
      <c r="K20" t="b">
        <v>0</v>
      </c>
      <c r="L20">
        <v>342</v>
      </c>
      <c r="M20" t="b">
        <v>1</v>
      </c>
      <c r="N20" s="11">
        <f t="shared" si="0"/>
        <v>106.32110000000002</v>
      </c>
      <c r="O20" s="16">
        <f t="shared" si="1"/>
        <v>41869.542314814818</v>
      </c>
      <c r="P20" s="18">
        <f t="shared" si="2"/>
        <v>41899.542314814818</v>
      </c>
      <c r="Q20" t="s">
        <v>8265</v>
      </c>
      <c r="R20" s="7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 s="7">
        <v>850</v>
      </c>
      <c r="E21">
        <v>1235</v>
      </c>
      <c r="F21" t="s">
        <v>8219</v>
      </c>
      <c r="G21" t="s">
        <v>8224</v>
      </c>
      <c r="H21" t="s">
        <v>8246</v>
      </c>
      <c r="I21" s="9">
        <v>1437420934</v>
      </c>
      <c r="J21">
        <v>1434828934</v>
      </c>
      <c r="K21" t="b">
        <v>0</v>
      </c>
      <c r="L21">
        <v>22</v>
      </c>
      <c r="M21" t="b">
        <v>1</v>
      </c>
      <c r="N21" s="11">
        <f t="shared" si="0"/>
        <v>145.29411764705881</v>
      </c>
      <c r="O21" s="16">
        <f t="shared" si="1"/>
        <v>42175.816365740742</v>
      </c>
      <c r="P21" s="18">
        <f t="shared" si="2"/>
        <v>42205.816365740742</v>
      </c>
      <c r="Q21" t="s">
        <v>8265</v>
      </c>
      <c r="R21" s="7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 s="7">
        <v>2000</v>
      </c>
      <c r="E22">
        <v>2004</v>
      </c>
      <c r="F22" t="s">
        <v>8219</v>
      </c>
      <c r="G22" t="s">
        <v>8224</v>
      </c>
      <c r="H22" t="s">
        <v>8246</v>
      </c>
      <c r="I22" s="9">
        <v>1442167912</v>
      </c>
      <c r="J22">
        <v>1436983912</v>
      </c>
      <c r="K22" t="b">
        <v>0</v>
      </c>
      <c r="L22">
        <v>25</v>
      </c>
      <c r="M22" t="b">
        <v>1</v>
      </c>
      <c r="N22" s="11">
        <f t="shared" si="0"/>
        <v>100.2</v>
      </c>
      <c r="O22" s="16">
        <f t="shared" si="1"/>
        <v>42200.758240740746</v>
      </c>
      <c r="P22" s="18">
        <f t="shared" si="2"/>
        <v>42260.758240740746</v>
      </c>
      <c r="Q22" t="s">
        <v>8265</v>
      </c>
      <c r="R22" s="7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 s="7">
        <v>18500</v>
      </c>
      <c r="E23">
        <v>20190</v>
      </c>
      <c r="F23" t="s">
        <v>8219</v>
      </c>
      <c r="G23" t="s">
        <v>8224</v>
      </c>
      <c r="H23" t="s">
        <v>8246</v>
      </c>
      <c r="I23" s="9">
        <v>1411743789</v>
      </c>
      <c r="J23">
        <v>1409151789</v>
      </c>
      <c r="K23" t="b">
        <v>0</v>
      </c>
      <c r="L23">
        <v>101</v>
      </c>
      <c r="M23" t="b">
        <v>1</v>
      </c>
      <c r="N23" s="11">
        <f t="shared" si="0"/>
        <v>109.13513513513513</v>
      </c>
      <c r="O23" s="16">
        <f t="shared" si="1"/>
        <v>41878.627187500002</v>
      </c>
      <c r="P23" s="18">
        <f t="shared" si="2"/>
        <v>41908.627187500002</v>
      </c>
      <c r="Q23" t="s">
        <v>8265</v>
      </c>
      <c r="R23" s="7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 s="7">
        <v>350</v>
      </c>
      <c r="E24">
        <v>410</v>
      </c>
      <c r="F24" t="s">
        <v>8219</v>
      </c>
      <c r="G24" t="s">
        <v>8224</v>
      </c>
      <c r="H24" t="s">
        <v>8246</v>
      </c>
      <c r="I24" s="9">
        <v>1420099140</v>
      </c>
      <c r="J24">
        <v>1418766740</v>
      </c>
      <c r="K24" t="b">
        <v>0</v>
      </c>
      <c r="L24">
        <v>8</v>
      </c>
      <c r="M24" t="b">
        <v>1</v>
      </c>
      <c r="N24" s="11">
        <f t="shared" si="0"/>
        <v>117.14285714285715</v>
      </c>
      <c r="O24" s="16">
        <f t="shared" si="1"/>
        <v>41989.91134259259</v>
      </c>
      <c r="P24" s="18">
        <f t="shared" si="2"/>
        <v>42005.332638888889</v>
      </c>
      <c r="Q24" t="s">
        <v>8265</v>
      </c>
      <c r="R24" s="7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 s="7">
        <v>2000</v>
      </c>
      <c r="E25">
        <v>2370</v>
      </c>
      <c r="F25" t="s">
        <v>8219</v>
      </c>
      <c r="G25" t="s">
        <v>8224</v>
      </c>
      <c r="H25" t="s">
        <v>8246</v>
      </c>
      <c r="I25" s="9">
        <v>1430407200</v>
      </c>
      <c r="J25">
        <v>1428086501</v>
      </c>
      <c r="K25" t="b">
        <v>0</v>
      </c>
      <c r="L25">
        <v>23</v>
      </c>
      <c r="M25" t="b">
        <v>1</v>
      </c>
      <c r="N25" s="11">
        <f t="shared" si="0"/>
        <v>118.5</v>
      </c>
      <c r="O25" s="16">
        <f t="shared" si="1"/>
        <v>42097.778946759259</v>
      </c>
      <c r="P25" s="18">
        <f t="shared" si="2"/>
        <v>42124.638888888891</v>
      </c>
      <c r="Q25" t="s">
        <v>8265</v>
      </c>
      <c r="R25" s="7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 s="7">
        <v>35000</v>
      </c>
      <c r="E26">
        <v>38082.69</v>
      </c>
      <c r="F26" t="s">
        <v>8219</v>
      </c>
      <c r="G26" t="s">
        <v>8224</v>
      </c>
      <c r="H26" t="s">
        <v>8246</v>
      </c>
      <c r="I26" s="9">
        <v>1442345940</v>
      </c>
      <c r="J26">
        <v>1439494863</v>
      </c>
      <c r="K26" t="b">
        <v>0</v>
      </c>
      <c r="L26">
        <v>574</v>
      </c>
      <c r="M26" t="b">
        <v>1</v>
      </c>
      <c r="N26" s="11">
        <f t="shared" si="0"/>
        <v>108.80768571428572</v>
      </c>
      <c r="O26" s="16">
        <f t="shared" si="1"/>
        <v>42229.820173611108</v>
      </c>
      <c r="P26" s="18">
        <f t="shared" si="2"/>
        <v>42262.818750000006</v>
      </c>
      <c r="Q26" t="s">
        <v>8265</v>
      </c>
      <c r="R26" s="7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 s="7">
        <v>600</v>
      </c>
      <c r="E27">
        <v>800</v>
      </c>
      <c r="F27" t="s">
        <v>8219</v>
      </c>
      <c r="G27" t="s">
        <v>8224</v>
      </c>
      <c r="H27" t="s">
        <v>8246</v>
      </c>
      <c r="I27" s="9">
        <v>1452299761</v>
      </c>
      <c r="J27">
        <v>1447115761</v>
      </c>
      <c r="K27" t="b">
        <v>0</v>
      </c>
      <c r="L27">
        <v>14</v>
      </c>
      <c r="M27" t="b">
        <v>1</v>
      </c>
      <c r="N27" s="11">
        <f t="shared" si="0"/>
        <v>133.33333333333331</v>
      </c>
      <c r="O27" s="16">
        <f t="shared" si="1"/>
        <v>42318.025011574078</v>
      </c>
      <c r="P27" s="18">
        <f t="shared" si="2"/>
        <v>42378.025011574078</v>
      </c>
      <c r="Q27" t="s">
        <v>8265</v>
      </c>
      <c r="R27" s="7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 s="7">
        <v>1250</v>
      </c>
      <c r="E28">
        <v>1940</v>
      </c>
      <c r="F28" t="s">
        <v>8219</v>
      </c>
      <c r="G28" t="s">
        <v>8224</v>
      </c>
      <c r="H28" t="s">
        <v>8246</v>
      </c>
      <c r="I28" s="9">
        <v>1408278144</v>
      </c>
      <c r="J28">
        <v>1404822144</v>
      </c>
      <c r="K28" t="b">
        <v>0</v>
      </c>
      <c r="L28">
        <v>19</v>
      </c>
      <c r="M28" t="b">
        <v>1</v>
      </c>
      <c r="N28" s="11">
        <f t="shared" si="0"/>
        <v>155.20000000000002</v>
      </c>
      <c r="O28" s="16">
        <f t="shared" si="1"/>
        <v>41828.515555555554</v>
      </c>
      <c r="P28" s="18">
        <f t="shared" si="2"/>
        <v>41868.515555555554</v>
      </c>
      <c r="Q28" t="s">
        <v>8265</v>
      </c>
      <c r="R28" s="7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 s="7">
        <v>20000</v>
      </c>
      <c r="E29">
        <v>22345</v>
      </c>
      <c r="F29" t="s">
        <v>8219</v>
      </c>
      <c r="G29" t="s">
        <v>8228</v>
      </c>
      <c r="H29" t="s">
        <v>8250</v>
      </c>
      <c r="I29" s="9">
        <v>1416113833</v>
      </c>
      <c r="J29">
        <v>1413518233</v>
      </c>
      <c r="K29" t="b">
        <v>0</v>
      </c>
      <c r="L29">
        <v>150</v>
      </c>
      <c r="M29" t="b">
        <v>1</v>
      </c>
      <c r="N29" s="11">
        <f t="shared" si="0"/>
        <v>111.72500000000001</v>
      </c>
      <c r="O29" s="16">
        <f t="shared" si="1"/>
        <v>41929.164733796293</v>
      </c>
      <c r="P29" s="18">
        <f t="shared" si="2"/>
        <v>41959.206400462965</v>
      </c>
      <c r="Q29" t="s">
        <v>8265</v>
      </c>
      <c r="R29" s="7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 s="7">
        <v>12000</v>
      </c>
      <c r="E30">
        <v>12042</v>
      </c>
      <c r="F30" t="s">
        <v>8219</v>
      </c>
      <c r="G30" t="s">
        <v>8224</v>
      </c>
      <c r="H30" t="s">
        <v>8246</v>
      </c>
      <c r="I30" s="9">
        <v>1450307284</v>
      </c>
      <c r="J30">
        <v>1447715284</v>
      </c>
      <c r="K30" t="b">
        <v>0</v>
      </c>
      <c r="L30">
        <v>71</v>
      </c>
      <c r="M30" t="b">
        <v>1</v>
      </c>
      <c r="N30" s="11">
        <f t="shared" si="0"/>
        <v>100.35000000000001</v>
      </c>
      <c r="O30" s="16">
        <f t="shared" si="1"/>
        <v>42324.96393518518</v>
      </c>
      <c r="P30" s="18">
        <f t="shared" si="2"/>
        <v>42354.96393518518</v>
      </c>
      <c r="Q30" t="s">
        <v>8265</v>
      </c>
      <c r="R30" s="7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 s="7">
        <v>3000</v>
      </c>
      <c r="E31">
        <v>3700</v>
      </c>
      <c r="F31" t="s">
        <v>8219</v>
      </c>
      <c r="G31" t="s">
        <v>8225</v>
      </c>
      <c r="H31" t="s">
        <v>8247</v>
      </c>
      <c r="I31" s="9">
        <v>1406045368</v>
      </c>
      <c r="J31">
        <v>1403453368</v>
      </c>
      <c r="K31" t="b">
        <v>0</v>
      </c>
      <c r="L31">
        <v>117</v>
      </c>
      <c r="M31" t="b">
        <v>1</v>
      </c>
      <c r="N31" s="11">
        <f t="shared" si="0"/>
        <v>123.33333333333334</v>
      </c>
      <c r="O31" s="16">
        <f t="shared" si="1"/>
        <v>41812.67324074074</v>
      </c>
      <c r="P31" s="18">
        <f t="shared" si="2"/>
        <v>41842.67324074074</v>
      </c>
      <c r="Q31" t="s">
        <v>8265</v>
      </c>
      <c r="R31" s="7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 s="7">
        <v>4000</v>
      </c>
      <c r="E32">
        <v>4051.99</v>
      </c>
      <c r="F32" t="s">
        <v>8219</v>
      </c>
      <c r="G32" t="s">
        <v>8224</v>
      </c>
      <c r="H32" t="s">
        <v>8246</v>
      </c>
      <c r="I32" s="9">
        <v>1408604515</v>
      </c>
      <c r="J32">
        <v>1406012515</v>
      </c>
      <c r="K32" t="b">
        <v>0</v>
      </c>
      <c r="L32">
        <v>53</v>
      </c>
      <c r="M32" t="b">
        <v>1</v>
      </c>
      <c r="N32" s="11">
        <f t="shared" si="0"/>
        <v>101.29975</v>
      </c>
      <c r="O32" s="16">
        <f t="shared" si="1"/>
        <v>41842.292997685188</v>
      </c>
      <c r="P32" s="18">
        <f t="shared" si="2"/>
        <v>41872.292997685188</v>
      </c>
      <c r="Q32" t="s">
        <v>8265</v>
      </c>
      <c r="R32" s="7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 s="7">
        <v>13</v>
      </c>
      <c r="E33">
        <v>13</v>
      </c>
      <c r="F33" t="s">
        <v>8219</v>
      </c>
      <c r="G33" t="s">
        <v>8224</v>
      </c>
      <c r="H33" t="s">
        <v>8246</v>
      </c>
      <c r="I33" s="9">
        <v>1453748434</v>
      </c>
      <c r="J33">
        <v>1452193234</v>
      </c>
      <c r="K33" t="b">
        <v>0</v>
      </c>
      <c r="L33">
        <v>1</v>
      </c>
      <c r="M33" t="b">
        <v>1</v>
      </c>
      <c r="N33" s="11">
        <f t="shared" si="0"/>
        <v>100</v>
      </c>
      <c r="O33" s="16">
        <f t="shared" si="1"/>
        <v>42376.79206018518</v>
      </c>
      <c r="P33" s="18">
        <f t="shared" si="2"/>
        <v>42394.79206018518</v>
      </c>
      <c r="Q33" t="s">
        <v>8265</v>
      </c>
      <c r="R33" s="7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 s="7">
        <v>28450</v>
      </c>
      <c r="E34">
        <v>28520</v>
      </c>
      <c r="F34" t="s">
        <v>8219</v>
      </c>
      <c r="G34" t="s">
        <v>8224</v>
      </c>
      <c r="H34" t="s">
        <v>8246</v>
      </c>
      <c r="I34" s="9">
        <v>1463111940</v>
      </c>
      <c r="J34">
        <v>1459523017</v>
      </c>
      <c r="K34" t="b">
        <v>0</v>
      </c>
      <c r="L34">
        <v>89</v>
      </c>
      <c r="M34" t="b">
        <v>1</v>
      </c>
      <c r="N34" s="11">
        <f t="shared" si="0"/>
        <v>100.24604569420035</v>
      </c>
      <c r="O34" s="16">
        <f t="shared" si="1"/>
        <v>42461.627511574072</v>
      </c>
      <c r="P34" s="18">
        <f t="shared" si="2"/>
        <v>42503.165972222225</v>
      </c>
      <c r="Q34" t="s">
        <v>8265</v>
      </c>
      <c r="R34" s="7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 s="7">
        <v>5250</v>
      </c>
      <c r="E35">
        <v>5360</v>
      </c>
      <c r="F35" t="s">
        <v>8219</v>
      </c>
      <c r="G35" t="s">
        <v>8224</v>
      </c>
      <c r="H35" t="s">
        <v>8246</v>
      </c>
      <c r="I35" s="9">
        <v>1447001501</v>
      </c>
      <c r="J35">
        <v>1444405901</v>
      </c>
      <c r="K35" t="b">
        <v>0</v>
      </c>
      <c r="L35">
        <v>64</v>
      </c>
      <c r="M35" t="b">
        <v>1</v>
      </c>
      <c r="N35" s="11">
        <f t="shared" si="0"/>
        <v>102.0952380952381</v>
      </c>
      <c r="O35" s="16">
        <f t="shared" si="1"/>
        <v>42286.660891203705</v>
      </c>
      <c r="P35" s="18">
        <f t="shared" si="2"/>
        <v>42316.702557870376</v>
      </c>
      <c r="Q35" t="s">
        <v>8265</v>
      </c>
      <c r="R35" s="7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 s="7">
        <v>2600</v>
      </c>
      <c r="E36">
        <v>3392</v>
      </c>
      <c r="F36" t="s">
        <v>8219</v>
      </c>
      <c r="G36" t="s">
        <v>8224</v>
      </c>
      <c r="H36" t="s">
        <v>8246</v>
      </c>
      <c r="I36" s="9">
        <v>1407224601</v>
      </c>
      <c r="J36">
        <v>1405928601</v>
      </c>
      <c r="K36" t="b">
        <v>0</v>
      </c>
      <c r="L36">
        <v>68</v>
      </c>
      <c r="M36" t="b">
        <v>1</v>
      </c>
      <c r="N36" s="11">
        <f t="shared" si="0"/>
        <v>130.46153846153845</v>
      </c>
      <c r="O36" s="16">
        <f t="shared" si="1"/>
        <v>41841.321770833332</v>
      </c>
      <c r="P36" s="18">
        <f t="shared" si="2"/>
        <v>41856.321770833332</v>
      </c>
      <c r="Q36" t="s">
        <v>8265</v>
      </c>
      <c r="R36" s="7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 s="7">
        <v>1000</v>
      </c>
      <c r="E37">
        <v>1665</v>
      </c>
      <c r="F37" t="s">
        <v>8219</v>
      </c>
      <c r="G37" t="s">
        <v>8224</v>
      </c>
      <c r="H37" t="s">
        <v>8246</v>
      </c>
      <c r="I37" s="9">
        <v>1430179200</v>
      </c>
      <c r="J37">
        <v>1428130814</v>
      </c>
      <c r="K37" t="b">
        <v>0</v>
      </c>
      <c r="L37">
        <v>28</v>
      </c>
      <c r="M37" t="b">
        <v>1</v>
      </c>
      <c r="N37" s="11">
        <f t="shared" si="0"/>
        <v>166.5</v>
      </c>
      <c r="O37" s="16">
        <f t="shared" si="1"/>
        <v>42098.291828703703</v>
      </c>
      <c r="P37" s="18">
        <f t="shared" si="2"/>
        <v>42122</v>
      </c>
      <c r="Q37" t="s">
        <v>8265</v>
      </c>
      <c r="R37" s="7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 s="7">
        <v>6000</v>
      </c>
      <c r="E38">
        <v>8529</v>
      </c>
      <c r="F38" t="s">
        <v>8219</v>
      </c>
      <c r="G38" t="s">
        <v>8224</v>
      </c>
      <c r="H38" t="s">
        <v>8246</v>
      </c>
      <c r="I38" s="9">
        <v>1428128525</v>
      </c>
      <c r="J38">
        <v>1425540125</v>
      </c>
      <c r="K38" t="b">
        <v>0</v>
      </c>
      <c r="L38">
        <v>44</v>
      </c>
      <c r="M38" t="b">
        <v>1</v>
      </c>
      <c r="N38" s="11">
        <f t="shared" si="0"/>
        <v>142.15</v>
      </c>
      <c r="O38" s="16">
        <f t="shared" si="1"/>
        <v>42068.307002314818</v>
      </c>
      <c r="P38" s="18">
        <f t="shared" si="2"/>
        <v>42098.265335648146</v>
      </c>
      <c r="Q38" t="s">
        <v>8265</v>
      </c>
      <c r="R38" s="7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 s="7">
        <v>22000</v>
      </c>
      <c r="E39">
        <v>40357</v>
      </c>
      <c r="F39" t="s">
        <v>8219</v>
      </c>
      <c r="G39" t="s">
        <v>8224</v>
      </c>
      <c r="H39" t="s">
        <v>8246</v>
      </c>
      <c r="I39" s="9">
        <v>1425055079</v>
      </c>
      <c r="J39">
        <v>1422463079</v>
      </c>
      <c r="K39" t="b">
        <v>0</v>
      </c>
      <c r="L39">
        <v>253</v>
      </c>
      <c r="M39" t="b">
        <v>1</v>
      </c>
      <c r="N39" s="11">
        <f t="shared" si="0"/>
        <v>183.44090909090909</v>
      </c>
      <c r="O39" s="16">
        <f t="shared" si="1"/>
        <v>42032.693043981482</v>
      </c>
      <c r="P39" s="18">
        <f t="shared" si="2"/>
        <v>42062.693043981482</v>
      </c>
      <c r="Q39" t="s">
        <v>8265</v>
      </c>
      <c r="R39" s="7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 s="7">
        <v>2500</v>
      </c>
      <c r="E40">
        <v>2751</v>
      </c>
      <c r="F40" t="s">
        <v>8219</v>
      </c>
      <c r="G40" t="s">
        <v>8224</v>
      </c>
      <c r="H40" t="s">
        <v>8246</v>
      </c>
      <c r="I40" s="9">
        <v>1368235344</v>
      </c>
      <c r="J40">
        <v>1365643344</v>
      </c>
      <c r="K40" t="b">
        <v>0</v>
      </c>
      <c r="L40">
        <v>66</v>
      </c>
      <c r="M40" t="b">
        <v>1</v>
      </c>
      <c r="N40" s="11">
        <f t="shared" si="0"/>
        <v>110.04</v>
      </c>
      <c r="O40" s="16">
        <f t="shared" si="1"/>
        <v>41375.057222222218</v>
      </c>
      <c r="P40" s="18">
        <f t="shared" si="2"/>
        <v>41405.057222222218</v>
      </c>
      <c r="Q40" t="s">
        <v>8265</v>
      </c>
      <c r="R40" s="7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 s="7">
        <v>25000</v>
      </c>
      <c r="E41">
        <v>32745</v>
      </c>
      <c r="F41" t="s">
        <v>8219</v>
      </c>
      <c r="G41" t="s">
        <v>8225</v>
      </c>
      <c r="H41" t="s">
        <v>8247</v>
      </c>
      <c r="I41" s="9">
        <v>1401058740</v>
      </c>
      <c r="J41">
        <v>1398388068</v>
      </c>
      <c r="K41" t="b">
        <v>0</v>
      </c>
      <c r="L41">
        <v>217</v>
      </c>
      <c r="M41" t="b">
        <v>1</v>
      </c>
      <c r="N41" s="11">
        <f t="shared" si="0"/>
        <v>130.98000000000002</v>
      </c>
      <c r="O41" s="16">
        <f t="shared" si="1"/>
        <v>41754.047083333331</v>
      </c>
      <c r="P41" s="18">
        <f t="shared" si="2"/>
        <v>41784.957638888889</v>
      </c>
      <c r="Q41" t="s">
        <v>8265</v>
      </c>
      <c r="R41" s="7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 s="7">
        <v>2000</v>
      </c>
      <c r="E42">
        <v>2027</v>
      </c>
      <c r="F42" t="s">
        <v>8219</v>
      </c>
      <c r="G42" t="s">
        <v>8224</v>
      </c>
      <c r="H42" t="s">
        <v>8246</v>
      </c>
      <c r="I42" s="9">
        <v>1403150400</v>
      </c>
      <c r="J42">
        <v>1401426488</v>
      </c>
      <c r="K42" t="b">
        <v>0</v>
      </c>
      <c r="L42">
        <v>16</v>
      </c>
      <c r="M42" t="b">
        <v>1</v>
      </c>
      <c r="N42" s="11">
        <f t="shared" si="0"/>
        <v>101.35000000000001</v>
      </c>
      <c r="O42" s="16">
        <f t="shared" si="1"/>
        <v>41789.21398148148</v>
      </c>
      <c r="P42" s="18">
        <f t="shared" si="2"/>
        <v>41809.166666666664</v>
      </c>
      <c r="Q42" t="s">
        <v>8265</v>
      </c>
      <c r="R42" s="7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 s="7">
        <v>2000</v>
      </c>
      <c r="E43">
        <v>2000</v>
      </c>
      <c r="F43" t="s">
        <v>8219</v>
      </c>
      <c r="G43" t="s">
        <v>8224</v>
      </c>
      <c r="H43" t="s">
        <v>8246</v>
      </c>
      <c r="I43" s="9">
        <v>1412516354</v>
      </c>
      <c r="J43">
        <v>1409924354</v>
      </c>
      <c r="K43" t="b">
        <v>0</v>
      </c>
      <c r="L43">
        <v>19</v>
      </c>
      <c r="M43" t="b">
        <v>1</v>
      </c>
      <c r="N43" s="11">
        <f t="shared" si="0"/>
        <v>100</v>
      </c>
      <c r="O43" s="16">
        <f t="shared" si="1"/>
        <v>41887.568912037037</v>
      </c>
      <c r="P43" s="18">
        <f t="shared" si="2"/>
        <v>41917.568912037037</v>
      </c>
      <c r="Q43" t="s">
        <v>8265</v>
      </c>
      <c r="R43" s="7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 s="7">
        <v>14000</v>
      </c>
      <c r="E44">
        <v>19860</v>
      </c>
      <c r="F44" t="s">
        <v>8219</v>
      </c>
      <c r="G44" t="s">
        <v>8224</v>
      </c>
      <c r="H44" t="s">
        <v>8246</v>
      </c>
      <c r="I44" s="9">
        <v>1419780026</v>
      </c>
      <c r="J44">
        <v>1417188026</v>
      </c>
      <c r="K44" t="b">
        <v>0</v>
      </c>
      <c r="L44">
        <v>169</v>
      </c>
      <c r="M44" t="b">
        <v>1</v>
      </c>
      <c r="N44" s="11">
        <f t="shared" si="0"/>
        <v>141.85714285714286</v>
      </c>
      <c r="O44" s="16">
        <f t="shared" si="1"/>
        <v>41971.639189814814</v>
      </c>
      <c r="P44" s="18">
        <f t="shared" si="2"/>
        <v>42001.639189814814</v>
      </c>
      <c r="Q44" t="s">
        <v>8265</v>
      </c>
      <c r="R44" s="7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 s="7">
        <v>10000</v>
      </c>
      <c r="E45">
        <v>30866</v>
      </c>
      <c r="F45" t="s">
        <v>8219</v>
      </c>
      <c r="G45" t="s">
        <v>8224</v>
      </c>
      <c r="H45" t="s">
        <v>8246</v>
      </c>
      <c r="I45" s="9">
        <v>1405209600</v>
      </c>
      <c r="J45">
        <v>1402599486</v>
      </c>
      <c r="K45" t="b">
        <v>0</v>
      </c>
      <c r="L45">
        <v>263</v>
      </c>
      <c r="M45" t="b">
        <v>1</v>
      </c>
      <c r="N45" s="11">
        <f t="shared" si="0"/>
        <v>308.65999999999997</v>
      </c>
      <c r="O45" s="16">
        <f t="shared" si="1"/>
        <v>41802.790347222224</v>
      </c>
      <c r="P45" s="18">
        <f t="shared" si="2"/>
        <v>41833</v>
      </c>
      <c r="Q45" t="s">
        <v>8265</v>
      </c>
      <c r="R45" s="7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 s="7">
        <v>2000</v>
      </c>
      <c r="E46">
        <v>2000</v>
      </c>
      <c r="F46" t="s">
        <v>8219</v>
      </c>
      <c r="G46" t="s">
        <v>8224</v>
      </c>
      <c r="H46" t="s">
        <v>8246</v>
      </c>
      <c r="I46" s="9">
        <v>1412648537</v>
      </c>
      <c r="J46">
        <v>1408760537</v>
      </c>
      <c r="K46" t="b">
        <v>0</v>
      </c>
      <c r="L46">
        <v>15</v>
      </c>
      <c r="M46" t="b">
        <v>1</v>
      </c>
      <c r="N46" s="11">
        <f t="shared" si="0"/>
        <v>100</v>
      </c>
      <c r="O46" s="16">
        <f t="shared" si="1"/>
        <v>41874.098807870374</v>
      </c>
      <c r="P46" s="18">
        <f t="shared" si="2"/>
        <v>41919.098807870374</v>
      </c>
      <c r="Q46" t="s">
        <v>8265</v>
      </c>
      <c r="R46" s="7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 s="7">
        <v>5000</v>
      </c>
      <c r="E47">
        <v>6000</v>
      </c>
      <c r="F47" t="s">
        <v>8219</v>
      </c>
      <c r="G47" t="s">
        <v>8224</v>
      </c>
      <c r="H47" t="s">
        <v>8246</v>
      </c>
      <c r="I47" s="9">
        <v>1461769107</v>
      </c>
      <c r="J47">
        <v>1459177107</v>
      </c>
      <c r="K47" t="b">
        <v>0</v>
      </c>
      <c r="L47">
        <v>61</v>
      </c>
      <c r="M47" t="b">
        <v>1</v>
      </c>
      <c r="N47" s="11">
        <f t="shared" si="0"/>
        <v>120</v>
      </c>
      <c r="O47" s="16">
        <f t="shared" si="1"/>
        <v>42457.623923611114</v>
      </c>
      <c r="P47" s="18">
        <f t="shared" si="2"/>
        <v>42487.623923611114</v>
      </c>
      <c r="Q47" t="s">
        <v>8265</v>
      </c>
      <c r="R47" s="7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 s="7">
        <v>8400</v>
      </c>
      <c r="E48">
        <v>8750</v>
      </c>
      <c r="F48" t="s">
        <v>8219</v>
      </c>
      <c r="G48" t="s">
        <v>8226</v>
      </c>
      <c r="H48" t="s">
        <v>8248</v>
      </c>
      <c r="I48" s="9">
        <v>1450220974</v>
      </c>
      <c r="J48">
        <v>1447628974</v>
      </c>
      <c r="K48" t="b">
        <v>0</v>
      </c>
      <c r="L48">
        <v>45</v>
      </c>
      <c r="M48" t="b">
        <v>1</v>
      </c>
      <c r="N48" s="11">
        <f t="shared" si="0"/>
        <v>104.16666666666667</v>
      </c>
      <c r="O48" s="16">
        <f t="shared" si="1"/>
        <v>42323.964976851858</v>
      </c>
      <c r="P48" s="18">
        <f t="shared" si="2"/>
        <v>42353.964976851858</v>
      </c>
      <c r="Q48" t="s">
        <v>8265</v>
      </c>
      <c r="R48" s="7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 s="7">
        <v>5000</v>
      </c>
      <c r="E49">
        <v>5380.55</v>
      </c>
      <c r="F49" t="s">
        <v>8219</v>
      </c>
      <c r="G49" t="s">
        <v>8224</v>
      </c>
      <c r="H49" t="s">
        <v>8246</v>
      </c>
      <c r="I49" s="9">
        <v>1419021607</v>
      </c>
      <c r="J49">
        <v>1413834007</v>
      </c>
      <c r="K49" t="b">
        <v>0</v>
      </c>
      <c r="L49">
        <v>70</v>
      </c>
      <c r="M49" t="b">
        <v>1</v>
      </c>
      <c r="N49" s="11">
        <f t="shared" si="0"/>
        <v>107.61100000000002</v>
      </c>
      <c r="O49" s="16">
        <f t="shared" si="1"/>
        <v>41932.819525462961</v>
      </c>
      <c r="P49" s="18">
        <f t="shared" si="2"/>
        <v>41992.861192129625</v>
      </c>
      <c r="Q49" t="s">
        <v>8265</v>
      </c>
      <c r="R49" s="7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 s="7">
        <v>2000</v>
      </c>
      <c r="E50">
        <v>2159</v>
      </c>
      <c r="F50" t="s">
        <v>8219</v>
      </c>
      <c r="G50" t="s">
        <v>8225</v>
      </c>
      <c r="H50" t="s">
        <v>8247</v>
      </c>
      <c r="I50" s="9">
        <v>1425211200</v>
      </c>
      <c r="J50">
        <v>1422534260</v>
      </c>
      <c r="K50" t="b">
        <v>0</v>
      </c>
      <c r="L50">
        <v>38</v>
      </c>
      <c r="M50" t="b">
        <v>1</v>
      </c>
      <c r="N50" s="11">
        <f t="shared" si="0"/>
        <v>107.94999999999999</v>
      </c>
      <c r="O50" s="16">
        <f t="shared" si="1"/>
        <v>42033.516898148147</v>
      </c>
      <c r="P50" s="18">
        <f t="shared" si="2"/>
        <v>42064.5</v>
      </c>
      <c r="Q50" t="s">
        <v>8265</v>
      </c>
      <c r="R50" s="7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 s="7">
        <v>12000</v>
      </c>
      <c r="E51">
        <v>12000</v>
      </c>
      <c r="F51" t="s">
        <v>8219</v>
      </c>
      <c r="G51" t="s">
        <v>8224</v>
      </c>
      <c r="H51" t="s">
        <v>8246</v>
      </c>
      <c r="I51" s="9">
        <v>1445660045</v>
      </c>
      <c r="J51">
        <v>1443068045</v>
      </c>
      <c r="K51" t="b">
        <v>0</v>
      </c>
      <c r="L51">
        <v>87</v>
      </c>
      <c r="M51" t="b">
        <v>1</v>
      </c>
      <c r="N51" s="11">
        <f t="shared" si="0"/>
        <v>100</v>
      </c>
      <c r="O51" s="16">
        <f t="shared" si="1"/>
        <v>42271.176446759258</v>
      </c>
      <c r="P51" s="18">
        <f t="shared" si="2"/>
        <v>42301.176446759258</v>
      </c>
      <c r="Q51" t="s">
        <v>8265</v>
      </c>
      <c r="R51" s="7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 s="7">
        <v>600</v>
      </c>
      <c r="E52">
        <v>600</v>
      </c>
      <c r="F52" t="s">
        <v>8219</v>
      </c>
      <c r="G52" t="s">
        <v>8225</v>
      </c>
      <c r="H52" t="s">
        <v>8247</v>
      </c>
      <c r="I52" s="9">
        <v>1422637200</v>
      </c>
      <c r="J52">
        <v>1419271458</v>
      </c>
      <c r="K52" t="b">
        <v>0</v>
      </c>
      <c r="L52">
        <v>22</v>
      </c>
      <c r="M52" t="b">
        <v>1</v>
      </c>
      <c r="N52" s="11">
        <f t="shared" si="0"/>
        <v>100</v>
      </c>
      <c r="O52" s="16">
        <f t="shared" si="1"/>
        <v>41995.752986111111</v>
      </c>
      <c r="P52" s="18">
        <f t="shared" si="2"/>
        <v>42034.708333333328</v>
      </c>
      <c r="Q52" t="s">
        <v>8265</v>
      </c>
      <c r="R52" s="7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 s="7">
        <v>11000</v>
      </c>
      <c r="E53">
        <v>14082</v>
      </c>
      <c r="F53" t="s">
        <v>8219</v>
      </c>
      <c r="G53" t="s">
        <v>8224</v>
      </c>
      <c r="H53" t="s">
        <v>8246</v>
      </c>
      <c r="I53" s="9">
        <v>1439245037</v>
      </c>
      <c r="J53">
        <v>1436653037</v>
      </c>
      <c r="K53" t="b">
        <v>0</v>
      </c>
      <c r="L53">
        <v>119</v>
      </c>
      <c r="M53" t="b">
        <v>1</v>
      </c>
      <c r="N53" s="11">
        <f t="shared" si="0"/>
        <v>128.0181818181818</v>
      </c>
      <c r="O53" s="16">
        <f t="shared" si="1"/>
        <v>42196.928668981483</v>
      </c>
      <c r="P53" s="18">
        <f t="shared" si="2"/>
        <v>42226.928668981483</v>
      </c>
      <c r="Q53" t="s">
        <v>8265</v>
      </c>
      <c r="R53" s="7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 s="7">
        <v>10000</v>
      </c>
      <c r="E54">
        <v>11621</v>
      </c>
      <c r="F54" t="s">
        <v>8219</v>
      </c>
      <c r="G54" t="s">
        <v>8224</v>
      </c>
      <c r="H54" t="s">
        <v>8246</v>
      </c>
      <c r="I54" s="9">
        <v>1405615846</v>
      </c>
      <c r="J54">
        <v>1403023846</v>
      </c>
      <c r="K54" t="b">
        <v>0</v>
      </c>
      <c r="L54">
        <v>52</v>
      </c>
      <c r="M54" t="b">
        <v>1</v>
      </c>
      <c r="N54" s="11">
        <f t="shared" si="0"/>
        <v>116.21</v>
      </c>
      <c r="O54" s="16">
        <f t="shared" si="1"/>
        <v>41807.701921296299</v>
      </c>
      <c r="P54" s="18">
        <f t="shared" si="2"/>
        <v>41837.701921296299</v>
      </c>
      <c r="Q54" t="s">
        <v>8265</v>
      </c>
      <c r="R54" s="7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 s="7">
        <v>3000</v>
      </c>
      <c r="E55">
        <v>3289</v>
      </c>
      <c r="F55" t="s">
        <v>8219</v>
      </c>
      <c r="G55" t="s">
        <v>8224</v>
      </c>
      <c r="H55" t="s">
        <v>8246</v>
      </c>
      <c r="I55" s="9">
        <v>1396648800</v>
      </c>
      <c r="J55">
        <v>1395407445</v>
      </c>
      <c r="K55" t="b">
        <v>0</v>
      </c>
      <c r="L55">
        <v>117</v>
      </c>
      <c r="M55" t="b">
        <v>1</v>
      </c>
      <c r="N55" s="11">
        <f t="shared" si="0"/>
        <v>109.63333333333334</v>
      </c>
      <c r="O55" s="16">
        <f t="shared" si="1"/>
        <v>41719.549131944441</v>
      </c>
      <c r="P55" s="18">
        <f t="shared" si="2"/>
        <v>41733.916666666664</v>
      </c>
      <c r="Q55" t="s">
        <v>8265</v>
      </c>
      <c r="R55" s="7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 s="7">
        <v>10000</v>
      </c>
      <c r="E56">
        <v>10100</v>
      </c>
      <c r="F56" t="s">
        <v>8219</v>
      </c>
      <c r="G56" t="s">
        <v>8224</v>
      </c>
      <c r="H56" t="s">
        <v>8246</v>
      </c>
      <c r="I56" s="9">
        <v>1451063221</v>
      </c>
      <c r="J56">
        <v>1448471221</v>
      </c>
      <c r="K56" t="b">
        <v>0</v>
      </c>
      <c r="L56">
        <v>52</v>
      </c>
      <c r="M56" t="b">
        <v>1</v>
      </c>
      <c r="N56" s="11">
        <f t="shared" si="0"/>
        <v>101</v>
      </c>
      <c r="O56" s="16">
        <f t="shared" si="1"/>
        <v>42333.713206018518</v>
      </c>
      <c r="P56" s="18">
        <f t="shared" si="2"/>
        <v>42363.713206018518</v>
      </c>
      <c r="Q56" t="s">
        <v>8265</v>
      </c>
      <c r="R56" s="7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 s="7">
        <v>8600</v>
      </c>
      <c r="E57">
        <v>11090</v>
      </c>
      <c r="F57" t="s">
        <v>8219</v>
      </c>
      <c r="G57" t="s">
        <v>8224</v>
      </c>
      <c r="H57" t="s">
        <v>8246</v>
      </c>
      <c r="I57" s="9">
        <v>1464390916</v>
      </c>
      <c r="J57">
        <v>1462576516</v>
      </c>
      <c r="K57" t="b">
        <v>0</v>
      </c>
      <c r="L57">
        <v>86</v>
      </c>
      <c r="M57" t="b">
        <v>1</v>
      </c>
      <c r="N57" s="11">
        <f t="shared" si="0"/>
        <v>128.95348837209301</v>
      </c>
      <c r="O57" s="16">
        <f t="shared" si="1"/>
        <v>42496.968935185185</v>
      </c>
      <c r="P57" s="18">
        <f t="shared" si="2"/>
        <v>42517.968935185185</v>
      </c>
      <c r="Q57" t="s">
        <v>8265</v>
      </c>
      <c r="R57" s="7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 s="7">
        <v>8000</v>
      </c>
      <c r="E58">
        <v>8581</v>
      </c>
      <c r="F58" t="s">
        <v>8219</v>
      </c>
      <c r="G58" t="s">
        <v>8225</v>
      </c>
      <c r="H58" t="s">
        <v>8247</v>
      </c>
      <c r="I58" s="9">
        <v>1433779200</v>
      </c>
      <c r="J58">
        <v>1432559424</v>
      </c>
      <c r="K58" t="b">
        <v>0</v>
      </c>
      <c r="L58">
        <v>174</v>
      </c>
      <c r="M58" t="b">
        <v>1</v>
      </c>
      <c r="N58" s="11">
        <f t="shared" si="0"/>
        <v>107.26249999999999</v>
      </c>
      <c r="O58" s="16">
        <f t="shared" si="1"/>
        <v>42149.548888888887</v>
      </c>
      <c r="P58" s="18">
        <f t="shared" si="2"/>
        <v>42163.666666666672</v>
      </c>
      <c r="Q58" t="s">
        <v>8265</v>
      </c>
      <c r="R58" s="7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 s="7">
        <v>15000</v>
      </c>
      <c r="E59">
        <v>15285</v>
      </c>
      <c r="F59" t="s">
        <v>8219</v>
      </c>
      <c r="G59" t="s">
        <v>8224</v>
      </c>
      <c r="H59" t="s">
        <v>8246</v>
      </c>
      <c r="I59" s="9">
        <v>1429991962</v>
      </c>
      <c r="J59">
        <v>1427399962</v>
      </c>
      <c r="K59" t="b">
        <v>0</v>
      </c>
      <c r="L59">
        <v>69</v>
      </c>
      <c r="M59" t="b">
        <v>1</v>
      </c>
      <c r="N59" s="11">
        <f t="shared" si="0"/>
        <v>101.89999999999999</v>
      </c>
      <c r="O59" s="16">
        <f t="shared" si="1"/>
        <v>42089.83289351852</v>
      </c>
      <c r="P59" s="18">
        <f t="shared" si="2"/>
        <v>42119.83289351852</v>
      </c>
      <c r="Q59" t="s">
        <v>8265</v>
      </c>
      <c r="R59" s="7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 s="7">
        <v>10000</v>
      </c>
      <c r="E60">
        <v>10291</v>
      </c>
      <c r="F60" t="s">
        <v>8219</v>
      </c>
      <c r="G60" t="s">
        <v>8224</v>
      </c>
      <c r="H60" t="s">
        <v>8246</v>
      </c>
      <c r="I60" s="9">
        <v>1416423172</v>
      </c>
      <c r="J60">
        <v>1413827572</v>
      </c>
      <c r="K60" t="b">
        <v>0</v>
      </c>
      <c r="L60">
        <v>75</v>
      </c>
      <c r="M60" t="b">
        <v>1</v>
      </c>
      <c r="N60" s="11">
        <f t="shared" si="0"/>
        <v>102.91</v>
      </c>
      <c r="O60" s="16">
        <f t="shared" si="1"/>
        <v>41932.745046296295</v>
      </c>
      <c r="P60" s="18">
        <f t="shared" si="2"/>
        <v>41962.786712962959</v>
      </c>
      <c r="Q60" t="s">
        <v>8265</v>
      </c>
      <c r="R60" s="7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 s="7">
        <v>20000</v>
      </c>
      <c r="E61">
        <v>20025.14</v>
      </c>
      <c r="F61" t="s">
        <v>8219</v>
      </c>
      <c r="G61" t="s">
        <v>8224</v>
      </c>
      <c r="H61" t="s">
        <v>8246</v>
      </c>
      <c r="I61" s="9">
        <v>1442264400</v>
      </c>
      <c r="J61">
        <v>1439530776</v>
      </c>
      <c r="K61" t="b">
        <v>0</v>
      </c>
      <c r="L61">
        <v>33</v>
      </c>
      <c r="M61" t="b">
        <v>1</v>
      </c>
      <c r="N61" s="11">
        <f t="shared" si="0"/>
        <v>100.12570000000001</v>
      </c>
      <c r="O61" s="16">
        <f t="shared" si="1"/>
        <v>42230.23583333334</v>
      </c>
      <c r="P61" s="18">
        <f t="shared" si="2"/>
        <v>42261.875</v>
      </c>
      <c r="Q61" t="s">
        <v>8265</v>
      </c>
      <c r="R61" s="7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 s="7">
        <v>4500</v>
      </c>
      <c r="E62">
        <v>4648.33</v>
      </c>
      <c r="F62" t="s">
        <v>8219</v>
      </c>
      <c r="G62" t="s">
        <v>8225</v>
      </c>
      <c r="H62" t="s">
        <v>8247</v>
      </c>
      <c r="I62" s="9">
        <v>1395532800</v>
      </c>
      <c r="J62">
        <v>1393882717</v>
      </c>
      <c r="K62" t="b">
        <v>0</v>
      </c>
      <c r="L62">
        <v>108</v>
      </c>
      <c r="M62" t="b">
        <v>1</v>
      </c>
      <c r="N62" s="11">
        <f t="shared" si="0"/>
        <v>103.29622222222221</v>
      </c>
      <c r="O62" s="16">
        <f t="shared" si="1"/>
        <v>41701.901817129627</v>
      </c>
      <c r="P62" s="18">
        <f t="shared" si="2"/>
        <v>41721</v>
      </c>
      <c r="Q62" t="s">
        <v>8266</v>
      </c>
      <c r="R62" s="7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 s="7">
        <v>5000</v>
      </c>
      <c r="E63">
        <v>7415</v>
      </c>
      <c r="F63" t="s">
        <v>8219</v>
      </c>
      <c r="G63" t="s">
        <v>8224</v>
      </c>
      <c r="H63" t="s">
        <v>8246</v>
      </c>
      <c r="I63" s="9">
        <v>1370547157</v>
      </c>
      <c r="J63">
        <v>1368646357</v>
      </c>
      <c r="K63" t="b">
        <v>0</v>
      </c>
      <c r="L63">
        <v>23</v>
      </c>
      <c r="M63" t="b">
        <v>1</v>
      </c>
      <c r="N63" s="11">
        <f t="shared" si="0"/>
        <v>148.30000000000001</v>
      </c>
      <c r="O63" s="16">
        <f t="shared" si="1"/>
        <v>41409.814317129632</v>
      </c>
      <c r="P63" s="18">
        <f t="shared" si="2"/>
        <v>41431.814317129632</v>
      </c>
      <c r="Q63" t="s">
        <v>8266</v>
      </c>
      <c r="R63" s="7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 s="7">
        <v>3000</v>
      </c>
      <c r="E64">
        <v>4642</v>
      </c>
      <c r="F64" t="s">
        <v>8219</v>
      </c>
      <c r="G64" t="s">
        <v>8224</v>
      </c>
      <c r="H64" t="s">
        <v>8246</v>
      </c>
      <c r="I64" s="9">
        <v>1362337878</v>
      </c>
      <c r="J64">
        <v>1360177878</v>
      </c>
      <c r="K64" t="b">
        <v>0</v>
      </c>
      <c r="L64">
        <v>48</v>
      </c>
      <c r="M64" t="b">
        <v>1</v>
      </c>
      <c r="N64" s="11">
        <f t="shared" si="0"/>
        <v>154.73333333333332</v>
      </c>
      <c r="O64" s="16">
        <f t="shared" si="1"/>
        <v>41311.799513888887</v>
      </c>
      <c r="P64" s="18">
        <f t="shared" si="2"/>
        <v>41336.799513888887</v>
      </c>
      <c r="Q64" t="s">
        <v>8266</v>
      </c>
      <c r="R64" s="7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 s="7">
        <v>2000</v>
      </c>
      <c r="E65">
        <v>2270.37</v>
      </c>
      <c r="F65" t="s">
        <v>8219</v>
      </c>
      <c r="G65" t="s">
        <v>8224</v>
      </c>
      <c r="H65" t="s">
        <v>8246</v>
      </c>
      <c r="I65" s="9">
        <v>1388206740</v>
      </c>
      <c r="J65">
        <v>1386194013</v>
      </c>
      <c r="K65" t="b">
        <v>0</v>
      </c>
      <c r="L65">
        <v>64</v>
      </c>
      <c r="M65" t="b">
        <v>1</v>
      </c>
      <c r="N65" s="11">
        <f t="shared" si="0"/>
        <v>113.51849999999999</v>
      </c>
      <c r="O65" s="16">
        <f t="shared" si="1"/>
        <v>41612.912187499998</v>
      </c>
      <c r="P65" s="18">
        <f t="shared" si="2"/>
        <v>41636.207638888889</v>
      </c>
      <c r="Q65" t="s">
        <v>8266</v>
      </c>
      <c r="R65" s="7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 s="7">
        <v>1200</v>
      </c>
      <c r="E66">
        <v>2080</v>
      </c>
      <c r="F66" t="s">
        <v>8219</v>
      </c>
      <c r="G66" t="s">
        <v>8224</v>
      </c>
      <c r="H66" t="s">
        <v>8246</v>
      </c>
      <c r="I66" s="9">
        <v>1373243181</v>
      </c>
      <c r="J66">
        <v>1370651181</v>
      </c>
      <c r="K66" t="b">
        <v>0</v>
      </c>
      <c r="L66">
        <v>24</v>
      </c>
      <c r="M66" t="b">
        <v>1</v>
      </c>
      <c r="N66" s="11">
        <f t="shared" ref="N66:N129" si="6">E66/D66*100</f>
        <v>173.33333333333334</v>
      </c>
      <c r="O66" s="16">
        <f t="shared" ref="O66:O129" si="7">(((J66/60)/60)/24)+DATE(1970,1,1)</f>
        <v>41433.01829861111</v>
      </c>
      <c r="P66" s="18">
        <f t="shared" ref="P66:P129" si="8">(((I66/60)/60)/24)+DATE(1970,1,1)</f>
        <v>41463.01829861111</v>
      </c>
      <c r="Q66" t="s">
        <v>8266</v>
      </c>
      <c r="R66" s="7">
        <f t="shared" ref="R66:R129" si="9">E66/L66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 s="7">
        <v>7000</v>
      </c>
      <c r="E67">
        <v>7527</v>
      </c>
      <c r="F67" t="s">
        <v>8219</v>
      </c>
      <c r="G67" t="s">
        <v>8229</v>
      </c>
      <c r="H67" t="s">
        <v>8251</v>
      </c>
      <c r="I67" s="9">
        <v>1407736740</v>
      </c>
      <c r="J67">
        <v>1405453354</v>
      </c>
      <c r="K67" t="b">
        <v>0</v>
      </c>
      <c r="L67">
        <v>57</v>
      </c>
      <c r="M67" t="b">
        <v>1</v>
      </c>
      <c r="N67" s="11">
        <f t="shared" si="6"/>
        <v>107.52857142857141</v>
      </c>
      <c r="O67" s="16">
        <f t="shared" si="7"/>
        <v>41835.821226851855</v>
      </c>
      <c r="P67" s="18">
        <f t="shared" si="8"/>
        <v>41862.249305555553</v>
      </c>
      <c r="Q67" t="s">
        <v>8266</v>
      </c>
      <c r="R67" s="7">
        <f t="shared" si="9"/>
        <v>132.05263157894737</v>
      </c>
      <c r="S67" t="str">
        <f t="shared" ref="S67:S130" si="10">LEFT(Q67,FIND("/",Q67)-1)</f>
        <v>film &amp; video</v>
      </c>
      <c r="T67" t="str">
        <f t="shared" ref="T67:T130" si="11">RIGHT(Q67,LEN(Q67)-FIND("/",Q67))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 s="7">
        <v>2000</v>
      </c>
      <c r="E68">
        <v>2372</v>
      </c>
      <c r="F68" t="s">
        <v>8219</v>
      </c>
      <c r="G68" t="s">
        <v>8224</v>
      </c>
      <c r="H68" t="s">
        <v>8246</v>
      </c>
      <c r="I68" s="9">
        <v>1468873420</v>
      </c>
      <c r="J68">
        <v>1466281420</v>
      </c>
      <c r="K68" t="b">
        <v>0</v>
      </c>
      <c r="L68">
        <v>26</v>
      </c>
      <c r="M68" t="b">
        <v>1</v>
      </c>
      <c r="N68" s="11">
        <f t="shared" si="6"/>
        <v>118.6</v>
      </c>
      <c r="O68" s="16">
        <f t="shared" si="7"/>
        <v>42539.849768518514</v>
      </c>
      <c r="P68" s="18">
        <f t="shared" si="8"/>
        <v>42569.849768518514</v>
      </c>
      <c r="Q68" t="s">
        <v>8266</v>
      </c>
      <c r="R68" s="7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 s="7">
        <v>2000</v>
      </c>
      <c r="E69">
        <v>2325</v>
      </c>
      <c r="F69" t="s">
        <v>8219</v>
      </c>
      <c r="G69" t="s">
        <v>8224</v>
      </c>
      <c r="H69" t="s">
        <v>8246</v>
      </c>
      <c r="I69" s="9">
        <v>1342360804</v>
      </c>
      <c r="J69">
        <v>1339768804</v>
      </c>
      <c r="K69" t="b">
        <v>0</v>
      </c>
      <c r="L69">
        <v>20</v>
      </c>
      <c r="M69" t="b">
        <v>1</v>
      </c>
      <c r="N69" s="11">
        <f t="shared" si="6"/>
        <v>116.25000000000001</v>
      </c>
      <c r="O69" s="16">
        <f t="shared" si="7"/>
        <v>41075.583379629628</v>
      </c>
      <c r="P69" s="18">
        <f t="shared" si="8"/>
        <v>41105.583379629628</v>
      </c>
      <c r="Q69" t="s">
        <v>8266</v>
      </c>
      <c r="R69" s="7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 s="7">
        <v>600</v>
      </c>
      <c r="E70">
        <v>763</v>
      </c>
      <c r="F70" t="s">
        <v>8219</v>
      </c>
      <c r="G70" t="s">
        <v>8225</v>
      </c>
      <c r="H70" t="s">
        <v>8247</v>
      </c>
      <c r="I70" s="9">
        <v>1393162791</v>
      </c>
      <c r="J70">
        <v>1390570791</v>
      </c>
      <c r="K70" t="b">
        <v>0</v>
      </c>
      <c r="L70">
        <v>36</v>
      </c>
      <c r="M70" t="b">
        <v>1</v>
      </c>
      <c r="N70" s="11">
        <f t="shared" si="6"/>
        <v>127.16666666666667</v>
      </c>
      <c r="O70" s="16">
        <f t="shared" si="7"/>
        <v>41663.569340277776</v>
      </c>
      <c r="P70" s="18">
        <f t="shared" si="8"/>
        <v>41693.569340277776</v>
      </c>
      <c r="Q70" t="s">
        <v>8266</v>
      </c>
      <c r="R70" s="7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 s="7">
        <v>10000</v>
      </c>
      <c r="E71">
        <v>11094.23</v>
      </c>
      <c r="F71" t="s">
        <v>8219</v>
      </c>
      <c r="G71" t="s">
        <v>8224</v>
      </c>
      <c r="H71" t="s">
        <v>8246</v>
      </c>
      <c r="I71" s="9">
        <v>1317538740</v>
      </c>
      <c r="J71">
        <v>1314765025</v>
      </c>
      <c r="K71" t="b">
        <v>0</v>
      </c>
      <c r="L71">
        <v>178</v>
      </c>
      <c r="M71" t="b">
        <v>1</v>
      </c>
      <c r="N71" s="11">
        <f t="shared" si="6"/>
        <v>110.9423</v>
      </c>
      <c r="O71" s="16">
        <f t="shared" si="7"/>
        <v>40786.187789351854</v>
      </c>
      <c r="P71" s="18">
        <f t="shared" si="8"/>
        <v>40818.290972222225</v>
      </c>
      <c r="Q71" t="s">
        <v>8266</v>
      </c>
      <c r="R71" s="7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 s="7">
        <v>500</v>
      </c>
      <c r="E72">
        <v>636</v>
      </c>
      <c r="F72" t="s">
        <v>8219</v>
      </c>
      <c r="G72" t="s">
        <v>8224</v>
      </c>
      <c r="H72" t="s">
        <v>8246</v>
      </c>
      <c r="I72" s="9">
        <v>1315171845</v>
      </c>
      <c r="J72">
        <v>1309987845</v>
      </c>
      <c r="K72" t="b">
        <v>0</v>
      </c>
      <c r="L72">
        <v>17</v>
      </c>
      <c r="M72" t="b">
        <v>1</v>
      </c>
      <c r="N72" s="11">
        <f t="shared" si="6"/>
        <v>127.2</v>
      </c>
      <c r="O72" s="16">
        <f t="shared" si="7"/>
        <v>40730.896354166667</v>
      </c>
      <c r="P72" s="18">
        <f t="shared" si="8"/>
        <v>40790.896354166667</v>
      </c>
      <c r="Q72" t="s">
        <v>8266</v>
      </c>
      <c r="R72" s="7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 s="7">
        <v>1800</v>
      </c>
      <c r="E73">
        <v>2231</v>
      </c>
      <c r="F73" t="s">
        <v>8219</v>
      </c>
      <c r="G73" t="s">
        <v>8224</v>
      </c>
      <c r="H73" t="s">
        <v>8246</v>
      </c>
      <c r="I73" s="9">
        <v>1338186657</v>
      </c>
      <c r="J73">
        <v>1333002657</v>
      </c>
      <c r="K73" t="b">
        <v>0</v>
      </c>
      <c r="L73">
        <v>32</v>
      </c>
      <c r="M73" t="b">
        <v>1</v>
      </c>
      <c r="N73" s="11">
        <f t="shared" si="6"/>
        <v>123.94444444444443</v>
      </c>
      <c r="O73" s="16">
        <f t="shared" si="7"/>
        <v>40997.271493055552</v>
      </c>
      <c r="P73" s="18">
        <f t="shared" si="8"/>
        <v>41057.271493055552</v>
      </c>
      <c r="Q73" t="s">
        <v>8266</v>
      </c>
      <c r="R73" s="7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 s="7">
        <v>2200</v>
      </c>
      <c r="E74">
        <v>2385</v>
      </c>
      <c r="F74" t="s">
        <v>8219</v>
      </c>
      <c r="G74" t="s">
        <v>8224</v>
      </c>
      <c r="H74" t="s">
        <v>8246</v>
      </c>
      <c r="I74" s="9">
        <v>1352937600</v>
      </c>
      <c r="J74">
        <v>1351210481</v>
      </c>
      <c r="K74" t="b">
        <v>0</v>
      </c>
      <c r="L74">
        <v>41</v>
      </c>
      <c r="M74" t="b">
        <v>1</v>
      </c>
      <c r="N74" s="11">
        <f t="shared" si="6"/>
        <v>108.40909090909091</v>
      </c>
      <c r="O74" s="16">
        <f t="shared" si="7"/>
        <v>41208.010196759256</v>
      </c>
      <c r="P74" s="18">
        <f t="shared" si="8"/>
        <v>41228</v>
      </c>
      <c r="Q74" t="s">
        <v>8266</v>
      </c>
      <c r="R74" s="7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 s="7">
        <v>900</v>
      </c>
      <c r="E75">
        <v>900</v>
      </c>
      <c r="F75" t="s">
        <v>8219</v>
      </c>
      <c r="G75" t="s">
        <v>8224</v>
      </c>
      <c r="H75" t="s">
        <v>8246</v>
      </c>
      <c r="I75" s="9">
        <v>1304395140</v>
      </c>
      <c r="J75">
        <v>1297620584</v>
      </c>
      <c r="K75" t="b">
        <v>0</v>
      </c>
      <c r="L75">
        <v>18</v>
      </c>
      <c r="M75" t="b">
        <v>1</v>
      </c>
      <c r="N75" s="11">
        <f t="shared" si="6"/>
        <v>100</v>
      </c>
      <c r="O75" s="16">
        <f t="shared" si="7"/>
        <v>40587.75675925926</v>
      </c>
      <c r="P75" s="18">
        <f t="shared" si="8"/>
        <v>40666.165972222225</v>
      </c>
      <c r="Q75" t="s">
        <v>8266</v>
      </c>
      <c r="R75" s="7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 s="7">
        <v>500</v>
      </c>
      <c r="E76">
        <v>564.66</v>
      </c>
      <c r="F76" t="s">
        <v>8219</v>
      </c>
      <c r="G76" t="s">
        <v>8230</v>
      </c>
      <c r="H76" t="s">
        <v>8249</v>
      </c>
      <c r="I76" s="9">
        <v>1453376495</v>
      </c>
      <c r="J76">
        <v>1450784495</v>
      </c>
      <c r="K76" t="b">
        <v>0</v>
      </c>
      <c r="L76">
        <v>29</v>
      </c>
      <c r="M76" t="b">
        <v>1</v>
      </c>
      <c r="N76" s="11">
        <f t="shared" si="6"/>
        <v>112.93199999999999</v>
      </c>
      <c r="O76" s="16">
        <f t="shared" si="7"/>
        <v>42360.487210648149</v>
      </c>
      <c r="P76" s="18">
        <f t="shared" si="8"/>
        <v>42390.487210648149</v>
      </c>
      <c r="Q76" t="s">
        <v>8266</v>
      </c>
      <c r="R76" s="7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 s="7">
        <v>3500</v>
      </c>
      <c r="E77">
        <v>4040</v>
      </c>
      <c r="F77" t="s">
        <v>8219</v>
      </c>
      <c r="G77" t="s">
        <v>8224</v>
      </c>
      <c r="H77" t="s">
        <v>8246</v>
      </c>
      <c r="I77" s="9">
        <v>1366693272</v>
      </c>
      <c r="J77">
        <v>1364101272</v>
      </c>
      <c r="K77" t="b">
        <v>0</v>
      </c>
      <c r="L77">
        <v>47</v>
      </c>
      <c r="M77" t="b">
        <v>1</v>
      </c>
      <c r="N77" s="11">
        <f t="shared" si="6"/>
        <v>115.42857142857143</v>
      </c>
      <c r="O77" s="16">
        <f t="shared" si="7"/>
        <v>41357.209166666667</v>
      </c>
      <c r="P77" s="18">
        <f t="shared" si="8"/>
        <v>41387.209166666667</v>
      </c>
      <c r="Q77" t="s">
        <v>8266</v>
      </c>
      <c r="R77" s="7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 s="7">
        <v>300</v>
      </c>
      <c r="E78">
        <v>460</v>
      </c>
      <c r="F78" t="s">
        <v>8219</v>
      </c>
      <c r="G78" t="s">
        <v>8224</v>
      </c>
      <c r="H78" t="s">
        <v>8246</v>
      </c>
      <c r="I78" s="9">
        <v>1325007358</v>
      </c>
      <c r="J78">
        <v>1319819758</v>
      </c>
      <c r="K78" t="b">
        <v>0</v>
      </c>
      <c r="L78">
        <v>15</v>
      </c>
      <c r="M78" t="b">
        <v>1</v>
      </c>
      <c r="N78" s="11">
        <f t="shared" si="6"/>
        <v>153.33333333333334</v>
      </c>
      <c r="O78" s="16">
        <f t="shared" si="7"/>
        <v>40844.691643518519</v>
      </c>
      <c r="P78" s="18">
        <f t="shared" si="8"/>
        <v>40904.733310185184</v>
      </c>
      <c r="Q78" t="s">
        <v>8266</v>
      </c>
      <c r="R78" s="7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 s="7">
        <v>400</v>
      </c>
      <c r="E79">
        <v>1570</v>
      </c>
      <c r="F79" t="s">
        <v>8219</v>
      </c>
      <c r="G79" t="s">
        <v>8224</v>
      </c>
      <c r="H79" t="s">
        <v>8246</v>
      </c>
      <c r="I79" s="9">
        <v>1337569140</v>
      </c>
      <c r="J79">
        <v>1332991717</v>
      </c>
      <c r="K79" t="b">
        <v>0</v>
      </c>
      <c r="L79">
        <v>26</v>
      </c>
      <c r="M79" t="b">
        <v>1</v>
      </c>
      <c r="N79" s="11">
        <f t="shared" si="6"/>
        <v>392.5</v>
      </c>
      <c r="O79" s="16">
        <f t="shared" si="7"/>
        <v>40997.144872685189</v>
      </c>
      <c r="P79" s="18">
        <f t="shared" si="8"/>
        <v>41050.124305555553</v>
      </c>
      <c r="Q79" t="s">
        <v>8266</v>
      </c>
      <c r="R79" s="7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 s="7">
        <v>50</v>
      </c>
      <c r="E80">
        <v>1351</v>
      </c>
      <c r="F80" t="s">
        <v>8219</v>
      </c>
      <c r="G80" t="s">
        <v>8230</v>
      </c>
      <c r="H80" t="s">
        <v>8249</v>
      </c>
      <c r="I80" s="9">
        <v>1472751121</v>
      </c>
      <c r="J80">
        <v>1471887121</v>
      </c>
      <c r="K80" t="b">
        <v>0</v>
      </c>
      <c r="L80">
        <v>35</v>
      </c>
      <c r="M80" t="b">
        <v>1</v>
      </c>
      <c r="N80" s="11">
        <f t="shared" si="6"/>
        <v>2702</v>
      </c>
      <c r="O80" s="16">
        <f t="shared" si="7"/>
        <v>42604.730567129634</v>
      </c>
      <c r="P80" s="18">
        <f t="shared" si="8"/>
        <v>42614.730567129634</v>
      </c>
      <c r="Q80" t="s">
        <v>8266</v>
      </c>
      <c r="R80" s="7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 s="7">
        <v>1300</v>
      </c>
      <c r="E81">
        <v>1651</v>
      </c>
      <c r="F81" t="s">
        <v>8219</v>
      </c>
      <c r="G81" t="s">
        <v>8225</v>
      </c>
      <c r="H81" t="s">
        <v>8247</v>
      </c>
      <c r="I81" s="9">
        <v>1398451093</v>
      </c>
      <c r="J81">
        <v>1395859093</v>
      </c>
      <c r="K81" t="b">
        <v>0</v>
      </c>
      <c r="L81">
        <v>41</v>
      </c>
      <c r="M81" t="b">
        <v>1</v>
      </c>
      <c r="N81" s="11">
        <f t="shared" si="6"/>
        <v>127</v>
      </c>
      <c r="O81" s="16">
        <f t="shared" si="7"/>
        <v>41724.776539351849</v>
      </c>
      <c r="P81" s="18">
        <f t="shared" si="8"/>
        <v>41754.776539351849</v>
      </c>
      <c r="Q81" t="s">
        <v>8266</v>
      </c>
      <c r="R81" s="7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 s="7">
        <v>12000</v>
      </c>
      <c r="E82">
        <v>12870</v>
      </c>
      <c r="F82" t="s">
        <v>8219</v>
      </c>
      <c r="G82" t="s">
        <v>8224</v>
      </c>
      <c r="H82" t="s">
        <v>8246</v>
      </c>
      <c r="I82" s="9">
        <v>1386640856</v>
      </c>
      <c r="J82">
        <v>1383616856</v>
      </c>
      <c r="K82" t="b">
        <v>0</v>
      </c>
      <c r="L82">
        <v>47</v>
      </c>
      <c r="M82" t="b">
        <v>1</v>
      </c>
      <c r="N82" s="11">
        <f t="shared" si="6"/>
        <v>107.25</v>
      </c>
      <c r="O82" s="16">
        <f t="shared" si="7"/>
        <v>41583.083981481483</v>
      </c>
      <c r="P82" s="18">
        <f t="shared" si="8"/>
        <v>41618.083981481483</v>
      </c>
      <c r="Q82" t="s">
        <v>8266</v>
      </c>
      <c r="R82" s="7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 s="7">
        <v>750</v>
      </c>
      <c r="E83">
        <v>1485</v>
      </c>
      <c r="F83" t="s">
        <v>8219</v>
      </c>
      <c r="G83" t="s">
        <v>8224</v>
      </c>
      <c r="H83" t="s">
        <v>8246</v>
      </c>
      <c r="I83" s="9">
        <v>1342234920</v>
      </c>
      <c r="J83">
        <v>1341892127</v>
      </c>
      <c r="K83" t="b">
        <v>0</v>
      </c>
      <c r="L83">
        <v>28</v>
      </c>
      <c r="M83" t="b">
        <v>1</v>
      </c>
      <c r="N83" s="11">
        <f t="shared" si="6"/>
        <v>198</v>
      </c>
      <c r="O83" s="16">
        <f t="shared" si="7"/>
        <v>41100.158877314818</v>
      </c>
      <c r="P83" s="18">
        <f t="shared" si="8"/>
        <v>41104.126388888886</v>
      </c>
      <c r="Q83" t="s">
        <v>8266</v>
      </c>
      <c r="R83" s="7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 s="7">
        <v>4000</v>
      </c>
      <c r="E84">
        <v>4000.5</v>
      </c>
      <c r="F84" t="s">
        <v>8219</v>
      </c>
      <c r="G84" t="s">
        <v>8224</v>
      </c>
      <c r="H84" t="s">
        <v>8246</v>
      </c>
      <c r="I84" s="9">
        <v>1318189261</v>
      </c>
      <c r="J84">
        <v>1315597261</v>
      </c>
      <c r="K84" t="b">
        <v>0</v>
      </c>
      <c r="L84">
        <v>100</v>
      </c>
      <c r="M84" t="b">
        <v>1</v>
      </c>
      <c r="N84" s="11">
        <f t="shared" si="6"/>
        <v>100.01249999999999</v>
      </c>
      <c r="O84" s="16">
        <f t="shared" si="7"/>
        <v>40795.820150462961</v>
      </c>
      <c r="P84" s="18">
        <f t="shared" si="8"/>
        <v>40825.820150462961</v>
      </c>
      <c r="Q84" t="s">
        <v>8266</v>
      </c>
      <c r="R84" s="7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 s="7">
        <v>200</v>
      </c>
      <c r="E85">
        <v>205</v>
      </c>
      <c r="F85" t="s">
        <v>8219</v>
      </c>
      <c r="G85" t="s">
        <v>8225</v>
      </c>
      <c r="H85" t="s">
        <v>8247</v>
      </c>
      <c r="I85" s="9">
        <v>1424604600</v>
      </c>
      <c r="J85">
        <v>1423320389</v>
      </c>
      <c r="K85" t="b">
        <v>0</v>
      </c>
      <c r="L85">
        <v>13</v>
      </c>
      <c r="M85" t="b">
        <v>1</v>
      </c>
      <c r="N85" s="11">
        <f t="shared" si="6"/>
        <v>102.49999999999999</v>
      </c>
      <c r="O85" s="16">
        <f t="shared" si="7"/>
        <v>42042.615613425922</v>
      </c>
      <c r="P85" s="18">
        <f t="shared" si="8"/>
        <v>42057.479166666672</v>
      </c>
      <c r="Q85" t="s">
        <v>8266</v>
      </c>
      <c r="R85" s="7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 s="7">
        <v>500</v>
      </c>
      <c r="E86">
        <v>500</v>
      </c>
      <c r="F86" t="s">
        <v>8219</v>
      </c>
      <c r="G86" t="s">
        <v>8224</v>
      </c>
      <c r="H86" t="s">
        <v>8246</v>
      </c>
      <c r="I86" s="9">
        <v>1305483086</v>
      </c>
      <c r="J86">
        <v>1302891086</v>
      </c>
      <c r="K86" t="b">
        <v>0</v>
      </c>
      <c r="L86">
        <v>7</v>
      </c>
      <c r="M86" t="b">
        <v>1</v>
      </c>
      <c r="N86" s="11">
        <f t="shared" si="6"/>
        <v>100</v>
      </c>
      <c r="O86" s="16">
        <f t="shared" si="7"/>
        <v>40648.757939814815</v>
      </c>
      <c r="P86" s="18">
        <f t="shared" si="8"/>
        <v>40678.757939814815</v>
      </c>
      <c r="Q86" t="s">
        <v>8266</v>
      </c>
      <c r="R86" s="7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 s="7">
        <v>1200</v>
      </c>
      <c r="E87">
        <v>1506</v>
      </c>
      <c r="F87" t="s">
        <v>8219</v>
      </c>
      <c r="G87" t="s">
        <v>8224</v>
      </c>
      <c r="H87" t="s">
        <v>8246</v>
      </c>
      <c r="I87" s="9">
        <v>1316746837</v>
      </c>
      <c r="J87">
        <v>1314154837</v>
      </c>
      <c r="K87" t="b">
        <v>0</v>
      </c>
      <c r="L87">
        <v>21</v>
      </c>
      <c r="M87" t="b">
        <v>1</v>
      </c>
      <c r="N87" s="11">
        <f t="shared" si="6"/>
        <v>125.49999999999999</v>
      </c>
      <c r="O87" s="16">
        <f t="shared" si="7"/>
        <v>40779.125428240739</v>
      </c>
      <c r="P87" s="18">
        <f t="shared" si="8"/>
        <v>40809.125428240739</v>
      </c>
      <c r="Q87" t="s">
        <v>8266</v>
      </c>
      <c r="R87" s="7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 s="7">
        <v>6000</v>
      </c>
      <c r="E88">
        <v>6388</v>
      </c>
      <c r="F88" t="s">
        <v>8219</v>
      </c>
      <c r="G88" t="s">
        <v>8230</v>
      </c>
      <c r="H88" t="s">
        <v>8249</v>
      </c>
      <c r="I88" s="9">
        <v>1451226045</v>
      </c>
      <c r="J88">
        <v>1444828845</v>
      </c>
      <c r="K88" t="b">
        <v>0</v>
      </c>
      <c r="L88">
        <v>17</v>
      </c>
      <c r="M88" t="b">
        <v>1</v>
      </c>
      <c r="N88" s="11">
        <f t="shared" si="6"/>
        <v>106.46666666666667</v>
      </c>
      <c r="O88" s="16">
        <f t="shared" si="7"/>
        <v>42291.556076388893</v>
      </c>
      <c r="P88" s="18">
        <f t="shared" si="8"/>
        <v>42365.59774305555</v>
      </c>
      <c r="Q88" t="s">
        <v>8266</v>
      </c>
      <c r="R88" s="7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 s="7">
        <v>2500</v>
      </c>
      <c r="E89">
        <v>2615</v>
      </c>
      <c r="F89" t="s">
        <v>8219</v>
      </c>
      <c r="G89" t="s">
        <v>8224</v>
      </c>
      <c r="H89" t="s">
        <v>8246</v>
      </c>
      <c r="I89" s="9">
        <v>1275529260</v>
      </c>
      <c r="J89">
        <v>1274705803</v>
      </c>
      <c r="K89" t="b">
        <v>0</v>
      </c>
      <c r="L89">
        <v>25</v>
      </c>
      <c r="M89" t="b">
        <v>1</v>
      </c>
      <c r="N89" s="11">
        <f t="shared" si="6"/>
        <v>104.60000000000001</v>
      </c>
      <c r="O89" s="16">
        <f t="shared" si="7"/>
        <v>40322.53938657407</v>
      </c>
      <c r="P89" s="18">
        <f t="shared" si="8"/>
        <v>40332.070138888892</v>
      </c>
      <c r="Q89" t="s">
        <v>8266</v>
      </c>
      <c r="R89" s="7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 s="7">
        <v>3500</v>
      </c>
      <c r="E90">
        <v>3600</v>
      </c>
      <c r="F90" t="s">
        <v>8219</v>
      </c>
      <c r="G90" t="s">
        <v>8224</v>
      </c>
      <c r="H90" t="s">
        <v>8246</v>
      </c>
      <c r="I90" s="9">
        <v>1403452131</v>
      </c>
      <c r="J90">
        <v>1401205731</v>
      </c>
      <c r="K90" t="b">
        <v>0</v>
      </c>
      <c r="L90">
        <v>60</v>
      </c>
      <c r="M90" t="b">
        <v>1</v>
      </c>
      <c r="N90" s="11">
        <f t="shared" si="6"/>
        <v>102.85714285714285</v>
      </c>
      <c r="O90" s="16">
        <f t="shared" si="7"/>
        <v>41786.65892361111</v>
      </c>
      <c r="P90" s="18">
        <f t="shared" si="8"/>
        <v>41812.65892361111</v>
      </c>
      <c r="Q90" t="s">
        <v>8266</v>
      </c>
      <c r="R90" s="7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 s="7">
        <v>6000</v>
      </c>
      <c r="E91">
        <v>6904</v>
      </c>
      <c r="F91" t="s">
        <v>8219</v>
      </c>
      <c r="G91" t="s">
        <v>8224</v>
      </c>
      <c r="H91" t="s">
        <v>8246</v>
      </c>
      <c r="I91" s="9">
        <v>1370196192</v>
      </c>
      <c r="J91">
        <v>1368036192</v>
      </c>
      <c r="K91" t="b">
        <v>0</v>
      </c>
      <c r="L91">
        <v>56</v>
      </c>
      <c r="M91" t="b">
        <v>1</v>
      </c>
      <c r="N91" s="11">
        <f t="shared" si="6"/>
        <v>115.06666666666668</v>
      </c>
      <c r="O91" s="16">
        <f t="shared" si="7"/>
        <v>41402.752222222225</v>
      </c>
      <c r="P91" s="18">
        <f t="shared" si="8"/>
        <v>41427.752222222225</v>
      </c>
      <c r="Q91" t="s">
        <v>8266</v>
      </c>
      <c r="R91" s="7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 s="7">
        <v>500</v>
      </c>
      <c r="E92">
        <v>502</v>
      </c>
      <c r="F92" t="s">
        <v>8219</v>
      </c>
      <c r="G92" t="s">
        <v>8224</v>
      </c>
      <c r="H92" t="s">
        <v>8246</v>
      </c>
      <c r="I92" s="9">
        <v>1310454499</v>
      </c>
      <c r="J92">
        <v>1307862499</v>
      </c>
      <c r="K92" t="b">
        <v>0</v>
      </c>
      <c r="L92">
        <v>16</v>
      </c>
      <c r="M92" t="b">
        <v>1</v>
      </c>
      <c r="N92" s="11">
        <f t="shared" si="6"/>
        <v>100.4</v>
      </c>
      <c r="O92" s="16">
        <f t="shared" si="7"/>
        <v>40706.297442129631</v>
      </c>
      <c r="P92" s="18">
        <f t="shared" si="8"/>
        <v>40736.297442129631</v>
      </c>
      <c r="Q92" t="s">
        <v>8266</v>
      </c>
      <c r="R92" s="7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 s="7">
        <v>3000</v>
      </c>
      <c r="E93">
        <v>3600</v>
      </c>
      <c r="F93" t="s">
        <v>8219</v>
      </c>
      <c r="G93" t="s">
        <v>8224</v>
      </c>
      <c r="H93" t="s">
        <v>8246</v>
      </c>
      <c r="I93" s="9">
        <v>1305625164</v>
      </c>
      <c r="J93">
        <v>1300354764</v>
      </c>
      <c r="K93" t="b">
        <v>0</v>
      </c>
      <c r="L93">
        <v>46</v>
      </c>
      <c r="M93" t="b">
        <v>1</v>
      </c>
      <c r="N93" s="11">
        <f t="shared" si="6"/>
        <v>120</v>
      </c>
      <c r="O93" s="16">
        <f t="shared" si="7"/>
        <v>40619.402361111112</v>
      </c>
      <c r="P93" s="18">
        <f t="shared" si="8"/>
        <v>40680.402361111112</v>
      </c>
      <c r="Q93" t="s">
        <v>8266</v>
      </c>
      <c r="R93" s="7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 s="7">
        <v>5000</v>
      </c>
      <c r="E94">
        <v>5260</v>
      </c>
      <c r="F94" t="s">
        <v>8219</v>
      </c>
      <c r="G94" t="s">
        <v>8229</v>
      </c>
      <c r="H94" t="s">
        <v>8251</v>
      </c>
      <c r="I94" s="9">
        <v>1485936000</v>
      </c>
      <c r="J94">
        <v>1481949983</v>
      </c>
      <c r="K94" t="b">
        <v>0</v>
      </c>
      <c r="L94">
        <v>43</v>
      </c>
      <c r="M94" t="b">
        <v>1</v>
      </c>
      <c r="N94" s="11">
        <f t="shared" si="6"/>
        <v>105.2</v>
      </c>
      <c r="O94" s="16">
        <f t="shared" si="7"/>
        <v>42721.198877314819</v>
      </c>
      <c r="P94" s="18">
        <f t="shared" si="8"/>
        <v>42767.333333333328</v>
      </c>
      <c r="Q94" t="s">
        <v>8266</v>
      </c>
      <c r="R94" s="7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 s="7">
        <v>1000</v>
      </c>
      <c r="E95">
        <v>1106</v>
      </c>
      <c r="F95" t="s">
        <v>8219</v>
      </c>
      <c r="G95" t="s">
        <v>8224</v>
      </c>
      <c r="H95" t="s">
        <v>8246</v>
      </c>
      <c r="I95" s="9">
        <v>1341349200</v>
      </c>
      <c r="J95">
        <v>1338928537</v>
      </c>
      <c r="K95" t="b">
        <v>0</v>
      </c>
      <c r="L95">
        <v>15</v>
      </c>
      <c r="M95" t="b">
        <v>1</v>
      </c>
      <c r="N95" s="11">
        <f t="shared" si="6"/>
        <v>110.60000000000001</v>
      </c>
      <c r="O95" s="16">
        <f t="shared" si="7"/>
        <v>41065.858067129629</v>
      </c>
      <c r="P95" s="18">
        <f t="shared" si="8"/>
        <v>41093.875</v>
      </c>
      <c r="Q95" t="s">
        <v>8266</v>
      </c>
      <c r="R95" s="7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 s="7">
        <v>250</v>
      </c>
      <c r="E96">
        <v>260</v>
      </c>
      <c r="F96" t="s">
        <v>8219</v>
      </c>
      <c r="G96" t="s">
        <v>8225</v>
      </c>
      <c r="H96" t="s">
        <v>8247</v>
      </c>
      <c r="I96" s="9">
        <v>1396890822</v>
      </c>
      <c r="J96">
        <v>1395162822</v>
      </c>
      <c r="K96" t="b">
        <v>0</v>
      </c>
      <c r="L96">
        <v>12</v>
      </c>
      <c r="M96" t="b">
        <v>1</v>
      </c>
      <c r="N96" s="11">
        <f t="shared" si="6"/>
        <v>104</v>
      </c>
      <c r="O96" s="16">
        <f t="shared" si="7"/>
        <v>41716.717847222222</v>
      </c>
      <c r="P96" s="18">
        <f t="shared" si="8"/>
        <v>41736.717847222222</v>
      </c>
      <c r="Q96" t="s">
        <v>8266</v>
      </c>
      <c r="R96" s="7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 s="7">
        <v>350</v>
      </c>
      <c r="E97">
        <v>460</v>
      </c>
      <c r="F97" t="s">
        <v>8219</v>
      </c>
      <c r="G97" t="s">
        <v>8224</v>
      </c>
      <c r="H97" t="s">
        <v>8246</v>
      </c>
      <c r="I97" s="9">
        <v>1330214841</v>
      </c>
      <c r="J97">
        <v>1327622841</v>
      </c>
      <c r="K97" t="b">
        <v>0</v>
      </c>
      <c r="L97">
        <v>21</v>
      </c>
      <c r="M97" t="b">
        <v>1</v>
      </c>
      <c r="N97" s="11">
        <f t="shared" si="6"/>
        <v>131.42857142857142</v>
      </c>
      <c r="O97" s="16">
        <f t="shared" si="7"/>
        <v>40935.005104166667</v>
      </c>
      <c r="P97" s="18">
        <f t="shared" si="8"/>
        <v>40965.005104166667</v>
      </c>
      <c r="Q97" t="s">
        <v>8266</v>
      </c>
      <c r="R97" s="7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 s="7">
        <v>1500</v>
      </c>
      <c r="E98">
        <v>1720</v>
      </c>
      <c r="F98" t="s">
        <v>8219</v>
      </c>
      <c r="G98" t="s">
        <v>8224</v>
      </c>
      <c r="H98" t="s">
        <v>8246</v>
      </c>
      <c r="I98" s="9">
        <v>1280631600</v>
      </c>
      <c r="J98">
        <v>1274889241</v>
      </c>
      <c r="K98" t="b">
        <v>0</v>
      </c>
      <c r="L98">
        <v>34</v>
      </c>
      <c r="M98" t="b">
        <v>1</v>
      </c>
      <c r="N98" s="11">
        <f t="shared" si="6"/>
        <v>114.66666666666667</v>
      </c>
      <c r="O98" s="16">
        <f t="shared" si="7"/>
        <v>40324.662511574075</v>
      </c>
      <c r="P98" s="18">
        <f t="shared" si="8"/>
        <v>40391.125</v>
      </c>
      <c r="Q98" t="s">
        <v>8266</v>
      </c>
      <c r="R98" s="7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 s="7">
        <v>400</v>
      </c>
      <c r="E99">
        <v>425</v>
      </c>
      <c r="F99" t="s">
        <v>8219</v>
      </c>
      <c r="G99" t="s">
        <v>8224</v>
      </c>
      <c r="H99" t="s">
        <v>8246</v>
      </c>
      <c r="I99" s="9">
        <v>1310440482</v>
      </c>
      <c r="J99">
        <v>1307848482</v>
      </c>
      <c r="K99" t="b">
        <v>0</v>
      </c>
      <c r="L99">
        <v>8</v>
      </c>
      <c r="M99" t="b">
        <v>1</v>
      </c>
      <c r="N99" s="11">
        <f t="shared" si="6"/>
        <v>106.25</v>
      </c>
      <c r="O99" s="16">
        <f t="shared" si="7"/>
        <v>40706.135208333333</v>
      </c>
      <c r="P99" s="18">
        <f t="shared" si="8"/>
        <v>40736.135208333333</v>
      </c>
      <c r="Q99" t="s">
        <v>8266</v>
      </c>
      <c r="R99" s="7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7">
        <v>3200</v>
      </c>
      <c r="E100">
        <v>3400</v>
      </c>
      <c r="F100" t="s">
        <v>8219</v>
      </c>
      <c r="G100" t="s">
        <v>8224</v>
      </c>
      <c r="H100" t="s">
        <v>8246</v>
      </c>
      <c r="I100" s="9">
        <v>1354923000</v>
      </c>
      <c r="J100">
        <v>1351796674</v>
      </c>
      <c r="K100" t="b">
        <v>0</v>
      </c>
      <c r="L100">
        <v>60</v>
      </c>
      <c r="M100" t="b">
        <v>1</v>
      </c>
      <c r="N100" s="11">
        <f t="shared" si="6"/>
        <v>106.25</v>
      </c>
      <c r="O100" s="16">
        <f t="shared" si="7"/>
        <v>41214.79483796296</v>
      </c>
      <c r="P100" s="18">
        <f t="shared" si="8"/>
        <v>41250.979166666664</v>
      </c>
      <c r="Q100" t="s">
        <v>8266</v>
      </c>
      <c r="R100" s="7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7">
        <v>1500</v>
      </c>
      <c r="E101">
        <v>1590.29</v>
      </c>
      <c r="F101" t="s">
        <v>8219</v>
      </c>
      <c r="G101" t="s">
        <v>8224</v>
      </c>
      <c r="H101" t="s">
        <v>8246</v>
      </c>
      <c r="I101" s="9">
        <v>1390426799</v>
      </c>
      <c r="J101">
        <v>1387834799</v>
      </c>
      <c r="K101" t="b">
        <v>0</v>
      </c>
      <c r="L101">
        <v>39</v>
      </c>
      <c r="M101" t="b">
        <v>1</v>
      </c>
      <c r="N101" s="11">
        <f t="shared" si="6"/>
        <v>106.01933333333334</v>
      </c>
      <c r="O101" s="16">
        <f t="shared" si="7"/>
        <v>41631.902766203704</v>
      </c>
      <c r="P101" s="18">
        <f t="shared" si="8"/>
        <v>41661.902766203704</v>
      </c>
      <c r="Q101" t="s">
        <v>8266</v>
      </c>
      <c r="R101" s="7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7">
        <v>5000</v>
      </c>
      <c r="E102">
        <v>5000</v>
      </c>
      <c r="F102" t="s">
        <v>8219</v>
      </c>
      <c r="G102" t="s">
        <v>8224</v>
      </c>
      <c r="H102" t="s">
        <v>8246</v>
      </c>
      <c r="I102" s="9">
        <v>1352055886</v>
      </c>
      <c r="J102">
        <v>1350324286</v>
      </c>
      <c r="K102" t="b">
        <v>0</v>
      </c>
      <c r="L102">
        <v>26</v>
      </c>
      <c r="M102" t="b">
        <v>1</v>
      </c>
      <c r="N102" s="11">
        <f t="shared" si="6"/>
        <v>100</v>
      </c>
      <c r="O102" s="16">
        <f t="shared" si="7"/>
        <v>41197.753310185188</v>
      </c>
      <c r="P102" s="18">
        <f t="shared" si="8"/>
        <v>41217.794976851852</v>
      </c>
      <c r="Q102" t="s">
        <v>8266</v>
      </c>
      <c r="R102" s="7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7">
        <v>3500</v>
      </c>
      <c r="E103">
        <v>3500</v>
      </c>
      <c r="F103" t="s">
        <v>8219</v>
      </c>
      <c r="G103" t="s">
        <v>8224</v>
      </c>
      <c r="H103" t="s">
        <v>8246</v>
      </c>
      <c r="I103" s="9">
        <v>1359052710</v>
      </c>
      <c r="J103">
        <v>1356979110</v>
      </c>
      <c r="K103" t="b">
        <v>0</v>
      </c>
      <c r="L103">
        <v>35</v>
      </c>
      <c r="M103" t="b">
        <v>1</v>
      </c>
      <c r="N103" s="11">
        <f t="shared" si="6"/>
        <v>100</v>
      </c>
      <c r="O103" s="16">
        <f t="shared" si="7"/>
        <v>41274.776736111111</v>
      </c>
      <c r="P103" s="18">
        <f t="shared" si="8"/>
        <v>41298.776736111111</v>
      </c>
      <c r="Q103" t="s">
        <v>8266</v>
      </c>
      <c r="R103" s="7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7">
        <v>6000</v>
      </c>
      <c r="E104">
        <v>7665</v>
      </c>
      <c r="F104" t="s">
        <v>8219</v>
      </c>
      <c r="G104" t="s">
        <v>8224</v>
      </c>
      <c r="H104" t="s">
        <v>8246</v>
      </c>
      <c r="I104" s="9">
        <v>1293073733</v>
      </c>
      <c r="J104">
        <v>1290481733</v>
      </c>
      <c r="K104" t="b">
        <v>0</v>
      </c>
      <c r="L104">
        <v>65</v>
      </c>
      <c r="M104" t="b">
        <v>1</v>
      </c>
      <c r="N104" s="11">
        <f t="shared" si="6"/>
        <v>127.75000000000001</v>
      </c>
      <c r="O104" s="16">
        <f t="shared" si="7"/>
        <v>40505.131168981483</v>
      </c>
      <c r="P104" s="18">
        <f t="shared" si="8"/>
        <v>40535.131168981483</v>
      </c>
      <c r="Q104" t="s">
        <v>8266</v>
      </c>
      <c r="R104" s="7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7">
        <v>1300</v>
      </c>
      <c r="E105">
        <v>1367</v>
      </c>
      <c r="F105" t="s">
        <v>8219</v>
      </c>
      <c r="G105" t="s">
        <v>8225</v>
      </c>
      <c r="H105" t="s">
        <v>8247</v>
      </c>
      <c r="I105" s="9">
        <v>1394220030</v>
      </c>
      <c r="J105">
        <v>1392232830</v>
      </c>
      <c r="K105" t="b">
        <v>0</v>
      </c>
      <c r="L105">
        <v>49</v>
      </c>
      <c r="M105" t="b">
        <v>1</v>
      </c>
      <c r="N105" s="11">
        <f t="shared" si="6"/>
        <v>105.15384615384616</v>
      </c>
      <c r="O105" s="16">
        <f t="shared" si="7"/>
        <v>41682.805902777778</v>
      </c>
      <c r="P105" s="18">
        <f t="shared" si="8"/>
        <v>41705.805902777778</v>
      </c>
      <c r="Q105" t="s">
        <v>8266</v>
      </c>
      <c r="R105" s="7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7">
        <v>500</v>
      </c>
      <c r="E106">
        <v>600</v>
      </c>
      <c r="F106" t="s">
        <v>8219</v>
      </c>
      <c r="G106" t="s">
        <v>8224</v>
      </c>
      <c r="H106" t="s">
        <v>8246</v>
      </c>
      <c r="I106" s="9">
        <v>1301792400</v>
      </c>
      <c r="J106">
        <v>1299775266</v>
      </c>
      <c r="K106" t="b">
        <v>0</v>
      </c>
      <c r="L106">
        <v>10</v>
      </c>
      <c r="M106" t="b">
        <v>1</v>
      </c>
      <c r="N106" s="11">
        <f t="shared" si="6"/>
        <v>120</v>
      </c>
      <c r="O106" s="16">
        <f t="shared" si="7"/>
        <v>40612.695208333331</v>
      </c>
      <c r="P106" s="18">
        <f t="shared" si="8"/>
        <v>40636.041666666664</v>
      </c>
      <c r="Q106" t="s">
        <v>8266</v>
      </c>
      <c r="R106" s="7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7">
        <v>2200</v>
      </c>
      <c r="E107">
        <v>2363</v>
      </c>
      <c r="F107" t="s">
        <v>8219</v>
      </c>
      <c r="G107" t="s">
        <v>8224</v>
      </c>
      <c r="H107" t="s">
        <v>8246</v>
      </c>
      <c r="I107" s="9">
        <v>1463184000</v>
      </c>
      <c r="J107">
        <v>1461605020</v>
      </c>
      <c r="K107" t="b">
        <v>0</v>
      </c>
      <c r="L107">
        <v>60</v>
      </c>
      <c r="M107" t="b">
        <v>1</v>
      </c>
      <c r="N107" s="11">
        <f t="shared" si="6"/>
        <v>107.40909090909089</v>
      </c>
      <c r="O107" s="16">
        <f t="shared" si="7"/>
        <v>42485.724768518514</v>
      </c>
      <c r="P107" s="18">
        <f t="shared" si="8"/>
        <v>42504</v>
      </c>
      <c r="Q107" t="s">
        <v>8266</v>
      </c>
      <c r="R107" s="7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 s="7">
        <v>5000</v>
      </c>
      <c r="E108">
        <v>5025</v>
      </c>
      <c r="F108" t="s">
        <v>8219</v>
      </c>
      <c r="G108" t="s">
        <v>8224</v>
      </c>
      <c r="H108" t="s">
        <v>8246</v>
      </c>
      <c r="I108" s="9">
        <v>1333391901</v>
      </c>
      <c r="J108">
        <v>1332182301</v>
      </c>
      <c r="K108" t="b">
        <v>0</v>
      </c>
      <c r="L108">
        <v>27</v>
      </c>
      <c r="M108" t="b">
        <v>1</v>
      </c>
      <c r="N108" s="11">
        <f t="shared" si="6"/>
        <v>100.49999999999999</v>
      </c>
      <c r="O108" s="16">
        <f t="shared" si="7"/>
        <v>40987.776631944449</v>
      </c>
      <c r="P108" s="18">
        <f t="shared" si="8"/>
        <v>41001.776631944449</v>
      </c>
      <c r="Q108" t="s">
        <v>8266</v>
      </c>
      <c r="R108" s="7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7">
        <v>7500</v>
      </c>
      <c r="E109">
        <v>7685</v>
      </c>
      <c r="F109" t="s">
        <v>8219</v>
      </c>
      <c r="G109" t="s">
        <v>8224</v>
      </c>
      <c r="H109" t="s">
        <v>8246</v>
      </c>
      <c r="I109" s="9">
        <v>1303688087</v>
      </c>
      <c r="J109">
        <v>1301787287</v>
      </c>
      <c r="K109" t="b">
        <v>0</v>
      </c>
      <c r="L109">
        <v>69</v>
      </c>
      <c r="M109" t="b">
        <v>1</v>
      </c>
      <c r="N109" s="11">
        <f t="shared" si="6"/>
        <v>102.46666666666667</v>
      </c>
      <c r="O109" s="16">
        <f t="shared" si="7"/>
        <v>40635.982488425929</v>
      </c>
      <c r="P109" s="18">
        <f t="shared" si="8"/>
        <v>40657.982488425929</v>
      </c>
      <c r="Q109" t="s">
        <v>8266</v>
      </c>
      <c r="R109" s="7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7">
        <v>1500</v>
      </c>
      <c r="E110">
        <v>3700</v>
      </c>
      <c r="F110" t="s">
        <v>8219</v>
      </c>
      <c r="G110" t="s">
        <v>8224</v>
      </c>
      <c r="H110" t="s">
        <v>8246</v>
      </c>
      <c r="I110" s="9">
        <v>1370011370</v>
      </c>
      <c r="J110">
        <v>1364827370</v>
      </c>
      <c r="K110" t="b">
        <v>0</v>
      </c>
      <c r="L110">
        <v>47</v>
      </c>
      <c r="M110" t="b">
        <v>1</v>
      </c>
      <c r="N110" s="11">
        <f t="shared" si="6"/>
        <v>246.66666666666669</v>
      </c>
      <c r="O110" s="16">
        <f t="shared" si="7"/>
        <v>41365.613078703704</v>
      </c>
      <c r="P110" s="18">
        <f t="shared" si="8"/>
        <v>41425.613078703704</v>
      </c>
      <c r="Q110" t="s">
        <v>8266</v>
      </c>
      <c r="R110" s="7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7">
        <v>1000</v>
      </c>
      <c r="E111">
        <v>2195</v>
      </c>
      <c r="F111" t="s">
        <v>8219</v>
      </c>
      <c r="G111" t="s">
        <v>8224</v>
      </c>
      <c r="H111" t="s">
        <v>8246</v>
      </c>
      <c r="I111" s="9">
        <v>1298680630</v>
      </c>
      <c r="J111">
        <v>1296088630</v>
      </c>
      <c r="K111" t="b">
        <v>0</v>
      </c>
      <c r="L111">
        <v>47</v>
      </c>
      <c r="M111" t="b">
        <v>1</v>
      </c>
      <c r="N111" s="11">
        <f t="shared" si="6"/>
        <v>219.49999999999997</v>
      </c>
      <c r="O111" s="16">
        <f t="shared" si="7"/>
        <v>40570.025810185187</v>
      </c>
      <c r="P111" s="18">
        <f t="shared" si="8"/>
        <v>40600.025810185187</v>
      </c>
      <c r="Q111" t="s">
        <v>8266</v>
      </c>
      <c r="R111" s="7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7">
        <v>1300</v>
      </c>
      <c r="E112">
        <v>1700</v>
      </c>
      <c r="F112" t="s">
        <v>8219</v>
      </c>
      <c r="G112" t="s">
        <v>8224</v>
      </c>
      <c r="H112" t="s">
        <v>8246</v>
      </c>
      <c r="I112" s="9">
        <v>1384408740</v>
      </c>
      <c r="J112">
        <v>1381445253</v>
      </c>
      <c r="K112" t="b">
        <v>0</v>
      </c>
      <c r="L112">
        <v>26</v>
      </c>
      <c r="M112" t="b">
        <v>1</v>
      </c>
      <c r="N112" s="11">
        <f t="shared" si="6"/>
        <v>130.76923076923077</v>
      </c>
      <c r="O112" s="16">
        <f t="shared" si="7"/>
        <v>41557.949687500004</v>
      </c>
      <c r="P112" s="18">
        <f t="shared" si="8"/>
        <v>41592.249305555553</v>
      </c>
      <c r="Q112" t="s">
        <v>8266</v>
      </c>
      <c r="R112" s="7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7">
        <v>3500</v>
      </c>
      <c r="E113">
        <v>5410</v>
      </c>
      <c r="F113" t="s">
        <v>8219</v>
      </c>
      <c r="G113" t="s">
        <v>8226</v>
      </c>
      <c r="H113" t="s">
        <v>8248</v>
      </c>
      <c r="I113" s="9">
        <v>1433059187</v>
      </c>
      <c r="J113">
        <v>1430467187</v>
      </c>
      <c r="K113" t="b">
        <v>0</v>
      </c>
      <c r="L113">
        <v>53</v>
      </c>
      <c r="M113" t="b">
        <v>1</v>
      </c>
      <c r="N113" s="11">
        <f t="shared" si="6"/>
        <v>154.57142857142858</v>
      </c>
      <c r="O113" s="16">
        <f t="shared" si="7"/>
        <v>42125.333182870367</v>
      </c>
      <c r="P113" s="18">
        <f t="shared" si="8"/>
        <v>42155.333182870367</v>
      </c>
      <c r="Q113" t="s">
        <v>8266</v>
      </c>
      <c r="R113" s="7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7">
        <v>5000</v>
      </c>
      <c r="E114">
        <v>5200</v>
      </c>
      <c r="F114" t="s">
        <v>8219</v>
      </c>
      <c r="G114" t="s">
        <v>8224</v>
      </c>
      <c r="H114" t="s">
        <v>8246</v>
      </c>
      <c r="I114" s="9">
        <v>1397354400</v>
      </c>
      <c r="J114">
        <v>1395277318</v>
      </c>
      <c r="K114" t="b">
        <v>0</v>
      </c>
      <c r="L114">
        <v>81</v>
      </c>
      <c r="M114" t="b">
        <v>1</v>
      </c>
      <c r="N114" s="11">
        <f t="shared" si="6"/>
        <v>104</v>
      </c>
      <c r="O114" s="16">
        <f t="shared" si="7"/>
        <v>41718.043032407404</v>
      </c>
      <c r="P114" s="18">
        <f t="shared" si="8"/>
        <v>41742.083333333336</v>
      </c>
      <c r="Q114" t="s">
        <v>8266</v>
      </c>
      <c r="R114" s="7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7">
        <v>5000</v>
      </c>
      <c r="E115">
        <v>7050</v>
      </c>
      <c r="F115" t="s">
        <v>8219</v>
      </c>
      <c r="G115" t="s">
        <v>8224</v>
      </c>
      <c r="H115" t="s">
        <v>8246</v>
      </c>
      <c r="I115" s="9">
        <v>1312642800</v>
      </c>
      <c r="J115">
        <v>1311963128</v>
      </c>
      <c r="K115" t="b">
        <v>0</v>
      </c>
      <c r="L115">
        <v>78</v>
      </c>
      <c r="M115" t="b">
        <v>1</v>
      </c>
      <c r="N115" s="11">
        <f t="shared" si="6"/>
        <v>141</v>
      </c>
      <c r="O115" s="16">
        <f t="shared" si="7"/>
        <v>40753.758425925924</v>
      </c>
      <c r="P115" s="18">
        <f t="shared" si="8"/>
        <v>40761.625</v>
      </c>
      <c r="Q115" t="s">
        <v>8266</v>
      </c>
      <c r="R115" s="7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7">
        <v>3000</v>
      </c>
      <c r="E116">
        <v>3100</v>
      </c>
      <c r="F116" t="s">
        <v>8219</v>
      </c>
      <c r="G116" t="s">
        <v>8224</v>
      </c>
      <c r="H116" t="s">
        <v>8246</v>
      </c>
      <c r="I116" s="9">
        <v>1326436488</v>
      </c>
      <c r="J116">
        <v>1321252488</v>
      </c>
      <c r="K116" t="b">
        <v>0</v>
      </c>
      <c r="L116">
        <v>35</v>
      </c>
      <c r="M116" t="b">
        <v>1</v>
      </c>
      <c r="N116" s="11">
        <f t="shared" si="6"/>
        <v>103.33333333333334</v>
      </c>
      <c r="O116" s="16">
        <f t="shared" si="7"/>
        <v>40861.27416666667</v>
      </c>
      <c r="P116" s="18">
        <f t="shared" si="8"/>
        <v>40921.27416666667</v>
      </c>
      <c r="Q116" t="s">
        <v>8266</v>
      </c>
      <c r="R116" s="7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 s="7">
        <v>450</v>
      </c>
      <c r="E117">
        <v>632</v>
      </c>
      <c r="F117" t="s">
        <v>8219</v>
      </c>
      <c r="G117" t="s">
        <v>8224</v>
      </c>
      <c r="H117" t="s">
        <v>8246</v>
      </c>
      <c r="I117" s="9">
        <v>1328377444</v>
      </c>
      <c r="J117">
        <v>1326217444</v>
      </c>
      <c r="K117" t="b">
        <v>0</v>
      </c>
      <c r="L117">
        <v>22</v>
      </c>
      <c r="M117" t="b">
        <v>1</v>
      </c>
      <c r="N117" s="11">
        <f t="shared" si="6"/>
        <v>140.44444444444443</v>
      </c>
      <c r="O117" s="16">
        <f t="shared" si="7"/>
        <v>40918.738935185182</v>
      </c>
      <c r="P117" s="18">
        <f t="shared" si="8"/>
        <v>40943.738935185182</v>
      </c>
      <c r="Q117" t="s">
        <v>8266</v>
      </c>
      <c r="R117" s="7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7">
        <v>3500</v>
      </c>
      <c r="E118">
        <v>3978</v>
      </c>
      <c r="F118" t="s">
        <v>8219</v>
      </c>
      <c r="G118" t="s">
        <v>8224</v>
      </c>
      <c r="H118" t="s">
        <v>8246</v>
      </c>
      <c r="I118" s="9">
        <v>1302260155</v>
      </c>
      <c r="J118">
        <v>1298289355</v>
      </c>
      <c r="K118" t="b">
        <v>0</v>
      </c>
      <c r="L118">
        <v>57</v>
      </c>
      <c r="M118" t="b">
        <v>1</v>
      </c>
      <c r="N118" s="11">
        <f t="shared" si="6"/>
        <v>113.65714285714286</v>
      </c>
      <c r="O118" s="16">
        <f t="shared" si="7"/>
        <v>40595.497164351851</v>
      </c>
      <c r="P118" s="18">
        <f t="shared" si="8"/>
        <v>40641.455497685187</v>
      </c>
      <c r="Q118" t="s">
        <v>8266</v>
      </c>
      <c r="R118" s="7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7">
        <v>4500</v>
      </c>
      <c r="E119">
        <v>4522.22</v>
      </c>
      <c r="F119" t="s">
        <v>8219</v>
      </c>
      <c r="G119" t="s">
        <v>8224</v>
      </c>
      <c r="H119" t="s">
        <v>8246</v>
      </c>
      <c r="I119" s="9">
        <v>1276110000</v>
      </c>
      <c r="J119">
        <v>1268337744</v>
      </c>
      <c r="K119" t="b">
        <v>0</v>
      </c>
      <c r="L119">
        <v>27</v>
      </c>
      <c r="M119" t="b">
        <v>1</v>
      </c>
      <c r="N119" s="11">
        <f t="shared" si="6"/>
        <v>100.49377777777779</v>
      </c>
      <c r="O119" s="16">
        <f t="shared" si="7"/>
        <v>40248.834999999999</v>
      </c>
      <c r="P119" s="18">
        <f t="shared" si="8"/>
        <v>40338.791666666664</v>
      </c>
      <c r="Q119" t="s">
        <v>8266</v>
      </c>
      <c r="R119" s="7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7">
        <v>5000</v>
      </c>
      <c r="E120">
        <v>5651.58</v>
      </c>
      <c r="F120" t="s">
        <v>8219</v>
      </c>
      <c r="G120" t="s">
        <v>8224</v>
      </c>
      <c r="H120" t="s">
        <v>8246</v>
      </c>
      <c r="I120" s="9">
        <v>1311902236</v>
      </c>
      <c r="J120">
        <v>1309310236</v>
      </c>
      <c r="K120" t="b">
        <v>0</v>
      </c>
      <c r="L120">
        <v>39</v>
      </c>
      <c r="M120" t="b">
        <v>1</v>
      </c>
      <c r="N120" s="11">
        <f t="shared" si="6"/>
        <v>113.03159999999998</v>
      </c>
      <c r="O120" s="16">
        <f t="shared" si="7"/>
        <v>40723.053657407407</v>
      </c>
      <c r="P120" s="18">
        <f t="shared" si="8"/>
        <v>40753.053657407407</v>
      </c>
      <c r="Q120" t="s">
        <v>8266</v>
      </c>
      <c r="R120" s="7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7">
        <v>3250</v>
      </c>
      <c r="E121">
        <v>3398.1</v>
      </c>
      <c r="F121" t="s">
        <v>8219</v>
      </c>
      <c r="G121" t="s">
        <v>8224</v>
      </c>
      <c r="H121" t="s">
        <v>8246</v>
      </c>
      <c r="I121" s="9">
        <v>1313276400</v>
      </c>
      <c r="J121">
        <v>1310693986</v>
      </c>
      <c r="K121" t="b">
        <v>0</v>
      </c>
      <c r="L121">
        <v>37</v>
      </c>
      <c r="M121" t="b">
        <v>1</v>
      </c>
      <c r="N121" s="11">
        <f t="shared" si="6"/>
        <v>104.55692307692308</v>
      </c>
      <c r="O121" s="16">
        <f t="shared" si="7"/>
        <v>40739.069282407407</v>
      </c>
      <c r="P121" s="18">
        <f t="shared" si="8"/>
        <v>40768.958333333336</v>
      </c>
      <c r="Q121" t="s">
        <v>8266</v>
      </c>
      <c r="R121" s="7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7">
        <v>70000</v>
      </c>
      <c r="E122">
        <v>10</v>
      </c>
      <c r="F122" t="s">
        <v>8220</v>
      </c>
      <c r="G122" t="s">
        <v>8231</v>
      </c>
      <c r="H122" t="s">
        <v>8252</v>
      </c>
      <c r="I122" s="9">
        <v>1475457107</v>
      </c>
      <c r="J122">
        <v>1472865107</v>
      </c>
      <c r="K122" t="b">
        <v>0</v>
      </c>
      <c r="L122">
        <v>1</v>
      </c>
      <c r="M122" t="b">
        <v>0</v>
      </c>
      <c r="N122" s="11">
        <f t="shared" si="6"/>
        <v>1.4285714285714287E-2</v>
      </c>
      <c r="O122" s="16">
        <f t="shared" si="7"/>
        <v>42616.049849537041</v>
      </c>
      <c r="P122" s="18">
        <f t="shared" si="8"/>
        <v>42646.049849537041</v>
      </c>
      <c r="Q122" t="s">
        <v>8267</v>
      </c>
      <c r="R122" s="7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7">
        <v>3000</v>
      </c>
      <c r="E123">
        <v>1</v>
      </c>
      <c r="F123" t="s">
        <v>8220</v>
      </c>
      <c r="G123" t="s">
        <v>8224</v>
      </c>
      <c r="H123" t="s">
        <v>8246</v>
      </c>
      <c r="I123" s="9">
        <v>1429352160</v>
      </c>
      <c r="J123">
        <v>1427993710</v>
      </c>
      <c r="K123" t="b">
        <v>0</v>
      </c>
      <c r="L123">
        <v>1</v>
      </c>
      <c r="M123" t="b">
        <v>0</v>
      </c>
      <c r="N123" s="11">
        <f t="shared" si="6"/>
        <v>3.3333333333333333E-2</v>
      </c>
      <c r="O123" s="16">
        <f t="shared" si="7"/>
        <v>42096.704976851848</v>
      </c>
      <c r="P123" s="18">
        <f t="shared" si="8"/>
        <v>42112.427777777775</v>
      </c>
      <c r="Q123" t="s">
        <v>8267</v>
      </c>
      <c r="R123" s="7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7">
        <v>100000000</v>
      </c>
      <c r="E124">
        <v>0</v>
      </c>
      <c r="F124" t="s">
        <v>8220</v>
      </c>
      <c r="G124" t="s">
        <v>8224</v>
      </c>
      <c r="H124" t="s">
        <v>8246</v>
      </c>
      <c r="I124" s="9">
        <v>1476094907</v>
      </c>
      <c r="J124">
        <v>1470910907</v>
      </c>
      <c r="K124" t="b">
        <v>0</v>
      </c>
      <c r="L124">
        <v>0</v>
      </c>
      <c r="M124" t="b">
        <v>0</v>
      </c>
      <c r="N124" s="11">
        <f t="shared" si="6"/>
        <v>0</v>
      </c>
      <c r="O124" s="16">
        <f t="shared" si="7"/>
        <v>42593.431793981479</v>
      </c>
      <c r="P124" s="18">
        <f t="shared" si="8"/>
        <v>42653.431793981479</v>
      </c>
      <c r="Q124" t="s">
        <v>8267</v>
      </c>
      <c r="R124" s="7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7">
        <v>55000</v>
      </c>
      <c r="E125">
        <v>151</v>
      </c>
      <c r="F125" t="s">
        <v>8220</v>
      </c>
      <c r="G125" t="s">
        <v>8224</v>
      </c>
      <c r="H125" t="s">
        <v>8246</v>
      </c>
      <c r="I125" s="9">
        <v>1414533600</v>
      </c>
      <c r="J125">
        <v>1411411564</v>
      </c>
      <c r="K125" t="b">
        <v>0</v>
      </c>
      <c r="L125">
        <v>6</v>
      </c>
      <c r="M125" t="b">
        <v>0</v>
      </c>
      <c r="N125" s="11">
        <f t="shared" si="6"/>
        <v>0.27454545454545454</v>
      </c>
      <c r="O125" s="16">
        <f t="shared" si="7"/>
        <v>41904.781990740739</v>
      </c>
      <c r="P125" s="18">
        <f t="shared" si="8"/>
        <v>41940.916666666664</v>
      </c>
      <c r="Q125" t="s">
        <v>8267</v>
      </c>
      <c r="R125" s="7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7">
        <v>4000</v>
      </c>
      <c r="E126">
        <v>0</v>
      </c>
      <c r="F126" t="s">
        <v>8220</v>
      </c>
      <c r="G126" t="s">
        <v>8224</v>
      </c>
      <c r="H126" t="s">
        <v>8246</v>
      </c>
      <c r="I126" s="9">
        <v>1431728242</v>
      </c>
      <c r="J126">
        <v>1429568242</v>
      </c>
      <c r="K126" t="b">
        <v>0</v>
      </c>
      <c r="L126">
        <v>0</v>
      </c>
      <c r="M126" t="b">
        <v>0</v>
      </c>
      <c r="N126" s="11">
        <f t="shared" si="6"/>
        <v>0</v>
      </c>
      <c r="O126" s="16">
        <f t="shared" si="7"/>
        <v>42114.928726851853</v>
      </c>
      <c r="P126" s="18">
        <f t="shared" si="8"/>
        <v>42139.928726851853</v>
      </c>
      <c r="Q126" t="s">
        <v>8267</v>
      </c>
      <c r="R126" s="7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7">
        <v>500</v>
      </c>
      <c r="E127">
        <v>70</v>
      </c>
      <c r="F127" t="s">
        <v>8220</v>
      </c>
      <c r="G127" t="s">
        <v>8229</v>
      </c>
      <c r="H127" t="s">
        <v>8251</v>
      </c>
      <c r="I127" s="9">
        <v>1486165880</v>
      </c>
      <c r="J127">
        <v>1480981880</v>
      </c>
      <c r="K127" t="b">
        <v>0</v>
      </c>
      <c r="L127">
        <v>6</v>
      </c>
      <c r="M127" t="b">
        <v>0</v>
      </c>
      <c r="N127" s="11">
        <f t="shared" si="6"/>
        <v>14.000000000000002</v>
      </c>
      <c r="O127" s="16">
        <f t="shared" si="7"/>
        <v>42709.993981481486</v>
      </c>
      <c r="P127" s="18">
        <f t="shared" si="8"/>
        <v>42769.993981481486</v>
      </c>
      <c r="Q127" t="s">
        <v>8267</v>
      </c>
      <c r="R127" s="7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7">
        <v>25000</v>
      </c>
      <c r="E128">
        <v>1387</v>
      </c>
      <c r="F128" t="s">
        <v>8220</v>
      </c>
      <c r="G128" t="s">
        <v>8224</v>
      </c>
      <c r="H128" t="s">
        <v>8246</v>
      </c>
      <c r="I128" s="9">
        <v>1433988000</v>
      </c>
      <c r="J128">
        <v>1431353337</v>
      </c>
      <c r="K128" t="b">
        <v>0</v>
      </c>
      <c r="L128">
        <v>13</v>
      </c>
      <c r="M128" t="b">
        <v>0</v>
      </c>
      <c r="N128" s="11">
        <f t="shared" si="6"/>
        <v>5.548</v>
      </c>
      <c r="O128" s="16">
        <f t="shared" si="7"/>
        <v>42135.589548611111</v>
      </c>
      <c r="P128" s="18">
        <f t="shared" si="8"/>
        <v>42166.083333333328</v>
      </c>
      <c r="Q128" t="s">
        <v>8267</v>
      </c>
      <c r="R128" s="7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7">
        <v>8000</v>
      </c>
      <c r="E129">
        <v>190</v>
      </c>
      <c r="F129" t="s">
        <v>8220</v>
      </c>
      <c r="G129" t="s">
        <v>8224</v>
      </c>
      <c r="H129" t="s">
        <v>8246</v>
      </c>
      <c r="I129" s="9">
        <v>1428069541</v>
      </c>
      <c r="J129">
        <v>1425481141</v>
      </c>
      <c r="K129" t="b">
        <v>0</v>
      </c>
      <c r="L129">
        <v>4</v>
      </c>
      <c r="M129" t="b">
        <v>0</v>
      </c>
      <c r="N129" s="11">
        <f t="shared" si="6"/>
        <v>2.375</v>
      </c>
      <c r="O129" s="16">
        <f t="shared" si="7"/>
        <v>42067.62431712963</v>
      </c>
      <c r="P129" s="18">
        <f t="shared" si="8"/>
        <v>42097.582650462966</v>
      </c>
      <c r="Q129" t="s">
        <v>8267</v>
      </c>
      <c r="R129" s="7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7">
        <v>100000</v>
      </c>
      <c r="E130">
        <v>1867</v>
      </c>
      <c r="F130" t="s">
        <v>8220</v>
      </c>
      <c r="G130" t="s">
        <v>8224</v>
      </c>
      <c r="H130" t="s">
        <v>8246</v>
      </c>
      <c r="I130" s="9">
        <v>1476941293</v>
      </c>
      <c r="J130">
        <v>1473917293</v>
      </c>
      <c r="K130" t="b">
        <v>0</v>
      </c>
      <c r="L130">
        <v>6</v>
      </c>
      <c r="M130" t="b">
        <v>0</v>
      </c>
      <c r="N130" s="11">
        <f t="shared" ref="N130:N193" si="12">E130/D130*100</f>
        <v>1.867</v>
      </c>
      <c r="O130" s="16">
        <f t="shared" ref="O130:O193" si="13">(((J130/60)/60)/24)+DATE(1970,1,1)</f>
        <v>42628.22792824074</v>
      </c>
      <c r="P130" s="18">
        <f t="shared" ref="P130:P193" si="14">(((I130/60)/60)/24)+DATE(1970,1,1)</f>
        <v>42663.22792824074</v>
      </c>
      <c r="Q130" t="s">
        <v>8267</v>
      </c>
      <c r="R130" s="7">
        <f t="shared" ref="R130:R193" si="15">E130/L130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7">
        <v>20000</v>
      </c>
      <c r="E131">
        <v>0</v>
      </c>
      <c r="F131" t="s">
        <v>8220</v>
      </c>
      <c r="G131" t="s">
        <v>8224</v>
      </c>
      <c r="H131" t="s">
        <v>8246</v>
      </c>
      <c r="I131" s="9">
        <v>1414708183</v>
      </c>
      <c r="J131">
        <v>1409524183</v>
      </c>
      <c r="K131" t="b">
        <v>0</v>
      </c>
      <c r="L131">
        <v>0</v>
      </c>
      <c r="M131" t="b">
        <v>0</v>
      </c>
      <c r="N131" s="11">
        <f t="shared" si="12"/>
        <v>0</v>
      </c>
      <c r="O131" s="16">
        <f t="shared" si="13"/>
        <v>41882.937303240738</v>
      </c>
      <c r="P131" s="18">
        <f t="shared" si="14"/>
        <v>41942.937303240738</v>
      </c>
      <c r="Q131" t="s">
        <v>8267</v>
      </c>
      <c r="R131" s="7" t="e">
        <f t="shared" si="15"/>
        <v>#DIV/0!</v>
      </c>
      <c r="S131" t="str">
        <f t="shared" ref="S131:S194" si="16">LEFT(Q131,FIND("/",Q131)-1)</f>
        <v>film &amp; video</v>
      </c>
      <c r="T131" t="str">
        <f t="shared" ref="T131:T194" si="17">RIGHT(Q131,LEN(Q131)-FIND("/",Q131))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7">
        <v>600</v>
      </c>
      <c r="E132">
        <v>0</v>
      </c>
      <c r="F132" t="s">
        <v>8220</v>
      </c>
      <c r="G132" t="s">
        <v>8225</v>
      </c>
      <c r="H132" t="s">
        <v>8247</v>
      </c>
      <c r="I132" s="9">
        <v>1402949760</v>
      </c>
      <c r="J132">
        <v>1400536692</v>
      </c>
      <c r="K132" t="b">
        <v>0</v>
      </c>
      <c r="L132">
        <v>0</v>
      </c>
      <c r="M132" t="b">
        <v>0</v>
      </c>
      <c r="N132" s="11">
        <f t="shared" si="12"/>
        <v>0</v>
      </c>
      <c r="O132" s="16">
        <f t="shared" si="13"/>
        <v>41778.915416666663</v>
      </c>
      <c r="P132" s="18">
        <f t="shared" si="14"/>
        <v>41806.844444444447</v>
      </c>
      <c r="Q132" t="s">
        <v>8267</v>
      </c>
      <c r="R132" s="7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 s="7">
        <v>1200</v>
      </c>
      <c r="E133">
        <v>0</v>
      </c>
      <c r="F133" t="s">
        <v>8220</v>
      </c>
      <c r="G133" t="s">
        <v>8224</v>
      </c>
      <c r="H133" t="s">
        <v>8246</v>
      </c>
      <c r="I133" s="9">
        <v>1467763200</v>
      </c>
      <c r="J133">
        <v>1466453161</v>
      </c>
      <c r="K133" t="b">
        <v>0</v>
      </c>
      <c r="L133">
        <v>0</v>
      </c>
      <c r="M133" t="b">
        <v>0</v>
      </c>
      <c r="N133" s="11">
        <f t="shared" si="12"/>
        <v>0</v>
      </c>
      <c r="O133" s="16">
        <f t="shared" si="13"/>
        <v>42541.837511574078</v>
      </c>
      <c r="P133" s="18">
        <f t="shared" si="14"/>
        <v>42557</v>
      </c>
      <c r="Q133" t="s">
        <v>8267</v>
      </c>
      <c r="R133" s="7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7">
        <v>80000</v>
      </c>
      <c r="E134">
        <v>7655</v>
      </c>
      <c r="F134" t="s">
        <v>8220</v>
      </c>
      <c r="G134" t="s">
        <v>8224</v>
      </c>
      <c r="H134" t="s">
        <v>8246</v>
      </c>
      <c r="I134" s="9">
        <v>1415392207</v>
      </c>
      <c r="J134">
        <v>1411500607</v>
      </c>
      <c r="K134" t="b">
        <v>0</v>
      </c>
      <c r="L134">
        <v>81</v>
      </c>
      <c r="M134" t="b">
        <v>0</v>
      </c>
      <c r="N134" s="11">
        <f t="shared" si="12"/>
        <v>9.5687499999999996</v>
      </c>
      <c r="O134" s="16">
        <f t="shared" si="13"/>
        <v>41905.812581018516</v>
      </c>
      <c r="P134" s="18">
        <f t="shared" si="14"/>
        <v>41950.854247685187</v>
      </c>
      <c r="Q134" t="s">
        <v>8267</v>
      </c>
      <c r="R134" s="7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7">
        <v>71764</v>
      </c>
      <c r="E135">
        <v>0</v>
      </c>
      <c r="F135" t="s">
        <v>8220</v>
      </c>
      <c r="G135" t="s">
        <v>8224</v>
      </c>
      <c r="H135" t="s">
        <v>8246</v>
      </c>
      <c r="I135" s="9">
        <v>1464715860</v>
      </c>
      <c r="J135">
        <v>1462130584</v>
      </c>
      <c r="K135" t="b">
        <v>0</v>
      </c>
      <c r="L135">
        <v>0</v>
      </c>
      <c r="M135" t="b">
        <v>0</v>
      </c>
      <c r="N135" s="11">
        <f t="shared" si="12"/>
        <v>0</v>
      </c>
      <c r="O135" s="16">
        <f t="shared" si="13"/>
        <v>42491.80768518518</v>
      </c>
      <c r="P135" s="18">
        <f t="shared" si="14"/>
        <v>42521.729861111111</v>
      </c>
      <c r="Q135" t="s">
        <v>8267</v>
      </c>
      <c r="R135" s="7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7">
        <v>5000</v>
      </c>
      <c r="E136">
        <v>0</v>
      </c>
      <c r="F136" t="s">
        <v>8220</v>
      </c>
      <c r="G136" t="s">
        <v>8224</v>
      </c>
      <c r="H136" t="s">
        <v>8246</v>
      </c>
      <c r="I136" s="9">
        <v>1441386000</v>
      </c>
      <c r="J136">
        <v>1438811418</v>
      </c>
      <c r="K136" t="b">
        <v>0</v>
      </c>
      <c r="L136">
        <v>0</v>
      </c>
      <c r="M136" t="b">
        <v>0</v>
      </c>
      <c r="N136" s="11">
        <f t="shared" si="12"/>
        <v>0</v>
      </c>
      <c r="O136" s="16">
        <f t="shared" si="13"/>
        <v>42221.909930555557</v>
      </c>
      <c r="P136" s="18">
        <f t="shared" si="14"/>
        <v>42251.708333333328</v>
      </c>
      <c r="Q136" t="s">
        <v>8267</v>
      </c>
      <c r="R136" s="7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7">
        <v>3000</v>
      </c>
      <c r="E137">
        <v>403</v>
      </c>
      <c r="F137" t="s">
        <v>8220</v>
      </c>
      <c r="G137" t="s">
        <v>8224</v>
      </c>
      <c r="H137" t="s">
        <v>8246</v>
      </c>
      <c r="I137" s="9">
        <v>1404241200</v>
      </c>
      <c r="J137">
        <v>1401354597</v>
      </c>
      <c r="K137" t="b">
        <v>0</v>
      </c>
      <c r="L137">
        <v>5</v>
      </c>
      <c r="M137" t="b">
        <v>0</v>
      </c>
      <c r="N137" s="11">
        <f t="shared" si="12"/>
        <v>13.433333333333334</v>
      </c>
      <c r="O137" s="16">
        <f t="shared" si="13"/>
        <v>41788.381909722222</v>
      </c>
      <c r="P137" s="18">
        <f t="shared" si="14"/>
        <v>41821.791666666664</v>
      </c>
      <c r="Q137" t="s">
        <v>8267</v>
      </c>
      <c r="R137" s="7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7">
        <v>3000</v>
      </c>
      <c r="E138">
        <v>0</v>
      </c>
      <c r="F138" t="s">
        <v>8220</v>
      </c>
      <c r="G138" t="s">
        <v>8224</v>
      </c>
      <c r="H138" t="s">
        <v>8246</v>
      </c>
      <c r="I138" s="9">
        <v>1431771360</v>
      </c>
      <c r="J138">
        <v>1427968234</v>
      </c>
      <c r="K138" t="b">
        <v>0</v>
      </c>
      <c r="L138">
        <v>0</v>
      </c>
      <c r="M138" t="b">
        <v>0</v>
      </c>
      <c r="N138" s="11">
        <f t="shared" si="12"/>
        <v>0</v>
      </c>
      <c r="O138" s="16">
        <f t="shared" si="13"/>
        <v>42096.410115740742</v>
      </c>
      <c r="P138" s="18">
        <f t="shared" si="14"/>
        <v>42140.427777777775</v>
      </c>
      <c r="Q138" t="s">
        <v>8267</v>
      </c>
      <c r="R138" s="7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7">
        <v>55000</v>
      </c>
      <c r="E139">
        <v>0</v>
      </c>
      <c r="F139" t="s">
        <v>8220</v>
      </c>
      <c r="G139" t="s">
        <v>8232</v>
      </c>
      <c r="H139" t="s">
        <v>8253</v>
      </c>
      <c r="I139" s="9">
        <v>1444657593</v>
      </c>
      <c r="J139">
        <v>1440337593</v>
      </c>
      <c r="K139" t="b">
        <v>0</v>
      </c>
      <c r="L139">
        <v>0</v>
      </c>
      <c r="M139" t="b">
        <v>0</v>
      </c>
      <c r="N139" s="11">
        <f t="shared" si="12"/>
        <v>0</v>
      </c>
      <c r="O139" s="16">
        <f t="shared" si="13"/>
        <v>42239.573993055557</v>
      </c>
      <c r="P139" s="18">
        <f t="shared" si="14"/>
        <v>42289.573993055557</v>
      </c>
      <c r="Q139" t="s">
        <v>8267</v>
      </c>
      <c r="R139" s="7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7">
        <v>150000</v>
      </c>
      <c r="E140">
        <v>4712</v>
      </c>
      <c r="F140" t="s">
        <v>8220</v>
      </c>
      <c r="G140" t="s">
        <v>8224</v>
      </c>
      <c r="H140" t="s">
        <v>8246</v>
      </c>
      <c r="I140" s="9">
        <v>1438405140</v>
      </c>
      <c r="J140">
        <v>1435731041</v>
      </c>
      <c r="K140" t="b">
        <v>0</v>
      </c>
      <c r="L140">
        <v>58</v>
      </c>
      <c r="M140" t="b">
        <v>0</v>
      </c>
      <c r="N140" s="11">
        <f t="shared" si="12"/>
        <v>3.1413333333333333</v>
      </c>
      <c r="O140" s="16">
        <f t="shared" si="13"/>
        <v>42186.257418981477</v>
      </c>
      <c r="P140" s="18">
        <f t="shared" si="14"/>
        <v>42217.207638888889</v>
      </c>
      <c r="Q140" t="s">
        <v>8267</v>
      </c>
      <c r="R140" s="7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7">
        <v>500</v>
      </c>
      <c r="E141">
        <v>500</v>
      </c>
      <c r="F141" t="s">
        <v>8220</v>
      </c>
      <c r="G141" t="s">
        <v>8224</v>
      </c>
      <c r="H141" t="s">
        <v>8246</v>
      </c>
      <c r="I141" s="9">
        <v>1436738772</v>
      </c>
      <c r="J141">
        <v>1435874772</v>
      </c>
      <c r="K141" t="b">
        <v>0</v>
      </c>
      <c r="L141">
        <v>1</v>
      </c>
      <c r="M141" t="b">
        <v>0</v>
      </c>
      <c r="N141" s="11">
        <f t="shared" si="12"/>
        <v>100</v>
      </c>
      <c r="O141" s="16">
        <f t="shared" si="13"/>
        <v>42187.920972222222</v>
      </c>
      <c r="P141" s="18">
        <f t="shared" si="14"/>
        <v>42197.920972222222</v>
      </c>
      <c r="Q141" t="s">
        <v>8267</v>
      </c>
      <c r="R141" s="7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7">
        <v>200000</v>
      </c>
      <c r="E142">
        <v>0</v>
      </c>
      <c r="F142" t="s">
        <v>8220</v>
      </c>
      <c r="G142" t="s">
        <v>8224</v>
      </c>
      <c r="H142" t="s">
        <v>8246</v>
      </c>
      <c r="I142" s="9">
        <v>1426823132</v>
      </c>
      <c r="J142">
        <v>1424234732</v>
      </c>
      <c r="K142" t="b">
        <v>0</v>
      </c>
      <c r="L142">
        <v>0</v>
      </c>
      <c r="M142" t="b">
        <v>0</v>
      </c>
      <c r="N142" s="11">
        <f t="shared" si="12"/>
        <v>0</v>
      </c>
      <c r="O142" s="16">
        <f t="shared" si="13"/>
        <v>42053.198287037041</v>
      </c>
      <c r="P142" s="18">
        <f t="shared" si="14"/>
        <v>42083.15662037037</v>
      </c>
      <c r="Q142" t="s">
        <v>8267</v>
      </c>
      <c r="R142" s="7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7">
        <v>12000</v>
      </c>
      <c r="E143">
        <v>1293</v>
      </c>
      <c r="F143" t="s">
        <v>8220</v>
      </c>
      <c r="G143" t="s">
        <v>8224</v>
      </c>
      <c r="H143" t="s">
        <v>8246</v>
      </c>
      <c r="I143" s="9">
        <v>1433043623</v>
      </c>
      <c r="J143">
        <v>1429155623</v>
      </c>
      <c r="K143" t="b">
        <v>0</v>
      </c>
      <c r="L143">
        <v>28</v>
      </c>
      <c r="M143" t="b">
        <v>0</v>
      </c>
      <c r="N143" s="11">
        <f t="shared" si="12"/>
        <v>10.775</v>
      </c>
      <c r="O143" s="16">
        <f t="shared" si="13"/>
        <v>42110.153043981481</v>
      </c>
      <c r="P143" s="18">
        <f t="shared" si="14"/>
        <v>42155.153043981481</v>
      </c>
      <c r="Q143" t="s">
        <v>8267</v>
      </c>
      <c r="R143" s="7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7">
        <v>3000</v>
      </c>
      <c r="E144">
        <v>10</v>
      </c>
      <c r="F144" t="s">
        <v>8220</v>
      </c>
      <c r="G144" t="s">
        <v>8224</v>
      </c>
      <c r="H144" t="s">
        <v>8246</v>
      </c>
      <c r="I144" s="9">
        <v>1416176778</v>
      </c>
      <c r="J144">
        <v>1414358778</v>
      </c>
      <c r="K144" t="b">
        <v>0</v>
      </c>
      <c r="L144">
        <v>1</v>
      </c>
      <c r="M144" t="b">
        <v>0</v>
      </c>
      <c r="N144" s="11">
        <f t="shared" si="12"/>
        <v>0.33333333333333337</v>
      </c>
      <c r="O144" s="16">
        <f t="shared" si="13"/>
        <v>41938.893263888887</v>
      </c>
      <c r="P144" s="18">
        <f t="shared" si="14"/>
        <v>41959.934930555552</v>
      </c>
      <c r="Q144" t="s">
        <v>8267</v>
      </c>
      <c r="R144" s="7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7">
        <v>5500</v>
      </c>
      <c r="E145">
        <v>0</v>
      </c>
      <c r="F145" t="s">
        <v>8220</v>
      </c>
      <c r="G145" t="s">
        <v>8226</v>
      </c>
      <c r="H145" t="s">
        <v>8248</v>
      </c>
      <c r="I145" s="9">
        <v>1472882100</v>
      </c>
      <c r="J145">
        <v>1467941542</v>
      </c>
      <c r="K145" t="b">
        <v>0</v>
      </c>
      <c r="L145">
        <v>0</v>
      </c>
      <c r="M145" t="b">
        <v>0</v>
      </c>
      <c r="N145" s="11">
        <f t="shared" si="12"/>
        <v>0</v>
      </c>
      <c r="O145" s="16">
        <f t="shared" si="13"/>
        <v>42559.064143518524</v>
      </c>
      <c r="P145" s="18">
        <f t="shared" si="14"/>
        <v>42616.246527777781</v>
      </c>
      <c r="Q145" t="s">
        <v>8267</v>
      </c>
      <c r="R145" s="7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7">
        <v>7500</v>
      </c>
      <c r="E146">
        <v>2070</v>
      </c>
      <c r="F146" t="s">
        <v>8220</v>
      </c>
      <c r="G146" t="s">
        <v>8229</v>
      </c>
      <c r="H146" t="s">
        <v>8251</v>
      </c>
      <c r="I146" s="9">
        <v>1428945472</v>
      </c>
      <c r="J146">
        <v>1423765072</v>
      </c>
      <c r="K146" t="b">
        <v>0</v>
      </c>
      <c r="L146">
        <v>37</v>
      </c>
      <c r="M146" t="b">
        <v>0</v>
      </c>
      <c r="N146" s="11">
        <f t="shared" si="12"/>
        <v>27.6</v>
      </c>
      <c r="O146" s="16">
        <f t="shared" si="13"/>
        <v>42047.762407407412</v>
      </c>
      <c r="P146" s="18">
        <f t="shared" si="14"/>
        <v>42107.72074074074</v>
      </c>
      <c r="Q146" t="s">
        <v>8267</v>
      </c>
      <c r="R146" s="7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7">
        <v>4500</v>
      </c>
      <c r="E147">
        <v>338</v>
      </c>
      <c r="F147" t="s">
        <v>8220</v>
      </c>
      <c r="G147" t="s">
        <v>8224</v>
      </c>
      <c r="H147" t="s">
        <v>8246</v>
      </c>
      <c r="I147" s="9">
        <v>1439298052</v>
      </c>
      <c r="J147">
        <v>1436965252</v>
      </c>
      <c r="K147" t="b">
        <v>0</v>
      </c>
      <c r="L147">
        <v>9</v>
      </c>
      <c r="M147" t="b">
        <v>0</v>
      </c>
      <c r="N147" s="11">
        <f t="shared" si="12"/>
        <v>7.5111111111111111</v>
      </c>
      <c r="O147" s="16">
        <f t="shared" si="13"/>
        <v>42200.542268518519</v>
      </c>
      <c r="P147" s="18">
        <f t="shared" si="14"/>
        <v>42227.542268518519</v>
      </c>
      <c r="Q147" t="s">
        <v>8267</v>
      </c>
      <c r="R147" s="7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7">
        <v>20000</v>
      </c>
      <c r="E148">
        <v>115</v>
      </c>
      <c r="F148" t="s">
        <v>8220</v>
      </c>
      <c r="G148" t="s">
        <v>8224</v>
      </c>
      <c r="H148" t="s">
        <v>8246</v>
      </c>
      <c r="I148" s="9">
        <v>1484698998</v>
      </c>
      <c r="J148">
        <v>1479514998</v>
      </c>
      <c r="K148" t="b">
        <v>0</v>
      </c>
      <c r="L148">
        <v>3</v>
      </c>
      <c r="M148" t="b">
        <v>0</v>
      </c>
      <c r="N148" s="11">
        <f t="shared" si="12"/>
        <v>0.57499999999999996</v>
      </c>
      <c r="O148" s="16">
        <f t="shared" si="13"/>
        <v>42693.016180555554</v>
      </c>
      <c r="P148" s="18">
        <f t="shared" si="14"/>
        <v>42753.016180555554</v>
      </c>
      <c r="Q148" t="s">
        <v>8267</v>
      </c>
      <c r="R148" s="7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7">
        <v>7000</v>
      </c>
      <c r="E149">
        <v>0</v>
      </c>
      <c r="F149" t="s">
        <v>8220</v>
      </c>
      <c r="G149" t="s">
        <v>8225</v>
      </c>
      <c r="H149" t="s">
        <v>8247</v>
      </c>
      <c r="I149" s="9">
        <v>1420741080</v>
      </c>
      <c r="J149">
        <v>1417026340</v>
      </c>
      <c r="K149" t="b">
        <v>0</v>
      </c>
      <c r="L149">
        <v>0</v>
      </c>
      <c r="M149" t="b">
        <v>0</v>
      </c>
      <c r="N149" s="11">
        <f t="shared" si="12"/>
        <v>0</v>
      </c>
      <c r="O149" s="16">
        <f t="shared" si="13"/>
        <v>41969.767824074079</v>
      </c>
      <c r="P149" s="18">
        <f t="shared" si="14"/>
        <v>42012.762499999997</v>
      </c>
      <c r="Q149" t="s">
        <v>8267</v>
      </c>
      <c r="R149" s="7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7">
        <v>50000</v>
      </c>
      <c r="E150">
        <v>40</v>
      </c>
      <c r="F150" t="s">
        <v>8220</v>
      </c>
      <c r="G150" t="s">
        <v>8224</v>
      </c>
      <c r="H150" t="s">
        <v>8246</v>
      </c>
      <c r="I150" s="9">
        <v>1456555536</v>
      </c>
      <c r="J150">
        <v>1453963536</v>
      </c>
      <c r="K150" t="b">
        <v>0</v>
      </c>
      <c r="L150">
        <v>2</v>
      </c>
      <c r="M150" t="b">
        <v>0</v>
      </c>
      <c r="N150" s="11">
        <f t="shared" si="12"/>
        <v>0.08</v>
      </c>
      <c r="O150" s="16">
        <f t="shared" si="13"/>
        <v>42397.281666666662</v>
      </c>
      <c r="P150" s="18">
        <f t="shared" si="14"/>
        <v>42427.281666666662</v>
      </c>
      <c r="Q150" t="s">
        <v>8267</v>
      </c>
      <c r="R150" s="7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7">
        <v>10000</v>
      </c>
      <c r="E151">
        <v>92</v>
      </c>
      <c r="F151" t="s">
        <v>8220</v>
      </c>
      <c r="G151" t="s">
        <v>8224</v>
      </c>
      <c r="H151" t="s">
        <v>8246</v>
      </c>
      <c r="I151" s="9">
        <v>1419494400</v>
      </c>
      <c r="J151">
        <v>1416888470</v>
      </c>
      <c r="K151" t="b">
        <v>0</v>
      </c>
      <c r="L151">
        <v>6</v>
      </c>
      <c r="M151" t="b">
        <v>0</v>
      </c>
      <c r="N151" s="11">
        <f t="shared" si="12"/>
        <v>0.91999999999999993</v>
      </c>
      <c r="O151" s="16">
        <f t="shared" si="13"/>
        <v>41968.172106481477</v>
      </c>
      <c r="P151" s="18">
        <f t="shared" si="14"/>
        <v>41998.333333333328</v>
      </c>
      <c r="Q151" t="s">
        <v>8267</v>
      </c>
      <c r="R151" s="7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7">
        <v>130000</v>
      </c>
      <c r="E152">
        <v>30112</v>
      </c>
      <c r="F152" t="s">
        <v>8220</v>
      </c>
      <c r="G152" t="s">
        <v>8224</v>
      </c>
      <c r="H152" t="s">
        <v>8246</v>
      </c>
      <c r="I152" s="9">
        <v>1432612382</v>
      </c>
      <c r="J152">
        <v>1427428382</v>
      </c>
      <c r="K152" t="b">
        <v>0</v>
      </c>
      <c r="L152">
        <v>67</v>
      </c>
      <c r="M152" t="b">
        <v>0</v>
      </c>
      <c r="N152" s="11">
        <f t="shared" si="12"/>
        <v>23.163076923076922</v>
      </c>
      <c r="O152" s="16">
        <f t="shared" si="13"/>
        <v>42090.161828703705</v>
      </c>
      <c r="P152" s="18">
        <f t="shared" si="14"/>
        <v>42150.161828703705</v>
      </c>
      <c r="Q152" t="s">
        <v>8267</v>
      </c>
      <c r="R152" s="7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7">
        <v>250000</v>
      </c>
      <c r="E153">
        <v>140</v>
      </c>
      <c r="F153" t="s">
        <v>8220</v>
      </c>
      <c r="G153" t="s">
        <v>8226</v>
      </c>
      <c r="H153" t="s">
        <v>8248</v>
      </c>
      <c r="I153" s="9">
        <v>1434633191</v>
      </c>
      <c r="J153">
        <v>1429449191</v>
      </c>
      <c r="K153" t="b">
        <v>0</v>
      </c>
      <c r="L153">
        <v>5</v>
      </c>
      <c r="M153" t="b">
        <v>0</v>
      </c>
      <c r="N153" s="11">
        <f t="shared" si="12"/>
        <v>5.5999999999999994E-2</v>
      </c>
      <c r="O153" s="16">
        <f t="shared" si="13"/>
        <v>42113.550821759258</v>
      </c>
      <c r="P153" s="18">
        <f t="shared" si="14"/>
        <v>42173.550821759258</v>
      </c>
      <c r="Q153" t="s">
        <v>8267</v>
      </c>
      <c r="R153" s="7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7">
        <v>380000</v>
      </c>
      <c r="E154">
        <v>30</v>
      </c>
      <c r="F154" t="s">
        <v>8220</v>
      </c>
      <c r="G154" t="s">
        <v>8224</v>
      </c>
      <c r="H154" t="s">
        <v>8246</v>
      </c>
      <c r="I154" s="9">
        <v>1411437100</v>
      </c>
      <c r="J154">
        <v>1408845100</v>
      </c>
      <c r="K154" t="b">
        <v>0</v>
      </c>
      <c r="L154">
        <v>2</v>
      </c>
      <c r="M154" t="b">
        <v>0</v>
      </c>
      <c r="N154" s="11">
        <f t="shared" si="12"/>
        <v>7.8947368421052634E-3</v>
      </c>
      <c r="O154" s="16">
        <f t="shared" si="13"/>
        <v>41875.077546296299</v>
      </c>
      <c r="P154" s="18">
        <f t="shared" si="14"/>
        <v>41905.077546296299</v>
      </c>
      <c r="Q154" t="s">
        <v>8267</v>
      </c>
      <c r="R154" s="7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7">
        <v>50000</v>
      </c>
      <c r="E155">
        <v>359</v>
      </c>
      <c r="F155" t="s">
        <v>8220</v>
      </c>
      <c r="G155" t="s">
        <v>8224</v>
      </c>
      <c r="H155" t="s">
        <v>8246</v>
      </c>
      <c r="I155" s="9">
        <v>1417532644</v>
      </c>
      <c r="J155">
        <v>1413900244</v>
      </c>
      <c r="K155" t="b">
        <v>0</v>
      </c>
      <c r="L155">
        <v>10</v>
      </c>
      <c r="M155" t="b">
        <v>0</v>
      </c>
      <c r="N155" s="11">
        <f t="shared" si="12"/>
        <v>0.71799999999999997</v>
      </c>
      <c r="O155" s="16">
        <f t="shared" si="13"/>
        <v>41933.586157407408</v>
      </c>
      <c r="P155" s="18">
        <f t="shared" si="14"/>
        <v>41975.627824074079</v>
      </c>
      <c r="Q155" t="s">
        <v>8267</v>
      </c>
      <c r="R155" s="7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7">
        <v>1500</v>
      </c>
      <c r="E156">
        <v>40</v>
      </c>
      <c r="F156" t="s">
        <v>8220</v>
      </c>
      <c r="G156" t="s">
        <v>8224</v>
      </c>
      <c r="H156" t="s">
        <v>8246</v>
      </c>
      <c r="I156" s="9">
        <v>1433336895</v>
      </c>
      <c r="J156">
        <v>1429621695</v>
      </c>
      <c r="K156" t="b">
        <v>0</v>
      </c>
      <c r="L156">
        <v>3</v>
      </c>
      <c r="M156" t="b">
        <v>0</v>
      </c>
      <c r="N156" s="11">
        <f t="shared" si="12"/>
        <v>2.666666666666667</v>
      </c>
      <c r="O156" s="16">
        <f t="shared" si="13"/>
        <v>42115.547395833331</v>
      </c>
      <c r="P156" s="18">
        <f t="shared" si="14"/>
        <v>42158.547395833331</v>
      </c>
      <c r="Q156" t="s">
        <v>8267</v>
      </c>
      <c r="R156" s="7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7">
        <v>1350000</v>
      </c>
      <c r="E157">
        <v>81</v>
      </c>
      <c r="F157" t="s">
        <v>8220</v>
      </c>
      <c r="G157" t="s">
        <v>8224</v>
      </c>
      <c r="H157" t="s">
        <v>8246</v>
      </c>
      <c r="I157" s="9">
        <v>1437657935</v>
      </c>
      <c r="J157">
        <v>1434201935</v>
      </c>
      <c r="K157" t="b">
        <v>0</v>
      </c>
      <c r="L157">
        <v>4</v>
      </c>
      <c r="M157" t="b">
        <v>0</v>
      </c>
      <c r="N157" s="11">
        <f t="shared" si="12"/>
        <v>6.0000000000000001E-3</v>
      </c>
      <c r="O157" s="16">
        <f t="shared" si="13"/>
        <v>42168.559432870374</v>
      </c>
      <c r="P157" s="18">
        <f t="shared" si="14"/>
        <v>42208.559432870374</v>
      </c>
      <c r="Q157" t="s">
        <v>8267</v>
      </c>
      <c r="R157" s="7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7">
        <v>35000</v>
      </c>
      <c r="E158">
        <v>1785</v>
      </c>
      <c r="F158" t="s">
        <v>8220</v>
      </c>
      <c r="G158" t="s">
        <v>8229</v>
      </c>
      <c r="H158" t="s">
        <v>8251</v>
      </c>
      <c r="I158" s="9">
        <v>1407034796</v>
      </c>
      <c r="J158">
        <v>1401850796</v>
      </c>
      <c r="K158" t="b">
        <v>0</v>
      </c>
      <c r="L158">
        <v>15</v>
      </c>
      <c r="M158" t="b">
        <v>0</v>
      </c>
      <c r="N158" s="11">
        <f t="shared" si="12"/>
        <v>5.0999999999999996</v>
      </c>
      <c r="O158" s="16">
        <f t="shared" si="13"/>
        <v>41794.124953703707</v>
      </c>
      <c r="P158" s="18">
        <f t="shared" si="14"/>
        <v>41854.124953703707</v>
      </c>
      <c r="Q158" t="s">
        <v>8267</v>
      </c>
      <c r="R158" s="7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7">
        <v>2995</v>
      </c>
      <c r="E159">
        <v>8</v>
      </c>
      <c r="F159" t="s">
        <v>8220</v>
      </c>
      <c r="G159" t="s">
        <v>8224</v>
      </c>
      <c r="H159" t="s">
        <v>8246</v>
      </c>
      <c r="I159" s="9">
        <v>1456523572</v>
      </c>
      <c r="J159">
        <v>1453931572</v>
      </c>
      <c r="K159" t="b">
        <v>0</v>
      </c>
      <c r="L159">
        <v>2</v>
      </c>
      <c r="M159" t="b">
        <v>0</v>
      </c>
      <c r="N159" s="11">
        <f t="shared" si="12"/>
        <v>0.26711185308848079</v>
      </c>
      <c r="O159" s="16">
        <f t="shared" si="13"/>
        <v>42396.911712962959</v>
      </c>
      <c r="P159" s="18">
        <f t="shared" si="14"/>
        <v>42426.911712962959</v>
      </c>
      <c r="Q159" t="s">
        <v>8267</v>
      </c>
      <c r="R159" s="7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7">
        <v>5000</v>
      </c>
      <c r="E160">
        <v>0</v>
      </c>
      <c r="F160" t="s">
        <v>8220</v>
      </c>
      <c r="G160" t="s">
        <v>8224</v>
      </c>
      <c r="H160" t="s">
        <v>8246</v>
      </c>
      <c r="I160" s="9">
        <v>1413942628</v>
      </c>
      <c r="J160">
        <v>1411350628</v>
      </c>
      <c r="K160" t="b">
        <v>0</v>
      </c>
      <c r="L160">
        <v>0</v>
      </c>
      <c r="M160" t="b">
        <v>0</v>
      </c>
      <c r="N160" s="11">
        <f t="shared" si="12"/>
        <v>0</v>
      </c>
      <c r="O160" s="16">
        <f t="shared" si="13"/>
        <v>41904.07671296296</v>
      </c>
      <c r="P160" s="18">
        <f t="shared" si="14"/>
        <v>41934.07671296296</v>
      </c>
      <c r="Q160" t="s">
        <v>8267</v>
      </c>
      <c r="R160" s="7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7">
        <v>500000</v>
      </c>
      <c r="E161">
        <v>10</v>
      </c>
      <c r="F161" t="s">
        <v>8220</v>
      </c>
      <c r="G161" t="s">
        <v>8224</v>
      </c>
      <c r="H161" t="s">
        <v>8246</v>
      </c>
      <c r="I161" s="9">
        <v>1467541545</v>
      </c>
      <c r="J161">
        <v>1464085545</v>
      </c>
      <c r="K161" t="b">
        <v>0</v>
      </c>
      <c r="L161">
        <v>1</v>
      </c>
      <c r="M161" t="b">
        <v>0</v>
      </c>
      <c r="N161" s="11">
        <f t="shared" si="12"/>
        <v>2E-3</v>
      </c>
      <c r="O161" s="16">
        <f t="shared" si="13"/>
        <v>42514.434548611112</v>
      </c>
      <c r="P161" s="18">
        <f t="shared" si="14"/>
        <v>42554.434548611112</v>
      </c>
      <c r="Q161" t="s">
        <v>8267</v>
      </c>
      <c r="R161" s="7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7">
        <v>5000</v>
      </c>
      <c r="E162">
        <v>0</v>
      </c>
      <c r="F162" t="s">
        <v>8221</v>
      </c>
      <c r="G162" t="s">
        <v>8224</v>
      </c>
      <c r="H162" t="s">
        <v>8246</v>
      </c>
      <c r="I162" s="9">
        <v>1439675691</v>
      </c>
      <c r="J162">
        <v>1434491691</v>
      </c>
      <c r="K162" t="b">
        <v>0</v>
      </c>
      <c r="L162">
        <v>0</v>
      </c>
      <c r="M162" t="b">
        <v>0</v>
      </c>
      <c r="N162" s="11">
        <f t="shared" si="12"/>
        <v>0</v>
      </c>
      <c r="O162" s="16">
        <f t="shared" si="13"/>
        <v>42171.913090277783</v>
      </c>
      <c r="P162" s="18">
        <f t="shared" si="14"/>
        <v>42231.913090277783</v>
      </c>
      <c r="Q162" t="s">
        <v>8268</v>
      </c>
      <c r="R162" s="7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7">
        <v>50000</v>
      </c>
      <c r="E163">
        <v>5</v>
      </c>
      <c r="F163" t="s">
        <v>8221</v>
      </c>
      <c r="G163" t="s">
        <v>8224</v>
      </c>
      <c r="H163" t="s">
        <v>8246</v>
      </c>
      <c r="I163" s="9">
        <v>1404318595</v>
      </c>
      <c r="J163">
        <v>1401726595</v>
      </c>
      <c r="K163" t="b">
        <v>0</v>
      </c>
      <c r="L163">
        <v>1</v>
      </c>
      <c r="M163" t="b">
        <v>0</v>
      </c>
      <c r="N163" s="11">
        <f t="shared" si="12"/>
        <v>0.01</v>
      </c>
      <c r="O163" s="16">
        <f t="shared" si="13"/>
        <v>41792.687442129631</v>
      </c>
      <c r="P163" s="18">
        <f t="shared" si="14"/>
        <v>41822.687442129631</v>
      </c>
      <c r="Q163" t="s">
        <v>8268</v>
      </c>
      <c r="R163" s="7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7">
        <v>2800</v>
      </c>
      <c r="E164">
        <v>435</v>
      </c>
      <c r="F164" t="s">
        <v>8221</v>
      </c>
      <c r="G164" t="s">
        <v>8224</v>
      </c>
      <c r="H164" t="s">
        <v>8246</v>
      </c>
      <c r="I164" s="9">
        <v>1408232520</v>
      </c>
      <c r="J164">
        <v>1405393356</v>
      </c>
      <c r="K164" t="b">
        <v>0</v>
      </c>
      <c r="L164">
        <v>10</v>
      </c>
      <c r="M164" t="b">
        <v>0</v>
      </c>
      <c r="N164" s="11">
        <f t="shared" si="12"/>
        <v>15.535714285714286</v>
      </c>
      <c r="O164" s="16">
        <f t="shared" si="13"/>
        <v>41835.126805555556</v>
      </c>
      <c r="P164" s="18">
        <f t="shared" si="14"/>
        <v>41867.987500000003</v>
      </c>
      <c r="Q164" t="s">
        <v>8268</v>
      </c>
      <c r="R164" s="7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7">
        <v>2000000</v>
      </c>
      <c r="E165">
        <v>0</v>
      </c>
      <c r="F165" t="s">
        <v>8221</v>
      </c>
      <c r="G165" t="s">
        <v>8224</v>
      </c>
      <c r="H165" t="s">
        <v>8246</v>
      </c>
      <c r="I165" s="9">
        <v>1443657600</v>
      </c>
      <c r="J165">
        <v>1440716654</v>
      </c>
      <c r="K165" t="b">
        <v>0</v>
      </c>
      <c r="L165">
        <v>0</v>
      </c>
      <c r="M165" t="b">
        <v>0</v>
      </c>
      <c r="N165" s="11">
        <f t="shared" si="12"/>
        <v>0</v>
      </c>
      <c r="O165" s="16">
        <f t="shared" si="13"/>
        <v>42243.961273148147</v>
      </c>
      <c r="P165" s="18">
        <f t="shared" si="14"/>
        <v>42278</v>
      </c>
      <c r="Q165" t="s">
        <v>8268</v>
      </c>
      <c r="R165" s="7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7">
        <v>120000</v>
      </c>
      <c r="E166">
        <v>640</v>
      </c>
      <c r="F166" t="s">
        <v>8221</v>
      </c>
      <c r="G166" t="s">
        <v>8224</v>
      </c>
      <c r="H166" t="s">
        <v>8246</v>
      </c>
      <c r="I166" s="9">
        <v>1411150701</v>
      </c>
      <c r="J166">
        <v>1405966701</v>
      </c>
      <c r="K166" t="b">
        <v>0</v>
      </c>
      <c r="L166">
        <v>7</v>
      </c>
      <c r="M166" t="b">
        <v>0</v>
      </c>
      <c r="N166" s="11">
        <f t="shared" si="12"/>
        <v>0.53333333333333333</v>
      </c>
      <c r="O166" s="16">
        <f t="shared" si="13"/>
        <v>41841.762743055559</v>
      </c>
      <c r="P166" s="18">
        <f t="shared" si="14"/>
        <v>41901.762743055559</v>
      </c>
      <c r="Q166" t="s">
        <v>8268</v>
      </c>
      <c r="R166" s="7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7">
        <v>17000</v>
      </c>
      <c r="E167">
        <v>0</v>
      </c>
      <c r="F167" t="s">
        <v>8221</v>
      </c>
      <c r="G167" t="s">
        <v>8225</v>
      </c>
      <c r="H167" t="s">
        <v>8247</v>
      </c>
      <c r="I167" s="9">
        <v>1452613724</v>
      </c>
      <c r="J167">
        <v>1450021724</v>
      </c>
      <c r="K167" t="b">
        <v>0</v>
      </c>
      <c r="L167">
        <v>0</v>
      </c>
      <c r="M167" t="b">
        <v>0</v>
      </c>
      <c r="N167" s="11">
        <f t="shared" si="12"/>
        <v>0</v>
      </c>
      <c r="O167" s="16">
        <f t="shared" si="13"/>
        <v>42351.658842592587</v>
      </c>
      <c r="P167" s="18">
        <f t="shared" si="14"/>
        <v>42381.658842592587</v>
      </c>
      <c r="Q167" t="s">
        <v>8268</v>
      </c>
      <c r="R167" s="7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7">
        <v>5000</v>
      </c>
      <c r="E168">
        <v>3000</v>
      </c>
      <c r="F168" t="s">
        <v>8221</v>
      </c>
      <c r="G168" t="s">
        <v>8224</v>
      </c>
      <c r="H168" t="s">
        <v>8246</v>
      </c>
      <c r="I168" s="9">
        <v>1484531362</v>
      </c>
      <c r="J168">
        <v>1481939362</v>
      </c>
      <c r="K168" t="b">
        <v>0</v>
      </c>
      <c r="L168">
        <v>1</v>
      </c>
      <c r="M168" t="b">
        <v>0</v>
      </c>
      <c r="N168" s="11">
        <f t="shared" si="12"/>
        <v>60</v>
      </c>
      <c r="O168" s="16">
        <f t="shared" si="13"/>
        <v>42721.075949074075</v>
      </c>
      <c r="P168" s="18">
        <f t="shared" si="14"/>
        <v>42751.075949074075</v>
      </c>
      <c r="Q168" t="s">
        <v>8268</v>
      </c>
      <c r="R168" s="7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7">
        <v>110000</v>
      </c>
      <c r="E169">
        <v>11</v>
      </c>
      <c r="F169" t="s">
        <v>8221</v>
      </c>
      <c r="G169" t="s">
        <v>8224</v>
      </c>
      <c r="H169" t="s">
        <v>8246</v>
      </c>
      <c r="I169" s="9">
        <v>1438726535</v>
      </c>
      <c r="J169">
        <v>1433542535</v>
      </c>
      <c r="K169" t="b">
        <v>0</v>
      </c>
      <c r="L169">
        <v>2</v>
      </c>
      <c r="M169" t="b">
        <v>0</v>
      </c>
      <c r="N169" s="11">
        <f t="shared" si="12"/>
        <v>0.01</v>
      </c>
      <c r="O169" s="16">
        <f t="shared" si="13"/>
        <v>42160.927488425921</v>
      </c>
      <c r="P169" s="18">
        <f t="shared" si="14"/>
        <v>42220.927488425921</v>
      </c>
      <c r="Q169" t="s">
        <v>8268</v>
      </c>
      <c r="R169" s="7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7">
        <v>8000</v>
      </c>
      <c r="E170">
        <v>325</v>
      </c>
      <c r="F170" t="s">
        <v>8221</v>
      </c>
      <c r="G170" t="s">
        <v>8224</v>
      </c>
      <c r="H170" t="s">
        <v>8246</v>
      </c>
      <c r="I170" s="9">
        <v>1426791770</v>
      </c>
      <c r="J170">
        <v>1424203370</v>
      </c>
      <c r="K170" t="b">
        <v>0</v>
      </c>
      <c r="L170">
        <v>3</v>
      </c>
      <c r="M170" t="b">
        <v>0</v>
      </c>
      <c r="N170" s="11">
        <f t="shared" si="12"/>
        <v>4.0625</v>
      </c>
      <c r="O170" s="16">
        <f t="shared" si="13"/>
        <v>42052.83530092593</v>
      </c>
      <c r="P170" s="18">
        <f t="shared" si="14"/>
        <v>42082.793634259258</v>
      </c>
      <c r="Q170" t="s">
        <v>8268</v>
      </c>
      <c r="R170" s="7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7">
        <v>2500</v>
      </c>
      <c r="E171">
        <v>560</v>
      </c>
      <c r="F171" t="s">
        <v>8221</v>
      </c>
      <c r="G171" t="s">
        <v>8225</v>
      </c>
      <c r="H171" t="s">
        <v>8247</v>
      </c>
      <c r="I171" s="9">
        <v>1413634059</v>
      </c>
      <c r="J171">
        <v>1411042059</v>
      </c>
      <c r="K171" t="b">
        <v>0</v>
      </c>
      <c r="L171">
        <v>10</v>
      </c>
      <c r="M171" t="b">
        <v>0</v>
      </c>
      <c r="N171" s="11">
        <f t="shared" si="12"/>
        <v>22.400000000000002</v>
      </c>
      <c r="O171" s="16">
        <f t="shared" si="13"/>
        <v>41900.505312499998</v>
      </c>
      <c r="P171" s="18">
        <f t="shared" si="14"/>
        <v>41930.505312499998</v>
      </c>
      <c r="Q171" t="s">
        <v>8268</v>
      </c>
      <c r="R171" s="7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7">
        <v>10000</v>
      </c>
      <c r="E172">
        <v>325</v>
      </c>
      <c r="F172" t="s">
        <v>8221</v>
      </c>
      <c r="G172" t="s">
        <v>8224</v>
      </c>
      <c r="H172" t="s">
        <v>8246</v>
      </c>
      <c r="I172" s="9">
        <v>1440912480</v>
      </c>
      <c r="J172">
        <v>1438385283</v>
      </c>
      <c r="K172" t="b">
        <v>0</v>
      </c>
      <c r="L172">
        <v>10</v>
      </c>
      <c r="M172" t="b">
        <v>0</v>
      </c>
      <c r="N172" s="11">
        <f t="shared" si="12"/>
        <v>3.25</v>
      </c>
      <c r="O172" s="16">
        <f t="shared" si="13"/>
        <v>42216.977812500001</v>
      </c>
      <c r="P172" s="18">
        <f t="shared" si="14"/>
        <v>42246.227777777778</v>
      </c>
      <c r="Q172" t="s">
        <v>8268</v>
      </c>
      <c r="R172" s="7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7">
        <v>50000</v>
      </c>
      <c r="E173">
        <v>1</v>
      </c>
      <c r="F173" t="s">
        <v>8221</v>
      </c>
      <c r="G173" t="s">
        <v>8224</v>
      </c>
      <c r="H173" t="s">
        <v>8246</v>
      </c>
      <c r="I173" s="9">
        <v>1470975614</v>
      </c>
      <c r="J173">
        <v>1465791614</v>
      </c>
      <c r="K173" t="b">
        <v>0</v>
      </c>
      <c r="L173">
        <v>1</v>
      </c>
      <c r="M173" t="b">
        <v>0</v>
      </c>
      <c r="N173" s="11">
        <f t="shared" si="12"/>
        <v>2E-3</v>
      </c>
      <c r="O173" s="16">
        <f t="shared" si="13"/>
        <v>42534.180717592593</v>
      </c>
      <c r="P173" s="18">
        <f t="shared" si="14"/>
        <v>42594.180717592593</v>
      </c>
      <c r="Q173" t="s">
        <v>8268</v>
      </c>
      <c r="R173" s="7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7">
        <v>95000</v>
      </c>
      <c r="E174">
        <v>0</v>
      </c>
      <c r="F174" t="s">
        <v>8221</v>
      </c>
      <c r="G174" t="s">
        <v>8224</v>
      </c>
      <c r="H174" t="s">
        <v>8246</v>
      </c>
      <c r="I174" s="9">
        <v>1426753723</v>
      </c>
      <c r="J174">
        <v>1423733323</v>
      </c>
      <c r="K174" t="b">
        <v>0</v>
      </c>
      <c r="L174">
        <v>0</v>
      </c>
      <c r="M174" t="b">
        <v>0</v>
      </c>
      <c r="N174" s="11">
        <f t="shared" si="12"/>
        <v>0</v>
      </c>
      <c r="O174" s="16">
        <f t="shared" si="13"/>
        <v>42047.394942129627</v>
      </c>
      <c r="P174" s="18">
        <f t="shared" si="14"/>
        <v>42082.353275462956</v>
      </c>
      <c r="Q174" t="s">
        <v>8268</v>
      </c>
      <c r="R174" s="7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7">
        <v>1110</v>
      </c>
      <c r="E175">
        <v>0</v>
      </c>
      <c r="F175" t="s">
        <v>8221</v>
      </c>
      <c r="G175" t="s">
        <v>8225</v>
      </c>
      <c r="H175" t="s">
        <v>8247</v>
      </c>
      <c r="I175" s="9">
        <v>1425131108</v>
      </c>
      <c r="J175">
        <v>1422539108</v>
      </c>
      <c r="K175" t="b">
        <v>0</v>
      </c>
      <c r="L175">
        <v>0</v>
      </c>
      <c r="M175" t="b">
        <v>0</v>
      </c>
      <c r="N175" s="11">
        <f t="shared" si="12"/>
        <v>0</v>
      </c>
      <c r="O175" s="16">
        <f t="shared" si="13"/>
        <v>42033.573009259257</v>
      </c>
      <c r="P175" s="18">
        <f t="shared" si="14"/>
        <v>42063.573009259257</v>
      </c>
      <c r="Q175" t="s">
        <v>8268</v>
      </c>
      <c r="R175" s="7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7">
        <v>6000</v>
      </c>
      <c r="E176">
        <v>0</v>
      </c>
      <c r="F176" t="s">
        <v>8221</v>
      </c>
      <c r="G176" t="s">
        <v>8233</v>
      </c>
      <c r="H176" t="s">
        <v>8249</v>
      </c>
      <c r="I176" s="9">
        <v>1431108776</v>
      </c>
      <c r="J176">
        <v>1425924776</v>
      </c>
      <c r="K176" t="b">
        <v>0</v>
      </c>
      <c r="L176">
        <v>0</v>
      </c>
      <c r="M176" t="b">
        <v>0</v>
      </c>
      <c r="N176" s="11">
        <f t="shared" si="12"/>
        <v>0</v>
      </c>
      <c r="O176" s="16">
        <f t="shared" si="13"/>
        <v>42072.758981481486</v>
      </c>
      <c r="P176" s="18">
        <f t="shared" si="14"/>
        <v>42132.758981481486</v>
      </c>
      <c r="Q176" t="s">
        <v>8268</v>
      </c>
      <c r="R176" s="7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7">
        <v>20000</v>
      </c>
      <c r="E177">
        <v>1297</v>
      </c>
      <c r="F177" t="s">
        <v>8221</v>
      </c>
      <c r="G177" t="s">
        <v>8225</v>
      </c>
      <c r="H177" t="s">
        <v>8247</v>
      </c>
      <c r="I177" s="9">
        <v>1409337611</v>
      </c>
      <c r="J177">
        <v>1407177611</v>
      </c>
      <c r="K177" t="b">
        <v>0</v>
      </c>
      <c r="L177">
        <v>26</v>
      </c>
      <c r="M177" t="b">
        <v>0</v>
      </c>
      <c r="N177" s="11">
        <f t="shared" si="12"/>
        <v>6.4850000000000003</v>
      </c>
      <c r="O177" s="16">
        <f t="shared" si="13"/>
        <v>41855.777905092589</v>
      </c>
      <c r="P177" s="18">
        <f t="shared" si="14"/>
        <v>41880.777905092589</v>
      </c>
      <c r="Q177" t="s">
        <v>8268</v>
      </c>
      <c r="R177" s="7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7">
        <v>1500</v>
      </c>
      <c r="E178">
        <v>0</v>
      </c>
      <c r="F178" t="s">
        <v>8221</v>
      </c>
      <c r="G178" t="s">
        <v>8224</v>
      </c>
      <c r="H178" t="s">
        <v>8246</v>
      </c>
      <c r="I178" s="9">
        <v>1438803999</v>
      </c>
      <c r="J178">
        <v>1436211999</v>
      </c>
      <c r="K178" t="b">
        <v>0</v>
      </c>
      <c r="L178">
        <v>0</v>
      </c>
      <c r="M178" t="b">
        <v>0</v>
      </c>
      <c r="N178" s="11">
        <f t="shared" si="12"/>
        <v>0</v>
      </c>
      <c r="O178" s="16">
        <f t="shared" si="13"/>
        <v>42191.824062500003</v>
      </c>
      <c r="P178" s="18">
        <f t="shared" si="14"/>
        <v>42221.824062500003</v>
      </c>
      <c r="Q178" t="s">
        <v>8268</v>
      </c>
      <c r="R178" s="7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7">
        <v>450</v>
      </c>
      <c r="E179">
        <v>180</v>
      </c>
      <c r="F179" t="s">
        <v>8221</v>
      </c>
      <c r="G179" t="s">
        <v>8224</v>
      </c>
      <c r="H179" t="s">
        <v>8246</v>
      </c>
      <c r="I179" s="9">
        <v>1427155726</v>
      </c>
      <c r="J179">
        <v>1425690526</v>
      </c>
      <c r="K179" t="b">
        <v>0</v>
      </c>
      <c r="L179">
        <v>7</v>
      </c>
      <c r="M179" t="b">
        <v>0</v>
      </c>
      <c r="N179" s="11">
        <f t="shared" si="12"/>
        <v>40</v>
      </c>
      <c r="O179" s="16">
        <f t="shared" si="13"/>
        <v>42070.047754629632</v>
      </c>
      <c r="P179" s="18">
        <f t="shared" si="14"/>
        <v>42087.00608796296</v>
      </c>
      <c r="Q179" t="s">
        <v>8268</v>
      </c>
      <c r="R179" s="7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7">
        <v>500000</v>
      </c>
      <c r="E180">
        <v>0</v>
      </c>
      <c r="F180" t="s">
        <v>8221</v>
      </c>
      <c r="G180" t="s">
        <v>8227</v>
      </c>
      <c r="H180" t="s">
        <v>8249</v>
      </c>
      <c r="I180" s="9">
        <v>1448582145</v>
      </c>
      <c r="J180">
        <v>1445986545</v>
      </c>
      <c r="K180" t="b">
        <v>0</v>
      </c>
      <c r="L180">
        <v>0</v>
      </c>
      <c r="M180" t="b">
        <v>0</v>
      </c>
      <c r="N180" s="11">
        <f t="shared" si="12"/>
        <v>0</v>
      </c>
      <c r="O180" s="16">
        <f t="shared" si="13"/>
        <v>42304.955381944441</v>
      </c>
      <c r="P180" s="18">
        <f t="shared" si="14"/>
        <v>42334.997048611112</v>
      </c>
      <c r="Q180" t="s">
        <v>8268</v>
      </c>
      <c r="R180" s="7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7">
        <v>1000</v>
      </c>
      <c r="E181">
        <v>200</v>
      </c>
      <c r="F181" t="s">
        <v>8221</v>
      </c>
      <c r="G181" t="s">
        <v>8224</v>
      </c>
      <c r="H181" t="s">
        <v>8246</v>
      </c>
      <c r="I181" s="9">
        <v>1457056555</v>
      </c>
      <c r="J181">
        <v>1454464555</v>
      </c>
      <c r="K181" t="b">
        <v>0</v>
      </c>
      <c r="L181">
        <v>2</v>
      </c>
      <c r="M181" t="b">
        <v>0</v>
      </c>
      <c r="N181" s="11">
        <f t="shared" si="12"/>
        <v>20</v>
      </c>
      <c r="O181" s="16">
        <f t="shared" si="13"/>
        <v>42403.080497685187</v>
      </c>
      <c r="P181" s="18">
        <f t="shared" si="14"/>
        <v>42433.080497685187</v>
      </c>
      <c r="Q181" t="s">
        <v>8268</v>
      </c>
      <c r="R181" s="7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7">
        <v>1200</v>
      </c>
      <c r="E182">
        <v>401</v>
      </c>
      <c r="F182" t="s">
        <v>8221</v>
      </c>
      <c r="G182" t="s">
        <v>8225</v>
      </c>
      <c r="H182" t="s">
        <v>8247</v>
      </c>
      <c r="I182" s="9">
        <v>1428951600</v>
      </c>
      <c r="J182">
        <v>1425512843</v>
      </c>
      <c r="K182" t="b">
        <v>0</v>
      </c>
      <c r="L182">
        <v>13</v>
      </c>
      <c r="M182" t="b">
        <v>0</v>
      </c>
      <c r="N182" s="11">
        <f t="shared" si="12"/>
        <v>33.416666666666664</v>
      </c>
      <c r="O182" s="16">
        <f t="shared" si="13"/>
        <v>42067.991238425922</v>
      </c>
      <c r="P182" s="18">
        <f t="shared" si="14"/>
        <v>42107.791666666672</v>
      </c>
      <c r="Q182" t="s">
        <v>8268</v>
      </c>
      <c r="R182" s="7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7">
        <v>3423</v>
      </c>
      <c r="E183">
        <v>722</v>
      </c>
      <c r="F183" t="s">
        <v>8221</v>
      </c>
      <c r="G183" t="s">
        <v>8225</v>
      </c>
      <c r="H183" t="s">
        <v>8247</v>
      </c>
      <c r="I183" s="9">
        <v>1434995295</v>
      </c>
      <c r="J183">
        <v>1432403295</v>
      </c>
      <c r="K183" t="b">
        <v>0</v>
      </c>
      <c r="L183">
        <v>4</v>
      </c>
      <c r="M183" t="b">
        <v>0</v>
      </c>
      <c r="N183" s="11">
        <f t="shared" si="12"/>
        <v>21.092608822670172</v>
      </c>
      <c r="O183" s="16">
        <f t="shared" si="13"/>
        <v>42147.741840277777</v>
      </c>
      <c r="P183" s="18">
        <f t="shared" si="14"/>
        <v>42177.741840277777</v>
      </c>
      <c r="Q183" t="s">
        <v>8268</v>
      </c>
      <c r="R183" s="7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7">
        <v>1000</v>
      </c>
      <c r="E184">
        <v>0</v>
      </c>
      <c r="F184" t="s">
        <v>8221</v>
      </c>
      <c r="G184" t="s">
        <v>8224</v>
      </c>
      <c r="H184" t="s">
        <v>8246</v>
      </c>
      <c r="I184" s="9">
        <v>1483748232</v>
      </c>
      <c r="J184">
        <v>1481156232</v>
      </c>
      <c r="K184" t="b">
        <v>0</v>
      </c>
      <c r="L184">
        <v>0</v>
      </c>
      <c r="M184" t="b">
        <v>0</v>
      </c>
      <c r="N184" s="11">
        <f t="shared" si="12"/>
        <v>0</v>
      </c>
      <c r="O184" s="16">
        <f t="shared" si="13"/>
        <v>42712.011944444443</v>
      </c>
      <c r="P184" s="18">
        <f t="shared" si="14"/>
        <v>42742.011944444443</v>
      </c>
      <c r="Q184" t="s">
        <v>8268</v>
      </c>
      <c r="R184" s="7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 s="7">
        <v>12500</v>
      </c>
      <c r="E185">
        <v>4482</v>
      </c>
      <c r="F185" t="s">
        <v>8221</v>
      </c>
      <c r="G185" t="s">
        <v>8225</v>
      </c>
      <c r="H185" t="s">
        <v>8247</v>
      </c>
      <c r="I185" s="9">
        <v>1417033610</v>
      </c>
      <c r="J185">
        <v>1414438010</v>
      </c>
      <c r="K185" t="b">
        <v>0</v>
      </c>
      <c r="L185">
        <v>12</v>
      </c>
      <c r="M185" t="b">
        <v>0</v>
      </c>
      <c r="N185" s="11">
        <f t="shared" si="12"/>
        <v>35.856000000000002</v>
      </c>
      <c r="O185" s="16">
        <f t="shared" si="13"/>
        <v>41939.810300925928</v>
      </c>
      <c r="P185" s="18">
        <f t="shared" si="14"/>
        <v>41969.851967592593</v>
      </c>
      <c r="Q185" t="s">
        <v>8268</v>
      </c>
      <c r="R185" s="7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7">
        <v>1500</v>
      </c>
      <c r="E186">
        <v>51</v>
      </c>
      <c r="F186" t="s">
        <v>8221</v>
      </c>
      <c r="G186" t="s">
        <v>8229</v>
      </c>
      <c r="H186" t="s">
        <v>8251</v>
      </c>
      <c r="I186" s="9">
        <v>1409543940</v>
      </c>
      <c r="J186">
        <v>1404586762</v>
      </c>
      <c r="K186" t="b">
        <v>0</v>
      </c>
      <c r="L186">
        <v>2</v>
      </c>
      <c r="M186" t="b">
        <v>0</v>
      </c>
      <c r="N186" s="11">
        <f t="shared" si="12"/>
        <v>3.4000000000000004</v>
      </c>
      <c r="O186" s="16">
        <f t="shared" si="13"/>
        <v>41825.791226851856</v>
      </c>
      <c r="P186" s="18">
        <f t="shared" si="14"/>
        <v>41883.165972222225</v>
      </c>
      <c r="Q186" t="s">
        <v>8268</v>
      </c>
      <c r="R186" s="7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 s="7">
        <v>40000</v>
      </c>
      <c r="E187">
        <v>2200</v>
      </c>
      <c r="F187" t="s">
        <v>8221</v>
      </c>
      <c r="G187" t="s">
        <v>8234</v>
      </c>
      <c r="H187" t="s">
        <v>8254</v>
      </c>
      <c r="I187" s="9">
        <v>1471557139</v>
      </c>
      <c r="J187">
        <v>1468965139</v>
      </c>
      <c r="K187" t="b">
        <v>0</v>
      </c>
      <c r="L187">
        <v>10</v>
      </c>
      <c r="M187" t="b">
        <v>0</v>
      </c>
      <c r="N187" s="11">
        <f t="shared" si="12"/>
        <v>5.5</v>
      </c>
      <c r="O187" s="16">
        <f t="shared" si="13"/>
        <v>42570.91133101852</v>
      </c>
      <c r="P187" s="18">
        <f t="shared" si="14"/>
        <v>42600.91133101852</v>
      </c>
      <c r="Q187" t="s">
        <v>8268</v>
      </c>
      <c r="R187" s="7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7">
        <v>5000</v>
      </c>
      <c r="E188">
        <v>0</v>
      </c>
      <c r="F188" t="s">
        <v>8221</v>
      </c>
      <c r="G188" t="s">
        <v>8224</v>
      </c>
      <c r="H188" t="s">
        <v>8246</v>
      </c>
      <c r="I188" s="9">
        <v>1488571200</v>
      </c>
      <c r="J188">
        <v>1485977434</v>
      </c>
      <c r="K188" t="b">
        <v>0</v>
      </c>
      <c r="L188">
        <v>0</v>
      </c>
      <c r="M188" t="b">
        <v>0</v>
      </c>
      <c r="N188" s="11">
        <f t="shared" si="12"/>
        <v>0</v>
      </c>
      <c r="O188" s="16">
        <f t="shared" si="13"/>
        <v>42767.812893518523</v>
      </c>
      <c r="P188" s="18">
        <f t="shared" si="14"/>
        <v>42797.833333333328</v>
      </c>
      <c r="Q188" t="s">
        <v>8268</v>
      </c>
      <c r="R188" s="7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7">
        <v>5000</v>
      </c>
      <c r="E189">
        <v>800</v>
      </c>
      <c r="F189" t="s">
        <v>8221</v>
      </c>
      <c r="G189" t="s">
        <v>8224</v>
      </c>
      <c r="H189" t="s">
        <v>8246</v>
      </c>
      <c r="I189" s="9">
        <v>1437461940</v>
      </c>
      <c r="J189">
        <v>1435383457</v>
      </c>
      <c r="K189" t="b">
        <v>0</v>
      </c>
      <c r="L189">
        <v>5</v>
      </c>
      <c r="M189" t="b">
        <v>0</v>
      </c>
      <c r="N189" s="11">
        <f t="shared" si="12"/>
        <v>16</v>
      </c>
      <c r="O189" s="16">
        <f t="shared" si="13"/>
        <v>42182.234456018516</v>
      </c>
      <c r="P189" s="18">
        <f t="shared" si="14"/>
        <v>42206.290972222225</v>
      </c>
      <c r="Q189" t="s">
        <v>8268</v>
      </c>
      <c r="R189" s="7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7">
        <v>1500</v>
      </c>
      <c r="E190">
        <v>0</v>
      </c>
      <c r="F190" t="s">
        <v>8221</v>
      </c>
      <c r="G190" t="s">
        <v>8224</v>
      </c>
      <c r="H190" t="s">
        <v>8246</v>
      </c>
      <c r="I190" s="9">
        <v>1409891015</v>
      </c>
      <c r="J190">
        <v>1407299015</v>
      </c>
      <c r="K190" t="b">
        <v>0</v>
      </c>
      <c r="L190">
        <v>0</v>
      </c>
      <c r="M190" t="b">
        <v>0</v>
      </c>
      <c r="N190" s="11">
        <f t="shared" si="12"/>
        <v>0</v>
      </c>
      <c r="O190" s="16">
        <f t="shared" si="13"/>
        <v>41857.18304398148</v>
      </c>
      <c r="P190" s="18">
        <f t="shared" si="14"/>
        <v>41887.18304398148</v>
      </c>
      <c r="Q190" t="s">
        <v>8268</v>
      </c>
      <c r="R190" s="7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7">
        <v>500000</v>
      </c>
      <c r="E191">
        <v>345</v>
      </c>
      <c r="F191" t="s">
        <v>8221</v>
      </c>
      <c r="G191" t="s">
        <v>8224</v>
      </c>
      <c r="H191" t="s">
        <v>8246</v>
      </c>
      <c r="I191" s="9">
        <v>1472920477</v>
      </c>
      <c r="J191">
        <v>1467736477</v>
      </c>
      <c r="K191" t="b">
        <v>0</v>
      </c>
      <c r="L191">
        <v>5</v>
      </c>
      <c r="M191" t="b">
        <v>0</v>
      </c>
      <c r="N191" s="11">
        <f t="shared" si="12"/>
        <v>6.8999999999999992E-2</v>
      </c>
      <c r="O191" s="16">
        <f t="shared" si="13"/>
        <v>42556.690706018519</v>
      </c>
      <c r="P191" s="18">
        <f t="shared" si="14"/>
        <v>42616.690706018519</v>
      </c>
      <c r="Q191" t="s">
        <v>8268</v>
      </c>
      <c r="R191" s="7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 s="7">
        <v>12000</v>
      </c>
      <c r="E192">
        <v>50</v>
      </c>
      <c r="F192" t="s">
        <v>8221</v>
      </c>
      <c r="G192" t="s">
        <v>8224</v>
      </c>
      <c r="H192" t="s">
        <v>8246</v>
      </c>
      <c r="I192" s="9">
        <v>1466091446</v>
      </c>
      <c r="J192">
        <v>1465227446</v>
      </c>
      <c r="K192" t="b">
        <v>0</v>
      </c>
      <c r="L192">
        <v>1</v>
      </c>
      <c r="M192" t="b">
        <v>0</v>
      </c>
      <c r="N192" s="11">
        <f t="shared" si="12"/>
        <v>0.41666666666666669</v>
      </c>
      <c r="O192" s="16">
        <f t="shared" si="13"/>
        <v>42527.650995370372</v>
      </c>
      <c r="P192" s="18">
        <f t="shared" si="14"/>
        <v>42537.650995370372</v>
      </c>
      <c r="Q192" t="s">
        <v>8268</v>
      </c>
      <c r="R192" s="7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7">
        <v>5000</v>
      </c>
      <c r="E193">
        <v>250</v>
      </c>
      <c r="F193" t="s">
        <v>8221</v>
      </c>
      <c r="G193" t="s">
        <v>8226</v>
      </c>
      <c r="H193" t="s">
        <v>8248</v>
      </c>
      <c r="I193" s="9">
        <v>1443782138</v>
      </c>
      <c r="J193">
        <v>1440326138</v>
      </c>
      <c r="K193" t="b">
        <v>0</v>
      </c>
      <c r="L193">
        <v>3</v>
      </c>
      <c r="M193" t="b">
        <v>0</v>
      </c>
      <c r="N193" s="11">
        <f t="shared" si="12"/>
        <v>5</v>
      </c>
      <c r="O193" s="16">
        <f t="shared" si="13"/>
        <v>42239.441412037035</v>
      </c>
      <c r="P193" s="18">
        <f t="shared" si="14"/>
        <v>42279.441412037035</v>
      </c>
      <c r="Q193" t="s">
        <v>8268</v>
      </c>
      <c r="R193" s="7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7">
        <v>1000000</v>
      </c>
      <c r="E194">
        <v>17</v>
      </c>
      <c r="F194" t="s">
        <v>8221</v>
      </c>
      <c r="G194" t="s">
        <v>8224</v>
      </c>
      <c r="H194" t="s">
        <v>8246</v>
      </c>
      <c r="I194" s="9">
        <v>1413572432</v>
      </c>
      <c r="J194">
        <v>1410980432</v>
      </c>
      <c r="K194" t="b">
        <v>0</v>
      </c>
      <c r="L194">
        <v>3</v>
      </c>
      <c r="M194" t="b">
        <v>0</v>
      </c>
      <c r="N194" s="11">
        <f t="shared" ref="N194:N257" si="18">E194/D194*100</f>
        <v>1.6999999999999999E-3</v>
      </c>
      <c r="O194" s="16">
        <f t="shared" ref="O194:O257" si="19">(((J194/60)/60)/24)+DATE(1970,1,1)</f>
        <v>41899.792037037041</v>
      </c>
      <c r="P194" s="18">
        <f t="shared" ref="P194:P257" si="20">(((I194/60)/60)/24)+DATE(1970,1,1)</f>
        <v>41929.792037037041</v>
      </c>
      <c r="Q194" t="s">
        <v>8268</v>
      </c>
      <c r="R194" s="7">
        <f t="shared" ref="R194:R257" si="21">E194/L194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7">
        <v>1000</v>
      </c>
      <c r="E195">
        <v>0</v>
      </c>
      <c r="F195" t="s">
        <v>8221</v>
      </c>
      <c r="G195" t="s">
        <v>8225</v>
      </c>
      <c r="H195" t="s">
        <v>8247</v>
      </c>
      <c r="I195" s="9">
        <v>1417217166</v>
      </c>
      <c r="J195">
        <v>1412029566</v>
      </c>
      <c r="K195" t="b">
        <v>0</v>
      </c>
      <c r="L195">
        <v>0</v>
      </c>
      <c r="M195" t="b">
        <v>0</v>
      </c>
      <c r="N195" s="11">
        <f t="shared" si="18"/>
        <v>0</v>
      </c>
      <c r="O195" s="16">
        <f t="shared" si="19"/>
        <v>41911.934791666667</v>
      </c>
      <c r="P195" s="18">
        <f t="shared" si="20"/>
        <v>41971.976458333331</v>
      </c>
      <c r="Q195" t="s">
        <v>8268</v>
      </c>
      <c r="R195" s="7" t="e">
        <f t="shared" si="21"/>
        <v>#DIV/0!</v>
      </c>
      <c r="S195" t="str">
        <f t="shared" ref="S195:S258" si="22">LEFT(Q195,FIND("/",Q195)-1)</f>
        <v>film &amp; video</v>
      </c>
      <c r="T195" t="str">
        <f t="shared" ref="T195:T258" si="23">RIGHT(Q195,LEN(Q195)-FIND("/",Q195))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7">
        <v>2500</v>
      </c>
      <c r="E196">
        <v>3</v>
      </c>
      <c r="F196" t="s">
        <v>8221</v>
      </c>
      <c r="G196" t="s">
        <v>8225</v>
      </c>
      <c r="H196" t="s">
        <v>8247</v>
      </c>
      <c r="I196" s="9">
        <v>1457308531</v>
      </c>
      <c r="J196">
        <v>1452124531</v>
      </c>
      <c r="K196" t="b">
        <v>0</v>
      </c>
      <c r="L196">
        <v>3</v>
      </c>
      <c r="M196" t="b">
        <v>0</v>
      </c>
      <c r="N196" s="11">
        <f t="shared" si="18"/>
        <v>0.12</v>
      </c>
      <c r="O196" s="16">
        <f t="shared" si="19"/>
        <v>42375.996886574074</v>
      </c>
      <c r="P196" s="18">
        <f t="shared" si="20"/>
        <v>42435.996886574074</v>
      </c>
      <c r="Q196" t="s">
        <v>8268</v>
      </c>
      <c r="R196" s="7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7">
        <v>2000000</v>
      </c>
      <c r="E197">
        <v>0</v>
      </c>
      <c r="F197" t="s">
        <v>8221</v>
      </c>
      <c r="G197" t="s">
        <v>8224</v>
      </c>
      <c r="H197" t="s">
        <v>8246</v>
      </c>
      <c r="I197" s="9">
        <v>1436544332</v>
      </c>
      <c r="J197">
        <v>1431360332</v>
      </c>
      <c r="K197" t="b">
        <v>0</v>
      </c>
      <c r="L197">
        <v>0</v>
      </c>
      <c r="M197" t="b">
        <v>0</v>
      </c>
      <c r="N197" s="11">
        <f t="shared" si="18"/>
        <v>0</v>
      </c>
      <c r="O197" s="16">
        <f t="shared" si="19"/>
        <v>42135.67050925926</v>
      </c>
      <c r="P197" s="18">
        <f t="shared" si="20"/>
        <v>42195.67050925926</v>
      </c>
      <c r="Q197" t="s">
        <v>8268</v>
      </c>
      <c r="R197" s="7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7">
        <v>3500</v>
      </c>
      <c r="E198">
        <v>1465</v>
      </c>
      <c r="F198" t="s">
        <v>8221</v>
      </c>
      <c r="G198" t="s">
        <v>8225</v>
      </c>
      <c r="H198" t="s">
        <v>8247</v>
      </c>
      <c r="I198" s="9">
        <v>1444510800</v>
      </c>
      <c r="J198">
        <v>1442062898</v>
      </c>
      <c r="K198" t="b">
        <v>0</v>
      </c>
      <c r="L198">
        <v>19</v>
      </c>
      <c r="M198" t="b">
        <v>0</v>
      </c>
      <c r="N198" s="11">
        <f t="shared" si="18"/>
        <v>41.857142857142861</v>
      </c>
      <c r="O198" s="16">
        <f t="shared" si="19"/>
        <v>42259.542800925927</v>
      </c>
      <c r="P198" s="18">
        <f t="shared" si="20"/>
        <v>42287.875</v>
      </c>
      <c r="Q198" t="s">
        <v>8268</v>
      </c>
      <c r="R198" s="7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7">
        <v>2500</v>
      </c>
      <c r="E199">
        <v>262</v>
      </c>
      <c r="F199" t="s">
        <v>8221</v>
      </c>
      <c r="G199" t="s">
        <v>8225</v>
      </c>
      <c r="H199" t="s">
        <v>8247</v>
      </c>
      <c r="I199" s="9">
        <v>1487365200</v>
      </c>
      <c r="J199">
        <v>1483734100</v>
      </c>
      <c r="K199" t="b">
        <v>0</v>
      </c>
      <c r="L199">
        <v>8</v>
      </c>
      <c r="M199" t="b">
        <v>0</v>
      </c>
      <c r="N199" s="11">
        <f t="shared" si="18"/>
        <v>10.48</v>
      </c>
      <c r="O199" s="16">
        <f t="shared" si="19"/>
        <v>42741.848379629635</v>
      </c>
      <c r="P199" s="18">
        <f t="shared" si="20"/>
        <v>42783.875</v>
      </c>
      <c r="Q199" t="s">
        <v>8268</v>
      </c>
      <c r="R199" s="7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7">
        <v>25000</v>
      </c>
      <c r="E200">
        <v>279</v>
      </c>
      <c r="F200" t="s">
        <v>8221</v>
      </c>
      <c r="G200" t="s">
        <v>8224</v>
      </c>
      <c r="H200" t="s">
        <v>8246</v>
      </c>
      <c r="I200" s="9">
        <v>1412500322</v>
      </c>
      <c r="J200">
        <v>1409908322</v>
      </c>
      <c r="K200" t="b">
        <v>0</v>
      </c>
      <c r="L200">
        <v>6</v>
      </c>
      <c r="M200" t="b">
        <v>0</v>
      </c>
      <c r="N200" s="11">
        <f t="shared" si="18"/>
        <v>1.1159999999999999</v>
      </c>
      <c r="O200" s="16">
        <f t="shared" si="19"/>
        <v>41887.383356481485</v>
      </c>
      <c r="P200" s="18">
        <f t="shared" si="20"/>
        <v>41917.383356481485</v>
      </c>
      <c r="Q200" t="s">
        <v>8268</v>
      </c>
      <c r="R200" s="7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7">
        <v>10000</v>
      </c>
      <c r="E201">
        <v>0</v>
      </c>
      <c r="F201" t="s">
        <v>8221</v>
      </c>
      <c r="G201" t="s">
        <v>8224</v>
      </c>
      <c r="H201" t="s">
        <v>8246</v>
      </c>
      <c r="I201" s="9">
        <v>1472698702</v>
      </c>
      <c r="J201">
        <v>1470106702</v>
      </c>
      <c r="K201" t="b">
        <v>0</v>
      </c>
      <c r="L201">
        <v>0</v>
      </c>
      <c r="M201" t="b">
        <v>0</v>
      </c>
      <c r="N201" s="11">
        <f t="shared" si="18"/>
        <v>0</v>
      </c>
      <c r="O201" s="16">
        <f t="shared" si="19"/>
        <v>42584.123865740738</v>
      </c>
      <c r="P201" s="18">
        <f t="shared" si="20"/>
        <v>42614.123865740738</v>
      </c>
      <c r="Q201" t="s">
        <v>8268</v>
      </c>
      <c r="R201" s="7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7">
        <v>6000</v>
      </c>
      <c r="E202">
        <v>1571.55</v>
      </c>
      <c r="F202" t="s">
        <v>8221</v>
      </c>
      <c r="G202" t="s">
        <v>8224</v>
      </c>
      <c r="H202" t="s">
        <v>8246</v>
      </c>
      <c r="I202" s="9">
        <v>1410746403</v>
      </c>
      <c r="J202">
        <v>1408154403</v>
      </c>
      <c r="K202" t="b">
        <v>0</v>
      </c>
      <c r="L202">
        <v>18</v>
      </c>
      <c r="M202" t="b">
        <v>0</v>
      </c>
      <c r="N202" s="11">
        <f t="shared" si="18"/>
        <v>26.192500000000003</v>
      </c>
      <c r="O202" s="16">
        <f t="shared" si="19"/>
        <v>41867.083368055559</v>
      </c>
      <c r="P202" s="18">
        <f t="shared" si="20"/>
        <v>41897.083368055559</v>
      </c>
      <c r="Q202" t="s">
        <v>8268</v>
      </c>
      <c r="R202" s="7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7">
        <v>650</v>
      </c>
      <c r="E203">
        <v>380</v>
      </c>
      <c r="F203" t="s">
        <v>8221</v>
      </c>
      <c r="G203" t="s">
        <v>8224</v>
      </c>
      <c r="H203" t="s">
        <v>8246</v>
      </c>
      <c r="I203" s="9">
        <v>1423424329</v>
      </c>
      <c r="J203">
        <v>1421696329</v>
      </c>
      <c r="K203" t="b">
        <v>0</v>
      </c>
      <c r="L203">
        <v>7</v>
      </c>
      <c r="M203" t="b">
        <v>0</v>
      </c>
      <c r="N203" s="11">
        <f t="shared" si="18"/>
        <v>58.461538461538467</v>
      </c>
      <c r="O203" s="16">
        <f t="shared" si="19"/>
        <v>42023.818622685183</v>
      </c>
      <c r="P203" s="18">
        <f t="shared" si="20"/>
        <v>42043.818622685183</v>
      </c>
      <c r="Q203" t="s">
        <v>8268</v>
      </c>
      <c r="R203" s="7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 s="7">
        <v>6000</v>
      </c>
      <c r="E204">
        <v>0</v>
      </c>
      <c r="F204" t="s">
        <v>8221</v>
      </c>
      <c r="G204" t="s">
        <v>8224</v>
      </c>
      <c r="H204" t="s">
        <v>8246</v>
      </c>
      <c r="I204" s="9">
        <v>1444337940</v>
      </c>
      <c r="J204">
        <v>1441750564</v>
      </c>
      <c r="K204" t="b">
        <v>0</v>
      </c>
      <c r="L204">
        <v>0</v>
      </c>
      <c r="M204" t="b">
        <v>0</v>
      </c>
      <c r="N204" s="11">
        <f t="shared" si="18"/>
        <v>0</v>
      </c>
      <c r="O204" s="16">
        <f t="shared" si="19"/>
        <v>42255.927824074075</v>
      </c>
      <c r="P204" s="18">
        <f t="shared" si="20"/>
        <v>42285.874305555553</v>
      </c>
      <c r="Q204" t="s">
        <v>8268</v>
      </c>
      <c r="R204" s="7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7">
        <v>2500</v>
      </c>
      <c r="E205">
        <v>746</v>
      </c>
      <c r="F205" t="s">
        <v>8221</v>
      </c>
      <c r="G205" t="s">
        <v>8225</v>
      </c>
      <c r="H205" t="s">
        <v>8247</v>
      </c>
      <c r="I205" s="9">
        <v>1422562864</v>
      </c>
      <c r="J205">
        <v>1417378864</v>
      </c>
      <c r="K205" t="b">
        <v>0</v>
      </c>
      <c r="L205">
        <v>8</v>
      </c>
      <c r="M205" t="b">
        <v>0</v>
      </c>
      <c r="N205" s="11">
        <f t="shared" si="18"/>
        <v>29.84</v>
      </c>
      <c r="O205" s="16">
        <f t="shared" si="19"/>
        <v>41973.847962962958</v>
      </c>
      <c r="P205" s="18">
        <f t="shared" si="20"/>
        <v>42033.847962962958</v>
      </c>
      <c r="Q205" t="s">
        <v>8268</v>
      </c>
      <c r="R205" s="7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7">
        <v>300000</v>
      </c>
      <c r="E206">
        <v>152165</v>
      </c>
      <c r="F206" t="s">
        <v>8221</v>
      </c>
      <c r="G206" t="s">
        <v>8226</v>
      </c>
      <c r="H206" t="s">
        <v>8248</v>
      </c>
      <c r="I206" s="9">
        <v>1470319203</v>
      </c>
      <c r="J206">
        <v>1467727203</v>
      </c>
      <c r="K206" t="b">
        <v>0</v>
      </c>
      <c r="L206">
        <v>1293</v>
      </c>
      <c r="M206" t="b">
        <v>0</v>
      </c>
      <c r="N206" s="11">
        <f t="shared" si="18"/>
        <v>50.721666666666664</v>
      </c>
      <c r="O206" s="16">
        <f t="shared" si="19"/>
        <v>42556.583368055552</v>
      </c>
      <c r="P206" s="18">
        <f t="shared" si="20"/>
        <v>42586.583368055552</v>
      </c>
      <c r="Q206" t="s">
        <v>8268</v>
      </c>
      <c r="R206" s="7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7">
        <v>8000</v>
      </c>
      <c r="E207">
        <v>1300</v>
      </c>
      <c r="F207" t="s">
        <v>8221</v>
      </c>
      <c r="G207" t="s">
        <v>8224</v>
      </c>
      <c r="H207" t="s">
        <v>8246</v>
      </c>
      <c r="I207" s="9">
        <v>1444144222</v>
      </c>
      <c r="J207">
        <v>1441120222</v>
      </c>
      <c r="K207" t="b">
        <v>0</v>
      </c>
      <c r="L207">
        <v>17</v>
      </c>
      <c r="M207" t="b">
        <v>0</v>
      </c>
      <c r="N207" s="11">
        <f t="shared" si="18"/>
        <v>16.25</v>
      </c>
      <c r="O207" s="16">
        <f t="shared" si="19"/>
        <v>42248.632199074069</v>
      </c>
      <c r="P207" s="18">
        <f t="shared" si="20"/>
        <v>42283.632199074069</v>
      </c>
      <c r="Q207" t="s">
        <v>8268</v>
      </c>
      <c r="R207" s="7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7">
        <v>12700</v>
      </c>
      <c r="E208">
        <v>0</v>
      </c>
      <c r="F208" t="s">
        <v>8221</v>
      </c>
      <c r="G208" t="s">
        <v>8224</v>
      </c>
      <c r="H208" t="s">
        <v>8246</v>
      </c>
      <c r="I208" s="9">
        <v>1470441983</v>
      </c>
      <c r="J208">
        <v>1468627583</v>
      </c>
      <c r="K208" t="b">
        <v>0</v>
      </c>
      <c r="L208">
        <v>0</v>
      </c>
      <c r="M208" t="b">
        <v>0</v>
      </c>
      <c r="N208" s="11">
        <f t="shared" si="18"/>
        <v>0</v>
      </c>
      <c r="O208" s="16">
        <f t="shared" si="19"/>
        <v>42567.004432870366</v>
      </c>
      <c r="P208" s="18">
        <f t="shared" si="20"/>
        <v>42588.004432870366</v>
      </c>
      <c r="Q208" t="s">
        <v>8268</v>
      </c>
      <c r="R208" s="7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7">
        <v>14000</v>
      </c>
      <c r="E209">
        <v>2130</v>
      </c>
      <c r="F209" t="s">
        <v>8221</v>
      </c>
      <c r="G209" t="s">
        <v>8229</v>
      </c>
      <c r="H209" t="s">
        <v>8251</v>
      </c>
      <c r="I209" s="9">
        <v>1420346638</v>
      </c>
      <c r="J209">
        <v>1417754638</v>
      </c>
      <c r="K209" t="b">
        <v>0</v>
      </c>
      <c r="L209">
        <v>13</v>
      </c>
      <c r="M209" t="b">
        <v>0</v>
      </c>
      <c r="N209" s="11">
        <f t="shared" si="18"/>
        <v>15.214285714285714</v>
      </c>
      <c r="O209" s="16">
        <f t="shared" si="19"/>
        <v>41978.197199074071</v>
      </c>
      <c r="P209" s="18">
        <f t="shared" si="20"/>
        <v>42008.197199074071</v>
      </c>
      <c r="Q209" t="s">
        <v>8268</v>
      </c>
      <c r="R209" s="7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7">
        <v>50000</v>
      </c>
      <c r="E210">
        <v>0</v>
      </c>
      <c r="F210" t="s">
        <v>8221</v>
      </c>
      <c r="G210" t="s">
        <v>8226</v>
      </c>
      <c r="H210" t="s">
        <v>8248</v>
      </c>
      <c r="I210" s="9">
        <v>1418719967</v>
      </c>
      <c r="J210">
        <v>1416127967</v>
      </c>
      <c r="K210" t="b">
        <v>0</v>
      </c>
      <c r="L210">
        <v>0</v>
      </c>
      <c r="M210" t="b">
        <v>0</v>
      </c>
      <c r="N210" s="11">
        <f t="shared" si="18"/>
        <v>0</v>
      </c>
      <c r="O210" s="16">
        <f t="shared" si="19"/>
        <v>41959.369988425926</v>
      </c>
      <c r="P210" s="18">
        <f t="shared" si="20"/>
        <v>41989.369988425926</v>
      </c>
      <c r="Q210" t="s">
        <v>8268</v>
      </c>
      <c r="R210" s="7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7">
        <v>25000</v>
      </c>
      <c r="E211">
        <v>0</v>
      </c>
      <c r="F211" t="s">
        <v>8221</v>
      </c>
      <c r="G211" t="s">
        <v>8224</v>
      </c>
      <c r="H211" t="s">
        <v>8246</v>
      </c>
      <c r="I211" s="9">
        <v>1436566135</v>
      </c>
      <c r="J211">
        <v>1433974135</v>
      </c>
      <c r="K211" t="b">
        <v>0</v>
      </c>
      <c r="L211">
        <v>0</v>
      </c>
      <c r="M211" t="b">
        <v>0</v>
      </c>
      <c r="N211" s="11">
        <f t="shared" si="18"/>
        <v>0</v>
      </c>
      <c r="O211" s="16">
        <f t="shared" si="19"/>
        <v>42165.922858796301</v>
      </c>
      <c r="P211" s="18">
        <f t="shared" si="20"/>
        <v>42195.922858796301</v>
      </c>
      <c r="Q211" t="s">
        <v>8268</v>
      </c>
      <c r="R211" s="7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7">
        <v>12000</v>
      </c>
      <c r="E212">
        <v>3030</v>
      </c>
      <c r="F212" t="s">
        <v>8221</v>
      </c>
      <c r="G212" t="s">
        <v>8224</v>
      </c>
      <c r="H212" t="s">
        <v>8246</v>
      </c>
      <c r="I212" s="9">
        <v>1443675600</v>
      </c>
      <c r="J212">
        <v>1441157592</v>
      </c>
      <c r="K212" t="b">
        <v>0</v>
      </c>
      <c r="L212">
        <v>33</v>
      </c>
      <c r="M212" t="b">
        <v>0</v>
      </c>
      <c r="N212" s="11">
        <f t="shared" si="18"/>
        <v>25.25</v>
      </c>
      <c r="O212" s="16">
        <f t="shared" si="19"/>
        <v>42249.064722222218</v>
      </c>
      <c r="P212" s="18">
        <f t="shared" si="20"/>
        <v>42278.208333333328</v>
      </c>
      <c r="Q212" t="s">
        <v>8268</v>
      </c>
      <c r="R212" s="7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7">
        <v>5000</v>
      </c>
      <c r="E213">
        <v>2230</v>
      </c>
      <c r="F213" t="s">
        <v>8221</v>
      </c>
      <c r="G213" t="s">
        <v>8224</v>
      </c>
      <c r="H213" t="s">
        <v>8246</v>
      </c>
      <c r="I213" s="9">
        <v>1442634617</v>
      </c>
      <c r="J213">
        <v>1440042617</v>
      </c>
      <c r="K213" t="b">
        <v>0</v>
      </c>
      <c r="L213">
        <v>12</v>
      </c>
      <c r="M213" t="b">
        <v>0</v>
      </c>
      <c r="N213" s="11">
        <f t="shared" si="18"/>
        <v>44.6</v>
      </c>
      <c r="O213" s="16">
        <f t="shared" si="19"/>
        <v>42236.159918981488</v>
      </c>
      <c r="P213" s="18">
        <f t="shared" si="20"/>
        <v>42266.159918981488</v>
      </c>
      <c r="Q213" t="s">
        <v>8268</v>
      </c>
      <c r="R213" s="7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7">
        <v>6300</v>
      </c>
      <c r="E214">
        <v>1</v>
      </c>
      <c r="F214" t="s">
        <v>8221</v>
      </c>
      <c r="G214" t="s">
        <v>8224</v>
      </c>
      <c r="H214" t="s">
        <v>8246</v>
      </c>
      <c r="I214" s="9">
        <v>1460837320</v>
      </c>
      <c r="J214">
        <v>1455656920</v>
      </c>
      <c r="K214" t="b">
        <v>0</v>
      </c>
      <c r="L214">
        <v>1</v>
      </c>
      <c r="M214" t="b">
        <v>0</v>
      </c>
      <c r="N214" s="11">
        <f t="shared" si="18"/>
        <v>1.5873015873015872E-2</v>
      </c>
      <c r="O214" s="16">
        <f t="shared" si="19"/>
        <v>42416.881018518514</v>
      </c>
      <c r="P214" s="18">
        <f t="shared" si="20"/>
        <v>42476.839351851857</v>
      </c>
      <c r="Q214" t="s">
        <v>8268</v>
      </c>
      <c r="R214" s="7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7">
        <v>50000</v>
      </c>
      <c r="E215">
        <v>20</v>
      </c>
      <c r="F215" t="s">
        <v>8221</v>
      </c>
      <c r="G215" t="s">
        <v>8224</v>
      </c>
      <c r="H215" t="s">
        <v>8246</v>
      </c>
      <c r="I215" s="9">
        <v>1439734001</v>
      </c>
      <c r="J215">
        <v>1437142547</v>
      </c>
      <c r="K215" t="b">
        <v>0</v>
      </c>
      <c r="L215">
        <v>1</v>
      </c>
      <c r="M215" t="b">
        <v>0</v>
      </c>
      <c r="N215" s="11">
        <f t="shared" si="18"/>
        <v>0.04</v>
      </c>
      <c r="O215" s="16">
        <f t="shared" si="19"/>
        <v>42202.594293981485</v>
      </c>
      <c r="P215" s="18">
        <f t="shared" si="20"/>
        <v>42232.587974537033</v>
      </c>
      <c r="Q215" t="s">
        <v>8268</v>
      </c>
      <c r="R215" s="7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7">
        <v>12500</v>
      </c>
      <c r="E216">
        <v>1</v>
      </c>
      <c r="F216" t="s">
        <v>8221</v>
      </c>
      <c r="G216" t="s">
        <v>8224</v>
      </c>
      <c r="H216" t="s">
        <v>8246</v>
      </c>
      <c r="I216" s="9">
        <v>1425655349</v>
      </c>
      <c r="J216">
        <v>1420471349</v>
      </c>
      <c r="K216" t="b">
        <v>0</v>
      </c>
      <c r="L216">
        <v>1</v>
      </c>
      <c r="M216" t="b">
        <v>0</v>
      </c>
      <c r="N216" s="11">
        <f t="shared" si="18"/>
        <v>8.0000000000000002E-3</v>
      </c>
      <c r="O216" s="16">
        <f t="shared" si="19"/>
        <v>42009.64061342593</v>
      </c>
      <c r="P216" s="18">
        <f t="shared" si="20"/>
        <v>42069.64061342593</v>
      </c>
      <c r="Q216" t="s">
        <v>8268</v>
      </c>
      <c r="R216" s="7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7">
        <v>4400</v>
      </c>
      <c r="E217">
        <v>10</v>
      </c>
      <c r="F217" t="s">
        <v>8221</v>
      </c>
      <c r="G217" t="s">
        <v>8225</v>
      </c>
      <c r="H217" t="s">
        <v>8247</v>
      </c>
      <c r="I217" s="9">
        <v>1455753540</v>
      </c>
      <c r="J217">
        <v>1452058282</v>
      </c>
      <c r="K217" t="b">
        <v>0</v>
      </c>
      <c r="L217">
        <v>1</v>
      </c>
      <c r="M217" t="b">
        <v>0</v>
      </c>
      <c r="N217" s="11">
        <f t="shared" si="18"/>
        <v>0.22727272727272727</v>
      </c>
      <c r="O217" s="16">
        <f t="shared" si="19"/>
        <v>42375.230115740742</v>
      </c>
      <c r="P217" s="18">
        <f t="shared" si="20"/>
        <v>42417.999305555553</v>
      </c>
      <c r="Q217" t="s">
        <v>8268</v>
      </c>
      <c r="R217" s="7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7">
        <v>50000</v>
      </c>
      <c r="E218">
        <v>27849.22</v>
      </c>
      <c r="F218" t="s">
        <v>8221</v>
      </c>
      <c r="G218" t="s">
        <v>8224</v>
      </c>
      <c r="H218" t="s">
        <v>8246</v>
      </c>
      <c r="I218" s="9">
        <v>1429740037</v>
      </c>
      <c r="J218">
        <v>1425423637</v>
      </c>
      <c r="K218" t="b">
        <v>0</v>
      </c>
      <c r="L218">
        <v>84</v>
      </c>
      <c r="M218" t="b">
        <v>0</v>
      </c>
      <c r="N218" s="11">
        <f t="shared" si="18"/>
        <v>55.698440000000005</v>
      </c>
      <c r="O218" s="16">
        <f t="shared" si="19"/>
        <v>42066.958761574075</v>
      </c>
      <c r="P218" s="18">
        <f t="shared" si="20"/>
        <v>42116.917094907403</v>
      </c>
      <c r="Q218" t="s">
        <v>8268</v>
      </c>
      <c r="R218" s="7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 s="7">
        <v>100000</v>
      </c>
      <c r="E219">
        <v>11943</v>
      </c>
      <c r="F219" t="s">
        <v>8221</v>
      </c>
      <c r="G219" t="s">
        <v>8235</v>
      </c>
      <c r="H219" t="s">
        <v>8255</v>
      </c>
      <c r="I219" s="9">
        <v>1419780149</v>
      </c>
      <c r="J219">
        <v>1417101749</v>
      </c>
      <c r="K219" t="b">
        <v>0</v>
      </c>
      <c r="L219">
        <v>38</v>
      </c>
      <c r="M219" t="b">
        <v>0</v>
      </c>
      <c r="N219" s="11">
        <f t="shared" si="18"/>
        <v>11.943</v>
      </c>
      <c r="O219" s="16">
        <f t="shared" si="19"/>
        <v>41970.64061342593</v>
      </c>
      <c r="P219" s="18">
        <f t="shared" si="20"/>
        <v>42001.64061342593</v>
      </c>
      <c r="Q219" t="s">
        <v>8268</v>
      </c>
      <c r="R219" s="7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7">
        <v>5000</v>
      </c>
      <c r="E220">
        <v>100</v>
      </c>
      <c r="F220" t="s">
        <v>8221</v>
      </c>
      <c r="G220" t="s">
        <v>8224</v>
      </c>
      <c r="H220" t="s">
        <v>8246</v>
      </c>
      <c r="I220" s="9">
        <v>1431702289</v>
      </c>
      <c r="J220">
        <v>1426518289</v>
      </c>
      <c r="K220" t="b">
        <v>0</v>
      </c>
      <c r="L220">
        <v>1</v>
      </c>
      <c r="M220" t="b">
        <v>0</v>
      </c>
      <c r="N220" s="11">
        <f t="shared" si="18"/>
        <v>2</v>
      </c>
      <c r="O220" s="16">
        <f t="shared" si="19"/>
        <v>42079.628344907411</v>
      </c>
      <c r="P220" s="18">
        <f t="shared" si="20"/>
        <v>42139.628344907411</v>
      </c>
      <c r="Q220" t="s">
        <v>8268</v>
      </c>
      <c r="R220" s="7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7">
        <v>50000</v>
      </c>
      <c r="E221">
        <v>8815</v>
      </c>
      <c r="F221" t="s">
        <v>8221</v>
      </c>
      <c r="G221" t="s">
        <v>8224</v>
      </c>
      <c r="H221" t="s">
        <v>8246</v>
      </c>
      <c r="I221" s="9">
        <v>1459493940</v>
      </c>
      <c r="J221">
        <v>1456732225</v>
      </c>
      <c r="K221" t="b">
        <v>0</v>
      </c>
      <c r="L221">
        <v>76</v>
      </c>
      <c r="M221" t="b">
        <v>0</v>
      </c>
      <c r="N221" s="11">
        <f t="shared" si="18"/>
        <v>17.630000000000003</v>
      </c>
      <c r="O221" s="16">
        <f t="shared" si="19"/>
        <v>42429.326678240745</v>
      </c>
      <c r="P221" s="18">
        <f t="shared" si="20"/>
        <v>42461.290972222225</v>
      </c>
      <c r="Q221" t="s">
        <v>8268</v>
      </c>
      <c r="R221" s="7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7">
        <v>50000</v>
      </c>
      <c r="E222">
        <v>360</v>
      </c>
      <c r="F222" t="s">
        <v>8221</v>
      </c>
      <c r="G222" t="s">
        <v>8224</v>
      </c>
      <c r="H222" t="s">
        <v>8246</v>
      </c>
      <c r="I222" s="9">
        <v>1440101160</v>
      </c>
      <c r="J222">
        <v>1436542030</v>
      </c>
      <c r="K222" t="b">
        <v>0</v>
      </c>
      <c r="L222">
        <v>3</v>
      </c>
      <c r="M222" t="b">
        <v>0</v>
      </c>
      <c r="N222" s="11">
        <f t="shared" si="18"/>
        <v>0.72</v>
      </c>
      <c r="O222" s="16">
        <f t="shared" si="19"/>
        <v>42195.643865740742</v>
      </c>
      <c r="P222" s="18">
        <f t="shared" si="20"/>
        <v>42236.837499999994</v>
      </c>
      <c r="Q222" t="s">
        <v>8268</v>
      </c>
      <c r="R222" s="7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 s="7">
        <v>50000</v>
      </c>
      <c r="E223">
        <v>0</v>
      </c>
      <c r="F223" t="s">
        <v>8221</v>
      </c>
      <c r="G223" t="s">
        <v>8224</v>
      </c>
      <c r="H223" t="s">
        <v>8246</v>
      </c>
      <c r="I223" s="9">
        <v>1427569564</v>
      </c>
      <c r="J223">
        <v>1422389164</v>
      </c>
      <c r="K223" t="b">
        <v>0</v>
      </c>
      <c r="L223">
        <v>0</v>
      </c>
      <c r="M223" t="b">
        <v>0</v>
      </c>
      <c r="N223" s="11">
        <f t="shared" si="18"/>
        <v>0</v>
      </c>
      <c r="O223" s="16">
        <f t="shared" si="19"/>
        <v>42031.837546296301</v>
      </c>
      <c r="P223" s="18">
        <f t="shared" si="20"/>
        <v>42091.79587962963</v>
      </c>
      <c r="Q223" t="s">
        <v>8268</v>
      </c>
      <c r="R223" s="7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7">
        <v>1000</v>
      </c>
      <c r="E224">
        <v>130</v>
      </c>
      <c r="F224" t="s">
        <v>8221</v>
      </c>
      <c r="G224" t="s">
        <v>8224</v>
      </c>
      <c r="H224" t="s">
        <v>8246</v>
      </c>
      <c r="I224" s="9">
        <v>1427423940</v>
      </c>
      <c r="J224">
        <v>1422383318</v>
      </c>
      <c r="K224" t="b">
        <v>0</v>
      </c>
      <c r="L224">
        <v>2</v>
      </c>
      <c r="M224" t="b">
        <v>0</v>
      </c>
      <c r="N224" s="11">
        <f t="shared" si="18"/>
        <v>13</v>
      </c>
      <c r="O224" s="16">
        <f t="shared" si="19"/>
        <v>42031.769884259258</v>
      </c>
      <c r="P224" s="18">
        <f t="shared" si="20"/>
        <v>42090.110416666663</v>
      </c>
      <c r="Q224" t="s">
        <v>8268</v>
      </c>
      <c r="R224" s="7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7">
        <v>1500000</v>
      </c>
      <c r="E225">
        <v>0</v>
      </c>
      <c r="F225" t="s">
        <v>8221</v>
      </c>
      <c r="G225" t="s">
        <v>8224</v>
      </c>
      <c r="H225" t="s">
        <v>8246</v>
      </c>
      <c r="I225" s="9">
        <v>1463879100</v>
      </c>
      <c r="J225">
        <v>1461287350</v>
      </c>
      <c r="K225" t="b">
        <v>0</v>
      </c>
      <c r="L225">
        <v>0</v>
      </c>
      <c r="M225" t="b">
        <v>0</v>
      </c>
      <c r="N225" s="11">
        <f t="shared" si="18"/>
        <v>0</v>
      </c>
      <c r="O225" s="16">
        <f t="shared" si="19"/>
        <v>42482.048032407409</v>
      </c>
      <c r="P225" s="18">
        <f t="shared" si="20"/>
        <v>42512.045138888891</v>
      </c>
      <c r="Q225" t="s">
        <v>8268</v>
      </c>
      <c r="R225" s="7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7">
        <v>6000000</v>
      </c>
      <c r="E226">
        <v>0</v>
      </c>
      <c r="F226" t="s">
        <v>8221</v>
      </c>
      <c r="G226" t="s">
        <v>8226</v>
      </c>
      <c r="H226" t="s">
        <v>8248</v>
      </c>
      <c r="I226" s="9">
        <v>1436506726</v>
      </c>
      <c r="J226">
        <v>1431322726</v>
      </c>
      <c r="K226" t="b">
        <v>0</v>
      </c>
      <c r="L226">
        <v>0</v>
      </c>
      <c r="M226" t="b">
        <v>0</v>
      </c>
      <c r="N226" s="11">
        <f t="shared" si="18"/>
        <v>0</v>
      </c>
      <c r="O226" s="16">
        <f t="shared" si="19"/>
        <v>42135.235254629632</v>
      </c>
      <c r="P226" s="18">
        <f t="shared" si="20"/>
        <v>42195.235254629632</v>
      </c>
      <c r="Q226" t="s">
        <v>8268</v>
      </c>
      <c r="R226" s="7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7">
        <v>200</v>
      </c>
      <c r="E227">
        <v>0</v>
      </c>
      <c r="F227" t="s">
        <v>8221</v>
      </c>
      <c r="G227" t="s">
        <v>8224</v>
      </c>
      <c r="H227" t="s">
        <v>8246</v>
      </c>
      <c r="I227" s="9">
        <v>1460153054</v>
      </c>
      <c r="J227">
        <v>1457564654</v>
      </c>
      <c r="K227" t="b">
        <v>0</v>
      </c>
      <c r="L227">
        <v>0</v>
      </c>
      <c r="M227" t="b">
        <v>0</v>
      </c>
      <c r="N227" s="11">
        <f t="shared" si="18"/>
        <v>0</v>
      </c>
      <c r="O227" s="16">
        <f t="shared" si="19"/>
        <v>42438.961273148147</v>
      </c>
      <c r="P227" s="18">
        <f t="shared" si="20"/>
        <v>42468.919606481482</v>
      </c>
      <c r="Q227" t="s">
        <v>8268</v>
      </c>
      <c r="R227" s="7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7">
        <v>29000</v>
      </c>
      <c r="E228">
        <v>250</v>
      </c>
      <c r="F228" t="s">
        <v>8221</v>
      </c>
      <c r="G228" t="s">
        <v>8225</v>
      </c>
      <c r="H228" t="s">
        <v>8247</v>
      </c>
      <c r="I228" s="9">
        <v>1433064540</v>
      </c>
      <c r="J228">
        <v>1428854344</v>
      </c>
      <c r="K228" t="b">
        <v>0</v>
      </c>
      <c r="L228">
        <v>2</v>
      </c>
      <c r="M228" t="b">
        <v>0</v>
      </c>
      <c r="N228" s="11">
        <f t="shared" si="18"/>
        <v>0.86206896551724133</v>
      </c>
      <c r="O228" s="16">
        <f t="shared" si="19"/>
        <v>42106.666018518517</v>
      </c>
      <c r="P228" s="18">
        <f t="shared" si="20"/>
        <v>42155.395138888889</v>
      </c>
      <c r="Q228" t="s">
        <v>8268</v>
      </c>
      <c r="R228" s="7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7">
        <v>28000</v>
      </c>
      <c r="E229">
        <v>0</v>
      </c>
      <c r="F229" t="s">
        <v>8221</v>
      </c>
      <c r="G229" t="s">
        <v>8224</v>
      </c>
      <c r="H229" t="s">
        <v>8246</v>
      </c>
      <c r="I229" s="9">
        <v>1436477241</v>
      </c>
      <c r="J229">
        <v>1433885241</v>
      </c>
      <c r="K229" t="b">
        <v>0</v>
      </c>
      <c r="L229">
        <v>0</v>
      </c>
      <c r="M229" t="b">
        <v>0</v>
      </c>
      <c r="N229" s="11">
        <f t="shared" si="18"/>
        <v>0</v>
      </c>
      <c r="O229" s="16">
        <f t="shared" si="19"/>
        <v>42164.893993055557</v>
      </c>
      <c r="P229" s="18">
        <f t="shared" si="20"/>
        <v>42194.893993055557</v>
      </c>
      <c r="Q229" t="s">
        <v>8268</v>
      </c>
      <c r="R229" s="7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7">
        <v>8000</v>
      </c>
      <c r="E230">
        <v>0</v>
      </c>
      <c r="F230" t="s">
        <v>8221</v>
      </c>
      <c r="G230" t="s">
        <v>8225</v>
      </c>
      <c r="H230" t="s">
        <v>8247</v>
      </c>
      <c r="I230" s="9">
        <v>1433176105</v>
      </c>
      <c r="J230">
        <v>1427992105</v>
      </c>
      <c r="K230" t="b">
        <v>0</v>
      </c>
      <c r="L230">
        <v>0</v>
      </c>
      <c r="M230" t="b">
        <v>0</v>
      </c>
      <c r="N230" s="11">
        <f t="shared" si="18"/>
        <v>0</v>
      </c>
      <c r="O230" s="16">
        <f t="shared" si="19"/>
        <v>42096.686400462961</v>
      </c>
      <c r="P230" s="18">
        <f t="shared" si="20"/>
        <v>42156.686400462961</v>
      </c>
      <c r="Q230" t="s">
        <v>8268</v>
      </c>
      <c r="R230" s="7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7">
        <v>3000</v>
      </c>
      <c r="E231">
        <v>0</v>
      </c>
      <c r="F231" t="s">
        <v>8221</v>
      </c>
      <c r="G231" t="s">
        <v>8236</v>
      </c>
      <c r="H231" t="s">
        <v>8249</v>
      </c>
      <c r="I231" s="9">
        <v>1455402297</v>
      </c>
      <c r="J231">
        <v>1452810297</v>
      </c>
      <c r="K231" t="b">
        <v>0</v>
      </c>
      <c r="L231">
        <v>0</v>
      </c>
      <c r="M231" t="b">
        <v>0</v>
      </c>
      <c r="N231" s="11">
        <f t="shared" si="18"/>
        <v>0</v>
      </c>
      <c r="O231" s="16">
        <f t="shared" si="19"/>
        <v>42383.933993055558</v>
      </c>
      <c r="P231" s="18">
        <f t="shared" si="20"/>
        <v>42413.933993055558</v>
      </c>
      <c r="Q231" t="s">
        <v>8268</v>
      </c>
      <c r="R231" s="7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7">
        <v>15000</v>
      </c>
      <c r="E232">
        <v>60</v>
      </c>
      <c r="F232" t="s">
        <v>8221</v>
      </c>
      <c r="G232" t="s">
        <v>8224</v>
      </c>
      <c r="H232" t="s">
        <v>8246</v>
      </c>
      <c r="I232" s="9">
        <v>1433443151</v>
      </c>
      <c r="J232">
        <v>1430851151</v>
      </c>
      <c r="K232" t="b">
        <v>0</v>
      </c>
      <c r="L232">
        <v>2</v>
      </c>
      <c r="M232" t="b">
        <v>0</v>
      </c>
      <c r="N232" s="11">
        <f t="shared" si="18"/>
        <v>0.4</v>
      </c>
      <c r="O232" s="16">
        <f t="shared" si="19"/>
        <v>42129.777210648142</v>
      </c>
      <c r="P232" s="18">
        <f t="shared" si="20"/>
        <v>42159.777210648142</v>
      </c>
      <c r="Q232" t="s">
        <v>8268</v>
      </c>
      <c r="R232" s="7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7">
        <v>1500000</v>
      </c>
      <c r="E233">
        <v>0</v>
      </c>
      <c r="F233" t="s">
        <v>8221</v>
      </c>
      <c r="G233" t="s">
        <v>8224</v>
      </c>
      <c r="H233" t="s">
        <v>8246</v>
      </c>
      <c r="I233" s="9">
        <v>1451775651</v>
      </c>
      <c r="J233">
        <v>1449183651</v>
      </c>
      <c r="K233" t="b">
        <v>0</v>
      </c>
      <c r="L233">
        <v>0</v>
      </c>
      <c r="M233" t="b">
        <v>0</v>
      </c>
      <c r="N233" s="11">
        <f t="shared" si="18"/>
        <v>0</v>
      </c>
      <c r="O233" s="16">
        <f t="shared" si="19"/>
        <v>42341.958923611113</v>
      </c>
      <c r="P233" s="18">
        <f t="shared" si="20"/>
        <v>42371.958923611113</v>
      </c>
      <c r="Q233" t="s">
        <v>8268</v>
      </c>
      <c r="R233" s="7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7">
        <v>4000</v>
      </c>
      <c r="E234">
        <v>110</v>
      </c>
      <c r="F234" t="s">
        <v>8221</v>
      </c>
      <c r="G234" t="s">
        <v>8225</v>
      </c>
      <c r="H234" t="s">
        <v>8247</v>
      </c>
      <c r="I234" s="9">
        <v>1425066546</v>
      </c>
      <c r="J234">
        <v>1422474546</v>
      </c>
      <c r="K234" t="b">
        <v>0</v>
      </c>
      <c r="L234">
        <v>7</v>
      </c>
      <c r="M234" t="b">
        <v>0</v>
      </c>
      <c r="N234" s="11">
        <f t="shared" si="18"/>
        <v>2.75</v>
      </c>
      <c r="O234" s="16">
        <f t="shared" si="19"/>
        <v>42032.82576388889</v>
      </c>
      <c r="P234" s="18">
        <f t="shared" si="20"/>
        <v>42062.82576388889</v>
      </c>
      <c r="Q234" t="s">
        <v>8268</v>
      </c>
      <c r="R234" s="7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7">
        <v>350000</v>
      </c>
      <c r="E235">
        <v>0</v>
      </c>
      <c r="F235" t="s">
        <v>8221</v>
      </c>
      <c r="G235" t="s">
        <v>8224</v>
      </c>
      <c r="H235" t="s">
        <v>8246</v>
      </c>
      <c r="I235" s="9">
        <v>1475185972</v>
      </c>
      <c r="J235">
        <v>1472593972</v>
      </c>
      <c r="K235" t="b">
        <v>0</v>
      </c>
      <c r="L235">
        <v>0</v>
      </c>
      <c r="M235" t="b">
        <v>0</v>
      </c>
      <c r="N235" s="11">
        <f t="shared" si="18"/>
        <v>0</v>
      </c>
      <c r="O235" s="16">
        <f t="shared" si="19"/>
        <v>42612.911712962959</v>
      </c>
      <c r="P235" s="18">
        <f t="shared" si="20"/>
        <v>42642.911712962959</v>
      </c>
      <c r="Q235" t="s">
        <v>8268</v>
      </c>
      <c r="R235" s="7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7">
        <v>1000</v>
      </c>
      <c r="E236">
        <v>401</v>
      </c>
      <c r="F236" t="s">
        <v>8221</v>
      </c>
      <c r="G236" t="s">
        <v>8224</v>
      </c>
      <c r="H236" t="s">
        <v>8246</v>
      </c>
      <c r="I236" s="9">
        <v>1434847859</v>
      </c>
      <c r="J236">
        <v>1431391859</v>
      </c>
      <c r="K236" t="b">
        <v>0</v>
      </c>
      <c r="L236">
        <v>5</v>
      </c>
      <c r="M236" t="b">
        <v>0</v>
      </c>
      <c r="N236" s="11">
        <f t="shared" si="18"/>
        <v>40.1</v>
      </c>
      <c r="O236" s="16">
        <f t="shared" si="19"/>
        <v>42136.035405092596</v>
      </c>
      <c r="P236" s="18">
        <f t="shared" si="20"/>
        <v>42176.035405092596</v>
      </c>
      <c r="Q236" t="s">
        <v>8268</v>
      </c>
      <c r="R236" s="7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7">
        <v>10000</v>
      </c>
      <c r="E237">
        <v>0</v>
      </c>
      <c r="F237" t="s">
        <v>8221</v>
      </c>
      <c r="G237" t="s">
        <v>8224</v>
      </c>
      <c r="H237" t="s">
        <v>8246</v>
      </c>
      <c r="I237" s="9">
        <v>1436478497</v>
      </c>
      <c r="J237">
        <v>1433886497</v>
      </c>
      <c r="K237" t="b">
        <v>0</v>
      </c>
      <c r="L237">
        <v>0</v>
      </c>
      <c r="M237" t="b">
        <v>0</v>
      </c>
      <c r="N237" s="11">
        <f t="shared" si="18"/>
        <v>0</v>
      </c>
      <c r="O237" s="16">
        <f t="shared" si="19"/>
        <v>42164.908530092594</v>
      </c>
      <c r="P237" s="18">
        <f t="shared" si="20"/>
        <v>42194.908530092594</v>
      </c>
      <c r="Q237" t="s">
        <v>8268</v>
      </c>
      <c r="R237" s="7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7">
        <v>150000</v>
      </c>
      <c r="E238">
        <v>0</v>
      </c>
      <c r="F238" t="s">
        <v>8221</v>
      </c>
      <c r="G238" t="s">
        <v>8224</v>
      </c>
      <c r="H238" t="s">
        <v>8246</v>
      </c>
      <c r="I238" s="9">
        <v>1451952000</v>
      </c>
      <c r="J238">
        <v>1447380099</v>
      </c>
      <c r="K238" t="b">
        <v>0</v>
      </c>
      <c r="L238">
        <v>0</v>
      </c>
      <c r="M238" t="b">
        <v>0</v>
      </c>
      <c r="N238" s="11">
        <f t="shared" si="18"/>
        <v>0</v>
      </c>
      <c r="O238" s="16">
        <f t="shared" si="19"/>
        <v>42321.08447916666</v>
      </c>
      <c r="P238" s="18">
        <f t="shared" si="20"/>
        <v>42374</v>
      </c>
      <c r="Q238" t="s">
        <v>8268</v>
      </c>
      <c r="R238" s="7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7">
        <v>15000</v>
      </c>
      <c r="E239">
        <v>50</v>
      </c>
      <c r="F239" t="s">
        <v>8221</v>
      </c>
      <c r="G239" t="s">
        <v>8224</v>
      </c>
      <c r="H239" t="s">
        <v>8246</v>
      </c>
      <c r="I239" s="9">
        <v>1457445069</v>
      </c>
      <c r="J239">
        <v>1452261069</v>
      </c>
      <c r="K239" t="b">
        <v>0</v>
      </c>
      <c r="L239">
        <v>1</v>
      </c>
      <c r="M239" t="b">
        <v>0</v>
      </c>
      <c r="N239" s="11">
        <f t="shared" si="18"/>
        <v>0.33333333333333337</v>
      </c>
      <c r="O239" s="16">
        <f t="shared" si="19"/>
        <v>42377.577187499999</v>
      </c>
      <c r="P239" s="18">
        <f t="shared" si="20"/>
        <v>42437.577187499999</v>
      </c>
      <c r="Q239" t="s">
        <v>8268</v>
      </c>
      <c r="R239" s="7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7">
        <v>26000</v>
      </c>
      <c r="E240">
        <v>0</v>
      </c>
      <c r="F240" t="s">
        <v>8221</v>
      </c>
      <c r="G240" t="s">
        <v>8224</v>
      </c>
      <c r="H240" t="s">
        <v>8246</v>
      </c>
      <c r="I240" s="9">
        <v>1483088400</v>
      </c>
      <c r="J240">
        <v>1481324760</v>
      </c>
      <c r="K240" t="b">
        <v>0</v>
      </c>
      <c r="L240">
        <v>0</v>
      </c>
      <c r="M240" t="b">
        <v>0</v>
      </c>
      <c r="N240" s="11">
        <f t="shared" si="18"/>
        <v>0</v>
      </c>
      <c r="O240" s="16">
        <f t="shared" si="19"/>
        <v>42713.962499999994</v>
      </c>
      <c r="P240" s="18">
        <f t="shared" si="20"/>
        <v>42734.375</v>
      </c>
      <c r="Q240" t="s">
        <v>8268</v>
      </c>
      <c r="R240" s="7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7">
        <v>1000</v>
      </c>
      <c r="E241">
        <v>250</v>
      </c>
      <c r="F241" t="s">
        <v>8221</v>
      </c>
      <c r="G241" t="s">
        <v>8226</v>
      </c>
      <c r="H241" t="s">
        <v>8248</v>
      </c>
      <c r="I241" s="9">
        <v>1446984000</v>
      </c>
      <c r="J241">
        <v>1445308730</v>
      </c>
      <c r="K241" t="b">
        <v>0</v>
      </c>
      <c r="L241">
        <v>5</v>
      </c>
      <c r="M241" t="b">
        <v>0</v>
      </c>
      <c r="N241" s="11">
        <f t="shared" si="18"/>
        <v>25</v>
      </c>
      <c r="O241" s="16">
        <f t="shared" si="19"/>
        <v>42297.110300925924</v>
      </c>
      <c r="P241" s="18">
        <f t="shared" si="20"/>
        <v>42316.5</v>
      </c>
      <c r="Q241" t="s">
        <v>8268</v>
      </c>
      <c r="R241" s="7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7">
        <v>15000</v>
      </c>
      <c r="E242">
        <v>16145.12</v>
      </c>
      <c r="F242" t="s">
        <v>8219</v>
      </c>
      <c r="G242" t="s">
        <v>8224</v>
      </c>
      <c r="H242" t="s">
        <v>8246</v>
      </c>
      <c r="I242" s="9">
        <v>1367773211</v>
      </c>
      <c r="J242">
        <v>1363885211</v>
      </c>
      <c r="K242" t="b">
        <v>1</v>
      </c>
      <c r="L242">
        <v>137</v>
      </c>
      <c r="M242" t="b">
        <v>1</v>
      </c>
      <c r="N242" s="11">
        <f t="shared" si="18"/>
        <v>107.63413333333334</v>
      </c>
      <c r="O242" s="16">
        <f t="shared" si="19"/>
        <v>41354.708460648151</v>
      </c>
      <c r="P242" s="18">
        <f t="shared" si="20"/>
        <v>41399.708460648151</v>
      </c>
      <c r="Q242" t="s">
        <v>8269</v>
      </c>
      <c r="R242" s="7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7">
        <v>36400</v>
      </c>
      <c r="E243">
        <v>41000</v>
      </c>
      <c r="F243" t="s">
        <v>8219</v>
      </c>
      <c r="G243" t="s">
        <v>8224</v>
      </c>
      <c r="H243" t="s">
        <v>8246</v>
      </c>
      <c r="I243" s="9">
        <v>1419180304</v>
      </c>
      <c r="J243">
        <v>1415292304</v>
      </c>
      <c r="K243" t="b">
        <v>1</v>
      </c>
      <c r="L243">
        <v>376</v>
      </c>
      <c r="M243" t="b">
        <v>1</v>
      </c>
      <c r="N243" s="11">
        <f t="shared" si="18"/>
        <v>112.63736263736264</v>
      </c>
      <c r="O243" s="16">
        <f t="shared" si="19"/>
        <v>41949.697962962964</v>
      </c>
      <c r="P243" s="18">
        <f t="shared" si="20"/>
        <v>41994.697962962964</v>
      </c>
      <c r="Q243" t="s">
        <v>8269</v>
      </c>
      <c r="R243" s="7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7">
        <v>13000</v>
      </c>
      <c r="E244">
        <v>14750</v>
      </c>
      <c r="F244" t="s">
        <v>8219</v>
      </c>
      <c r="G244" t="s">
        <v>8224</v>
      </c>
      <c r="H244" t="s">
        <v>8246</v>
      </c>
      <c r="I244" s="9">
        <v>1324381790</v>
      </c>
      <c r="J244">
        <v>1321357790</v>
      </c>
      <c r="K244" t="b">
        <v>1</v>
      </c>
      <c r="L244">
        <v>202</v>
      </c>
      <c r="M244" t="b">
        <v>1</v>
      </c>
      <c r="N244" s="11">
        <f t="shared" si="18"/>
        <v>113.46153846153845</v>
      </c>
      <c r="O244" s="16">
        <f t="shared" si="19"/>
        <v>40862.492939814816</v>
      </c>
      <c r="P244" s="18">
        <f t="shared" si="20"/>
        <v>40897.492939814816</v>
      </c>
      <c r="Q244" t="s">
        <v>8269</v>
      </c>
      <c r="R244" s="7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7">
        <v>25000</v>
      </c>
      <c r="E245">
        <v>25648</v>
      </c>
      <c r="F245" t="s">
        <v>8219</v>
      </c>
      <c r="G245" t="s">
        <v>8224</v>
      </c>
      <c r="H245" t="s">
        <v>8246</v>
      </c>
      <c r="I245" s="9">
        <v>1393031304</v>
      </c>
      <c r="J245">
        <v>1390439304</v>
      </c>
      <c r="K245" t="b">
        <v>1</v>
      </c>
      <c r="L245">
        <v>328</v>
      </c>
      <c r="M245" t="b">
        <v>1</v>
      </c>
      <c r="N245" s="11">
        <f t="shared" si="18"/>
        <v>102.592</v>
      </c>
      <c r="O245" s="16">
        <f t="shared" si="19"/>
        <v>41662.047500000001</v>
      </c>
      <c r="P245" s="18">
        <f t="shared" si="20"/>
        <v>41692.047500000001</v>
      </c>
      <c r="Q245" t="s">
        <v>8269</v>
      </c>
      <c r="R245" s="7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 s="7">
        <v>3500</v>
      </c>
      <c r="E246">
        <v>3981.5</v>
      </c>
      <c r="F246" t="s">
        <v>8219</v>
      </c>
      <c r="G246" t="s">
        <v>8224</v>
      </c>
      <c r="H246" t="s">
        <v>8246</v>
      </c>
      <c r="I246" s="9">
        <v>1268723160</v>
      </c>
      <c r="J246">
        <v>1265269559</v>
      </c>
      <c r="K246" t="b">
        <v>1</v>
      </c>
      <c r="L246">
        <v>84</v>
      </c>
      <c r="M246" t="b">
        <v>1</v>
      </c>
      <c r="N246" s="11">
        <f t="shared" si="18"/>
        <v>113.75714285714287</v>
      </c>
      <c r="O246" s="16">
        <f t="shared" si="19"/>
        <v>40213.323599537034</v>
      </c>
      <c r="P246" s="18">
        <f t="shared" si="20"/>
        <v>40253.29583333333</v>
      </c>
      <c r="Q246" t="s">
        <v>8269</v>
      </c>
      <c r="R246" s="7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7">
        <v>5000</v>
      </c>
      <c r="E247">
        <v>5186</v>
      </c>
      <c r="F247" t="s">
        <v>8219</v>
      </c>
      <c r="G247" t="s">
        <v>8224</v>
      </c>
      <c r="H247" t="s">
        <v>8246</v>
      </c>
      <c r="I247" s="9">
        <v>1345079785</v>
      </c>
      <c r="J247">
        <v>1342487785</v>
      </c>
      <c r="K247" t="b">
        <v>1</v>
      </c>
      <c r="L247">
        <v>96</v>
      </c>
      <c r="M247" t="b">
        <v>1</v>
      </c>
      <c r="N247" s="11">
        <f t="shared" si="18"/>
        <v>103.71999999999998</v>
      </c>
      <c r="O247" s="16">
        <f t="shared" si="19"/>
        <v>41107.053067129629</v>
      </c>
      <c r="P247" s="18">
        <f t="shared" si="20"/>
        <v>41137.053067129629</v>
      </c>
      <c r="Q247" t="s">
        <v>8269</v>
      </c>
      <c r="R247" s="7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7">
        <v>5000</v>
      </c>
      <c r="E248">
        <v>15273</v>
      </c>
      <c r="F248" t="s">
        <v>8219</v>
      </c>
      <c r="G248" t="s">
        <v>8224</v>
      </c>
      <c r="H248" t="s">
        <v>8246</v>
      </c>
      <c r="I248" s="9">
        <v>1292665405</v>
      </c>
      <c r="J248">
        <v>1288341805</v>
      </c>
      <c r="K248" t="b">
        <v>1</v>
      </c>
      <c r="L248">
        <v>223</v>
      </c>
      <c r="M248" t="b">
        <v>1</v>
      </c>
      <c r="N248" s="11">
        <f t="shared" si="18"/>
        <v>305.46000000000004</v>
      </c>
      <c r="O248" s="16">
        <f t="shared" si="19"/>
        <v>40480.363483796296</v>
      </c>
      <c r="P248" s="18">
        <f t="shared" si="20"/>
        <v>40530.405150462961</v>
      </c>
      <c r="Q248" t="s">
        <v>8269</v>
      </c>
      <c r="R248" s="7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7">
        <v>5000</v>
      </c>
      <c r="E249">
        <v>6705</v>
      </c>
      <c r="F249" t="s">
        <v>8219</v>
      </c>
      <c r="G249" t="s">
        <v>8224</v>
      </c>
      <c r="H249" t="s">
        <v>8246</v>
      </c>
      <c r="I249" s="9">
        <v>1287200340</v>
      </c>
      <c r="J249">
        <v>1284042614</v>
      </c>
      <c r="K249" t="b">
        <v>1</v>
      </c>
      <c r="L249">
        <v>62</v>
      </c>
      <c r="M249" t="b">
        <v>1</v>
      </c>
      <c r="N249" s="11">
        <f t="shared" si="18"/>
        <v>134.1</v>
      </c>
      <c r="O249" s="16">
        <f t="shared" si="19"/>
        <v>40430.604328703703</v>
      </c>
      <c r="P249" s="18">
        <f t="shared" si="20"/>
        <v>40467.152083333334</v>
      </c>
      <c r="Q249" t="s">
        <v>8269</v>
      </c>
      <c r="R249" s="7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7">
        <v>85000</v>
      </c>
      <c r="E250">
        <v>86133</v>
      </c>
      <c r="F250" t="s">
        <v>8219</v>
      </c>
      <c r="G250" t="s">
        <v>8224</v>
      </c>
      <c r="H250" t="s">
        <v>8246</v>
      </c>
      <c r="I250" s="9">
        <v>1325961309</v>
      </c>
      <c r="J250">
        <v>1322073309</v>
      </c>
      <c r="K250" t="b">
        <v>1</v>
      </c>
      <c r="L250">
        <v>146</v>
      </c>
      <c r="M250" t="b">
        <v>1</v>
      </c>
      <c r="N250" s="11">
        <f t="shared" si="18"/>
        <v>101.33294117647058</v>
      </c>
      <c r="O250" s="16">
        <f t="shared" si="19"/>
        <v>40870.774409722224</v>
      </c>
      <c r="P250" s="18">
        <f t="shared" si="20"/>
        <v>40915.774409722224</v>
      </c>
      <c r="Q250" t="s">
        <v>8269</v>
      </c>
      <c r="R250" s="7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7">
        <v>10000</v>
      </c>
      <c r="E251">
        <v>11292</v>
      </c>
      <c r="F251" t="s">
        <v>8219</v>
      </c>
      <c r="G251" t="s">
        <v>8224</v>
      </c>
      <c r="H251" t="s">
        <v>8246</v>
      </c>
      <c r="I251" s="9">
        <v>1282498800</v>
      </c>
      <c r="J251">
        <v>1275603020</v>
      </c>
      <c r="K251" t="b">
        <v>1</v>
      </c>
      <c r="L251">
        <v>235</v>
      </c>
      <c r="M251" t="b">
        <v>1</v>
      </c>
      <c r="N251" s="11">
        <f t="shared" si="18"/>
        <v>112.92</v>
      </c>
      <c r="O251" s="16">
        <f t="shared" si="19"/>
        <v>40332.923842592594</v>
      </c>
      <c r="P251" s="18">
        <f t="shared" si="20"/>
        <v>40412.736111111109</v>
      </c>
      <c r="Q251" t="s">
        <v>8269</v>
      </c>
      <c r="R251" s="7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7">
        <v>30000</v>
      </c>
      <c r="E252">
        <v>31675</v>
      </c>
      <c r="F252" t="s">
        <v>8219</v>
      </c>
      <c r="G252" t="s">
        <v>8224</v>
      </c>
      <c r="H252" t="s">
        <v>8246</v>
      </c>
      <c r="I252" s="9">
        <v>1370525691</v>
      </c>
      <c r="J252">
        <v>1367933691</v>
      </c>
      <c r="K252" t="b">
        <v>1</v>
      </c>
      <c r="L252">
        <v>437</v>
      </c>
      <c r="M252" t="b">
        <v>1</v>
      </c>
      <c r="N252" s="11">
        <f t="shared" si="18"/>
        <v>105.58333333333334</v>
      </c>
      <c r="O252" s="16">
        <f t="shared" si="19"/>
        <v>41401.565868055557</v>
      </c>
      <c r="P252" s="18">
        <f t="shared" si="20"/>
        <v>41431.565868055557</v>
      </c>
      <c r="Q252" t="s">
        <v>8269</v>
      </c>
      <c r="R252" s="7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7">
        <v>3500</v>
      </c>
      <c r="E253">
        <v>4395</v>
      </c>
      <c r="F253" t="s">
        <v>8219</v>
      </c>
      <c r="G253" t="s">
        <v>8224</v>
      </c>
      <c r="H253" t="s">
        <v>8246</v>
      </c>
      <c r="I253" s="9">
        <v>1337194800</v>
      </c>
      <c r="J253">
        <v>1334429646</v>
      </c>
      <c r="K253" t="b">
        <v>1</v>
      </c>
      <c r="L253">
        <v>77</v>
      </c>
      <c r="M253" t="b">
        <v>1</v>
      </c>
      <c r="N253" s="11">
        <f t="shared" si="18"/>
        <v>125.57142857142858</v>
      </c>
      <c r="O253" s="16">
        <f t="shared" si="19"/>
        <v>41013.787569444445</v>
      </c>
      <c r="P253" s="18">
        <f t="shared" si="20"/>
        <v>41045.791666666664</v>
      </c>
      <c r="Q253" t="s">
        <v>8269</v>
      </c>
      <c r="R253" s="7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7">
        <v>5000</v>
      </c>
      <c r="E254">
        <v>9228</v>
      </c>
      <c r="F254" t="s">
        <v>8219</v>
      </c>
      <c r="G254" t="s">
        <v>8224</v>
      </c>
      <c r="H254" t="s">
        <v>8246</v>
      </c>
      <c r="I254" s="9">
        <v>1275364740</v>
      </c>
      <c r="J254">
        <v>1269878058</v>
      </c>
      <c r="K254" t="b">
        <v>1</v>
      </c>
      <c r="L254">
        <v>108</v>
      </c>
      <c r="M254" t="b">
        <v>1</v>
      </c>
      <c r="N254" s="11">
        <f t="shared" si="18"/>
        <v>184.56</v>
      </c>
      <c r="O254" s="16">
        <f t="shared" si="19"/>
        <v>40266.662708333337</v>
      </c>
      <c r="P254" s="18">
        <f t="shared" si="20"/>
        <v>40330.165972222225</v>
      </c>
      <c r="Q254" t="s">
        <v>8269</v>
      </c>
      <c r="R254" s="7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7">
        <v>1500</v>
      </c>
      <c r="E255">
        <v>1511</v>
      </c>
      <c r="F255" t="s">
        <v>8219</v>
      </c>
      <c r="G255" t="s">
        <v>8224</v>
      </c>
      <c r="H255" t="s">
        <v>8246</v>
      </c>
      <c r="I255" s="9">
        <v>1329320235</v>
      </c>
      <c r="J255">
        <v>1326728235</v>
      </c>
      <c r="K255" t="b">
        <v>1</v>
      </c>
      <c r="L255">
        <v>7</v>
      </c>
      <c r="M255" t="b">
        <v>1</v>
      </c>
      <c r="N255" s="11">
        <f t="shared" si="18"/>
        <v>100.73333333333335</v>
      </c>
      <c r="O255" s="16">
        <f t="shared" si="19"/>
        <v>40924.650868055556</v>
      </c>
      <c r="P255" s="18">
        <f t="shared" si="20"/>
        <v>40954.650868055556</v>
      </c>
      <c r="Q255" t="s">
        <v>8269</v>
      </c>
      <c r="R255" s="7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7">
        <v>24000</v>
      </c>
      <c r="E256">
        <v>28067.34</v>
      </c>
      <c r="F256" t="s">
        <v>8219</v>
      </c>
      <c r="G256" t="s">
        <v>8224</v>
      </c>
      <c r="H256" t="s">
        <v>8246</v>
      </c>
      <c r="I256" s="9">
        <v>1445047200</v>
      </c>
      <c r="J256">
        <v>1442443910</v>
      </c>
      <c r="K256" t="b">
        <v>1</v>
      </c>
      <c r="L256">
        <v>314</v>
      </c>
      <c r="M256" t="b">
        <v>1</v>
      </c>
      <c r="N256" s="11">
        <f t="shared" si="18"/>
        <v>116.94725</v>
      </c>
      <c r="O256" s="16">
        <f t="shared" si="19"/>
        <v>42263.952662037031</v>
      </c>
      <c r="P256" s="18">
        <f t="shared" si="20"/>
        <v>42294.083333333328</v>
      </c>
      <c r="Q256" t="s">
        <v>8269</v>
      </c>
      <c r="R256" s="7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7">
        <v>8000</v>
      </c>
      <c r="E257">
        <v>8538.66</v>
      </c>
      <c r="F257" t="s">
        <v>8219</v>
      </c>
      <c r="G257" t="s">
        <v>8224</v>
      </c>
      <c r="H257" t="s">
        <v>8246</v>
      </c>
      <c r="I257" s="9">
        <v>1300275482</v>
      </c>
      <c r="J257">
        <v>1297687082</v>
      </c>
      <c r="K257" t="b">
        <v>1</v>
      </c>
      <c r="L257">
        <v>188</v>
      </c>
      <c r="M257" t="b">
        <v>1</v>
      </c>
      <c r="N257" s="11">
        <f t="shared" si="18"/>
        <v>106.73325</v>
      </c>
      <c r="O257" s="16">
        <f t="shared" si="19"/>
        <v>40588.526412037041</v>
      </c>
      <c r="P257" s="18">
        <f t="shared" si="20"/>
        <v>40618.48474537037</v>
      </c>
      <c r="Q257" t="s">
        <v>8269</v>
      </c>
      <c r="R257" s="7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7">
        <v>13000</v>
      </c>
      <c r="E258">
        <v>18083</v>
      </c>
      <c r="F258" t="s">
        <v>8219</v>
      </c>
      <c r="G258" t="s">
        <v>8224</v>
      </c>
      <c r="H258" t="s">
        <v>8246</v>
      </c>
      <c r="I258" s="9">
        <v>1363458467</v>
      </c>
      <c r="J258">
        <v>1360866467</v>
      </c>
      <c r="K258" t="b">
        <v>1</v>
      </c>
      <c r="L258">
        <v>275</v>
      </c>
      <c r="M258" t="b">
        <v>1</v>
      </c>
      <c r="N258" s="11">
        <f t="shared" ref="N258:N321" si="24">E258/D258*100</f>
        <v>139.1</v>
      </c>
      <c r="O258" s="16">
        <f t="shared" ref="O258:O321" si="25">(((J258/60)/60)/24)+DATE(1970,1,1)</f>
        <v>41319.769293981481</v>
      </c>
      <c r="P258" s="18">
        <f t="shared" ref="P258:P321" si="26">(((I258/60)/60)/24)+DATE(1970,1,1)</f>
        <v>41349.769293981481</v>
      </c>
      <c r="Q258" t="s">
        <v>8269</v>
      </c>
      <c r="R258" s="7">
        <f t="shared" ref="R258:R321" si="27">E258/L258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7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9">
        <v>1463670162</v>
      </c>
      <c r="J259">
        <v>1461078162</v>
      </c>
      <c r="K259" t="b">
        <v>1</v>
      </c>
      <c r="L259">
        <v>560</v>
      </c>
      <c r="M259" t="b">
        <v>1</v>
      </c>
      <c r="N259" s="11">
        <f t="shared" si="24"/>
        <v>106.72648571428572</v>
      </c>
      <c r="O259" s="16">
        <f t="shared" si="25"/>
        <v>42479.626875000002</v>
      </c>
      <c r="P259" s="18">
        <f t="shared" si="26"/>
        <v>42509.626875000002</v>
      </c>
      <c r="Q259" t="s">
        <v>8269</v>
      </c>
      <c r="R259" s="7">
        <f t="shared" si="27"/>
        <v>66.70405357142856</v>
      </c>
      <c r="S259" t="str">
        <f t="shared" ref="S259:S322" si="28">LEFT(Q259,FIND("/",Q259)-1)</f>
        <v>film &amp; video</v>
      </c>
      <c r="T259" t="str">
        <f t="shared" ref="T259:T322" si="29">RIGHT(Q259,LEN(Q259)-FIND("/",Q259))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7">
        <v>30000</v>
      </c>
      <c r="E260">
        <v>57342</v>
      </c>
      <c r="F260" t="s">
        <v>8219</v>
      </c>
      <c r="G260" t="s">
        <v>8224</v>
      </c>
      <c r="H260" t="s">
        <v>8246</v>
      </c>
      <c r="I260" s="9">
        <v>1308359666</v>
      </c>
      <c r="J260">
        <v>1305767666</v>
      </c>
      <c r="K260" t="b">
        <v>1</v>
      </c>
      <c r="L260">
        <v>688</v>
      </c>
      <c r="M260" t="b">
        <v>1</v>
      </c>
      <c r="N260" s="11">
        <f t="shared" si="24"/>
        <v>191.14</v>
      </c>
      <c r="O260" s="16">
        <f t="shared" si="25"/>
        <v>40682.051689814813</v>
      </c>
      <c r="P260" s="18">
        <f t="shared" si="26"/>
        <v>40712.051689814813</v>
      </c>
      <c r="Q260" t="s">
        <v>8269</v>
      </c>
      <c r="R260" s="7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7">
        <v>75000</v>
      </c>
      <c r="E261">
        <v>98953.42</v>
      </c>
      <c r="F261" t="s">
        <v>8219</v>
      </c>
      <c r="G261" t="s">
        <v>8224</v>
      </c>
      <c r="H261" t="s">
        <v>8246</v>
      </c>
      <c r="I261" s="9">
        <v>1428514969</v>
      </c>
      <c r="J261">
        <v>1425922969</v>
      </c>
      <c r="K261" t="b">
        <v>1</v>
      </c>
      <c r="L261">
        <v>942</v>
      </c>
      <c r="M261" t="b">
        <v>1</v>
      </c>
      <c r="N261" s="11">
        <f t="shared" si="24"/>
        <v>131.93789333333334</v>
      </c>
      <c r="O261" s="16">
        <f t="shared" si="25"/>
        <v>42072.738067129627</v>
      </c>
      <c r="P261" s="18">
        <f t="shared" si="26"/>
        <v>42102.738067129627</v>
      </c>
      <c r="Q261" t="s">
        <v>8269</v>
      </c>
      <c r="R261" s="7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7">
        <v>10000</v>
      </c>
      <c r="E262">
        <v>10640</v>
      </c>
      <c r="F262" t="s">
        <v>8219</v>
      </c>
      <c r="G262" t="s">
        <v>8224</v>
      </c>
      <c r="H262" t="s">
        <v>8246</v>
      </c>
      <c r="I262" s="9">
        <v>1279360740</v>
      </c>
      <c r="J262">
        <v>1275415679</v>
      </c>
      <c r="K262" t="b">
        <v>1</v>
      </c>
      <c r="L262">
        <v>88</v>
      </c>
      <c r="M262" t="b">
        <v>1</v>
      </c>
      <c r="N262" s="11">
        <f t="shared" si="24"/>
        <v>106.4</v>
      </c>
      <c r="O262" s="16">
        <f t="shared" si="25"/>
        <v>40330.755543981482</v>
      </c>
      <c r="P262" s="18">
        <f t="shared" si="26"/>
        <v>40376.415972222225</v>
      </c>
      <c r="Q262" t="s">
        <v>8269</v>
      </c>
      <c r="R262" s="7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7">
        <v>20000</v>
      </c>
      <c r="E263">
        <v>21480</v>
      </c>
      <c r="F263" t="s">
        <v>8219</v>
      </c>
      <c r="G263" t="s">
        <v>8224</v>
      </c>
      <c r="H263" t="s">
        <v>8246</v>
      </c>
      <c r="I263" s="9">
        <v>1339080900</v>
      </c>
      <c r="J263">
        <v>1334783704</v>
      </c>
      <c r="K263" t="b">
        <v>1</v>
      </c>
      <c r="L263">
        <v>220</v>
      </c>
      <c r="M263" t="b">
        <v>1</v>
      </c>
      <c r="N263" s="11">
        <f t="shared" si="24"/>
        <v>107.4</v>
      </c>
      <c r="O263" s="16">
        <f t="shared" si="25"/>
        <v>41017.885462962964</v>
      </c>
      <c r="P263" s="18">
        <f t="shared" si="26"/>
        <v>41067.621527777781</v>
      </c>
      <c r="Q263" t="s">
        <v>8269</v>
      </c>
      <c r="R263" s="7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7">
        <v>2500</v>
      </c>
      <c r="E264">
        <v>6000</v>
      </c>
      <c r="F264" t="s">
        <v>8219</v>
      </c>
      <c r="G264" t="s">
        <v>8224</v>
      </c>
      <c r="H264" t="s">
        <v>8246</v>
      </c>
      <c r="I264" s="9">
        <v>1298699828</v>
      </c>
      <c r="J264">
        <v>1294811828</v>
      </c>
      <c r="K264" t="b">
        <v>1</v>
      </c>
      <c r="L264">
        <v>145</v>
      </c>
      <c r="M264" t="b">
        <v>1</v>
      </c>
      <c r="N264" s="11">
        <f t="shared" si="24"/>
        <v>240</v>
      </c>
      <c r="O264" s="16">
        <f t="shared" si="25"/>
        <v>40555.24800925926</v>
      </c>
      <c r="P264" s="18">
        <f t="shared" si="26"/>
        <v>40600.24800925926</v>
      </c>
      <c r="Q264" t="s">
        <v>8269</v>
      </c>
      <c r="R264" s="7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7">
        <v>25000</v>
      </c>
      <c r="E265">
        <v>29520.27</v>
      </c>
      <c r="F265" t="s">
        <v>8219</v>
      </c>
      <c r="G265" t="s">
        <v>8224</v>
      </c>
      <c r="H265" t="s">
        <v>8246</v>
      </c>
      <c r="I265" s="9">
        <v>1348786494</v>
      </c>
      <c r="J265">
        <v>1346194494</v>
      </c>
      <c r="K265" t="b">
        <v>1</v>
      </c>
      <c r="L265">
        <v>963</v>
      </c>
      <c r="M265" t="b">
        <v>1</v>
      </c>
      <c r="N265" s="11">
        <f t="shared" si="24"/>
        <v>118.08108</v>
      </c>
      <c r="O265" s="16">
        <f t="shared" si="25"/>
        <v>41149.954791666663</v>
      </c>
      <c r="P265" s="18">
        <f t="shared" si="26"/>
        <v>41179.954791666663</v>
      </c>
      <c r="Q265" t="s">
        <v>8269</v>
      </c>
      <c r="R265" s="7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7">
        <v>5000</v>
      </c>
      <c r="E266">
        <v>5910</v>
      </c>
      <c r="F266" t="s">
        <v>8219</v>
      </c>
      <c r="G266" t="s">
        <v>8224</v>
      </c>
      <c r="H266" t="s">
        <v>8246</v>
      </c>
      <c r="I266" s="9">
        <v>1336747995</v>
      </c>
      <c r="J266">
        <v>1334155995</v>
      </c>
      <c r="K266" t="b">
        <v>1</v>
      </c>
      <c r="L266">
        <v>91</v>
      </c>
      <c r="M266" t="b">
        <v>1</v>
      </c>
      <c r="N266" s="11">
        <f t="shared" si="24"/>
        <v>118.19999999999999</v>
      </c>
      <c r="O266" s="16">
        <f t="shared" si="25"/>
        <v>41010.620312500003</v>
      </c>
      <c r="P266" s="18">
        <f t="shared" si="26"/>
        <v>41040.620312500003</v>
      </c>
      <c r="Q266" t="s">
        <v>8269</v>
      </c>
      <c r="R266" s="7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7">
        <v>5000</v>
      </c>
      <c r="E267">
        <v>5555</v>
      </c>
      <c r="F267" t="s">
        <v>8219</v>
      </c>
      <c r="G267" t="s">
        <v>8224</v>
      </c>
      <c r="H267" t="s">
        <v>8246</v>
      </c>
      <c r="I267" s="9">
        <v>1273522560</v>
      </c>
      <c r="J267">
        <v>1269928430</v>
      </c>
      <c r="K267" t="b">
        <v>1</v>
      </c>
      <c r="L267">
        <v>58</v>
      </c>
      <c r="M267" t="b">
        <v>1</v>
      </c>
      <c r="N267" s="11">
        <f t="shared" si="24"/>
        <v>111.1</v>
      </c>
      <c r="O267" s="16">
        <f t="shared" si="25"/>
        <v>40267.245717592588</v>
      </c>
      <c r="P267" s="18">
        <f t="shared" si="26"/>
        <v>40308.844444444447</v>
      </c>
      <c r="Q267" t="s">
        <v>8269</v>
      </c>
      <c r="R267" s="7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7">
        <v>1000</v>
      </c>
      <c r="E268">
        <v>1455</v>
      </c>
      <c r="F268" t="s">
        <v>8219</v>
      </c>
      <c r="G268" t="s">
        <v>8224</v>
      </c>
      <c r="H268" t="s">
        <v>8246</v>
      </c>
      <c r="I268" s="9">
        <v>1271994660</v>
      </c>
      <c r="J268">
        <v>1264565507</v>
      </c>
      <c r="K268" t="b">
        <v>1</v>
      </c>
      <c r="L268">
        <v>36</v>
      </c>
      <c r="M268" t="b">
        <v>1</v>
      </c>
      <c r="N268" s="11">
        <f t="shared" si="24"/>
        <v>145.5</v>
      </c>
      <c r="O268" s="16">
        <f t="shared" si="25"/>
        <v>40205.174849537041</v>
      </c>
      <c r="P268" s="18">
        <f t="shared" si="26"/>
        <v>40291.160416666666</v>
      </c>
      <c r="Q268" t="s">
        <v>8269</v>
      </c>
      <c r="R268" s="7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7">
        <v>9850</v>
      </c>
      <c r="E269">
        <v>12965.44</v>
      </c>
      <c r="F269" t="s">
        <v>8219</v>
      </c>
      <c r="G269" t="s">
        <v>8225</v>
      </c>
      <c r="H269" t="s">
        <v>8247</v>
      </c>
      <c r="I269" s="9">
        <v>1403693499</v>
      </c>
      <c r="J269">
        <v>1401101499</v>
      </c>
      <c r="K269" t="b">
        <v>1</v>
      </c>
      <c r="L269">
        <v>165</v>
      </c>
      <c r="M269" t="b">
        <v>1</v>
      </c>
      <c r="N269" s="11">
        <f t="shared" si="24"/>
        <v>131.62883248730967</v>
      </c>
      <c r="O269" s="16">
        <f t="shared" si="25"/>
        <v>41785.452534722222</v>
      </c>
      <c r="P269" s="18">
        <f t="shared" si="26"/>
        <v>41815.452534722222</v>
      </c>
      <c r="Q269" t="s">
        <v>8269</v>
      </c>
      <c r="R269" s="7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7">
        <v>5000</v>
      </c>
      <c r="E270">
        <v>5570</v>
      </c>
      <c r="F270" t="s">
        <v>8219</v>
      </c>
      <c r="G270" t="s">
        <v>8224</v>
      </c>
      <c r="H270" t="s">
        <v>8246</v>
      </c>
      <c r="I270" s="9">
        <v>1320640778</v>
      </c>
      <c r="J270">
        <v>1316749178</v>
      </c>
      <c r="K270" t="b">
        <v>1</v>
      </c>
      <c r="L270">
        <v>111</v>
      </c>
      <c r="M270" t="b">
        <v>1</v>
      </c>
      <c r="N270" s="11">
        <f t="shared" si="24"/>
        <v>111.4</v>
      </c>
      <c r="O270" s="16">
        <f t="shared" si="25"/>
        <v>40809.15252314815</v>
      </c>
      <c r="P270" s="18">
        <f t="shared" si="26"/>
        <v>40854.194189814814</v>
      </c>
      <c r="Q270" t="s">
        <v>8269</v>
      </c>
      <c r="R270" s="7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7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9">
        <v>1487738622</v>
      </c>
      <c r="J271">
        <v>1485146622</v>
      </c>
      <c r="K271" t="b">
        <v>1</v>
      </c>
      <c r="L271">
        <v>1596</v>
      </c>
      <c r="M271" t="b">
        <v>1</v>
      </c>
      <c r="N271" s="11">
        <f t="shared" si="24"/>
        <v>147.23376999999999</v>
      </c>
      <c r="O271" s="16">
        <f t="shared" si="25"/>
        <v>42758.197013888886</v>
      </c>
      <c r="P271" s="18">
        <f t="shared" si="26"/>
        <v>42788.197013888886</v>
      </c>
      <c r="Q271" t="s">
        <v>8269</v>
      </c>
      <c r="R271" s="7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7">
        <v>2300</v>
      </c>
      <c r="E272">
        <v>3510</v>
      </c>
      <c r="F272" t="s">
        <v>8219</v>
      </c>
      <c r="G272" t="s">
        <v>8224</v>
      </c>
      <c r="H272" t="s">
        <v>8246</v>
      </c>
      <c r="I272" s="9">
        <v>1306296000</v>
      </c>
      <c r="J272">
        <v>1301950070</v>
      </c>
      <c r="K272" t="b">
        <v>1</v>
      </c>
      <c r="L272">
        <v>61</v>
      </c>
      <c r="M272" t="b">
        <v>1</v>
      </c>
      <c r="N272" s="11">
        <f t="shared" si="24"/>
        <v>152.60869565217391</v>
      </c>
      <c r="O272" s="16">
        <f t="shared" si="25"/>
        <v>40637.866550925923</v>
      </c>
      <c r="P272" s="18">
        <f t="shared" si="26"/>
        <v>40688.166666666664</v>
      </c>
      <c r="Q272" t="s">
        <v>8269</v>
      </c>
      <c r="R272" s="7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7">
        <v>30000</v>
      </c>
      <c r="E273">
        <v>31404</v>
      </c>
      <c r="F273" t="s">
        <v>8219</v>
      </c>
      <c r="G273" t="s">
        <v>8224</v>
      </c>
      <c r="H273" t="s">
        <v>8246</v>
      </c>
      <c r="I273" s="9">
        <v>1388649600</v>
      </c>
      <c r="J273">
        <v>1386123861</v>
      </c>
      <c r="K273" t="b">
        <v>1</v>
      </c>
      <c r="L273">
        <v>287</v>
      </c>
      <c r="M273" t="b">
        <v>1</v>
      </c>
      <c r="N273" s="11">
        <f t="shared" si="24"/>
        <v>104.67999999999999</v>
      </c>
      <c r="O273" s="16">
        <f t="shared" si="25"/>
        <v>41612.10024305556</v>
      </c>
      <c r="P273" s="18">
        <f t="shared" si="26"/>
        <v>41641.333333333336</v>
      </c>
      <c r="Q273" t="s">
        <v>8269</v>
      </c>
      <c r="R273" s="7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7">
        <v>3000</v>
      </c>
      <c r="E274">
        <v>5323.01</v>
      </c>
      <c r="F274" t="s">
        <v>8219</v>
      </c>
      <c r="G274" t="s">
        <v>8224</v>
      </c>
      <c r="H274" t="s">
        <v>8246</v>
      </c>
      <c r="I274" s="9">
        <v>1272480540</v>
      </c>
      <c r="J274">
        <v>1267220191</v>
      </c>
      <c r="K274" t="b">
        <v>1</v>
      </c>
      <c r="L274">
        <v>65</v>
      </c>
      <c r="M274" t="b">
        <v>1</v>
      </c>
      <c r="N274" s="11">
        <f t="shared" si="24"/>
        <v>177.43366666666668</v>
      </c>
      <c r="O274" s="16">
        <f t="shared" si="25"/>
        <v>40235.900358796294</v>
      </c>
      <c r="P274" s="18">
        <f t="shared" si="26"/>
        <v>40296.78402777778</v>
      </c>
      <c r="Q274" t="s">
        <v>8269</v>
      </c>
      <c r="R274" s="7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7">
        <v>5000</v>
      </c>
      <c r="E275">
        <v>5388.79</v>
      </c>
      <c r="F275" t="s">
        <v>8219</v>
      </c>
      <c r="G275" t="s">
        <v>8224</v>
      </c>
      <c r="H275" t="s">
        <v>8246</v>
      </c>
      <c r="I275" s="9">
        <v>1309694266</v>
      </c>
      <c r="J275">
        <v>1307102266</v>
      </c>
      <c r="K275" t="b">
        <v>1</v>
      </c>
      <c r="L275">
        <v>118</v>
      </c>
      <c r="M275" t="b">
        <v>1</v>
      </c>
      <c r="N275" s="11">
        <f t="shared" si="24"/>
        <v>107.7758</v>
      </c>
      <c r="O275" s="16">
        <f t="shared" si="25"/>
        <v>40697.498449074075</v>
      </c>
      <c r="P275" s="18">
        <f t="shared" si="26"/>
        <v>40727.498449074075</v>
      </c>
      <c r="Q275" t="s">
        <v>8269</v>
      </c>
      <c r="R275" s="7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7">
        <v>4000</v>
      </c>
      <c r="E276">
        <v>6240</v>
      </c>
      <c r="F276" t="s">
        <v>8219</v>
      </c>
      <c r="G276" t="s">
        <v>8224</v>
      </c>
      <c r="H276" t="s">
        <v>8246</v>
      </c>
      <c r="I276" s="9">
        <v>1333609140</v>
      </c>
      <c r="J276">
        <v>1330638829</v>
      </c>
      <c r="K276" t="b">
        <v>1</v>
      </c>
      <c r="L276">
        <v>113</v>
      </c>
      <c r="M276" t="b">
        <v>1</v>
      </c>
      <c r="N276" s="11">
        <f t="shared" si="24"/>
        <v>156</v>
      </c>
      <c r="O276" s="16">
        <f t="shared" si="25"/>
        <v>40969.912372685183</v>
      </c>
      <c r="P276" s="18">
        <f t="shared" si="26"/>
        <v>41004.290972222225</v>
      </c>
      <c r="Q276" t="s">
        <v>8269</v>
      </c>
      <c r="R276" s="7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7">
        <v>20000</v>
      </c>
      <c r="E277">
        <v>21679</v>
      </c>
      <c r="F277" t="s">
        <v>8219</v>
      </c>
      <c r="G277" t="s">
        <v>8224</v>
      </c>
      <c r="H277" t="s">
        <v>8246</v>
      </c>
      <c r="I277" s="9">
        <v>1352511966</v>
      </c>
      <c r="J277">
        <v>1349916366</v>
      </c>
      <c r="K277" t="b">
        <v>1</v>
      </c>
      <c r="L277">
        <v>332</v>
      </c>
      <c r="M277" t="b">
        <v>1</v>
      </c>
      <c r="N277" s="11">
        <f t="shared" si="24"/>
        <v>108.395</v>
      </c>
      <c r="O277" s="16">
        <f t="shared" si="25"/>
        <v>41193.032013888893</v>
      </c>
      <c r="P277" s="18">
        <f t="shared" si="26"/>
        <v>41223.073680555557</v>
      </c>
      <c r="Q277" t="s">
        <v>8269</v>
      </c>
      <c r="R277" s="7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7">
        <v>4000</v>
      </c>
      <c r="E278">
        <v>5904</v>
      </c>
      <c r="F278" t="s">
        <v>8219</v>
      </c>
      <c r="G278" t="s">
        <v>8224</v>
      </c>
      <c r="H278" t="s">
        <v>8246</v>
      </c>
      <c r="I278" s="9">
        <v>1335574674</v>
      </c>
      <c r="J278">
        <v>1330394274</v>
      </c>
      <c r="K278" t="b">
        <v>1</v>
      </c>
      <c r="L278">
        <v>62</v>
      </c>
      <c r="M278" t="b">
        <v>1</v>
      </c>
      <c r="N278" s="11">
        <f t="shared" si="24"/>
        <v>147.6</v>
      </c>
      <c r="O278" s="16">
        <f t="shared" si="25"/>
        <v>40967.081874999996</v>
      </c>
      <c r="P278" s="18">
        <f t="shared" si="26"/>
        <v>41027.040208333332</v>
      </c>
      <c r="Q278" t="s">
        <v>8269</v>
      </c>
      <c r="R278" s="7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7">
        <v>65000</v>
      </c>
      <c r="E279">
        <v>71748</v>
      </c>
      <c r="F279" t="s">
        <v>8219</v>
      </c>
      <c r="G279" t="s">
        <v>8224</v>
      </c>
      <c r="H279" t="s">
        <v>8246</v>
      </c>
      <c r="I279" s="9">
        <v>1432416219</v>
      </c>
      <c r="J279">
        <v>1429824219</v>
      </c>
      <c r="K279" t="b">
        <v>1</v>
      </c>
      <c r="L279">
        <v>951</v>
      </c>
      <c r="M279" t="b">
        <v>1</v>
      </c>
      <c r="N279" s="11">
        <f t="shared" si="24"/>
        <v>110.38153846153847</v>
      </c>
      <c r="O279" s="16">
        <f t="shared" si="25"/>
        <v>42117.891423611116</v>
      </c>
      <c r="P279" s="18">
        <f t="shared" si="26"/>
        <v>42147.891423611116</v>
      </c>
      <c r="Q279" t="s">
        <v>8269</v>
      </c>
      <c r="R279" s="7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7">
        <v>27000</v>
      </c>
      <c r="E280">
        <v>40594</v>
      </c>
      <c r="F280" t="s">
        <v>8219</v>
      </c>
      <c r="G280" t="s">
        <v>8224</v>
      </c>
      <c r="H280" t="s">
        <v>8246</v>
      </c>
      <c r="I280" s="9">
        <v>1350003539</v>
      </c>
      <c r="J280">
        <v>1347411539</v>
      </c>
      <c r="K280" t="b">
        <v>1</v>
      </c>
      <c r="L280">
        <v>415</v>
      </c>
      <c r="M280" t="b">
        <v>1</v>
      </c>
      <c r="N280" s="11">
        <f t="shared" si="24"/>
        <v>150.34814814814814</v>
      </c>
      <c r="O280" s="16">
        <f t="shared" si="25"/>
        <v>41164.040960648148</v>
      </c>
      <c r="P280" s="18">
        <f t="shared" si="26"/>
        <v>41194.040960648148</v>
      </c>
      <c r="Q280" t="s">
        <v>8269</v>
      </c>
      <c r="R280" s="7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7">
        <v>17000</v>
      </c>
      <c r="E281">
        <v>26744.11</v>
      </c>
      <c r="F281" t="s">
        <v>8219</v>
      </c>
      <c r="G281" t="s">
        <v>8224</v>
      </c>
      <c r="H281" t="s">
        <v>8246</v>
      </c>
      <c r="I281" s="9">
        <v>1488160860</v>
      </c>
      <c r="J281">
        <v>1485237096</v>
      </c>
      <c r="K281" t="b">
        <v>1</v>
      </c>
      <c r="L281">
        <v>305</v>
      </c>
      <c r="M281" t="b">
        <v>1</v>
      </c>
      <c r="N281" s="11">
        <f t="shared" si="24"/>
        <v>157.31829411764707</v>
      </c>
      <c r="O281" s="16">
        <f t="shared" si="25"/>
        <v>42759.244166666671</v>
      </c>
      <c r="P281" s="18">
        <f t="shared" si="26"/>
        <v>42793.084027777775</v>
      </c>
      <c r="Q281" t="s">
        <v>8269</v>
      </c>
      <c r="R281" s="7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7">
        <v>75000</v>
      </c>
      <c r="E282">
        <v>117108</v>
      </c>
      <c r="F282" t="s">
        <v>8219</v>
      </c>
      <c r="G282" t="s">
        <v>8224</v>
      </c>
      <c r="H282" t="s">
        <v>8246</v>
      </c>
      <c r="I282" s="9">
        <v>1401459035</v>
      </c>
      <c r="J282">
        <v>1397571035</v>
      </c>
      <c r="K282" t="b">
        <v>1</v>
      </c>
      <c r="L282">
        <v>2139</v>
      </c>
      <c r="M282" t="b">
        <v>1</v>
      </c>
      <c r="N282" s="11">
        <f t="shared" si="24"/>
        <v>156.14400000000001</v>
      </c>
      <c r="O282" s="16">
        <f t="shared" si="25"/>
        <v>41744.590682870366</v>
      </c>
      <c r="P282" s="18">
        <f t="shared" si="26"/>
        <v>41789.590682870366</v>
      </c>
      <c r="Q282" t="s">
        <v>8269</v>
      </c>
      <c r="R282" s="7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7">
        <v>5500</v>
      </c>
      <c r="E283">
        <v>6632.32</v>
      </c>
      <c r="F283" t="s">
        <v>8219</v>
      </c>
      <c r="G283" t="s">
        <v>8224</v>
      </c>
      <c r="H283" t="s">
        <v>8246</v>
      </c>
      <c r="I283" s="9">
        <v>1249932360</v>
      </c>
      <c r="J283">
        <v>1242532513</v>
      </c>
      <c r="K283" t="b">
        <v>1</v>
      </c>
      <c r="L283">
        <v>79</v>
      </c>
      <c r="M283" t="b">
        <v>1</v>
      </c>
      <c r="N283" s="11">
        <f t="shared" si="24"/>
        <v>120.58763636363636</v>
      </c>
      <c r="O283" s="16">
        <f t="shared" si="25"/>
        <v>39950.163344907407</v>
      </c>
      <c r="P283" s="18">
        <f t="shared" si="26"/>
        <v>40035.80972222222</v>
      </c>
      <c r="Q283" t="s">
        <v>8269</v>
      </c>
      <c r="R283" s="7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7">
        <v>45000</v>
      </c>
      <c r="E284">
        <v>45535</v>
      </c>
      <c r="F284" t="s">
        <v>8219</v>
      </c>
      <c r="G284" t="s">
        <v>8224</v>
      </c>
      <c r="H284" t="s">
        <v>8246</v>
      </c>
      <c r="I284" s="9">
        <v>1266876000</v>
      </c>
      <c r="J284">
        <v>1263679492</v>
      </c>
      <c r="K284" t="b">
        <v>1</v>
      </c>
      <c r="L284">
        <v>179</v>
      </c>
      <c r="M284" t="b">
        <v>1</v>
      </c>
      <c r="N284" s="11">
        <f t="shared" si="24"/>
        <v>101.18888888888888</v>
      </c>
      <c r="O284" s="16">
        <f t="shared" si="25"/>
        <v>40194.920046296298</v>
      </c>
      <c r="P284" s="18">
        <f t="shared" si="26"/>
        <v>40231.916666666664</v>
      </c>
      <c r="Q284" t="s">
        <v>8269</v>
      </c>
      <c r="R284" s="7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7">
        <v>18000</v>
      </c>
      <c r="E285">
        <v>20569.05</v>
      </c>
      <c r="F285" t="s">
        <v>8219</v>
      </c>
      <c r="G285" t="s">
        <v>8224</v>
      </c>
      <c r="H285" t="s">
        <v>8246</v>
      </c>
      <c r="I285" s="9">
        <v>1306904340</v>
      </c>
      <c r="J285">
        <v>1305219744</v>
      </c>
      <c r="K285" t="b">
        <v>1</v>
      </c>
      <c r="L285">
        <v>202</v>
      </c>
      <c r="M285" t="b">
        <v>1</v>
      </c>
      <c r="N285" s="11">
        <f t="shared" si="24"/>
        <v>114.27249999999999</v>
      </c>
      <c r="O285" s="16">
        <f t="shared" si="25"/>
        <v>40675.71</v>
      </c>
      <c r="P285" s="18">
        <f t="shared" si="26"/>
        <v>40695.207638888889</v>
      </c>
      <c r="Q285" t="s">
        <v>8269</v>
      </c>
      <c r="R285" s="7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7">
        <v>40000</v>
      </c>
      <c r="E286">
        <v>41850.46</v>
      </c>
      <c r="F286" t="s">
        <v>8219</v>
      </c>
      <c r="G286" t="s">
        <v>8224</v>
      </c>
      <c r="H286" t="s">
        <v>8246</v>
      </c>
      <c r="I286" s="9">
        <v>1327167780</v>
      </c>
      <c r="J286">
        <v>1325007780</v>
      </c>
      <c r="K286" t="b">
        <v>1</v>
      </c>
      <c r="L286">
        <v>760</v>
      </c>
      <c r="M286" t="b">
        <v>1</v>
      </c>
      <c r="N286" s="11">
        <f t="shared" si="24"/>
        <v>104.62615</v>
      </c>
      <c r="O286" s="16">
        <f t="shared" si="25"/>
        <v>40904.738194444442</v>
      </c>
      <c r="P286" s="18">
        <f t="shared" si="26"/>
        <v>40929.738194444442</v>
      </c>
      <c r="Q286" t="s">
        <v>8269</v>
      </c>
      <c r="R286" s="7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7">
        <v>14000</v>
      </c>
      <c r="E287">
        <v>32035.51</v>
      </c>
      <c r="F287" t="s">
        <v>8219</v>
      </c>
      <c r="G287" t="s">
        <v>8224</v>
      </c>
      <c r="H287" t="s">
        <v>8246</v>
      </c>
      <c r="I287" s="9">
        <v>1379614128</v>
      </c>
      <c r="J287">
        <v>1377022128</v>
      </c>
      <c r="K287" t="b">
        <v>1</v>
      </c>
      <c r="L287">
        <v>563</v>
      </c>
      <c r="M287" t="b">
        <v>1</v>
      </c>
      <c r="N287" s="11">
        <f t="shared" si="24"/>
        <v>228.82507142857142</v>
      </c>
      <c r="O287" s="16">
        <f t="shared" si="25"/>
        <v>41506.756111111114</v>
      </c>
      <c r="P287" s="18">
        <f t="shared" si="26"/>
        <v>41536.756111111114</v>
      </c>
      <c r="Q287" t="s">
        <v>8269</v>
      </c>
      <c r="R287" s="7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7">
        <v>15000</v>
      </c>
      <c r="E288">
        <v>16373</v>
      </c>
      <c r="F288" t="s">
        <v>8219</v>
      </c>
      <c r="G288" t="s">
        <v>8224</v>
      </c>
      <c r="H288" t="s">
        <v>8246</v>
      </c>
      <c r="I288" s="9">
        <v>1364236524</v>
      </c>
      <c r="J288">
        <v>1360352124</v>
      </c>
      <c r="K288" t="b">
        <v>1</v>
      </c>
      <c r="L288">
        <v>135</v>
      </c>
      <c r="M288" t="b">
        <v>1</v>
      </c>
      <c r="N288" s="11">
        <f t="shared" si="24"/>
        <v>109.15333333333332</v>
      </c>
      <c r="O288" s="16">
        <f t="shared" si="25"/>
        <v>41313.816249999996</v>
      </c>
      <c r="P288" s="18">
        <f t="shared" si="26"/>
        <v>41358.774583333332</v>
      </c>
      <c r="Q288" t="s">
        <v>8269</v>
      </c>
      <c r="R288" s="7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7">
        <v>15000</v>
      </c>
      <c r="E289">
        <v>26445</v>
      </c>
      <c r="F289" t="s">
        <v>8219</v>
      </c>
      <c r="G289" t="s">
        <v>8224</v>
      </c>
      <c r="H289" t="s">
        <v>8246</v>
      </c>
      <c r="I289" s="9">
        <v>1351828800</v>
      </c>
      <c r="J289">
        <v>1349160018</v>
      </c>
      <c r="K289" t="b">
        <v>1</v>
      </c>
      <c r="L289">
        <v>290</v>
      </c>
      <c r="M289" t="b">
        <v>1</v>
      </c>
      <c r="N289" s="11">
        <f t="shared" si="24"/>
        <v>176.29999999999998</v>
      </c>
      <c r="O289" s="16">
        <f t="shared" si="25"/>
        <v>41184.277986111112</v>
      </c>
      <c r="P289" s="18">
        <f t="shared" si="26"/>
        <v>41215.166666666664</v>
      </c>
      <c r="Q289" t="s">
        <v>8269</v>
      </c>
      <c r="R289" s="7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7">
        <v>50000</v>
      </c>
      <c r="E290">
        <v>51605.31</v>
      </c>
      <c r="F290" t="s">
        <v>8219</v>
      </c>
      <c r="G290" t="s">
        <v>8224</v>
      </c>
      <c r="H290" t="s">
        <v>8246</v>
      </c>
      <c r="I290" s="9">
        <v>1340683393</v>
      </c>
      <c r="J290">
        <v>1337659393</v>
      </c>
      <c r="K290" t="b">
        <v>1</v>
      </c>
      <c r="L290">
        <v>447</v>
      </c>
      <c r="M290" t="b">
        <v>1</v>
      </c>
      <c r="N290" s="11">
        <f t="shared" si="24"/>
        <v>103.21061999999999</v>
      </c>
      <c r="O290" s="16">
        <f t="shared" si="25"/>
        <v>41051.168900462959</v>
      </c>
      <c r="P290" s="18">
        <f t="shared" si="26"/>
        <v>41086.168900462959</v>
      </c>
      <c r="Q290" t="s">
        <v>8269</v>
      </c>
      <c r="R290" s="7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7">
        <v>15000</v>
      </c>
      <c r="E291">
        <v>15723</v>
      </c>
      <c r="F291" t="s">
        <v>8219</v>
      </c>
      <c r="G291" t="s">
        <v>8225</v>
      </c>
      <c r="H291" t="s">
        <v>8247</v>
      </c>
      <c r="I291" s="9">
        <v>1383389834</v>
      </c>
      <c r="J291">
        <v>1380797834</v>
      </c>
      <c r="K291" t="b">
        <v>1</v>
      </c>
      <c r="L291">
        <v>232</v>
      </c>
      <c r="M291" t="b">
        <v>1</v>
      </c>
      <c r="N291" s="11">
        <f t="shared" si="24"/>
        <v>104.82000000000001</v>
      </c>
      <c r="O291" s="16">
        <f t="shared" si="25"/>
        <v>41550.456412037034</v>
      </c>
      <c r="P291" s="18">
        <f t="shared" si="26"/>
        <v>41580.456412037034</v>
      </c>
      <c r="Q291" t="s">
        <v>8269</v>
      </c>
      <c r="R291" s="7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7">
        <v>4500</v>
      </c>
      <c r="E292">
        <v>4800.8</v>
      </c>
      <c r="F292" t="s">
        <v>8219</v>
      </c>
      <c r="G292" t="s">
        <v>8224</v>
      </c>
      <c r="H292" t="s">
        <v>8246</v>
      </c>
      <c r="I292" s="9">
        <v>1296633540</v>
      </c>
      <c r="J292">
        <v>1292316697</v>
      </c>
      <c r="K292" t="b">
        <v>1</v>
      </c>
      <c r="L292">
        <v>168</v>
      </c>
      <c r="M292" t="b">
        <v>1</v>
      </c>
      <c r="N292" s="11">
        <f t="shared" si="24"/>
        <v>106.68444444444445</v>
      </c>
      <c r="O292" s="16">
        <f t="shared" si="25"/>
        <v>40526.36917824074</v>
      </c>
      <c r="P292" s="18">
        <f t="shared" si="26"/>
        <v>40576.332638888889</v>
      </c>
      <c r="Q292" t="s">
        <v>8269</v>
      </c>
      <c r="R292" s="7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7">
        <v>5000</v>
      </c>
      <c r="E293">
        <v>6001</v>
      </c>
      <c r="F293" t="s">
        <v>8219</v>
      </c>
      <c r="G293" t="s">
        <v>8224</v>
      </c>
      <c r="H293" t="s">
        <v>8246</v>
      </c>
      <c r="I293" s="9">
        <v>1367366460</v>
      </c>
      <c r="J293">
        <v>1365791246</v>
      </c>
      <c r="K293" t="b">
        <v>1</v>
      </c>
      <c r="L293">
        <v>128</v>
      </c>
      <c r="M293" t="b">
        <v>1</v>
      </c>
      <c r="N293" s="11">
        <f t="shared" si="24"/>
        <v>120.02</v>
      </c>
      <c r="O293" s="16">
        <f t="shared" si="25"/>
        <v>41376.769050925926</v>
      </c>
      <c r="P293" s="18">
        <f t="shared" si="26"/>
        <v>41395.000694444447</v>
      </c>
      <c r="Q293" t="s">
        <v>8269</v>
      </c>
      <c r="R293" s="7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7">
        <v>75000</v>
      </c>
      <c r="E294">
        <v>76130.2</v>
      </c>
      <c r="F294" t="s">
        <v>8219</v>
      </c>
      <c r="G294" t="s">
        <v>8224</v>
      </c>
      <c r="H294" t="s">
        <v>8246</v>
      </c>
      <c r="I294" s="9">
        <v>1319860740</v>
      </c>
      <c r="J294">
        <v>1317064599</v>
      </c>
      <c r="K294" t="b">
        <v>1</v>
      </c>
      <c r="L294">
        <v>493</v>
      </c>
      <c r="M294" t="b">
        <v>1</v>
      </c>
      <c r="N294" s="11">
        <f t="shared" si="24"/>
        <v>101.50693333333334</v>
      </c>
      <c r="O294" s="16">
        <f t="shared" si="25"/>
        <v>40812.803229166668</v>
      </c>
      <c r="P294" s="18">
        <f t="shared" si="26"/>
        <v>40845.165972222225</v>
      </c>
      <c r="Q294" t="s">
        <v>8269</v>
      </c>
      <c r="R294" s="7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7">
        <v>26000</v>
      </c>
      <c r="E295">
        <v>26360</v>
      </c>
      <c r="F295" t="s">
        <v>8219</v>
      </c>
      <c r="G295" t="s">
        <v>8224</v>
      </c>
      <c r="H295" t="s">
        <v>8246</v>
      </c>
      <c r="I295" s="9">
        <v>1398009714</v>
      </c>
      <c r="J295">
        <v>1395417714</v>
      </c>
      <c r="K295" t="b">
        <v>1</v>
      </c>
      <c r="L295">
        <v>131</v>
      </c>
      <c r="M295" t="b">
        <v>1</v>
      </c>
      <c r="N295" s="11">
        <f t="shared" si="24"/>
        <v>101.38461538461539</v>
      </c>
      <c r="O295" s="16">
        <f t="shared" si="25"/>
        <v>41719.667986111112</v>
      </c>
      <c r="P295" s="18">
        <f t="shared" si="26"/>
        <v>41749.667986111112</v>
      </c>
      <c r="Q295" t="s">
        <v>8269</v>
      </c>
      <c r="R295" s="7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7">
        <v>5000</v>
      </c>
      <c r="E296">
        <v>5000</v>
      </c>
      <c r="F296" t="s">
        <v>8219</v>
      </c>
      <c r="G296" t="s">
        <v>8224</v>
      </c>
      <c r="H296" t="s">
        <v>8246</v>
      </c>
      <c r="I296" s="9">
        <v>1279555200</v>
      </c>
      <c r="J296">
        <v>1276480894</v>
      </c>
      <c r="K296" t="b">
        <v>1</v>
      </c>
      <c r="L296">
        <v>50</v>
      </c>
      <c r="M296" t="b">
        <v>1</v>
      </c>
      <c r="N296" s="11">
        <f t="shared" si="24"/>
        <v>100</v>
      </c>
      <c r="O296" s="16">
        <f t="shared" si="25"/>
        <v>40343.084421296298</v>
      </c>
      <c r="P296" s="18">
        <f t="shared" si="26"/>
        <v>40378.666666666664</v>
      </c>
      <c r="Q296" t="s">
        <v>8269</v>
      </c>
      <c r="R296" s="7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9">
        <v>1383264000</v>
      </c>
      <c r="J297">
        <v>1378080409</v>
      </c>
      <c r="K297" t="b">
        <v>1</v>
      </c>
      <c r="L297">
        <v>665</v>
      </c>
      <c r="M297" t="b">
        <v>1</v>
      </c>
      <c r="N297" s="11">
        <f t="shared" si="24"/>
        <v>133.10911999999999</v>
      </c>
      <c r="O297" s="16">
        <f t="shared" si="25"/>
        <v>41519.004733796297</v>
      </c>
      <c r="P297" s="18">
        <f t="shared" si="26"/>
        <v>41579</v>
      </c>
      <c r="Q297" t="s">
        <v>8269</v>
      </c>
      <c r="R297" s="7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7">
        <v>25000</v>
      </c>
      <c r="E298">
        <v>29681.55</v>
      </c>
      <c r="F298" t="s">
        <v>8219</v>
      </c>
      <c r="G298" t="s">
        <v>8224</v>
      </c>
      <c r="H298" t="s">
        <v>8246</v>
      </c>
      <c r="I298" s="9">
        <v>1347017083</v>
      </c>
      <c r="J298">
        <v>1344857083</v>
      </c>
      <c r="K298" t="b">
        <v>1</v>
      </c>
      <c r="L298">
        <v>129</v>
      </c>
      <c r="M298" t="b">
        <v>1</v>
      </c>
      <c r="N298" s="11">
        <f t="shared" si="24"/>
        <v>118.72620000000001</v>
      </c>
      <c r="O298" s="16">
        <f t="shared" si="25"/>
        <v>41134.475497685184</v>
      </c>
      <c r="P298" s="18">
        <f t="shared" si="26"/>
        <v>41159.475497685184</v>
      </c>
      <c r="Q298" t="s">
        <v>8269</v>
      </c>
      <c r="R298" s="7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7">
        <v>20000</v>
      </c>
      <c r="E299">
        <v>20128</v>
      </c>
      <c r="F299" t="s">
        <v>8219</v>
      </c>
      <c r="G299" t="s">
        <v>8224</v>
      </c>
      <c r="H299" t="s">
        <v>8246</v>
      </c>
      <c r="I299" s="9">
        <v>1430452740</v>
      </c>
      <c r="J299">
        <v>1427390901</v>
      </c>
      <c r="K299" t="b">
        <v>1</v>
      </c>
      <c r="L299">
        <v>142</v>
      </c>
      <c r="M299" t="b">
        <v>1</v>
      </c>
      <c r="N299" s="11">
        <f t="shared" si="24"/>
        <v>100.64</v>
      </c>
      <c r="O299" s="16">
        <f t="shared" si="25"/>
        <v>42089.72802083334</v>
      </c>
      <c r="P299" s="18">
        <f t="shared" si="26"/>
        <v>42125.165972222225</v>
      </c>
      <c r="Q299" t="s">
        <v>8269</v>
      </c>
      <c r="R299" s="7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7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9">
        <v>1399669200</v>
      </c>
      <c r="J300">
        <v>1394536048</v>
      </c>
      <c r="K300" t="b">
        <v>1</v>
      </c>
      <c r="L300">
        <v>2436</v>
      </c>
      <c r="M300" t="b">
        <v>1</v>
      </c>
      <c r="N300" s="11">
        <f t="shared" si="24"/>
        <v>108.93241269841269</v>
      </c>
      <c r="O300" s="16">
        <f t="shared" si="25"/>
        <v>41709.463518518518</v>
      </c>
      <c r="P300" s="18">
        <f t="shared" si="26"/>
        <v>41768.875</v>
      </c>
      <c r="Q300" t="s">
        <v>8269</v>
      </c>
      <c r="R300" s="7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7">
        <v>10000</v>
      </c>
      <c r="E301">
        <v>17895.25</v>
      </c>
      <c r="F301" t="s">
        <v>8219</v>
      </c>
      <c r="G301" t="s">
        <v>8224</v>
      </c>
      <c r="H301" t="s">
        <v>8246</v>
      </c>
      <c r="I301" s="9">
        <v>1289975060</v>
      </c>
      <c r="J301">
        <v>1287379460</v>
      </c>
      <c r="K301" t="b">
        <v>1</v>
      </c>
      <c r="L301">
        <v>244</v>
      </c>
      <c r="M301" t="b">
        <v>1</v>
      </c>
      <c r="N301" s="11">
        <f t="shared" si="24"/>
        <v>178.95250000000001</v>
      </c>
      <c r="O301" s="16">
        <f t="shared" si="25"/>
        <v>40469.225231481483</v>
      </c>
      <c r="P301" s="18">
        <f t="shared" si="26"/>
        <v>40499.266898148147</v>
      </c>
      <c r="Q301" t="s">
        <v>8269</v>
      </c>
      <c r="R301" s="7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7">
        <v>25000</v>
      </c>
      <c r="E302">
        <v>25430.66</v>
      </c>
      <c r="F302" t="s">
        <v>8219</v>
      </c>
      <c r="G302" t="s">
        <v>8224</v>
      </c>
      <c r="H302" t="s">
        <v>8246</v>
      </c>
      <c r="I302" s="9">
        <v>1303686138</v>
      </c>
      <c r="J302">
        <v>1301007738</v>
      </c>
      <c r="K302" t="b">
        <v>1</v>
      </c>
      <c r="L302">
        <v>298</v>
      </c>
      <c r="M302" t="b">
        <v>1</v>
      </c>
      <c r="N302" s="11">
        <f t="shared" si="24"/>
        <v>101.72264</v>
      </c>
      <c r="O302" s="16">
        <f t="shared" si="25"/>
        <v>40626.959930555553</v>
      </c>
      <c r="P302" s="18">
        <f t="shared" si="26"/>
        <v>40657.959930555553</v>
      </c>
      <c r="Q302" t="s">
        <v>8269</v>
      </c>
      <c r="R302" s="7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7">
        <v>13000</v>
      </c>
      <c r="E303">
        <v>15435.55</v>
      </c>
      <c r="F303" t="s">
        <v>8219</v>
      </c>
      <c r="G303" t="s">
        <v>8224</v>
      </c>
      <c r="H303" t="s">
        <v>8246</v>
      </c>
      <c r="I303" s="9">
        <v>1363711335</v>
      </c>
      <c r="J303">
        <v>1360258935</v>
      </c>
      <c r="K303" t="b">
        <v>1</v>
      </c>
      <c r="L303">
        <v>251</v>
      </c>
      <c r="M303" t="b">
        <v>1</v>
      </c>
      <c r="N303" s="11">
        <f t="shared" si="24"/>
        <v>118.73499999999999</v>
      </c>
      <c r="O303" s="16">
        <f t="shared" si="25"/>
        <v>41312.737673611111</v>
      </c>
      <c r="P303" s="18">
        <f t="shared" si="26"/>
        <v>41352.696006944447</v>
      </c>
      <c r="Q303" t="s">
        <v>8269</v>
      </c>
      <c r="R303" s="7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7">
        <v>10000</v>
      </c>
      <c r="E304">
        <v>10046</v>
      </c>
      <c r="F304" t="s">
        <v>8219</v>
      </c>
      <c r="G304" t="s">
        <v>8224</v>
      </c>
      <c r="H304" t="s">
        <v>8246</v>
      </c>
      <c r="I304" s="9">
        <v>1330115638</v>
      </c>
      <c r="J304">
        <v>1327523638</v>
      </c>
      <c r="K304" t="b">
        <v>1</v>
      </c>
      <c r="L304">
        <v>108</v>
      </c>
      <c r="M304" t="b">
        <v>1</v>
      </c>
      <c r="N304" s="11">
        <f t="shared" si="24"/>
        <v>100.46</v>
      </c>
      <c r="O304" s="16">
        <f t="shared" si="25"/>
        <v>40933.856921296298</v>
      </c>
      <c r="P304" s="18">
        <f t="shared" si="26"/>
        <v>40963.856921296298</v>
      </c>
      <c r="Q304" t="s">
        <v>8269</v>
      </c>
      <c r="R304" s="7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7">
        <v>3000</v>
      </c>
      <c r="E305">
        <v>4124</v>
      </c>
      <c r="F305" t="s">
        <v>8219</v>
      </c>
      <c r="G305" t="s">
        <v>8224</v>
      </c>
      <c r="H305" t="s">
        <v>8246</v>
      </c>
      <c r="I305" s="9">
        <v>1338601346</v>
      </c>
      <c r="J305">
        <v>1336009346</v>
      </c>
      <c r="K305" t="b">
        <v>1</v>
      </c>
      <c r="L305">
        <v>82</v>
      </c>
      <c r="M305" t="b">
        <v>1</v>
      </c>
      <c r="N305" s="11">
        <f t="shared" si="24"/>
        <v>137.46666666666667</v>
      </c>
      <c r="O305" s="16">
        <f t="shared" si="25"/>
        <v>41032.071134259262</v>
      </c>
      <c r="P305" s="18">
        <f t="shared" si="26"/>
        <v>41062.071134259262</v>
      </c>
      <c r="Q305" t="s">
        <v>8269</v>
      </c>
      <c r="R305" s="7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7">
        <v>3400</v>
      </c>
      <c r="E306">
        <v>7876</v>
      </c>
      <c r="F306" t="s">
        <v>8219</v>
      </c>
      <c r="G306" t="s">
        <v>8224</v>
      </c>
      <c r="H306" t="s">
        <v>8246</v>
      </c>
      <c r="I306" s="9">
        <v>1346464800</v>
      </c>
      <c r="J306">
        <v>1343096197</v>
      </c>
      <c r="K306" t="b">
        <v>1</v>
      </c>
      <c r="L306">
        <v>74</v>
      </c>
      <c r="M306" t="b">
        <v>1</v>
      </c>
      <c r="N306" s="11">
        <f t="shared" si="24"/>
        <v>231.64705882352939</v>
      </c>
      <c r="O306" s="16">
        <f t="shared" si="25"/>
        <v>41114.094872685186</v>
      </c>
      <c r="P306" s="18">
        <f t="shared" si="26"/>
        <v>41153.083333333336</v>
      </c>
      <c r="Q306" t="s">
        <v>8269</v>
      </c>
      <c r="R306" s="7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7">
        <v>7500</v>
      </c>
      <c r="E307">
        <v>9775</v>
      </c>
      <c r="F307" t="s">
        <v>8219</v>
      </c>
      <c r="G307" t="s">
        <v>8224</v>
      </c>
      <c r="H307" t="s">
        <v>8246</v>
      </c>
      <c r="I307" s="9">
        <v>1331392049</v>
      </c>
      <c r="J307">
        <v>1328800049</v>
      </c>
      <c r="K307" t="b">
        <v>1</v>
      </c>
      <c r="L307">
        <v>189</v>
      </c>
      <c r="M307" t="b">
        <v>1</v>
      </c>
      <c r="N307" s="11">
        <f t="shared" si="24"/>
        <v>130.33333333333331</v>
      </c>
      <c r="O307" s="16">
        <f t="shared" si="25"/>
        <v>40948.630196759259</v>
      </c>
      <c r="P307" s="18">
        <f t="shared" si="26"/>
        <v>40978.630196759259</v>
      </c>
      <c r="Q307" t="s">
        <v>8269</v>
      </c>
      <c r="R307" s="7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7">
        <v>1000</v>
      </c>
      <c r="E308">
        <v>2929</v>
      </c>
      <c r="F308" t="s">
        <v>8219</v>
      </c>
      <c r="G308" t="s">
        <v>8224</v>
      </c>
      <c r="H308" t="s">
        <v>8246</v>
      </c>
      <c r="I308" s="9">
        <v>1363806333</v>
      </c>
      <c r="J308">
        <v>1362081933</v>
      </c>
      <c r="K308" t="b">
        <v>1</v>
      </c>
      <c r="L308">
        <v>80</v>
      </c>
      <c r="M308" t="b">
        <v>1</v>
      </c>
      <c r="N308" s="11">
        <f t="shared" si="24"/>
        <v>292.89999999999998</v>
      </c>
      <c r="O308" s="16">
        <f t="shared" si="25"/>
        <v>41333.837187500001</v>
      </c>
      <c r="P308" s="18">
        <f t="shared" si="26"/>
        <v>41353.795520833337</v>
      </c>
      <c r="Q308" t="s">
        <v>8269</v>
      </c>
      <c r="R308" s="7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 s="7">
        <v>22000</v>
      </c>
      <c r="E309">
        <v>24490</v>
      </c>
      <c r="F309" t="s">
        <v>8219</v>
      </c>
      <c r="G309" t="s">
        <v>8224</v>
      </c>
      <c r="H309" t="s">
        <v>8246</v>
      </c>
      <c r="I309" s="9">
        <v>1360276801</v>
      </c>
      <c r="J309">
        <v>1357684801</v>
      </c>
      <c r="K309" t="b">
        <v>1</v>
      </c>
      <c r="L309">
        <v>576</v>
      </c>
      <c r="M309" t="b">
        <v>1</v>
      </c>
      <c r="N309" s="11">
        <f t="shared" si="24"/>
        <v>111.31818181818183</v>
      </c>
      <c r="O309" s="16">
        <f t="shared" si="25"/>
        <v>41282.944456018515</v>
      </c>
      <c r="P309" s="18">
        <f t="shared" si="26"/>
        <v>41312.944456018515</v>
      </c>
      <c r="Q309" t="s">
        <v>8269</v>
      </c>
      <c r="R309" s="7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7">
        <v>12000</v>
      </c>
      <c r="E310">
        <v>12668</v>
      </c>
      <c r="F310" t="s">
        <v>8219</v>
      </c>
      <c r="G310" t="s">
        <v>8224</v>
      </c>
      <c r="H310" t="s">
        <v>8246</v>
      </c>
      <c r="I310" s="9">
        <v>1299775210</v>
      </c>
      <c r="J310">
        <v>1295887210</v>
      </c>
      <c r="K310" t="b">
        <v>1</v>
      </c>
      <c r="L310">
        <v>202</v>
      </c>
      <c r="M310" t="b">
        <v>1</v>
      </c>
      <c r="N310" s="11">
        <f t="shared" si="24"/>
        <v>105.56666666666668</v>
      </c>
      <c r="O310" s="16">
        <f t="shared" si="25"/>
        <v>40567.694560185184</v>
      </c>
      <c r="P310" s="18">
        <f t="shared" si="26"/>
        <v>40612.694560185184</v>
      </c>
      <c r="Q310" t="s">
        <v>8269</v>
      </c>
      <c r="R310" s="7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7">
        <v>18000</v>
      </c>
      <c r="E311">
        <v>21410</v>
      </c>
      <c r="F311" t="s">
        <v>8219</v>
      </c>
      <c r="G311" t="s">
        <v>8224</v>
      </c>
      <c r="H311" t="s">
        <v>8246</v>
      </c>
      <c r="I311" s="9">
        <v>1346695334</v>
      </c>
      <c r="J311">
        <v>1344880934</v>
      </c>
      <c r="K311" t="b">
        <v>1</v>
      </c>
      <c r="L311">
        <v>238</v>
      </c>
      <c r="M311" t="b">
        <v>1</v>
      </c>
      <c r="N311" s="11">
        <f t="shared" si="24"/>
        <v>118.94444444444446</v>
      </c>
      <c r="O311" s="16">
        <f t="shared" si="25"/>
        <v>41134.751550925925</v>
      </c>
      <c r="P311" s="18">
        <f t="shared" si="26"/>
        <v>41155.751550925925</v>
      </c>
      <c r="Q311" t="s">
        <v>8269</v>
      </c>
      <c r="R311" s="7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7">
        <v>1000</v>
      </c>
      <c r="E312">
        <v>1041.29</v>
      </c>
      <c r="F312" t="s">
        <v>8219</v>
      </c>
      <c r="G312" t="s">
        <v>8224</v>
      </c>
      <c r="H312" t="s">
        <v>8246</v>
      </c>
      <c r="I312" s="9">
        <v>1319076000</v>
      </c>
      <c r="J312">
        <v>1317788623</v>
      </c>
      <c r="K312" t="b">
        <v>1</v>
      </c>
      <c r="L312">
        <v>36</v>
      </c>
      <c r="M312" t="b">
        <v>1</v>
      </c>
      <c r="N312" s="11">
        <f t="shared" si="24"/>
        <v>104.129</v>
      </c>
      <c r="O312" s="16">
        <f t="shared" si="25"/>
        <v>40821.183136574073</v>
      </c>
      <c r="P312" s="18">
        <f t="shared" si="26"/>
        <v>40836.083333333336</v>
      </c>
      <c r="Q312" t="s">
        <v>8269</v>
      </c>
      <c r="R312" s="7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7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9">
        <v>1325404740</v>
      </c>
      <c r="J313">
        <v>1321852592</v>
      </c>
      <c r="K313" t="b">
        <v>1</v>
      </c>
      <c r="L313">
        <v>150</v>
      </c>
      <c r="M313" t="b">
        <v>1</v>
      </c>
      <c r="N313" s="11">
        <f t="shared" si="24"/>
        <v>104.10165000000001</v>
      </c>
      <c r="O313" s="16">
        <f t="shared" si="25"/>
        <v>40868.219814814816</v>
      </c>
      <c r="P313" s="18">
        <f t="shared" si="26"/>
        <v>40909.332638888889</v>
      </c>
      <c r="Q313" t="s">
        <v>8269</v>
      </c>
      <c r="R313" s="7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7">
        <v>8000</v>
      </c>
      <c r="E314">
        <v>8950</v>
      </c>
      <c r="F314" t="s">
        <v>8219</v>
      </c>
      <c r="G314" t="s">
        <v>8224</v>
      </c>
      <c r="H314" t="s">
        <v>8246</v>
      </c>
      <c r="I314" s="9">
        <v>1365973432</v>
      </c>
      <c r="J314">
        <v>1363381432</v>
      </c>
      <c r="K314" t="b">
        <v>1</v>
      </c>
      <c r="L314">
        <v>146</v>
      </c>
      <c r="M314" t="b">
        <v>1</v>
      </c>
      <c r="N314" s="11">
        <f t="shared" si="24"/>
        <v>111.87499999999999</v>
      </c>
      <c r="O314" s="16">
        <f t="shared" si="25"/>
        <v>41348.877685185187</v>
      </c>
      <c r="P314" s="18">
        <f t="shared" si="26"/>
        <v>41378.877685185187</v>
      </c>
      <c r="Q314" t="s">
        <v>8269</v>
      </c>
      <c r="R314" s="7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7">
        <v>17000</v>
      </c>
      <c r="E315">
        <v>17805</v>
      </c>
      <c r="F315" t="s">
        <v>8219</v>
      </c>
      <c r="G315" t="s">
        <v>8224</v>
      </c>
      <c r="H315" t="s">
        <v>8246</v>
      </c>
      <c r="I315" s="9">
        <v>1281542340</v>
      </c>
      <c r="J315">
        <v>1277702894</v>
      </c>
      <c r="K315" t="b">
        <v>1</v>
      </c>
      <c r="L315">
        <v>222</v>
      </c>
      <c r="M315" t="b">
        <v>1</v>
      </c>
      <c r="N315" s="11">
        <f t="shared" si="24"/>
        <v>104.73529411764706</v>
      </c>
      <c r="O315" s="16">
        <f t="shared" si="25"/>
        <v>40357.227939814817</v>
      </c>
      <c r="P315" s="18">
        <f t="shared" si="26"/>
        <v>40401.665972222225</v>
      </c>
      <c r="Q315" t="s">
        <v>8269</v>
      </c>
      <c r="R315" s="7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7">
        <v>1000</v>
      </c>
      <c r="E316">
        <v>3851.5</v>
      </c>
      <c r="F316" t="s">
        <v>8219</v>
      </c>
      <c r="G316" t="s">
        <v>8224</v>
      </c>
      <c r="H316" t="s">
        <v>8246</v>
      </c>
      <c r="I316" s="9">
        <v>1362167988</v>
      </c>
      <c r="J316">
        <v>1359575988</v>
      </c>
      <c r="K316" t="b">
        <v>1</v>
      </c>
      <c r="L316">
        <v>120</v>
      </c>
      <c r="M316" t="b">
        <v>1</v>
      </c>
      <c r="N316" s="11">
        <f t="shared" si="24"/>
        <v>385.15000000000003</v>
      </c>
      <c r="O316" s="16">
        <f t="shared" si="25"/>
        <v>41304.833194444444</v>
      </c>
      <c r="P316" s="18">
        <f t="shared" si="26"/>
        <v>41334.833194444444</v>
      </c>
      <c r="Q316" t="s">
        <v>8269</v>
      </c>
      <c r="R316" s="7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7">
        <v>25000</v>
      </c>
      <c r="E317">
        <v>25312</v>
      </c>
      <c r="F317" t="s">
        <v>8219</v>
      </c>
      <c r="G317" t="s">
        <v>8224</v>
      </c>
      <c r="H317" t="s">
        <v>8246</v>
      </c>
      <c r="I317" s="9">
        <v>1345660334</v>
      </c>
      <c r="J317">
        <v>1343068334</v>
      </c>
      <c r="K317" t="b">
        <v>1</v>
      </c>
      <c r="L317">
        <v>126</v>
      </c>
      <c r="M317" t="b">
        <v>1</v>
      </c>
      <c r="N317" s="11">
        <f t="shared" si="24"/>
        <v>101.248</v>
      </c>
      <c r="O317" s="16">
        <f t="shared" si="25"/>
        <v>41113.77238425926</v>
      </c>
      <c r="P317" s="18">
        <f t="shared" si="26"/>
        <v>41143.77238425926</v>
      </c>
      <c r="Q317" t="s">
        <v>8269</v>
      </c>
      <c r="R317" s="7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7">
        <v>15000</v>
      </c>
      <c r="E318">
        <v>17066</v>
      </c>
      <c r="F318" t="s">
        <v>8219</v>
      </c>
      <c r="G318" t="s">
        <v>8229</v>
      </c>
      <c r="H318" t="s">
        <v>8251</v>
      </c>
      <c r="I318" s="9">
        <v>1418273940</v>
      </c>
      <c r="J318">
        <v>1415398197</v>
      </c>
      <c r="K318" t="b">
        <v>1</v>
      </c>
      <c r="L318">
        <v>158</v>
      </c>
      <c r="M318" t="b">
        <v>1</v>
      </c>
      <c r="N318" s="11">
        <f t="shared" si="24"/>
        <v>113.77333333333333</v>
      </c>
      <c r="O318" s="16">
        <f t="shared" si="25"/>
        <v>41950.923576388886</v>
      </c>
      <c r="P318" s="18">
        <f t="shared" si="26"/>
        <v>41984.207638888889</v>
      </c>
      <c r="Q318" t="s">
        <v>8269</v>
      </c>
      <c r="R318" s="7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7">
        <v>30000</v>
      </c>
      <c r="E319">
        <v>30241</v>
      </c>
      <c r="F319" t="s">
        <v>8219</v>
      </c>
      <c r="G319" t="s">
        <v>8224</v>
      </c>
      <c r="H319" t="s">
        <v>8246</v>
      </c>
      <c r="I319" s="9">
        <v>1386778483</v>
      </c>
      <c r="J319">
        <v>1384186483</v>
      </c>
      <c r="K319" t="b">
        <v>1</v>
      </c>
      <c r="L319">
        <v>316</v>
      </c>
      <c r="M319" t="b">
        <v>1</v>
      </c>
      <c r="N319" s="11">
        <f t="shared" si="24"/>
        <v>100.80333333333333</v>
      </c>
      <c r="O319" s="16">
        <f t="shared" si="25"/>
        <v>41589.676886574074</v>
      </c>
      <c r="P319" s="18">
        <f t="shared" si="26"/>
        <v>41619.676886574074</v>
      </c>
      <c r="Q319" t="s">
        <v>8269</v>
      </c>
      <c r="R319" s="7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7">
        <v>5000</v>
      </c>
      <c r="E320">
        <v>14166</v>
      </c>
      <c r="F320" t="s">
        <v>8219</v>
      </c>
      <c r="G320" t="s">
        <v>8224</v>
      </c>
      <c r="H320" t="s">
        <v>8246</v>
      </c>
      <c r="I320" s="9">
        <v>1364342151</v>
      </c>
      <c r="J320">
        <v>1361753751</v>
      </c>
      <c r="K320" t="b">
        <v>1</v>
      </c>
      <c r="L320">
        <v>284</v>
      </c>
      <c r="M320" t="b">
        <v>1</v>
      </c>
      <c r="N320" s="11">
        <f t="shared" si="24"/>
        <v>283.32</v>
      </c>
      <c r="O320" s="16">
        <f t="shared" si="25"/>
        <v>41330.038784722223</v>
      </c>
      <c r="P320" s="18">
        <f t="shared" si="26"/>
        <v>41359.997118055559</v>
      </c>
      <c r="Q320" t="s">
        <v>8269</v>
      </c>
      <c r="R320" s="7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7">
        <v>5000</v>
      </c>
      <c r="E321">
        <v>5634</v>
      </c>
      <c r="F321" t="s">
        <v>8219</v>
      </c>
      <c r="G321" t="s">
        <v>8224</v>
      </c>
      <c r="H321" t="s">
        <v>8246</v>
      </c>
      <c r="I321" s="9">
        <v>1265097540</v>
      </c>
      <c r="J321">
        <v>1257538029</v>
      </c>
      <c r="K321" t="b">
        <v>1</v>
      </c>
      <c r="L321">
        <v>51</v>
      </c>
      <c r="M321" t="b">
        <v>1</v>
      </c>
      <c r="N321" s="11">
        <f t="shared" si="24"/>
        <v>112.68</v>
      </c>
      <c r="O321" s="16">
        <f t="shared" si="25"/>
        <v>40123.83829861111</v>
      </c>
      <c r="P321" s="18">
        <f t="shared" si="26"/>
        <v>40211.332638888889</v>
      </c>
      <c r="Q321" t="s">
        <v>8269</v>
      </c>
      <c r="R321" s="7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7">
        <v>20000</v>
      </c>
      <c r="E322">
        <v>21316</v>
      </c>
      <c r="F322" t="s">
        <v>8219</v>
      </c>
      <c r="G322" t="s">
        <v>8225</v>
      </c>
      <c r="H322" t="s">
        <v>8247</v>
      </c>
      <c r="I322" s="9">
        <v>1450825200</v>
      </c>
      <c r="J322">
        <v>1448284433</v>
      </c>
      <c r="K322" t="b">
        <v>1</v>
      </c>
      <c r="L322">
        <v>158</v>
      </c>
      <c r="M322" t="b">
        <v>1</v>
      </c>
      <c r="N322" s="11">
        <f t="shared" ref="N322:N385" si="30">E322/D322*100</f>
        <v>106.58000000000001</v>
      </c>
      <c r="O322" s="16">
        <f t="shared" ref="O322:O385" si="31">(((J322/60)/60)/24)+DATE(1970,1,1)</f>
        <v>42331.551307870366</v>
      </c>
      <c r="P322" s="18">
        <f t="shared" ref="P322:P385" si="32">(((I322/60)/60)/24)+DATE(1970,1,1)</f>
        <v>42360.958333333328</v>
      </c>
      <c r="Q322" t="s">
        <v>8269</v>
      </c>
      <c r="R322" s="7">
        <f t="shared" ref="R322:R385" si="33">E322/L322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7">
        <v>35000</v>
      </c>
      <c r="E323">
        <v>35932</v>
      </c>
      <c r="F323" t="s">
        <v>8219</v>
      </c>
      <c r="G323" t="s">
        <v>8236</v>
      </c>
      <c r="H323" t="s">
        <v>8249</v>
      </c>
      <c r="I323" s="9">
        <v>1478605386</v>
      </c>
      <c r="J323">
        <v>1475577786</v>
      </c>
      <c r="K323" t="b">
        <v>1</v>
      </c>
      <c r="L323">
        <v>337</v>
      </c>
      <c r="M323" t="b">
        <v>1</v>
      </c>
      <c r="N323" s="11">
        <f t="shared" si="30"/>
        <v>102.66285714285715</v>
      </c>
      <c r="O323" s="16">
        <f t="shared" si="31"/>
        <v>42647.446597222224</v>
      </c>
      <c r="P323" s="18">
        <f t="shared" si="32"/>
        <v>42682.488263888896</v>
      </c>
      <c r="Q323" t="s">
        <v>8269</v>
      </c>
      <c r="R323" s="7">
        <f t="shared" si="33"/>
        <v>106.62314540059347</v>
      </c>
      <c r="S323" t="str">
        <f t="shared" ref="S323:S386" si="34">LEFT(Q323,FIND("/",Q323)-1)</f>
        <v>film &amp; video</v>
      </c>
      <c r="T323" t="str">
        <f t="shared" ref="T323:T386" si="35">RIGHT(Q323,LEN(Q323)-FIND("/",Q323))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7">
        <v>25000</v>
      </c>
      <c r="E324">
        <v>26978</v>
      </c>
      <c r="F324" t="s">
        <v>8219</v>
      </c>
      <c r="G324" t="s">
        <v>8224</v>
      </c>
      <c r="H324" t="s">
        <v>8246</v>
      </c>
      <c r="I324" s="9">
        <v>1463146848</v>
      </c>
      <c r="J324">
        <v>1460554848</v>
      </c>
      <c r="K324" t="b">
        <v>1</v>
      </c>
      <c r="L324">
        <v>186</v>
      </c>
      <c r="M324" t="b">
        <v>1</v>
      </c>
      <c r="N324" s="11">
        <f t="shared" si="30"/>
        <v>107.91200000000001</v>
      </c>
      <c r="O324" s="16">
        <f t="shared" si="31"/>
        <v>42473.57</v>
      </c>
      <c r="P324" s="18">
        <f t="shared" si="32"/>
        <v>42503.57</v>
      </c>
      <c r="Q324" t="s">
        <v>8269</v>
      </c>
      <c r="R324" s="7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7">
        <v>5400</v>
      </c>
      <c r="E325">
        <v>6646</v>
      </c>
      <c r="F325" t="s">
        <v>8219</v>
      </c>
      <c r="G325" t="s">
        <v>8224</v>
      </c>
      <c r="H325" t="s">
        <v>8246</v>
      </c>
      <c r="I325" s="9">
        <v>1482307140</v>
      </c>
      <c r="J325">
        <v>1479886966</v>
      </c>
      <c r="K325" t="b">
        <v>1</v>
      </c>
      <c r="L325">
        <v>58</v>
      </c>
      <c r="M325" t="b">
        <v>1</v>
      </c>
      <c r="N325" s="11">
        <f t="shared" si="30"/>
        <v>123.07407407407408</v>
      </c>
      <c r="O325" s="16">
        <f t="shared" si="31"/>
        <v>42697.32136574074</v>
      </c>
      <c r="P325" s="18">
        <f t="shared" si="32"/>
        <v>42725.332638888889</v>
      </c>
      <c r="Q325" t="s">
        <v>8269</v>
      </c>
      <c r="R325" s="7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7">
        <v>8500</v>
      </c>
      <c r="E326">
        <v>8636</v>
      </c>
      <c r="F326" t="s">
        <v>8219</v>
      </c>
      <c r="G326" t="s">
        <v>8224</v>
      </c>
      <c r="H326" t="s">
        <v>8246</v>
      </c>
      <c r="I326" s="9">
        <v>1438441308</v>
      </c>
      <c r="J326">
        <v>1435590108</v>
      </c>
      <c r="K326" t="b">
        <v>1</v>
      </c>
      <c r="L326">
        <v>82</v>
      </c>
      <c r="M326" t="b">
        <v>1</v>
      </c>
      <c r="N326" s="11">
        <f t="shared" si="30"/>
        <v>101.6</v>
      </c>
      <c r="O326" s="16">
        <f t="shared" si="31"/>
        <v>42184.626250000001</v>
      </c>
      <c r="P326" s="18">
        <f t="shared" si="32"/>
        <v>42217.626250000001</v>
      </c>
      <c r="Q326" t="s">
        <v>8269</v>
      </c>
      <c r="R326" s="7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7">
        <v>50000</v>
      </c>
      <c r="E327">
        <v>52198</v>
      </c>
      <c r="F327" t="s">
        <v>8219</v>
      </c>
      <c r="G327" t="s">
        <v>8224</v>
      </c>
      <c r="H327" t="s">
        <v>8246</v>
      </c>
      <c r="I327" s="9">
        <v>1482208233</v>
      </c>
      <c r="J327">
        <v>1479184233</v>
      </c>
      <c r="K327" t="b">
        <v>1</v>
      </c>
      <c r="L327">
        <v>736</v>
      </c>
      <c r="M327" t="b">
        <v>1</v>
      </c>
      <c r="N327" s="11">
        <f t="shared" si="30"/>
        <v>104.396</v>
      </c>
      <c r="O327" s="16">
        <f t="shared" si="31"/>
        <v>42689.187881944439</v>
      </c>
      <c r="P327" s="18">
        <f t="shared" si="32"/>
        <v>42724.187881944439</v>
      </c>
      <c r="Q327" t="s">
        <v>8269</v>
      </c>
      <c r="R327" s="7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7">
        <v>150000</v>
      </c>
      <c r="E328">
        <v>169394.6</v>
      </c>
      <c r="F328" t="s">
        <v>8219</v>
      </c>
      <c r="G328" t="s">
        <v>8224</v>
      </c>
      <c r="H328" t="s">
        <v>8246</v>
      </c>
      <c r="I328" s="9">
        <v>1489532220</v>
      </c>
      <c r="J328">
        <v>1486625606</v>
      </c>
      <c r="K328" t="b">
        <v>1</v>
      </c>
      <c r="L328">
        <v>1151</v>
      </c>
      <c r="M328" t="b">
        <v>1</v>
      </c>
      <c r="N328" s="11">
        <f t="shared" si="30"/>
        <v>112.92973333333333</v>
      </c>
      <c r="O328" s="16">
        <f t="shared" si="31"/>
        <v>42775.314884259264</v>
      </c>
      <c r="P328" s="18">
        <f t="shared" si="32"/>
        <v>42808.956250000003</v>
      </c>
      <c r="Q328" t="s">
        <v>8269</v>
      </c>
      <c r="R328" s="7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7">
        <v>4000</v>
      </c>
      <c r="E329">
        <v>5456</v>
      </c>
      <c r="F329" t="s">
        <v>8219</v>
      </c>
      <c r="G329" t="s">
        <v>8224</v>
      </c>
      <c r="H329" t="s">
        <v>8246</v>
      </c>
      <c r="I329" s="9">
        <v>1427011200</v>
      </c>
      <c r="J329">
        <v>1424669929</v>
      </c>
      <c r="K329" t="b">
        <v>1</v>
      </c>
      <c r="L329">
        <v>34</v>
      </c>
      <c r="M329" t="b">
        <v>1</v>
      </c>
      <c r="N329" s="11">
        <f t="shared" si="30"/>
        <v>136.4</v>
      </c>
      <c r="O329" s="16">
        <f t="shared" si="31"/>
        <v>42058.235289351855</v>
      </c>
      <c r="P329" s="18">
        <f t="shared" si="32"/>
        <v>42085.333333333328</v>
      </c>
      <c r="Q329" t="s">
        <v>8269</v>
      </c>
      <c r="R329" s="7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7">
        <v>75000</v>
      </c>
      <c r="E330">
        <v>77710.8</v>
      </c>
      <c r="F330" t="s">
        <v>8219</v>
      </c>
      <c r="G330" t="s">
        <v>8224</v>
      </c>
      <c r="H330" t="s">
        <v>8246</v>
      </c>
      <c r="I330" s="9">
        <v>1446350400</v>
      </c>
      <c r="J330">
        <v>1443739388</v>
      </c>
      <c r="K330" t="b">
        <v>1</v>
      </c>
      <c r="L330">
        <v>498</v>
      </c>
      <c r="M330" t="b">
        <v>1</v>
      </c>
      <c r="N330" s="11">
        <f t="shared" si="30"/>
        <v>103.61439999999999</v>
      </c>
      <c r="O330" s="16">
        <f t="shared" si="31"/>
        <v>42278.946620370371</v>
      </c>
      <c r="P330" s="18">
        <f t="shared" si="32"/>
        <v>42309.166666666672</v>
      </c>
      <c r="Q330" t="s">
        <v>8269</v>
      </c>
      <c r="R330" s="7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7">
        <v>10000</v>
      </c>
      <c r="E331">
        <v>10550</v>
      </c>
      <c r="F331" t="s">
        <v>8219</v>
      </c>
      <c r="G331" t="s">
        <v>8224</v>
      </c>
      <c r="H331" t="s">
        <v>8246</v>
      </c>
      <c r="I331" s="9">
        <v>1446868800</v>
      </c>
      <c r="J331">
        <v>1444821127</v>
      </c>
      <c r="K331" t="b">
        <v>1</v>
      </c>
      <c r="L331">
        <v>167</v>
      </c>
      <c r="M331" t="b">
        <v>1</v>
      </c>
      <c r="N331" s="11">
        <f t="shared" si="30"/>
        <v>105.5</v>
      </c>
      <c r="O331" s="16">
        <f t="shared" si="31"/>
        <v>42291.46674768519</v>
      </c>
      <c r="P331" s="18">
        <f t="shared" si="32"/>
        <v>42315.166666666672</v>
      </c>
      <c r="Q331" t="s">
        <v>8269</v>
      </c>
      <c r="R331" s="7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7">
        <v>35000</v>
      </c>
      <c r="E332">
        <v>35640</v>
      </c>
      <c r="F332" t="s">
        <v>8219</v>
      </c>
      <c r="G332" t="s">
        <v>8224</v>
      </c>
      <c r="H332" t="s">
        <v>8246</v>
      </c>
      <c r="I332" s="9">
        <v>1368763140</v>
      </c>
      <c r="J332">
        <v>1366028563</v>
      </c>
      <c r="K332" t="b">
        <v>1</v>
      </c>
      <c r="L332">
        <v>340</v>
      </c>
      <c r="M332" t="b">
        <v>1</v>
      </c>
      <c r="N332" s="11">
        <f t="shared" si="30"/>
        <v>101.82857142857142</v>
      </c>
      <c r="O332" s="16">
        <f t="shared" si="31"/>
        <v>41379.515775462962</v>
      </c>
      <c r="P332" s="18">
        <f t="shared" si="32"/>
        <v>41411.165972222225</v>
      </c>
      <c r="Q332" t="s">
        <v>8269</v>
      </c>
      <c r="R332" s="7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7">
        <v>40000</v>
      </c>
      <c r="E333">
        <v>42642</v>
      </c>
      <c r="F333" t="s">
        <v>8219</v>
      </c>
      <c r="G333" t="s">
        <v>8224</v>
      </c>
      <c r="H333" t="s">
        <v>8246</v>
      </c>
      <c r="I333" s="9">
        <v>1466171834</v>
      </c>
      <c r="J333">
        <v>1463493434</v>
      </c>
      <c r="K333" t="b">
        <v>1</v>
      </c>
      <c r="L333">
        <v>438</v>
      </c>
      <c r="M333" t="b">
        <v>1</v>
      </c>
      <c r="N333" s="11">
        <f t="shared" si="30"/>
        <v>106.60499999999999</v>
      </c>
      <c r="O333" s="16">
        <f t="shared" si="31"/>
        <v>42507.581412037034</v>
      </c>
      <c r="P333" s="18">
        <f t="shared" si="32"/>
        <v>42538.581412037034</v>
      </c>
      <c r="Q333" t="s">
        <v>8269</v>
      </c>
      <c r="R333" s="7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7">
        <v>100000</v>
      </c>
      <c r="E334">
        <v>113015</v>
      </c>
      <c r="F334" t="s">
        <v>8219</v>
      </c>
      <c r="G334" t="s">
        <v>8224</v>
      </c>
      <c r="H334" t="s">
        <v>8246</v>
      </c>
      <c r="I334" s="9">
        <v>1446019200</v>
      </c>
      <c r="J334">
        <v>1442420377</v>
      </c>
      <c r="K334" t="b">
        <v>1</v>
      </c>
      <c r="L334">
        <v>555</v>
      </c>
      <c r="M334" t="b">
        <v>1</v>
      </c>
      <c r="N334" s="11">
        <f t="shared" si="30"/>
        <v>113.015</v>
      </c>
      <c r="O334" s="16">
        <f t="shared" si="31"/>
        <v>42263.680289351847</v>
      </c>
      <c r="P334" s="18">
        <f t="shared" si="32"/>
        <v>42305.333333333328</v>
      </c>
      <c r="Q334" t="s">
        <v>8269</v>
      </c>
      <c r="R334" s="7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7">
        <v>40000</v>
      </c>
      <c r="E335">
        <v>50091</v>
      </c>
      <c r="F335" t="s">
        <v>8219</v>
      </c>
      <c r="G335" t="s">
        <v>8224</v>
      </c>
      <c r="H335" t="s">
        <v>8246</v>
      </c>
      <c r="I335" s="9">
        <v>1460038591</v>
      </c>
      <c r="J335">
        <v>1457450191</v>
      </c>
      <c r="K335" t="b">
        <v>1</v>
      </c>
      <c r="L335">
        <v>266</v>
      </c>
      <c r="M335" t="b">
        <v>1</v>
      </c>
      <c r="N335" s="11">
        <f t="shared" si="30"/>
        <v>125.22750000000001</v>
      </c>
      <c r="O335" s="16">
        <f t="shared" si="31"/>
        <v>42437.636469907404</v>
      </c>
      <c r="P335" s="18">
        <f t="shared" si="32"/>
        <v>42467.59480324074</v>
      </c>
      <c r="Q335" t="s">
        <v>8269</v>
      </c>
      <c r="R335" s="7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7">
        <v>10000</v>
      </c>
      <c r="E336">
        <v>10119</v>
      </c>
      <c r="F336" t="s">
        <v>8219</v>
      </c>
      <c r="G336" t="s">
        <v>8224</v>
      </c>
      <c r="H336" t="s">
        <v>8246</v>
      </c>
      <c r="I336" s="9">
        <v>1431716400</v>
      </c>
      <c r="J336">
        <v>1428423757</v>
      </c>
      <c r="K336" t="b">
        <v>1</v>
      </c>
      <c r="L336">
        <v>69</v>
      </c>
      <c r="M336" t="b">
        <v>1</v>
      </c>
      <c r="N336" s="11">
        <f t="shared" si="30"/>
        <v>101.19</v>
      </c>
      <c r="O336" s="16">
        <f t="shared" si="31"/>
        <v>42101.682372685187</v>
      </c>
      <c r="P336" s="18">
        <f t="shared" si="32"/>
        <v>42139.791666666672</v>
      </c>
      <c r="Q336" t="s">
        <v>8269</v>
      </c>
      <c r="R336" s="7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7">
        <v>8500</v>
      </c>
      <c r="E337">
        <v>8735</v>
      </c>
      <c r="F337" t="s">
        <v>8219</v>
      </c>
      <c r="G337" t="s">
        <v>8224</v>
      </c>
      <c r="H337" t="s">
        <v>8246</v>
      </c>
      <c r="I337" s="9">
        <v>1431122400</v>
      </c>
      <c r="J337">
        <v>1428428515</v>
      </c>
      <c r="K337" t="b">
        <v>1</v>
      </c>
      <c r="L337">
        <v>80</v>
      </c>
      <c r="M337" t="b">
        <v>1</v>
      </c>
      <c r="N337" s="11">
        <f t="shared" si="30"/>
        <v>102.76470588235294</v>
      </c>
      <c r="O337" s="16">
        <f t="shared" si="31"/>
        <v>42101.737442129626</v>
      </c>
      <c r="P337" s="18">
        <f t="shared" si="32"/>
        <v>42132.916666666672</v>
      </c>
      <c r="Q337" t="s">
        <v>8269</v>
      </c>
      <c r="R337" s="7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7">
        <v>25000</v>
      </c>
      <c r="E338">
        <v>29209.78</v>
      </c>
      <c r="F338" t="s">
        <v>8219</v>
      </c>
      <c r="G338" t="s">
        <v>8224</v>
      </c>
      <c r="H338" t="s">
        <v>8246</v>
      </c>
      <c r="I338" s="9">
        <v>1447427918</v>
      </c>
      <c r="J338">
        <v>1444832318</v>
      </c>
      <c r="K338" t="b">
        <v>1</v>
      </c>
      <c r="L338">
        <v>493</v>
      </c>
      <c r="M338" t="b">
        <v>1</v>
      </c>
      <c r="N338" s="11">
        <f t="shared" si="30"/>
        <v>116.83911999999998</v>
      </c>
      <c r="O338" s="16">
        <f t="shared" si="31"/>
        <v>42291.596273148149</v>
      </c>
      <c r="P338" s="18">
        <f t="shared" si="32"/>
        <v>42321.637939814813</v>
      </c>
      <c r="Q338" t="s">
        <v>8269</v>
      </c>
      <c r="R338" s="7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7">
        <v>3000</v>
      </c>
      <c r="E339">
        <v>3035.05</v>
      </c>
      <c r="F339" t="s">
        <v>8219</v>
      </c>
      <c r="G339" t="s">
        <v>8224</v>
      </c>
      <c r="H339" t="s">
        <v>8246</v>
      </c>
      <c r="I339" s="9">
        <v>1426298708</v>
      </c>
      <c r="J339">
        <v>1423710308</v>
      </c>
      <c r="K339" t="b">
        <v>1</v>
      </c>
      <c r="L339">
        <v>31</v>
      </c>
      <c r="M339" t="b">
        <v>1</v>
      </c>
      <c r="N339" s="11">
        <f t="shared" si="30"/>
        <v>101.16833333333335</v>
      </c>
      <c r="O339" s="16">
        <f t="shared" si="31"/>
        <v>42047.128564814819</v>
      </c>
      <c r="P339" s="18">
        <f t="shared" si="32"/>
        <v>42077.086898148147</v>
      </c>
      <c r="Q339" t="s">
        <v>8269</v>
      </c>
      <c r="R339" s="7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7">
        <v>15000</v>
      </c>
      <c r="E340">
        <v>16520.04</v>
      </c>
      <c r="F340" t="s">
        <v>8219</v>
      </c>
      <c r="G340" t="s">
        <v>8224</v>
      </c>
      <c r="H340" t="s">
        <v>8246</v>
      </c>
      <c r="I340" s="9">
        <v>1472864400</v>
      </c>
      <c r="J340">
        <v>1468001290</v>
      </c>
      <c r="K340" t="b">
        <v>1</v>
      </c>
      <c r="L340">
        <v>236</v>
      </c>
      <c r="M340" t="b">
        <v>1</v>
      </c>
      <c r="N340" s="11">
        <f t="shared" si="30"/>
        <v>110.13360000000002</v>
      </c>
      <c r="O340" s="16">
        <f t="shared" si="31"/>
        <v>42559.755671296298</v>
      </c>
      <c r="P340" s="18">
        <f t="shared" si="32"/>
        <v>42616.041666666672</v>
      </c>
      <c r="Q340" t="s">
        <v>8269</v>
      </c>
      <c r="R340" s="7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7">
        <v>6000</v>
      </c>
      <c r="E341">
        <v>6485</v>
      </c>
      <c r="F341" t="s">
        <v>8219</v>
      </c>
      <c r="G341" t="s">
        <v>8224</v>
      </c>
      <c r="H341" t="s">
        <v>8246</v>
      </c>
      <c r="I341" s="9">
        <v>1430331268</v>
      </c>
      <c r="J341">
        <v>1427739268</v>
      </c>
      <c r="K341" t="b">
        <v>1</v>
      </c>
      <c r="L341">
        <v>89</v>
      </c>
      <c r="M341" t="b">
        <v>1</v>
      </c>
      <c r="N341" s="11">
        <f t="shared" si="30"/>
        <v>108.08333333333333</v>
      </c>
      <c r="O341" s="16">
        <f t="shared" si="31"/>
        <v>42093.760046296295</v>
      </c>
      <c r="P341" s="18">
        <f t="shared" si="32"/>
        <v>42123.760046296295</v>
      </c>
      <c r="Q341" t="s">
        <v>8269</v>
      </c>
      <c r="R341" s="7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7">
        <v>35000</v>
      </c>
      <c r="E342">
        <v>43758</v>
      </c>
      <c r="F342" t="s">
        <v>8219</v>
      </c>
      <c r="G342" t="s">
        <v>8224</v>
      </c>
      <c r="H342" t="s">
        <v>8246</v>
      </c>
      <c r="I342" s="9">
        <v>1489006800</v>
      </c>
      <c r="J342">
        <v>1486397007</v>
      </c>
      <c r="K342" t="b">
        <v>1</v>
      </c>
      <c r="L342">
        <v>299</v>
      </c>
      <c r="M342" t="b">
        <v>1</v>
      </c>
      <c r="N342" s="11">
        <f t="shared" si="30"/>
        <v>125.02285714285715</v>
      </c>
      <c r="O342" s="16">
        <f t="shared" si="31"/>
        <v>42772.669062500005</v>
      </c>
      <c r="P342" s="18">
        <f t="shared" si="32"/>
        <v>42802.875</v>
      </c>
      <c r="Q342" t="s">
        <v>8269</v>
      </c>
      <c r="R342" s="7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7">
        <v>3500</v>
      </c>
      <c r="E343">
        <v>3735</v>
      </c>
      <c r="F343" t="s">
        <v>8219</v>
      </c>
      <c r="G343" t="s">
        <v>8224</v>
      </c>
      <c r="H343" t="s">
        <v>8246</v>
      </c>
      <c r="I343" s="9">
        <v>1412135940</v>
      </c>
      <c r="J343">
        <v>1410555998</v>
      </c>
      <c r="K343" t="b">
        <v>1</v>
      </c>
      <c r="L343">
        <v>55</v>
      </c>
      <c r="M343" t="b">
        <v>1</v>
      </c>
      <c r="N343" s="11">
        <f t="shared" si="30"/>
        <v>106.71428571428572</v>
      </c>
      <c r="O343" s="16">
        <f t="shared" si="31"/>
        <v>41894.879606481481</v>
      </c>
      <c r="P343" s="18">
        <f t="shared" si="32"/>
        <v>41913.165972222225</v>
      </c>
      <c r="Q343" t="s">
        <v>8269</v>
      </c>
      <c r="R343" s="7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7">
        <v>55000</v>
      </c>
      <c r="E344">
        <v>55201.52</v>
      </c>
      <c r="F344" t="s">
        <v>8219</v>
      </c>
      <c r="G344" t="s">
        <v>8224</v>
      </c>
      <c r="H344" t="s">
        <v>8246</v>
      </c>
      <c r="I344" s="9">
        <v>1461955465</v>
      </c>
      <c r="J344">
        <v>1459363465</v>
      </c>
      <c r="K344" t="b">
        <v>1</v>
      </c>
      <c r="L344">
        <v>325</v>
      </c>
      <c r="M344" t="b">
        <v>1</v>
      </c>
      <c r="N344" s="11">
        <f t="shared" si="30"/>
        <v>100.36639999999998</v>
      </c>
      <c r="O344" s="16">
        <f t="shared" si="31"/>
        <v>42459.780844907407</v>
      </c>
      <c r="P344" s="18">
        <f t="shared" si="32"/>
        <v>42489.780844907407</v>
      </c>
      <c r="Q344" t="s">
        <v>8269</v>
      </c>
      <c r="R344" s="7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7">
        <v>30000</v>
      </c>
      <c r="E345">
        <v>30608.59</v>
      </c>
      <c r="F345" t="s">
        <v>8219</v>
      </c>
      <c r="G345" t="s">
        <v>8224</v>
      </c>
      <c r="H345" t="s">
        <v>8246</v>
      </c>
      <c r="I345" s="9">
        <v>1415934000</v>
      </c>
      <c r="J345">
        <v>1413308545</v>
      </c>
      <c r="K345" t="b">
        <v>1</v>
      </c>
      <c r="L345">
        <v>524</v>
      </c>
      <c r="M345" t="b">
        <v>1</v>
      </c>
      <c r="N345" s="11">
        <f t="shared" si="30"/>
        <v>102.02863333333335</v>
      </c>
      <c r="O345" s="16">
        <f t="shared" si="31"/>
        <v>41926.73778935185</v>
      </c>
      <c r="P345" s="18">
        <f t="shared" si="32"/>
        <v>41957.125</v>
      </c>
      <c r="Q345" t="s">
        <v>8269</v>
      </c>
      <c r="R345" s="7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7">
        <v>33500</v>
      </c>
      <c r="E346">
        <v>34198</v>
      </c>
      <c r="F346" t="s">
        <v>8219</v>
      </c>
      <c r="G346" t="s">
        <v>8224</v>
      </c>
      <c r="H346" t="s">
        <v>8246</v>
      </c>
      <c r="I346" s="9">
        <v>1433125200</v>
      </c>
      <c r="J346">
        <v>1429312694</v>
      </c>
      <c r="K346" t="b">
        <v>1</v>
      </c>
      <c r="L346">
        <v>285</v>
      </c>
      <c r="M346" t="b">
        <v>1</v>
      </c>
      <c r="N346" s="11">
        <f t="shared" si="30"/>
        <v>102.08358208955224</v>
      </c>
      <c r="O346" s="16">
        <f t="shared" si="31"/>
        <v>42111.970995370371</v>
      </c>
      <c r="P346" s="18">
        <f t="shared" si="32"/>
        <v>42156.097222222219</v>
      </c>
      <c r="Q346" t="s">
        <v>8269</v>
      </c>
      <c r="R346" s="7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7">
        <v>14500</v>
      </c>
      <c r="E347">
        <v>17875</v>
      </c>
      <c r="F347" t="s">
        <v>8219</v>
      </c>
      <c r="G347" t="s">
        <v>8224</v>
      </c>
      <c r="H347" t="s">
        <v>8246</v>
      </c>
      <c r="I347" s="9">
        <v>1432161590</v>
      </c>
      <c r="J347">
        <v>1429569590</v>
      </c>
      <c r="K347" t="b">
        <v>1</v>
      </c>
      <c r="L347">
        <v>179</v>
      </c>
      <c r="M347" t="b">
        <v>1</v>
      </c>
      <c r="N347" s="11">
        <f t="shared" si="30"/>
        <v>123.27586206896552</v>
      </c>
      <c r="O347" s="16">
        <f t="shared" si="31"/>
        <v>42114.944328703699</v>
      </c>
      <c r="P347" s="18">
        <f t="shared" si="32"/>
        <v>42144.944328703699</v>
      </c>
      <c r="Q347" t="s">
        <v>8269</v>
      </c>
      <c r="R347" s="7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7">
        <v>10000</v>
      </c>
      <c r="E348">
        <v>17028.88</v>
      </c>
      <c r="F348" t="s">
        <v>8219</v>
      </c>
      <c r="G348" t="s">
        <v>8224</v>
      </c>
      <c r="H348" t="s">
        <v>8246</v>
      </c>
      <c r="I348" s="9">
        <v>1444824021</v>
      </c>
      <c r="J348">
        <v>1442232021</v>
      </c>
      <c r="K348" t="b">
        <v>1</v>
      </c>
      <c r="L348">
        <v>188</v>
      </c>
      <c r="M348" t="b">
        <v>1</v>
      </c>
      <c r="N348" s="11">
        <f t="shared" si="30"/>
        <v>170.28880000000001</v>
      </c>
      <c r="O348" s="16">
        <f t="shared" si="31"/>
        <v>42261.500243055561</v>
      </c>
      <c r="P348" s="18">
        <f t="shared" si="32"/>
        <v>42291.500243055561</v>
      </c>
      <c r="Q348" t="s">
        <v>8269</v>
      </c>
      <c r="R348" s="7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7">
        <v>40000</v>
      </c>
      <c r="E349">
        <v>44636.2</v>
      </c>
      <c r="F349" t="s">
        <v>8219</v>
      </c>
      <c r="G349" t="s">
        <v>8224</v>
      </c>
      <c r="H349" t="s">
        <v>8246</v>
      </c>
      <c r="I349" s="9">
        <v>1447505609</v>
      </c>
      <c r="J349">
        <v>1444910009</v>
      </c>
      <c r="K349" t="b">
        <v>1</v>
      </c>
      <c r="L349">
        <v>379</v>
      </c>
      <c r="M349" t="b">
        <v>1</v>
      </c>
      <c r="N349" s="11">
        <f t="shared" si="30"/>
        <v>111.59049999999999</v>
      </c>
      <c r="O349" s="16">
        <f t="shared" si="31"/>
        <v>42292.495474537034</v>
      </c>
      <c r="P349" s="18">
        <f t="shared" si="32"/>
        <v>42322.537141203706</v>
      </c>
      <c r="Q349" t="s">
        <v>8269</v>
      </c>
      <c r="R349" s="7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7">
        <v>10000</v>
      </c>
      <c r="E350">
        <v>10300</v>
      </c>
      <c r="F350" t="s">
        <v>8219</v>
      </c>
      <c r="G350" t="s">
        <v>8224</v>
      </c>
      <c r="H350" t="s">
        <v>8246</v>
      </c>
      <c r="I350" s="9">
        <v>1440165916</v>
      </c>
      <c r="J350">
        <v>1437573916</v>
      </c>
      <c r="K350" t="b">
        <v>1</v>
      </c>
      <c r="L350">
        <v>119</v>
      </c>
      <c r="M350" t="b">
        <v>1</v>
      </c>
      <c r="N350" s="11">
        <f t="shared" si="30"/>
        <v>103</v>
      </c>
      <c r="O350" s="16">
        <f t="shared" si="31"/>
        <v>42207.58699074074</v>
      </c>
      <c r="P350" s="18">
        <f t="shared" si="32"/>
        <v>42237.58699074074</v>
      </c>
      <c r="Q350" t="s">
        <v>8269</v>
      </c>
      <c r="R350" s="7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7">
        <v>11260</v>
      </c>
      <c r="E351">
        <v>12007.18</v>
      </c>
      <c r="F351" t="s">
        <v>8219</v>
      </c>
      <c r="G351" t="s">
        <v>8224</v>
      </c>
      <c r="H351" t="s">
        <v>8246</v>
      </c>
      <c r="I351" s="9">
        <v>1487937508</v>
      </c>
      <c r="J351">
        <v>1485345508</v>
      </c>
      <c r="K351" t="b">
        <v>1</v>
      </c>
      <c r="L351">
        <v>167</v>
      </c>
      <c r="M351" t="b">
        <v>1</v>
      </c>
      <c r="N351" s="11">
        <f t="shared" si="30"/>
        <v>106.63570159857905</v>
      </c>
      <c r="O351" s="16">
        <f t="shared" si="31"/>
        <v>42760.498935185184</v>
      </c>
      <c r="P351" s="18">
        <f t="shared" si="32"/>
        <v>42790.498935185184</v>
      </c>
      <c r="Q351" t="s">
        <v>8269</v>
      </c>
      <c r="R351" s="7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7">
        <v>25000</v>
      </c>
      <c r="E352">
        <v>28690</v>
      </c>
      <c r="F352" t="s">
        <v>8219</v>
      </c>
      <c r="G352" t="s">
        <v>8224</v>
      </c>
      <c r="H352" t="s">
        <v>8246</v>
      </c>
      <c r="I352" s="9">
        <v>1473566340</v>
      </c>
      <c r="J352">
        <v>1470274509</v>
      </c>
      <c r="K352" t="b">
        <v>1</v>
      </c>
      <c r="L352">
        <v>221</v>
      </c>
      <c r="M352" t="b">
        <v>1</v>
      </c>
      <c r="N352" s="11">
        <f t="shared" si="30"/>
        <v>114.75999999999999</v>
      </c>
      <c r="O352" s="16">
        <f t="shared" si="31"/>
        <v>42586.066076388888</v>
      </c>
      <c r="P352" s="18">
        <f t="shared" si="32"/>
        <v>42624.165972222225</v>
      </c>
      <c r="Q352" t="s">
        <v>8269</v>
      </c>
      <c r="R352" s="7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7">
        <v>34000</v>
      </c>
      <c r="E353">
        <v>43296</v>
      </c>
      <c r="F353" t="s">
        <v>8219</v>
      </c>
      <c r="G353" t="s">
        <v>8227</v>
      </c>
      <c r="H353" t="s">
        <v>8249</v>
      </c>
      <c r="I353" s="9">
        <v>1460066954</v>
      </c>
      <c r="J353">
        <v>1456614554</v>
      </c>
      <c r="K353" t="b">
        <v>1</v>
      </c>
      <c r="L353">
        <v>964</v>
      </c>
      <c r="M353" t="b">
        <v>1</v>
      </c>
      <c r="N353" s="11">
        <f t="shared" si="30"/>
        <v>127.34117647058822</v>
      </c>
      <c r="O353" s="16">
        <f t="shared" si="31"/>
        <v>42427.964745370366</v>
      </c>
      <c r="P353" s="18">
        <f t="shared" si="32"/>
        <v>42467.923078703709</v>
      </c>
      <c r="Q353" t="s">
        <v>8269</v>
      </c>
      <c r="R353" s="7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7">
        <v>10000</v>
      </c>
      <c r="E354">
        <v>11656</v>
      </c>
      <c r="F354" t="s">
        <v>8219</v>
      </c>
      <c r="G354" t="s">
        <v>8224</v>
      </c>
      <c r="H354" t="s">
        <v>8246</v>
      </c>
      <c r="I354" s="9">
        <v>1412740868</v>
      </c>
      <c r="J354">
        <v>1410148868</v>
      </c>
      <c r="K354" t="b">
        <v>1</v>
      </c>
      <c r="L354">
        <v>286</v>
      </c>
      <c r="M354" t="b">
        <v>1</v>
      </c>
      <c r="N354" s="11">
        <f t="shared" si="30"/>
        <v>116.56</v>
      </c>
      <c r="O354" s="16">
        <f t="shared" si="31"/>
        <v>41890.167453703703</v>
      </c>
      <c r="P354" s="18">
        <f t="shared" si="32"/>
        <v>41920.167453703703</v>
      </c>
      <c r="Q354" t="s">
        <v>8269</v>
      </c>
      <c r="R354" s="7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7">
        <v>58425</v>
      </c>
      <c r="E355">
        <v>63460.18</v>
      </c>
      <c r="F355" t="s">
        <v>8219</v>
      </c>
      <c r="G355" t="s">
        <v>8224</v>
      </c>
      <c r="H355" t="s">
        <v>8246</v>
      </c>
      <c r="I355" s="9">
        <v>1447963219</v>
      </c>
      <c r="J355">
        <v>1445367619</v>
      </c>
      <c r="K355" t="b">
        <v>1</v>
      </c>
      <c r="L355">
        <v>613</v>
      </c>
      <c r="M355" t="b">
        <v>1</v>
      </c>
      <c r="N355" s="11">
        <f t="shared" si="30"/>
        <v>108.61819426615318</v>
      </c>
      <c r="O355" s="16">
        <f t="shared" si="31"/>
        <v>42297.791886574079</v>
      </c>
      <c r="P355" s="18">
        <f t="shared" si="32"/>
        <v>42327.833553240736</v>
      </c>
      <c r="Q355" t="s">
        <v>8269</v>
      </c>
      <c r="R355" s="7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7">
        <v>3500</v>
      </c>
      <c r="E356">
        <v>3638</v>
      </c>
      <c r="F356" t="s">
        <v>8219</v>
      </c>
      <c r="G356" t="s">
        <v>8224</v>
      </c>
      <c r="H356" t="s">
        <v>8246</v>
      </c>
      <c r="I356" s="9">
        <v>1460141521</v>
      </c>
      <c r="J356">
        <v>1457553121</v>
      </c>
      <c r="K356" t="b">
        <v>1</v>
      </c>
      <c r="L356">
        <v>29</v>
      </c>
      <c r="M356" t="b">
        <v>1</v>
      </c>
      <c r="N356" s="11">
        <f t="shared" si="30"/>
        <v>103.94285714285714</v>
      </c>
      <c r="O356" s="16">
        <f t="shared" si="31"/>
        <v>42438.827789351853</v>
      </c>
      <c r="P356" s="18">
        <f t="shared" si="32"/>
        <v>42468.786122685182</v>
      </c>
      <c r="Q356" t="s">
        <v>8269</v>
      </c>
      <c r="R356" s="7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7">
        <v>35000</v>
      </c>
      <c r="E357">
        <v>40690</v>
      </c>
      <c r="F357" t="s">
        <v>8219</v>
      </c>
      <c r="G357" t="s">
        <v>8224</v>
      </c>
      <c r="H357" t="s">
        <v>8246</v>
      </c>
      <c r="I357" s="9">
        <v>1417420994</v>
      </c>
      <c r="J357">
        <v>1414738994</v>
      </c>
      <c r="K357" t="b">
        <v>1</v>
      </c>
      <c r="L357">
        <v>165</v>
      </c>
      <c r="M357" t="b">
        <v>1</v>
      </c>
      <c r="N357" s="11">
        <f t="shared" si="30"/>
        <v>116.25714285714285</v>
      </c>
      <c r="O357" s="16">
        <f t="shared" si="31"/>
        <v>41943.293912037036</v>
      </c>
      <c r="P357" s="18">
        <f t="shared" si="32"/>
        <v>41974.3355787037</v>
      </c>
      <c r="Q357" t="s">
        <v>8269</v>
      </c>
      <c r="R357" s="7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7">
        <v>7500</v>
      </c>
      <c r="E358">
        <v>7701.93</v>
      </c>
      <c r="F358" t="s">
        <v>8219</v>
      </c>
      <c r="G358" t="s">
        <v>8224</v>
      </c>
      <c r="H358" t="s">
        <v>8246</v>
      </c>
      <c r="I358" s="9">
        <v>1458152193</v>
      </c>
      <c r="J358">
        <v>1455563793</v>
      </c>
      <c r="K358" t="b">
        <v>1</v>
      </c>
      <c r="L358">
        <v>97</v>
      </c>
      <c r="M358" t="b">
        <v>1</v>
      </c>
      <c r="N358" s="11">
        <f t="shared" si="30"/>
        <v>102.69239999999999</v>
      </c>
      <c r="O358" s="16">
        <f t="shared" si="31"/>
        <v>42415.803159722222</v>
      </c>
      <c r="P358" s="18">
        <f t="shared" si="32"/>
        <v>42445.761493055557</v>
      </c>
      <c r="Q358" t="s">
        <v>8269</v>
      </c>
      <c r="R358" s="7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7">
        <v>15000</v>
      </c>
      <c r="E359">
        <v>26100</v>
      </c>
      <c r="F359" t="s">
        <v>8219</v>
      </c>
      <c r="G359" t="s">
        <v>8224</v>
      </c>
      <c r="H359" t="s">
        <v>8246</v>
      </c>
      <c r="I359" s="9">
        <v>1429852797</v>
      </c>
      <c r="J359">
        <v>1426396797</v>
      </c>
      <c r="K359" t="b">
        <v>1</v>
      </c>
      <c r="L359">
        <v>303</v>
      </c>
      <c r="M359" t="b">
        <v>1</v>
      </c>
      <c r="N359" s="11">
        <f t="shared" si="30"/>
        <v>174</v>
      </c>
      <c r="O359" s="16">
        <f t="shared" si="31"/>
        <v>42078.222187499996</v>
      </c>
      <c r="P359" s="18">
        <f t="shared" si="32"/>
        <v>42118.222187499996</v>
      </c>
      <c r="Q359" t="s">
        <v>8269</v>
      </c>
      <c r="R359" s="7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7">
        <v>50000</v>
      </c>
      <c r="E360">
        <v>51544</v>
      </c>
      <c r="F360" t="s">
        <v>8219</v>
      </c>
      <c r="G360" t="s">
        <v>8224</v>
      </c>
      <c r="H360" t="s">
        <v>8246</v>
      </c>
      <c r="I360" s="9">
        <v>1466002800</v>
      </c>
      <c r="J360">
        <v>1463517521</v>
      </c>
      <c r="K360" t="b">
        <v>1</v>
      </c>
      <c r="L360">
        <v>267</v>
      </c>
      <c r="M360" t="b">
        <v>1</v>
      </c>
      <c r="N360" s="11">
        <f t="shared" si="30"/>
        <v>103.08800000000001</v>
      </c>
      <c r="O360" s="16">
        <f t="shared" si="31"/>
        <v>42507.860196759255</v>
      </c>
      <c r="P360" s="18">
        <f t="shared" si="32"/>
        <v>42536.625</v>
      </c>
      <c r="Q360" t="s">
        <v>8269</v>
      </c>
      <c r="R360" s="7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7">
        <v>24200</v>
      </c>
      <c r="E361">
        <v>25375</v>
      </c>
      <c r="F361" t="s">
        <v>8219</v>
      </c>
      <c r="G361" t="s">
        <v>8224</v>
      </c>
      <c r="H361" t="s">
        <v>8246</v>
      </c>
      <c r="I361" s="9">
        <v>1415941920</v>
      </c>
      <c r="J361">
        <v>1414028490</v>
      </c>
      <c r="K361" t="b">
        <v>1</v>
      </c>
      <c r="L361">
        <v>302</v>
      </c>
      <c r="M361" t="b">
        <v>1</v>
      </c>
      <c r="N361" s="11">
        <f t="shared" si="30"/>
        <v>104.85537190082646</v>
      </c>
      <c r="O361" s="16">
        <f t="shared" si="31"/>
        <v>41935.070486111108</v>
      </c>
      <c r="P361" s="18">
        <f t="shared" si="32"/>
        <v>41957.216666666667</v>
      </c>
      <c r="Q361" t="s">
        <v>8269</v>
      </c>
      <c r="R361" s="7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7">
        <v>12000</v>
      </c>
      <c r="E362">
        <v>12165</v>
      </c>
      <c r="F362" t="s">
        <v>8219</v>
      </c>
      <c r="G362" t="s">
        <v>8224</v>
      </c>
      <c r="H362" t="s">
        <v>8246</v>
      </c>
      <c r="I362" s="9">
        <v>1437621060</v>
      </c>
      <c r="J362">
        <v>1433799180</v>
      </c>
      <c r="K362" t="b">
        <v>0</v>
      </c>
      <c r="L362">
        <v>87</v>
      </c>
      <c r="M362" t="b">
        <v>1</v>
      </c>
      <c r="N362" s="11">
        <f t="shared" si="30"/>
        <v>101.375</v>
      </c>
      <c r="O362" s="16">
        <f t="shared" si="31"/>
        <v>42163.897916666669</v>
      </c>
      <c r="P362" s="18">
        <f t="shared" si="32"/>
        <v>42208.132638888885</v>
      </c>
      <c r="Q362" t="s">
        <v>8269</v>
      </c>
      <c r="R362" s="7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7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9">
        <v>1416704506</v>
      </c>
      <c r="J363">
        <v>1414108906</v>
      </c>
      <c r="K363" t="b">
        <v>0</v>
      </c>
      <c r="L363">
        <v>354</v>
      </c>
      <c r="M363" t="b">
        <v>1</v>
      </c>
      <c r="N363" s="11">
        <f t="shared" si="30"/>
        <v>111.07699999999998</v>
      </c>
      <c r="O363" s="16">
        <f t="shared" si="31"/>
        <v>41936.001226851848</v>
      </c>
      <c r="P363" s="18">
        <f t="shared" si="32"/>
        <v>41966.042893518519</v>
      </c>
      <c r="Q363" t="s">
        <v>8269</v>
      </c>
      <c r="R363" s="7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7">
        <v>9665</v>
      </c>
      <c r="E364">
        <v>12000</v>
      </c>
      <c r="F364" t="s">
        <v>8219</v>
      </c>
      <c r="G364" t="s">
        <v>8224</v>
      </c>
      <c r="H364" t="s">
        <v>8246</v>
      </c>
      <c r="I364" s="9">
        <v>1407456000</v>
      </c>
      <c r="J364">
        <v>1405573391</v>
      </c>
      <c r="K364" t="b">
        <v>0</v>
      </c>
      <c r="L364">
        <v>86</v>
      </c>
      <c r="M364" t="b">
        <v>1</v>
      </c>
      <c r="N364" s="11">
        <f t="shared" si="30"/>
        <v>124.15933781686496</v>
      </c>
      <c r="O364" s="16">
        <f t="shared" si="31"/>
        <v>41837.210543981484</v>
      </c>
      <c r="P364" s="18">
        <f t="shared" si="32"/>
        <v>41859</v>
      </c>
      <c r="Q364" t="s">
        <v>8269</v>
      </c>
      <c r="R364" s="7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7">
        <v>8925</v>
      </c>
      <c r="E365">
        <v>9044</v>
      </c>
      <c r="F365" t="s">
        <v>8219</v>
      </c>
      <c r="G365" t="s">
        <v>8224</v>
      </c>
      <c r="H365" t="s">
        <v>8246</v>
      </c>
      <c r="I365" s="9">
        <v>1272828120</v>
      </c>
      <c r="J365">
        <v>1268934736</v>
      </c>
      <c r="K365" t="b">
        <v>0</v>
      </c>
      <c r="L365">
        <v>26</v>
      </c>
      <c r="M365" t="b">
        <v>1</v>
      </c>
      <c r="N365" s="11">
        <f t="shared" si="30"/>
        <v>101.33333333333334</v>
      </c>
      <c r="O365" s="16">
        <f t="shared" si="31"/>
        <v>40255.744629629626</v>
      </c>
      <c r="P365" s="18">
        <f t="shared" si="32"/>
        <v>40300.806944444441</v>
      </c>
      <c r="Q365" t="s">
        <v>8269</v>
      </c>
      <c r="R365" s="7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7">
        <v>7000</v>
      </c>
      <c r="E366">
        <v>7711.3</v>
      </c>
      <c r="F366" t="s">
        <v>8219</v>
      </c>
      <c r="G366" t="s">
        <v>8224</v>
      </c>
      <c r="H366" t="s">
        <v>8246</v>
      </c>
      <c r="I366" s="9">
        <v>1403323140</v>
      </c>
      <c r="J366">
        <v>1400704672</v>
      </c>
      <c r="K366" t="b">
        <v>0</v>
      </c>
      <c r="L366">
        <v>113</v>
      </c>
      <c r="M366" t="b">
        <v>1</v>
      </c>
      <c r="N366" s="11">
        <f t="shared" si="30"/>
        <v>110.16142857142856</v>
      </c>
      <c r="O366" s="16">
        <f t="shared" si="31"/>
        <v>41780.859629629631</v>
      </c>
      <c r="P366" s="18">
        <f t="shared" si="32"/>
        <v>41811.165972222225</v>
      </c>
      <c r="Q366" t="s">
        <v>8269</v>
      </c>
      <c r="R366" s="7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7">
        <v>15000</v>
      </c>
      <c r="E367">
        <v>15596</v>
      </c>
      <c r="F367" t="s">
        <v>8219</v>
      </c>
      <c r="G367" t="s">
        <v>8225</v>
      </c>
      <c r="H367" t="s">
        <v>8247</v>
      </c>
      <c r="I367" s="9">
        <v>1393597999</v>
      </c>
      <c r="J367">
        <v>1391005999</v>
      </c>
      <c r="K367" t="b">
        <v>0</v>
      </c>
      <c r="L367">
        <v>65</v>
      </c>
      <c r="M367" t="b">
        <v>1</v>
      </c>
      <c r="N367" s="11">
        <f t="shared" si="30"/>
        <v>103.97333333333334</v>
      </c>
      <c r="O367" s="16">
        <f t="shared" si="31"/>
        <v>41668.606469907405</v>
      </c>
      <c r="P367" s="18">
        <f t="shared" si="32"/>
        <v>41698.606469907405</v>
      </c>
      <c r="Q367" t="s">
        <v>8269</v>
      </c>
      <c r="R367" s="7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7">
        <v>38000</v>
      </c>
      <c r="E368">
        <v>38500</v>
      </c>
      <c r="F368" t="s">
        <v>8219</v>
      </c>
      <c r="G368" t="s">
        <v>8224</v>
      </c>
      <c r="H368" t="s">
        <v>8246</v>
      </c>
      <c r="I368" s="9">
        <v>1337540518</v>
      </c>
      <c r="J368">
        <v>1334948518</v>
      </c>
      <c r="K368" t="b">
        <v>0</v>
      </c>
      <c r="L368">
        <v>134</v>
      </c>
      <c r="M368" t="b">
        <v>1</v>
      </c>
      <c r="N368" s="11">
        <f t="shared" si="30"/>
        <v>101.31578947368421</v>
      </c>
      <c r="O368" s="16">
        <f t="shared" si="31"/>
        <v>41019.793032407404</v>
      </c>
      <c r="P368" s="18">
        <f t="shared" si="32"/>
        <v>41049.793032407404</v>
      </c>
      <c r="Q368" t="s">
        <v>8269</v>
      </c>
      <c r="R368" s="7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7">
        <v>10000</v>
      </c>
      <c r="E369">
        <v>10335.01</v>
      </c>
      <c r="F369" t="s">
        <v>8219</v>
      </c>
      <c r="G369" t="s">
        <v>8224</v>
      </c>
      <c r="H369" t="s">
        <v>8246</v>
      </c>
      <c r="I369" s="9">
        <v>1367384340</v>
      </c>
      <c r="J369">
        <v>1363960278</v>
      </c>
      <c r="K369" t="b">
        <v>0</v>
      </c>
      <c r="L369">
        <v>119</v>
      </c>
      <c r="M369" t="b">
        <v>1</v>
      </c>
      <c r="N369" s="11">
        <f t="shared" si="30"/>
        <v>103.3501</v>
      </c>
      <c r="O369" s="16">
        <f t="shared" si="31"/>
        <v>41355.577291666668</v>
      </c>
      <c r="P369" s="18">
        <f t="shared" si="32"/>
        <v>41395.207638888889</v>
      </c>
      <c r="Q369" t="s">
        <v>8269</v>
      </c>
      <c r="R369" s="7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7">
        <v>12500</v>
      </c>
      <c r="E370">
        <v>13014</v>
      </c>
      <c r="F370" t="s">
        <v>8219</v>
      </c>
      <c r="G370" t="s">
        <v>8224</v>
      </c>
      <c r="H370" t="s">
        <v>8246</v>
      </c>
      <c r="I370" s="9">
        <v>1426426322</v>
      </c>
      <c r="J370">
        <v>1423405922</v>
      </c>
      <c r="K370" t="b">
        <v>0</v>
      </c>
      <c r="L370">
        <v>159</v>
      </c>
      <c r="M370" t="b">
        <v>1</v>
      </c>
      <c r="N370" s="11">
        <f t="shared" si="30"/>
        <v>104.11200000000001</v>
      </c>
      <c r="O370" s="16">
        <f t="shared" si="31"/>
        <v>42043.605578703704</v>
      </c>
      <c r="P370" s="18">
        <f t="shared" si="32"/>
        <v>42078.563912037032</v>
      </c>
      <c r="Q370" t="s">
        <v>8269</v>
      </c>
      <c r="R370" s="7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7">
        <v>6500</v>
      </c>
      <c r="E371">
        <v>7160.12</v>
      </c>
      <c r="F371" t="s">
        <v>8219</v>
      </c>
      <c r="G371" t="s">
        <v>8224</v>
      </c>
      <c r="H371" t="s">
        <v>8246</v>
      </c>
      <c r="I371" s="9">
        <v>1326633269</v>
      </c>
      <c r="J371">
        <v>1324041269</v>
      </c>
      <c r="K371" t="b">
        <v>0</v>
      </c>
      <c r="L371">
        <v>167</v>
      </c>
      <c r="M371" t="b">
        <v>1</v>
      </c>
      <c r="N371" s="11">
        <f t="shared" si="30"/>
        <v>110.15569230769231</v>
      </c>
      <c r="O371" s="16">
        <f t="shared" si="31"/>
        <v>40893.551724537036</v>
      </c>
      <c r="P371" s="18">
        <f t="shared" si="32"/>
        <v>40923.551724537036</v>
      </c>
      <c r="Q371" t="s">
        <v>8269</v>
      </c>
      <c r="R371" s="7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7">
        <v>25000</v>
      </c>
      <c r="E372">
        <v>30505</v>
      </c>
      <c r="F372" t="s">
        <v>8219</v>
      </c>
      <c r="G372" t="s">
        <v>8224</v>
      </c>
      <c r="H372" t="s">
        <v>8246</v>
      </c>
      <c r="I372" s="9">
        <v>1483729500</v>
      </c>
      <c r="J372">
        <v>1481137500</v>
      </c>
      <c r="K372" t="b">
        <v>0</v>
      </c>
      <c r="L372">
        <v>43</v>
      </c>
      <c r="M372" t="b">
        <v>1</v>
      </c>
      <c r="N372" s="11">
        <f t="shared" si="30"/>
        <v>122.02</v>
      </c>
      <c r="O372" s="16">
        <f t="shared" si="31"/>
        <v>42711.795138888891</v>
      </c>
      <c r="P372" s="18">
        <f t="shared" si="32"/>
        <v>42741.795138888891</v>
      </c>
      <c r="Q372" t="s">
        <v>8269</v>
      </c>
      <c r="R372" s="7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7">
        <v>150000</v>
      </c>
      <c r="E373">
        <v>171253</v>
      </c>
      <c r="F373" t="s">
        <v>8219</v>
      </c>
      <c r="G373" t="s">
        <v>8224</v>
      </c>
      <c r="H373" t="s">
        <v>8246</v>
      </c>
      <c r="I373" s="9">
        <v>1359743139</v>
      </c>
      <c r="J373">
        <v>1355855139</v>
      </c>
      <c r="K373" t="b">
        <v>0</v>
      </c>
      <c r="L373">
        <v>1062</v>
      </c>
      <c r="M373" t="b">
        <v>1</v>
      </c>
      <c r="N373" s="11">
        <f t="shared" si="30"/>
        <v>114.16866666666667</v>
      </c>
      <c r="O373" s="16">
        <f t="shared" si="31"/>
        <v>41261.767812500002</v>
      </c>
      <c r="P373" s="18">
        <f t="shared" si="32"/>
        <v>41306.767812500002</v>
      </c>
      <c r="Q373" t="s">
        <v>8269</v>
      </c>
      <c r="R373" s="7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7">
        <v>300</v>
      </c>
      <c r="E374">
        <v>376</v>
      </c>
      <c r="F374" t="s">
        <v>8219</v>
      </c>
      <c r="G374" t="s">
        <v>8225</v>
      </c>
      <c r="H374" t="s">
        <v>8247</v>
      </c>
      <c r="I374" s="9">
        <v>1459872000</v>
      </c>
      <c r="J374">
        <v>1456408244</v>
      </c>
      <c r="K374" t="b">
        <v>0</v>
      </c>
      <c r="L374">
        <v>9</v>
      </c>
      <c r="M374" t="b">
        <v>1</v>
      </c>
      <c r="N374" s="11">
        <f t="shared" si="30"/>
        <v>125.33333333333334</v>
      </c>
      <c r="O374" s="16">
        <f t="shared" si="31"/>
        <v>42425.576898148152</v>
      </c>
      <c r="P374" s="18">
        <f t="shared" si="32"/>
        <v>42465.666666666672</v>
      </c>
      <c r="Q374" t="s">
        <v>8269</v>
      </c>
      <c r="R374" s="7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7">
        <v>7500</v>
      </c>
      <c r="E375">
        <v>8000</v>
      </c>
      <c r="F375" t="s">
        <v>8219</v>
      </c>
      <c r="G375" t="s">
        <v>8224</v>
      </c>
      <c r="H375" t="s">
        <v>8246</v>
      </c>
      <c r="I375" s="9">
        <v>1342648398</v>
      </c>
      <c r="J375">
        <v>1340056398</v>
      </c>
      <c r="K375" t="b">
        <v>0</v>
      </c>
      <c r="L375">
        <v>89</v>
      </c>
      <c r="M375" t="b">
        <v>1</v>
      </c>
      <c r="N375" s="11">
        <f t="shared" si="30"/>
        <v>106.66666666666667</v>
      </c>
      <c r="O375" s="16">
        <f t="shared" si="31"/>
        <v>41078.91201388889</v>
      </c>
      <c r="P375" s="18">
        <f t="shared" si="32"/>
        <v>41108.91201388889</v>
      </c>
      <c r="Q375" t="s">
        <v>8269</v>
      </c>
      <c r="R375" s="7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7">
        <v>6000</v>
      </c>
      <c r="E376">
        <v>7839</v>
      </c>
      <c r="F376" t="s">
        <v>8219</v>
      </c>
      <c r="G376" t="s">
        <v>8224</v>
      </c>
      <c r="H376" t="s">
        <v>8246</v>
      </c>
      <c r="I376" s="9">
        <v>1316208031</v>
      </c>
      <c r="J376">
        <v>1312320031</v>
      </c>
      <c r="K376" t="b">
        <v>0</v>
      </c>
      <c r="L376">
        <v>174</v>
      </c>
      <c r="M376" t="b">
        <v>1</v>
      </c>
      <c r="N376" s="11">
        <f t="shared" si="30"/>
        <v>130.65</v>
      </c>
      <c r="O376" s="16">
        <f t="shared" si="31"/>
        <v>40757.889247685183</v>
      </c>
      <c r="P376" s="18">
        <f t="shared" si="32"/>
        <v>40802.889247685183</v>
      </c>
      <c r="Q376" t="s">
        <v>8269</v>
      </c>
      <c r="R376" s="7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7">
        <v>500</v>
      </c>
      <c r="E377">
        <v>600</v>
      </c>
      <c r="F377" t="s">
        <v>8219</v>
      </c>
      <c r="G377" t="s">
        <v>8224</v>
      </c>
      <c r="H377" t="s">
        <v>8246</v>
      </c>
      <c r="I377" s="9">
        <v>1393694280</v>
      </c>
      <c r="J377">
        <v>1390088311</v>
      </c>
      <c r="K377" t="b">
        <v>0</v>
      </c>
      <c r="L377">
        <v>14</v>
      </c>
      <c r="M377" t="b">
        <v>1</v>
      </c>
      <c r="N377" s="11">
        <f t="shared" si="30"/>
        <v>120</v>
      </c>
      <c r="O377" s="16">
        <f t="shared" si="31"/>
        <v>41657.985081018516</v>
      </c>
      <c r="P377" s="18">
        <f t="shared" si="32"/>
        <v>41699.720833333333</v>
      </c>
      <c r="Q377" t="s">
        <v>8269</v>
      </c>
      <c r="R377" s="7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7">
        <v>2450</v>
      </c>
      <c r="E378">
        <v>2596</v>
      </c>
      <c r="F378" t="s">
        <v>8219</v>
      </c>
      <c r="G378" t="s">
        <v>8225</v>
      </c>
      <c r="H378" t="s">
        <v>8247</v>
      </c>
      <c r="I378" s="9">
        <v>1472122316</v>
      </c>
      <c r="J378">
        <v>1469443916</v>
      </c>
      <c r="K378" t="b">
        <v>0</v>
      </c>
      <c r="L378">
        <v>48</v>
      </c>
      <c r="M378" t="b">
        <v>1</v>
      </c>
      <c r="N378" s="11">
        <f t="shared" si="30"/>
        <v>105.9591836734694</v>
      </c>
      <c r="O378" s="16">
        <f t="shared" si="31"/>
        <v>42576.452731481477</v>
      </c>
      <c r="P378" s="18">
        <f t="shared" si="32"/>
        <v>42607.452731481477</v>
      </c>
      <c r="Q378" t="s">
        <v>8269</v>
      </c>
      <c r="R378" s="7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7">
        <v>12000</v>
      </c>
      <c r="E379">
        <v>13728</v>
      </c>
      <c r="F379" t="s">
        <v>8219</v>
      </c>
      <c r="G379" t="s">
        <v>8224</v>
      </c>
      <c r="H379" t="s">
        <v>8246</v>
      </c>
      <c r="I379" s="9">
        <v>1447484460</v>
      </c>
      <c r="J379">
        <v>1444888868</v>
      </c>
      <c r="K379" t="b">
        <v>0</v>
      </c>
      <c r="L379">
        <v>133</v>
      </c>
      <c r="M379" t="b">
        <v>1</v>
      </c>
      <c r="N379" s="11">
        <f t="shared" si="30"/>
        <v>114.39999999999999</v>
      </c>
      <c r="O379" s="16">
        <f t="shared" si="31"/>
        <v>42292.250787037032</v>
      </c>
      <c r="P379" s="18">
        <f t="shared" si="32"/>
        <v>42322.292361111111</v>
      </c>
      <c r="Q379" t="s">
        <v>8269</v>
      </c>
      <c r="R379" s="7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7">
        <v>3000</v>
      </c>
      <c r="E380">
        <v>3353</v>
      </c>
      <c r="F380" t="s">
        <v>8219</v>
      </c>
      <c r="G380" t="s">
        <v>8229</v>
      </c>
      <c r="H380" t="s">
        <v>8251</v>
      </c>
      <c r="I380" s="9">
        <v>1453765920</v>
      </c>
      <c r="J380">
        <v>1451655808</v>
      </c>
      <c r="K380" t="b">
        <v>0</v>
      </c>
      <c r="L380">
        <v>83</v>
      </c>
      <c r="M380" t="b">
        <v>1</v>
      </c>
      <c r="N380" s="11">
        <f t="shared" si="30"/>
        <v>111.76666666666665</v>
      </c>
      <c r="O380" s="16">
        <f t="shared" si="31"/>
        <v>42370.571851851855</v>
      </c>
      <c r="P380" s="18">
        <f t="shared" si="32"/>
        <v>42394.994444444441</v>
      </c>
      <c r="Q380" t="s">
        <v>8269</v>
      </c>
      <c r="R380" s="7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7">
        <v>15000</v>
      </c>
      <c r="E381">
        <v>17412</v>
      </c>
      <c r="F381" t="s">
        <v>8219</v>
      </c>
      <c r="G381" t="s">
        <v>8224</v>
      </c>
      <c r="H381" t="s">
        <v>8246</v>
      </c>
      <c r="I381" s="9">
        <v>1336062672</v>
      </c>
      <c r="J381">
        <v>1332174672</v>
      </c>
      <c r="K381" t="b">
        <v>0</v>
      </c>
      <c r="L381">
        <v>149</v>
      </c>
      <c r="M381" t="b">
        <v>1</v>
      </c>
      <c r="N381" s="11">
        <f t="shared" si="30"/>
        <v>116.08000000000001</v>
      </c>
      <c r="O381" s="16">
        <f t="shared" si="31"/>
        <v>40987.688333333332</v>
      </c>
      <c r="P381" s="18">
        <f t="shared" si="32"/>
        <v>41032.688333333332</v>
      </c>
      <c r="Q381" t="s">
        <v>8269</v>
      </c>
      <c r="R381" s="7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7">
        <v>4000</v>
      </c>
      <c r="E382">
        <v>5660</v>
      </c>
      <c r="F382" t="s">
        <v>8219</v>
      </c>
      <c r="G382" t="s">
        <v>8224</v>
      </c>
      <c r="H382" t="s">
        <v>8246</v>
      </c>
      <c r="I382" s="9">
        <v>1453569392</v>
      </c>
      <c r="J382">
        <v>1451409392</v>
      </c>
      <c r="K382" t="b">
        <v>0</v>
      </c>
      <c r="L382">
        <v>49</v>
      </c>
      <c r="M382" t="b">
        <v>1</v>
      </c>
      <c r="N382" s="11">
        <f t="shared" si="30"/>
        <v>141.5</v>
      </c>
      <c r="O382" s="16">
        <f t="shared" si="31"/>
        <v>42367.719814814816</v>
      </c>
      <c r="P382" s="18">
        <f t="shared" si="32"/>
        <v>42392.719814814816</v>
      </c>
      <c r="Q382" t="s">
        <v>8269</v>
      </c>
      <c r="R382" s="7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7">
        <v>25000</v>
      </c>
      <c r="E383">
        <v>26182.5</v>
      </c>
      <c r="F383" t="s">
        <v>8219</v>
      </c>
      <c r="G383" t="s">
        <v>8224</v>
      </c>
      <c r="H383" t="s">
        <v>8246</v>
      </c>
      <c r="I383" s="9">
        <v>1343624400</v>
      </c>
      <c r="J383">
        <v>1340642717</v>
      </c>
      <c r="K383" t="b">
        <v>0</v>
      </c>
      <c r="L383">
        <v>251</v>
      </c>
      <c r="M383" t="b">
        <v>1</v>
      </c>
      <c r="N383" s="11">
        <f t="shared" si="30"/>
        <v>104.72999999999999</v>
      </c>
      <c r="O383" s="16">
        <f t="shared" si="31"/>
        <v>41085.698113425926</v>
      </c>
      <c r="P383" s="18">
        <f t="shared" si="32"/>
        <v>41120.208333333336</v>
      </c>
      <c r="Q383" t="s">
        <v>8269</v>
      </c>
      <c r="R383" s="7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7">
        <v>600</v>
      </c>
      <c r="E384">
        <v>1535</v>
      </c>
      <c r="F384" t="s">
        <v>8219</v>
      </c>
      <c r="G384" t="s">
        <v>8224</v>
      </c>
      <c r="H384" t="s">
        <v>8246</v>
      </c>
      <c r="I384" s="9">
        <v>1346950900</v>
      </c>
      <c r="J384">
        <v>1345741300</v>
      </c>
      <c r="K384" t="b">
        <v>0</v>
      </c>
      <c r="L384">
        <v>22</v>
      </c>
      <c r="M384" t="b">
        <v>1</v>
      </c>
      <c r="N384" s="11">
        <f t="shared" si="30"/>
        <v>255.83333333333331</v>
      </c>
      <c r="O384" s="16">
        <f t="shared" si="31"/>
        <v>41144.709490740745</v>
      </c>
      <c r="P384" s="18">
        <f t="shared" si="32"/>
        <v>41158.709490740745</v>
      </c>
      <c r="Q384" t="s">
        <v>8269</v>
      </c>
      <c r="R384" s="7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7">
        <v>999</v>
      </c>
      <c r="E385">
        <v>2065</v>
      </c>
      <c r="F385" t="s">
        <v>8219</v>
      </c>
      <c r="G385" t="s">
        <v>8224</v>
      </c>
      <c r="H385" t="s">
        <v>8246</v>
      </c>
      <c r="I385" s="9">
        <v>1400467759</v>
      </c>
      <c r="J385">
        <v>1398480559</v>
      </c>
      <c r="K385" t="b">
        <v>0</v>
      </c>
      <c r="L385">
        <v>48</v>
      </c>
      <c r="M385" t="b">
        <v>1</v>
      </c>
      <c r="N385" s="11">
        <f t="shared" si="30"/>
        <v>206.70670670670671</v>
      </c>
      <c r="O385" s="16">
        <f t="shared" si="31"/>
        <v>41755.117581018516</v>
      </c>
      <c r="P385" s="18">
        <f t="shared" si="32"/>
        <v>41778.117581018516</v>
      </c>
      <c r="Q385" t="s">
        <v>8269</v>
      </c>
      <c r="R385" s="7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7">
        <v>20000</v>
      </c>
      <c r="E386">
        <v>22421</v>
      </c>
      <c r="F386" t="s">
        <v>8219</v>
      </c>
      <c r="G386" t="s">
        <v>8224</v>
      </c>
      <c r="H386" t="s">
        <v>8246</v>
      </c>
      <c r="I386" s="9">
        <v>1420569947</v>
      </c>
      <c r="J386">
        <v>1417977947</v>
      </c>
      <c r="K386" t="b">
        <v>0</v>
      </c>
      <c r="L386">
        <v>383</v>
      </c>
      <c r="M386" t="b">
        <v>1</v>
      </c>
      <c r="N386" s="11">
        <f t="shared" ref="N386:N449" si="36">E386/D386*100</f>
        <v>112.105</v>
      </c>
      <c r="O386" s="16">
        <f t="shared" ref="O386:O449" si="37">(((J386/60)/60)/24)+DATE(1970,1,1)</f>
        <v>41980.781793981485</v>
      </c>
      <c r="P386" s="18">
        <f t="shared" ref="P386:P449" si="38">(((I386/60)/60)/24)+DATE(1970,1,1)</f>
        <v>42010.781793981485</v>
      </c>
      <c r="Q386" t="s">
        <v>8269</v>
      </c>
      <c r="R386" s="7">
        <f t="shared" ref="R386:R449" si="39">E386/L386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7">
        <v>25000</v>
      </c>
      <c r="E387">
        <v>26495.5</v>
      </c>
      <c r="F387" t="s">
        <v>8219</v>
      </c>
      <c r="G387" t="s">
        <v>8224</v>
      </c>
      <c r="H387" t="s">
        <v>8246</v>
      </c>
      <c r="I387" s="9">
        <v>1416582101</v>
      </c>
      <c r="J387">
        <v>1413986501</v>
      </c>
      <c r="K387" t="b">
        <v>0</v>
      </c>
      <c r="L387">
        <v>237</v>
      </c>
      <c r="M387" t="b">
        <v>1</v>
      </c>
      <c r="N387" s="11">
        <f t="shared" si="36"/>
        <v>105.982</v>
      </c>
      <c r="O387" s="16">
        <f t="shared" si="37"/>
        <v>41934.584502314814</v>
      </c>
      <c r="P387" s="18">
        <f t="shared" si="38"/>
        <v>41964.626168981486</v>
      </c>
      <c r="Q387" t="s">
        <v>8269</v>
      </c>
      <c r="R387" s="7">
        <f t="shared" si="39"/>
        <v>111.79535864978902</v>
      </c>
      <c r="S387" t="str">
        <f t="shared" ref="S387:S450" si="40">LEFT(Q387,FIND("/",Q387)-1)</f>
        <v>film &amp; video</v>
      </c>
      <c r="T387" t="str">
        <f t="shared" ref="T387:T450" si="41">RIGHT(Q387,LEN(Q387)-FIND("/",Q387))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7">
        <v>600</v>
      </c>
      <c r="E388">
        <v>601</v>
      </c>
      <c r="F388" t="s">
        <v>8219</v>
      </c>
      <c r="G388" t="s">
        <v>8224</v>
      </c>
      <c r="H388" t="s">
        <v>8246</v>
      </c>
      <c r="I388" s="9">
        <v>1439246991</v>
      </c>
      <c r="J388">
        <v>1437950991</v>
      </c>
      <c r="K388" t="b">
        <v>0</v>
      </c>
      <c r="L388">
        <v>13</v>
      </c>
      <c r="M388" t="b">
        <v>1</v>
      </c>
      <c r="N388" s="11">
        <f t="shared" si="36"/>
        <v>100.16666666666667</v>
      </c>
      <c r="O388" s="16">
        <f t="shared" si="37"/>
        <v>42211.951284722221</v>
      </c>
      <c r="P388" s="18">
        <f t="shared" si="38"/>
        <v>42226.951284722221</v>
      </c>
      <c r="Q388" t="s">
        <v>8269</v>
      </c>
      <c r="R388" s="7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7">
        <v>38000</v>
      </c>
      <c r="E389">
        <v>81316</v>
      </c>
      <c r="F389" t="s">
        <v>8219</v>
      </c>
      <c r="G389" t="s">
        <v>8224</v>
      </c>
      <c r="H389" t="s">
        <v>8246</v>
      </c>
      <c r="I389" s="9">
        <v>1439618400</v>
      </c>
      <c r="J389">
        <v>1436976858</v>
      </c>
      <c r="K389" t="b">
        <v>0</v>
      </c>
      <c r="L389">
        <v>562</v>
      </c>
      <c r="M389" t="b">
        <v>1</v>
      </c>
      <c r="N389" s="11">
        <f t="shared" si="36"/>
        <v>213.98947368421051</v>
      </c>
      <c r="O389" s="16">
        <f t="shared" si="37"/>
        <v>42200.67659722222</v>
      </c>
      <c r="P389" s="18">
        <f t="shared" si="38"/>
        <v>42231.25</v>
      </c>
      <c r="Q389" t="s">
        <v>8269</v>
      </c>
      <c r="R389" s="7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7">
        <v>5000</v>
      </c>
      <c r="E390">
        <v>6308</v>
      </c>
      <c r="F390" t="s">
        <v>8219</v>
      </c>
      <c r="G390" t="s">
        <v>8224</v>
      </c>
      <c r="H390" t="s">
        <v>8246</v>
      </c>
      <c r="I390" s="9">
        <v>1469670580</v>
      </c>
      <c r="J390">
        <v>1467078580</v>
      </c>
      <c r="K390" t="b">
        <v>0</v>
      </c>
      <c r="L390">
        <v>71</v>
      </c>
      <c r="M390" t="b">
        <v>1</v>
      </c>
      <c r="N390" s="11">
        <f t="shared" si="36"/>
        <v>126.16000000000001</v>
      </c>
      <c r="O390" s="16">
        <f t="shared" si="37"/>
        <v>42549.076157407413</v>
      </c>
      <c r="P390" s="18">
        <f t="shared" si="38"/>
        <v>42579.076157407413</v>
      </c>
      <c r="Q390" t="s">
        <v>8269</v>
      </c>
      <c r="R390" s="7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7">
        <v>68000</v>
      </c>
      <c r="E391">
        <v>123444.12</v>
      </c>
      <c r="F391" t="s">
        <v>8219</v>
      </c>
      <c r="G391" t="s">
        <v>8224</v>
      </c>
      <c r="H391" t="s">
        <v>8246</v>
      </c>
      <c r="I391" s="9">
        <v>1394233140</v>
      </c>
      <c r="J391">
        <v>1391477450</v>
      </c>
      <c r="K391" t="b">
        <v>0</v>
      </c>
      <c r="L391">
        <v>1510</v>
      </c>
      <c r="M391" t="b">
        <v>1</v>
      </c>
      <c r="N391" s="11">
        <f t="shared" si="36"/>
        <v>181.53547058823528</v>
      </c>
      <c r="O391" s="16">
        <f t="shared" si="37"/>
        <v>41674.063078703701</v>
      </c>
      <c r="P391" s="18">
        <f t="shared" si="38"/>
        <v>41705.957638888889</v>
      </c>
      <c r="Q391" t="s">
        <v>8269</v>
      </c>
      <c r="R391" s="7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7">
        <v>1000</v>
      </c>
      <c r="E392">
        <v>1000</v>
      </c>
      <c r="F392" t="s">
        <v>8219</v>
      </c>
      <c r="G392" t="s">
        <v>8224</v>
      </c>
      <c r="H392" t="s">
        <v>8246</v>
      </c>
      <c r="I392" s="9">
        <v>1431046372</v>
      </c>
      <c r="J392">
        <v>1429318372</v>
      </c>
      <c r="K392" t="b">
        <v>0</v>
      </c>
      <c r="L392">
        <v>14</v>
      </c>
      <c r="M392" t="b">
        <v>1</v>
      </c>
      <c r="N392" s="11">
        <f t="shared" si="36"/>
        <v>100</v>
      </c>
      <c r="O392" s="16">
        <f t="shared" si="37"/>
        <v>42112.036712962959</v>
      </c>
      <c r="P392" s="18">
        <f t="shared" si="38"/>
        <v>42132.036712962959</v>
      </c>
      <c r="Q392" t="s">
        <v>8269</v>
      </c>
      <c r="R392" s="7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7">
        <v>20000</v>
      </c>
      <c r="E393">
        <v>20122</v>
      </c>
      <c r="F393" t="s">
        <v>8219</v>
      </c>
      <c r="G393" t="s">
        <v>8224</v>
      </c>
      <c r="H393" t="s">
        <v>8246</v>
      </c>
      <c r="I393" s="9">
        <v>1324169940</v>
      </c>
      <c r="J393">
        <v>1321578051</v>
      </c>
      <c r="K393" t="b">
        <v>0</v>
      </c>
      <c r="L393">
        <v>193</v>
      </c>
      <c r="M393" t="b">
        <v>1</v>
      </c>
      <c r="N393" s="11">
        <f t="shared" si="36"/>
        <v>100.61</v>
      </c>
      <c r="O393" s="16">
        <f t="shared" si="37"/>
        <v>40865.042256944449</v>
      </c>
      <c r="P393" s="18">
        <f t="shared" si="38"/>
        <v>40895.040972222225</v>
      </c>
      <c r="Q393" t="s">
        <v>8269</v>
      </c>
      <c r="R393" s="7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7">
        <v>18500</v>
      </c>
      <c r="E394">
        <v>18667</v>
      </c>
      <c r="F394" t="s">
        <v>8219</v>
      </c>
      <c r="G394" t="s">
        <v>8224</v>
      </c>
      <c r="H394" t="s">
        <v>8246</v>
      </c>
      <c r="I394" s="9">
        <v>1315450800</v>
      </c>
      <c r="J394">
        <v>1312823571</v>
      </c>
      <c r="K394" t="b">
        <v>0</v>
      </c>
      <c r="L394">
        <v>206</v>
      </c>
      <c r="M394" t="b">
        <v>1</v>
      </c>
      <c r="N394" s="11">
        <f t="shared" si="36"/>
        <v>100.9027027027027</v>
      </c>
      <c r="O394" s="16">
        <f t="shared" si="37"/>
        <v>40763.717256944445</v>
      </c>
      <c r="P394" s="18">
        <f t="shared" si="38"/>
        <v>40794.125</v>
      </c>
      <c r="Q394" t="s">
        <v>8269</v>
      </c>
      <c r="R394" s="7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7">
        <v>50000</v>
      </c>
      <c r="E395">
        <v>55223</v>
      </c>
      <c r="F395" t="s">
        <v>8219</v>
      </c>
      <c r="G395" t="s">
        <v>8224</v>
      </c>
      <c r="H395" t="s">
        <v>8246</v>
      </c>
      <c r="I395" s="9">
        <v>1381424452</v>
      </c>
      <c r="J395">
        <v>1378746052</v>
      </c>
      <c r="K395" t="b">
        <v>0</v>
      </c>
      <c r="L395">
        <v>351</v>
      </c>
      <c r="M395" t="b">
        <v>1</v>
      </c>
      <c r="N395" s="11">
        <f t="shared" si="36"/>
        <v>110.446</v>
      </c>
      <c r="O395" s="16">
        <f t="shared" si="37"/>
        <v>41526.708935185183</v>
      </c>
      <c r="P395" s="18">
        <f t="shared" si="38"/>
        <v>41557.708935185183</v>
      </c>
      <c r="Q395" t="s">
        <v>8269</v>
      </c>
      <c r="R395" s="7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7">
        <v>4700</v>
      </c>
      <c r="E396">
        <v>5259</v>
      </c>
      <c r="F396" t="s">
        <v>8219</v>
      </c>
      <c r="G396" t="s">
        <v>8227</v>
      </c>
      <c r="H396" t="s">
        <v>8249</v>
      </c>
      <c r="I396" s="9">
        <v>1460918282</v>
      </c>
      <c r="J396">
        <v>1455737882</v>
      </c>
      <c r="K396" t="b">
        <v>0</v>
      </c>
      <c r="L396">
        <v>50</v>
      </c>
      <c r="M396" t="b">
        <v>1</v>
      </c>
      <c r="N396" s="11">
        <f t="shared" si="36"/>
        <v>111.8936170212766</v>
      </c>
      <c r="O396" s="16">
        <f t="shared" si="37"/>
        <v>42417.818078703705</v>
      </c>
      <c r="P396" s="18">
        <f t="shared" si="38"/>
        <v>42477.776412037041</v>
      </c>
      <c r="Q396" t="s">
        <v>8269</v>
      </c>
      <c r="R396" s="7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7">
        <v>10000</v>
      </c>
      <c r="E397">
        <v>10804.45</v>
      </c>
      <c r="F397" t="s">
        <v>8219</v>
      </c>
      <c r="G397" t="s">
        <v>8224</v>
      </c>
      <c r="H397" t="s">
        <v>8246</v>
      </c>
      <c r="I397" s="9">
        <v>1335562320</v>
      </c>
      <c r="J397">
        <v>1332452960</v>
      </c>
      <c r="K397" t="b">
        <v>0</v>
      </c>
      <c r="L397">
        <v>184</v>
      </c>
      <c r="M397" t="b">
        <v>1</v>
      </c>
      <c r="N397" s="11">
        <f t="shared" si="36"/>
        <v>108.04450000000001</v>
      </c>
      <c r="O397" s="16">
        <f t="shared" si="37"/>
        <v>40990.909259259257</v>
      </c>
      <c r="P397" s="18">
        <f t="shared" si="38"/>
        <v>41026.897222222222</v>
      </c>
      <c r="Q397" t="s">
        <v>8269</v>
      </c>
      <c r="R397" s="7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7">
        <v>15000</v>
      </c>
      <c r="E398">
        <v>16000</v>
      </c>
      <c r="F398" t="s">
        <v>8219</v>
      </c>
      <c r="G398" t="s">
        <v>8224</v>
      </c>
      <c r="H398" t="s">
        <v>8246</v>
      </c>
      <c r="I398" s="9">
        <v>1341668006</v>
      </c>
      <c r="J398">
        <v>1340372006</v>
      </c>
      <c r="K398" t="b">
        <v>0</v>
      </c>
      <c r="L398">
        <v>196</v>
      </c>
      <c r="M398" t="b">
        <v>1</v>
      </c>
      <c r="N398" s="11">
        <f t="shared" si="36"/>
        <v>106.66666666666667</v>
      </c>
      <c r="O398" s="16">
        <f t="shared" si="37"/>
        <v>41082.564884259256</v>
      </c>
      <c r="P398" s="18">
        <f t="shared" si="38"/>
        <v>41097.564884259256</v>
      </c>
      <c r="Q398" t="s">
        <v>8269</v>
      </c>
      <c r="R398" s="7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7">
        <v>12444</v>
      </c>
      <c r="E399">
        <v>12929.35</v>
      </c>
      <c r="F399" t="s">
        <v>8219</v>
      </c>
      <c r="G399" t="s">
        <v>8224</v>
      </c>
      <c r="H399" t="s">
        <v>8246</v>
      </c>
      <c r="I399" s="9">
        <v>1283312640</v>
      </c>
      <c r="J399">
        <v>1279651084</v>
      </c>
      <c r="K399" t="b">
        <v>0</v>
      </c>
      <c r="L399">
        <v>229</v>
      </c>
      <c r="M399" t="b">
        <v>1</v>
      </c>
      <c r="N399" s="11">
        <f t="shared" si="36"/>
        <v>103.90027322404372</v>
      </c>
      <c r="O399" s="16">
        <f t="shared" si="37"/>
        <v>40379.776435185187</v>
      </c>
      <c r="P399" s="18">
        <f t="shared" si="38"/>
        <v>40422.155555555553</v>
      </c>
      <c r="Q399" t="s">
        <v>8269</v>
      </c>
      <c r="R399" s="7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7">
        <v>7500</v>
      </c>
      <c r="E400">
        <v>9387</v>
      </c>
      <c r="F400" t="s">
        <v>8219</v>
      </c>
      <c r="G400" t="s">
        <v>8224</v>
      </c>
      <c r="H400" t="s">
        <v>8246</v>
      </c>
      <c r="I400" s="9">
        <v>1430334126</v>
      </c>
      <c r="J400">
        <v>1426446126</v>
      </c>
      <c r="K400" t="b">
        <v>0</v>
      </c>
      <c r="L400">
        <v>67</v>
      </c>
      <c r="M400" t="b">
        <v>1</v>
      </c>
      <c r="N400" s="11">
        <f t="shared" si="36"/>
        <v>125.16000000000001</v>
      </c>
      <c r="O400" s="16">
        <f t="shared" si="37"/>
        <v>42078.793124999997</v>
      </c>
      <c r="P400" s="18">
        <f t="shared" si="38"/>
        <v>42123.793124999997</v>
      </c>
      <c r="Q400" t="s">
        <v>8269</v>
      </c>
      <c r="R400" s="7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7">
        <v>20000</v>
      </c>
      <c r="E401">
        <v>21361</v>
      </c>
      <c r="F401" t="s">
        <v>8219</v>
      </c>
      <c r="G401" t="s">
        <v>8225</v>
      </c>
      <c r="H401" t="s">
        <v>8247</v>
      </c>
      <c r="I401" s="9">
        <v>1481716800</v>
      </c>
      <c r="J401">
        <v>1479070867</v>
      </c>
      <c r="K401" t="b">
        <v>0</v>
      </c>
      <c r="L401">
        <v>95</v>
      </c>
      <c r="M401" t="b">
        <v>1</v>
      </c>
      <c r="N401" s="11">
        <f t="shared" si="36"/>
        <v>106.80499999999999</v>
      </c>
      <c r="O401" s="16">
        <f t="shared" si="37"/>
        <v>42687.875775462962</v>
      </c>
      <c r="P401" s="18">
        <f t="shared" si="38"/>
        <v>42718.5</v>
      </c>
      <c r="Q401" t="s">
        <v>8269</v>
      </c>
      <c r="R401" s="7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7">
        <v>10000</v>
      </c>
      <c r="E402">
        <v>11230.25</v>
      </c>
      <c r="F402" t="s">
        <v>8219</v>
      </c>
      <c r="G402" t="s">
        <v>8224</v>
      </c>
      <c r="H402" t="s">
        <v>8246</v>
      </c>
      <c r="I402" s="9">
        <v>1400297400</v>
      </c>
      <c r="J402">
        <v>1397661347</v>
      </c>
      <c r="K402" t="b">
        <v>0</v>
      </c>
      <c r="L402">
        <v>62</v>
      </c>
      <c r="M402" t="b">
        <v>1</v>
      </c>
      <c r="N402" s="11">
        <f t="shared" si="36"/>
        <v>112.30249999999999</v>
      </c>
      <c r="O402" s="16">
        <f t="shared" si="37"/>
        <v>41745.635960648149</v>
      </c>
      <c r="P402" s="18">
        <f t="shared" si="38"/>
        <v>41776.145833333336</v>
      </c>
      <c r="Q402" t="s">
        <v>8269</v>
      </c>
      <c r="R402" s="7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7">
        <v>50000</v>
      </c>
      <c r="E403">
        <v>51906</v>
      </c>
      <c r="F403" t="s">
        <v>8219</v>
      </c>
      <c r="G403" t="s">
        <v>8224</v>
      </c>
      <c r="H403" t="s">
        <v>8246</v>
      </c>
      <c r="I403" s="9">
        <v>1312747970</v>
      </c>
      <c r="J403">
        <v>1310155970</v>
      </c>
      <c r="K403" t="b">
        <v>0</v>
      </c>
      <c r="L403">
        <v>73</v>
      </c>
      <c r="M403" t="b">
        <v>1</v>
      </c>
      <c r="N403" s="11">
        <f t="shared" si="36"/>
        <v>103.812</v>
      </c>
      <c r="O403" s="16">
        <f t="shared" si="37"/>
        <v>40732.842245370368</v>
      </c>
      <c r="P403" s="18">
        <f t="shared" si="38"/>
        <v>40762.842245370368</v>
      </c>
      <c r="Q403" t="s">
        <v>8269</v>
      </c>
      <c r="R403" s="7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7">
        <v>2000</v>
      </c>
      <c r="E404">
        <v>2833</v>
      </c>
      <c r="F404" t="s">
        <v>8219</v>
      </c>
      <c r="G404" t="s">
        <v>8224</v>
      </c>
      <c r="H404" t="s">
        <v>8246</v>
      </c>
      <c r="I404" s="9">
        <v>1446731817</v>
      </c>
      <c r="J404">
        <v>1444913817</v>
      </c>
      <c r="K404" t="b">
        <v>0</v>
      </c>
      <c r="L404">
        <v>43</v>
      </c>
      <c r="M404" t="b">
        <v>1</v>
      </c>
      <c r="N404" s="11">
        <f t="shared" si="36"/>
        <v>141.65</v>
      </c>
      <c r="O404" s="16">
        <f t="shared" si="37"/>
        <v>42292.539548611108</v>
      </c>
      <c r="P404" s="18">
        <f t="shared" si="38"/>
        <v>42313.58121527778</v>
      </c>
      <c r="Q404" t="s">
        <v>8269</v>
      </c>
      <c r="R404" s="7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7">
        <v>5000</v>
      </c>
      <c r="E405">
        <v>5263</v>
      </c>
      <c r="F405" t="s">
        <v>8219</v>
      </c>
      <c r="G405" t="s">
        <v>8224</v>
      </c>
      <c r="H405" t="s">
        <v>8246</v>
      </c>
      <c r="I405" s="9">
        <v>1312960080</v>
      </c>
      <c r="J405">
        <v>1308900441</v>
      </c>
      <c r="K405" t="b">
        <v>0</v>
      </c>
      <c r="L405">
        <v>70</v>
      </c>
      <c r="M405" t="b">
        <v>1</v>
      </c>
      <c r="N405" s="11">
        <f t="shared" si="36"/>
        <v>105.25999999999999</v>
      </c>
      <c r="O405" s="16">
        <f t="shared" si="37"/>
        <v>40718.310659722221</v>
      </c>
      <c r="P405" s="18">
        <f t="shared" si="38"/>
        <v>40765.297222222223</v>
      </c>
      <c r="Q405" t="s">
        <v>8269</v>
      </c>
      <c r="R405" s="7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7">
        <v>35000</v>
      </c>
      <c r="E406">
        <v>36082</v>
      </c>
      <c r="F406" t="s">
        <v>8219</v>
      </c>
      <c r="G406" t="s">
        <v>8224</v>
      </c>
      <c r="H406" t="s">
        <v>8246</v>
      </c>
      <c r="I406" s="9">
        <v>1391641440</v>
      </c>
      <c r="J406">
        <v>1389107062</v>
      </c>
      <c r="K406" t="b">
        <v>0</v>
      </c>
      <c r="L406">
        <v>271</v>
      </c>
      <c r="M406" t="b">
        <v>1</v>
      </c>
      <c r="N406" s="11">
        <f t="shared" si="36"/>
        <v>103.09142857142857</v>
      </c>
      <c r="O406" s="16">
        <f t="shared" si="37"/>
        <v>41646.628032407411</v>
      </c>
      <c r="P406" s="18">
        <f t="shared" si="38"/>
        <v>41675.961111111108</v>
      </c>
      <c r="Q406" t="s">
        <v>8269</v>
      </c>
      <c r="R406" s="7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7">
        <v>2820</v>
      </c>
      <c r="E407">
        <v>3036</v>
      </c>
      <c r="F407" t="s">
        <v>8219</v>
      </c>
      <c r="G407" t="s">
        <v>8224</v>
      </c>
      <c r="H407" t="s">
        <v>8246</v>
      </c>
      <c r="I407" s="9">
        <v>1394071339</v>
      </c>
      <c r="J407">
        <v>1391479339</v>
      </c>
      <c r="K407" t="b">
        <v>0</v>
      </c>
      <c r="L407">
        <v>55</v>
      </c>
      <c r="M407" t="b">
        <v>1</v>
      </c>
      <c r="N407" s="11">
        <f t="shared" si="36"/>
        <v>107.65957446808511</v>
      </c>
      <c r="O407" s="16">
        <f t="shared" si="37"/>
        <v>41674.08494212963</v>
      </c>
      <c r="P407" s="18">
        <f t="shared" si="38"/>
        <v>41704.08494212963</v>
      </c>
      <c r="Q407" t="s">
        <v>8269</v>
      </c>
      <c r="R407" s="7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7">
        <v>2800</v>
      </c>
      <c r="E408">
        <v>3015.73</v>
      </c>
      <c r="F408" t="s">
        <v>8219</v>
      </c>
      <c r="G408" t="s">
        <v>8224</v>
      </c>
      <c r="H408" t="s">
        <v>8246</v>
      </c>
      <c r="I408" s="9">
        <v>1304920740</v>
      </c>
      <c r="J408">
        <v>1301975637</v>
      </c>
      <c r="K408" t="b">
        <v>0</v>
      </c>
      <c r="L408">
        <v>35</v>
      </c>
      <c r="M408" t="b">
        <v>1</v>
      </c>
      <c r="N408" s="11">
        <f t="shared" si="36"/>
        <v>107.70464285714286</v>
      </c>
      <c r="O408" s="16">
        <f t="shared" si="37"/>
        <v>40638.162465277775</v>
      </c>
      <c r="P408" s="18">
        <f t="shared" si="38"/>
        <v>40672.249305555553</v>
      </c>
      <c r="Q408" t="s">
        <v>8269</v>
      </c>
      <c r="R408" s="7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7">
        <v>2000</v>
      </c>
      <c r="E409">
        <v>2031</v>
      </c>
      <c r="F409" t="s">
        <v>8219</v>
      </c>
      <c r="G409" t="s">
        <v>8224</v>
      </c>
      <c r="H409" t="s">
        <v>8246</v>
      </c>
      <c r="I409" s="9">
        <v>1321739650</v>
      </c>
      <c r="J409">
        <v>1316552050</v>
      </c>
      <c r="K409" t="b">
        <v>0</v>
      </c>
      <c r="L409">
        <v>22</v>
      </c>
      <c r="M409" t="b">
        <v>1</v>
      </c>
      <c r="N409" s="11">
        <f t="shared" si="36"/>
        <v>101.55000000000001</v>
      </c>
      <c r="O409" s="16">
        <f t="shared" si="37"/>
        <v>40806.870949074073</v>
      </c>
      <c r="P409" s="18">
        <f t="shared" si="38"/>
        <v>40866.912615740745</v>
      </c>
      <c r="Q409" t="s">
        <v>8269</v>
      </c>
      <c r="R409" s="7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7">
        <v>6000</v>
      </c>
      <c r="E410">
        <v>6086.26</v>
      </c>
      <c r="F410" t="s">
        <v>8219</v>
      </c>
      <c r="G410" t="s">
        <v>8224</v>
      </c>
      <c r="H410" t="s">
        <v>8246</v>
      </c>
      <c r="I410" s="9">
        <v>1383676790</v>
      </c>
      <c r="J410">
        <v>1380217190</v>
      </c>
      <c r="K410" t="b">
        <v>0</v>
      </c>
      <c r="L410">
        <v>38</v>
      </c>
      <c r="M410" t="b">
        <v>1</v>
      </c>
      <c r="N410" s="11">
        <f t="shared" si="36"/>
        <v>101.43766666666667</v>
      </c>
      <c r="O410" s="16">
        <f t="shared" si="37"/>
        <v>41543.735995370371</v>
      </c>
      <c r="P410" s="18">
        <f t="shared" si="38"/>
        <v>41583.777662037035</v>
      </c>
      <c r="Q410" t="s">
        <v>8269</v>
      </c>
      <c r="R410" s="7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7">
        <v>500</v>
      </c>
      <c r="E411">
        <v>684</v>
      </c>
      <c r="F411" t="s">
        <v>8219</v>
      </c>
      <c r="G411" t="s">
        <v>8225</v>
      </c>
      <c r="H411" t="s">
        <v>8247</v>
      </c>
      <c r="I411" s="9">
        <v>1469220144</v>
      </c>
      <c r="J411">
        <v>1466628144</v>
      </c>
      <c r="K411" t="b">
        <v>0</v>
      </c>
      <c r="L411">
        <v>15</v>
      </c>
      <c r="M411" t="b">
        <v>1</v>
      </c>
      <c r="N411" s="11">
        <f t="shared" si="36"/>
        <v>136.80000000000001</v>
      </c>
      <c r="O411" s="16">
        <f t="shared" si="37"/>
        <v>42543.862777777773</v>
      </c>
      <c r="P411" s="18">
        <f t="shared" si="38"/>
        <v>42573.862777777773</v>
      </c>
      <c r="Q411" t="s">
        <v>8269</v>
      </c>
      <c r="R411" s="7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7">
        <v>1000</v>
      </c>
      <c r="E412">
        <v>1283</v>
      </c>
      <c r="F412" t="s">
        <v>8219</v>
      </c>
      <c r="G412" t="s">
        <v>8229</v>
      </c>
      <c r="H412" t="s">
        <v>8251</v>
      </c>
      <c r="I412" s="9">
        <v>1434670397</v>
      </c>
      <c r="J412">
        <v>1429486397</v>
      </c>
      <c r="K412" t="b">
        <v>0</v>
      </c>
      <c r="L412">
        <v>7</v>
      </c>
      <c r="M412" t="b">
        <v>1</v>
      </c>
      <c r="N412" s="11">
        <f t="shared" si="36"/>
        <v>128.29999999999998</v>
      </c>
      <c r="O412" s="16">
        <f t="shared" si="37"/>
        <v>42113.981446759266</v>
      </c>
      <c r="P412" s="18">
        <f t="shared" si="38"/>
        <v>42173.981446759266</v>
      </c>
      <c r="Q412" t="s">
        <v>8269</v>
      </c>
      <c r="R412" s="7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7">
        <v>30000</v>
      </c>
      <c r="E413">
        <v>30315</v>
      </c>
      <c r="F413" t="s">
        <v>8219</v>
      </c>
      <c r="G413" t="s">
        <v>8224</v>
      </c>
      <c r="H413" t="s">
        <v>8246</v>
      </c>
      <c r="I413" s="9">
        <v>1387688400</v>
      </c>
      <c r="J413">
        <v>1384920804</v>
      </c>
      <c r="K413" t="b">
        <v>0</v>
      </c>
      <c r="L413">
        <v>241</v>
      </c>
      <c r="M413" t="b">
        <v>1</v>
      </c>
      <c r="N413" s="11">
        <f t="shared" si="36"/>
        <v>101.05</v>
      </c>
      <c r="O413" s="16">
        <f t="shared" si="37"/>
        <v>41598.17597222222</v>
      </c>
      <c r="P413" s="18">
        <f t="shared" si="38"/>
        <v>41630.208333333336</v>
      </c>
      <c r="Q413" t="s">
        <v>8269</v>
      </c>
      <c r="R413" s="7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7">
        <v>2500</v>
      </c>
      <c r="E414">
        <v>3171</v>
      </c>
      <c r="F414" t="s">
        <v>8219</v>
      </c>
      <c r="G414" t="s">
        <v>8224</v>
      </c>
      <c r="H414" t="s">
        <v>8246</v>
      </c>
      <c r="I414" s="9">
        <v>1343238578</v>
      </c>
      <c r="J414">
        <v>1341856178</v>
      </c>
      <c r="K414" t="b">
        <v>0</v>
      </c>
      <c r="L414">
        <v>55</v>
      </c>
      <c r="M414" t="b">
        <v>1</v>
      </c>
      <c r="N414" s="11">
        <f t="shared" si="36"/>
        <v>126.84</v>
      </c>
      <c r="O414" s="16">
        <f t="shared" si="37"/>
        <v>41099.742800925924</v>
      </c>
      <c r="P414" s="18">
        <f t="shared" si="38"/>
        <v>41115.742800925924</v>
      </c>
      <c r="Q414" t="s">
        <v>8269</v>
      </c>
      <c r="R414" s="7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7">
        <v>12800</v>
      </c>
      <c r="E415">
        <v>13451</v>
      </c>
      <c r="F415" t="s">
        <v>8219</v>
      </c>
      <c r="G415" t="s">
        <v>8224</v>
      </c>
      <c r="H415" t="s">
        <v>8246</v>
      </c>
      <c r="I415" s="9">
        <v>1342731811</v>
      </c>
      <c r="J415">
        <v>1340139811</v>
      </c>
      <c r="K415" t="b">
        <v>0</v>
      </c>
      <c r="L415">
        <v>171</v>
      </c>
      <c r="M415" t="b">
        <v>1</v>
      </c>
      <c r="N415" s="11">
        <f t="shared" si="36"/>
        <v>105.0859375</v>
      </c>
      <c r="O415" s="16">
        <f t="shared" si="37"/>
        <v>41079.877442129626</v>
      </c>
      <c r="P415" s="18">
        <f t="shared" si="38"/>
        <v>41109.877442129626</v>
      </c>
      <c r="Q415" t="s">
        <v>8269</v>
      </c>
      <c r="R415" s="7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7">
        <v>18500</v>
      </c>
      <c r="E416">
        <v>19028</v>
      </c>
      <c r="F416" t="s">
        <v>8219</v>
      </c>
      <c r="G416" t="s">
        <v>8224</v>
      </c>
      <c r="H416" t="s">
        <v>8246</v>
      </c>
      <c r="I416" s="9">
        <v>1381541465</v>
      </c>
      <c r="J416">
        <v>1378949465</v>
      </c>
      <c r="K416" t="b">
        <v>0</v>
      </c>
      <c r="L416">
        <v>208</v>
      </c>
      <c r="M416" t="b">
        <v>1</v>
      </c>
      <c r="N416" s="11">
        <f t="shared" si="36"/>
        <v>102.85405405405406</v>
      </c>
      <c r="O416" s="16">
        <f t="shared" si="37"/>
        <v>41529.063252314816</v>
      </c>
      <c r="P416" s="18">
        <f t="shared" si="38"/>
        <v>41559.063252314816</v>
      </c>
      <c r="Q416" t="s">
        <v>8269</v>
      </c>
      <c r="R416" s="7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7">
        <v>1400</v>
      </c>
      <c r="E417">
        <v>1430.06</v>
      </c>
      <c r="F417" t="s">
        <v>8219</v>
      </c>
      <c r="G417" t="s">
        <v>8229</v>
      </c>
      <c r="H417" t="s">
        <v>8251</v>
      </c>
      <c r="I417" s="9">
        <v>1413547200</v>
      </c>
      <c r="J417">
        <v>1411417602</v>
      </c>
      <c r="K417" t="b">
        <v>0</v>
      </c>
      <c r="L417">
        <v>21</v>
      </c>
      <c r="M417" t="b">
        <v>1</v>
      </c>
      <c r="N417" s="11">
        <f t="shared" si="36"/>
        <v>102.14714285714285</v>
      </c>
      <c r="O417" s="16">
        <f t="shared" si="37"/>
        <v>41904.851875</v>
      </c>
      <c r="P417" s="18">
        <f t="shared" si="38"/>
        <v>41929.5</v>
      </c>
      <c r="Q417" t="s">
        <v>8269</v>
      </c>
      <c r="R417" s="7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7">
        <v>1000</v>
      </c>
      <c r="E418">
        <v>1202.17</v>
      </c>
      <c r="F418" t="s">
        <v>8219</v>
      </c>
      <c r="G418" t="s">
        <v>8224</v>
      </c>
      <c r="H418" t="s">
        <v>8246</v>
      </c>
      <c r="I418" s="9">
        <v>1391851831</v>
      </c>
      <c r="J418">
        <v>1389259831</v>
      </c>
      <c r="K418" t="b">
        <v>0</v>
      </c>
      <c r="L418">
        <v>25</v>
      </c>
      <c r="M418" t="b">
        <v>1</v>
      </c>
      <c r="N418" s="11">
        <f t="shared" si="36"/>
        <v>120.21700000000001</v>
      </c>
      <c r="O418" s="16">
        <f t="shared" si="37"/>
        <v>41648.396192129629</v>
      </c>
      <c r="P418" s="18">
        <f t="shared" si="38"/>
        <v>41678.396192129629</v>
      </c>
      <c r="Q418" t="s">
        <v>8269</v>
      </c>
      <c r="R418" s="7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7">
        <v>10500</v>
      </c>
      <c r="E419">
        <v>10526</v>
      </c>
      <c r="F419" t="s">
        <v>8219</v>
      </c>
      <c r="G419" t="s">
        <v>8224</v>
      </c>
      <c r="H419" t="s">
        <v>8246</v>
      </c>
      <c r="I419" s="9">
        <v>1365395580</v>
      </c>
      <c r="J419">
        <v>1364426260</v>
      </c>
      <c r="K419" t="b">
        <v>0</v>
      </c>
      <c r="L419">
        <v>52</v>
      </c>
      <c r="M419" t="b">
        <v>1</v>
      </c>
      <c r="N419" s="11">
        <f t="shared" si="36"/>
        <v>100.24761904761905</v>
      </c>
      <c r="O419" s="16">
        <f t="shared" si="37"/>
        <v>41360.970601851855</v>
      </c>
      <c r="P419" s="18">
        <f t="shared" si="38"/>
        <v>41372.189583333333</v>
      </c>
      <c r="Q419" t="s">
        <v>8269</v>
      </c>
      <c r="R419" s="7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7">
        <v>22400</v>
      </c>
      <c r="E420">
        <v>22542</v>
      </c>
      <c r="F420" t="s">
        <v>8219</v>
      </c>
      <c r="G420" t="s">
        <v>8224</v>
      </c>
      <c r="H420" t="s">
        <v>8246</v>
      </c>
      <c r="I420" s="9">
        <v>1437633997</v>
      </c>
      <c r="J420">
        <v>1435041997</v>
      </c>
      <c r="K420" t="b">
        <v>0</v>
      </c>
      <c r="L420">
        <v>104</v>
      </c>
      <c r="M420" t="b">
        <v>1</v>
      </c>
      <c r="N420" s="11">
        <f t="shared" si="36"/>
        <v>100.63392857142857</v>
      </c>
      <c r="O420" s="16">
        <f t="shared" si="37"/>
        <v>42178.282372685186</v>
      </c>
      <c r="P420" s="18">
        <f t="shared" si="38"/>
        <v>42208.282372685186</v>
      </c>
      <c r="Q420" t="s">
        <v>8269</v>
      </c>
      <c r="R420" s="7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7">
        <v>8000</v>
      </c>
      <c r="E421">
        <v>8035</v>
      </c>
      <c r="F421" t="s">
        <v>8219</v>
      </c>
      <c r="G421" t="s">
        <v>8224</v>
      </c>
      <c r="H421" t="s">
        <v>8246</v>
      </c>
      <c r="I421" s="9">
        <v>1372536787</v>
      </c>
      <c r="J421">
        <v>1367352787</v>
      </c>
      <c r="K421" t="b">
        <v>0</v>
      </c>
      <c r="L421">
        <v>73</v>
      </c>
      <c r="M421" t="b">
        <v>1</v>
      </c>
      <c r="N421" s="11">
        <f t="shared" si="36"/>
        <v>100.4375</v>
      </c>
      <c r="O421" s="16">
        <f t="shared" si="37"/>
        <v>41394.842442129629</v>
      </c>
      <c r="P421" s="18">
        <f t="shared" si="38"/>
        <v>41454.842442129629</v>
      </c>
      <c r="Q421" t="s">
        <v>8269</v>
      </c>
      <c r="R421" s="7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7">
        <v>3300</v>
      </c>
      <c r="E422">
        <v>14.5</v>
      </c>
      <c r="F422" t="s">
        <v>8221</v>
      </c>
      <c r="G422" t="s">
        <v>8224</v>
      </c>
      <c r="H422" t="s">
        <v>8246</v>
      </c>
      <c r="I422" s="9">
        <v>1394772031</v>
      </c>
      <c r="J422">
        <v>1392183631</v>
      </c>
      <c r="K422" t="b">
        <v>0</v>
      </c>
      <c r="L422">
        <v>3</v>
      </c>
      <c r="M422" t="b">
        <v>0</v>
      </c>
      <c r="N422" s="11">
        <f t="shared" si="36"/>
        <v>0.43939393939393934</v>
      </c>
      <c r="O422" s="16">
        <f t="shared" si="37"/>
        <v>41682.23646990741</v>
      </c>
      <c r="P422" s="18">
        <f t="shared" si="38"/>
        <v>41712.194803240738</v>
      </c>
      <c r="Q422" t="s">
        <v>8270</v>
      </c>
      <c r="R422" s="7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7">
        <v>15000</v>
      </c>
      <c r="E423">
        <v>301</v>
      </c>
      <c r="F423" t="s">
        <v>8221</v>
      </c>
      <c r="G423" t="s">
        <v>8224</v>
      </c>
      <c r="H423" t="s">
        <v>8246</v>
      </c>
      <c r="I423" s="9">
        <v>1440157656</v>
      </c>
      <c r="J423">
        <v>1434973656</v>
      </c>
      <c r="K423" t="b">
        <v>0</v>
      </c>
      <c r="L423">
        <v>6</v>
      </c>
      <c r="M423" t="b">
        <v>0</v>
      </c>
      <c r="N423" s="11">
        <f t="shared" si="36"/>
        <v>2.0066666666666668</v>
      </c>
      <c r="O423" s="16">
        <f t="shared" si="37"/>
        <v>42177.491388888884</v>
      </c>
      <c r="P423" s="18">
        <f t="shared" si="38"/>
        <v>42237.491388888884</v>
      </c>
      <c r="Q423" t="s">
        <v>8270</v>
      </c>
      <c r="R423" s="7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7">
        <v>40000</v>
      </c>
      <c r="E424">
        <v>430</v>
      </c>
      <c r="F424" t="s">
        <v>8221</v>
      </c>
      <c r="G424" t="s">
        <v>8224</v>
      </c>
      <c r="H424" t="s">
        <v>8246</v>
      </c>
      <c r="I424" s="9">
        <v>1410416097</v>
      </c>
      <c r="J424">
        <v>1407824097</v>
      </c>
      <c r="K424" t="b">
        <v>0</v>
      </c>
      <c r="L424">
        <v>12</v>
      </c>
      <c r="M424" t="b">
        <v>0</v>
      </c>
      <c r="N424" s="11">
        <f t="shared" si="36"/>
        <v>1.075</v>
      </c>
      <c r="O424" s="16">
        <f t="shared" si="37"/>
        <v>41863.260381944441</v>
      </c>
      <c r="P424" s="18">
        <f t="shared" si="38"/>
        <v>41893.260381944441</v>
      </c>
      <c r="Q424" t="s">
        <v>8270</v>
      </c>
      <c r="R424" s="7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7">
        <v>20000</v>
      </c>
      <c r="E425">
        <v>153</v>
      </c>
      <c r="F425" t="s">
        <v>8221</v>
      </c>
      <c r="G425" t="s">
        <v>8224</v>
      </c>
      <c r="H425" t="s">
        <v>8246</v>
      </c>
      <c r="I425" s="9">
        <v>1370470430</v>
      </c>
      <c r="J425">
        <v>1367878430</v>
      </c>
      <c r="K425" t="b">
        <v>0</v>
      </c>
      <c r="L425">
        <v>13</v>
      </c>
      <c r="M425" t="b">
        <v>0</v>
      </c>
      <c r="N425" s="11">
        <f t="shared" si="36"/>
        <v>0.76500000000000001</v>
      </c>
      <c r="O425" s="16">
        <f t="shared" si="37"/>
        <v>41400.92627314815</v>
      </c>
      <c r="P425" s="18">
        <f t="shared" si="38"/>
        <v>41430.92627314815</v>
      </c>
      <c r="Q425" t="s">
        <v>8270</v>
      </c>
      <c r="R425" s="7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7">
        <v>3000</v>
      </c>
      <c r="E426">
        <v>203.9</v>
      </c>
      <c r="F426" t="s">
        <v>8221</v>
      </c>
      <c r="G426" t="s">
        <v>8224</v>
      </c>
      <c r="H426" t="s">
        <v>8246</v>
      </c>
      <c r="I426" s="9">
        <v>1332748899</v>
      </c>
      <c r="J426">
        <v>1327568499</v>
      </c>
      <c r="K426" t="b">
        <v>0</v>
      </c>
      <c r="L426">
        <v>5</v>
      </c>
      <c r="M426" t="b">
        <v>0</v>
      </c>
      <c r="N426" s="11">
        <f t="shared" si="36"/>
        <v>6.7966666666666677</v>
      </c>
      <c r="O426" s="16">
        <f t="shared" si="37"/>
        <v>40934.376145833332</v>
      </c>
      <c r="P426" s="18">
        <f t="shared" si="38"/>
        <v>40994.334479166668</v>
      </c>
      <c r="Q426" t="s">
        <v>8270</v>
      </c>
      <c r="R426" s="7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7">
        <v>50000</v>
      </c>
      <c r="E427">
        <v>6</v>
      </c>
      <c r="F427" t="s">
        <v>8221</v>
      </c>
      <c r="G427" t="s">
        <v>8224</v>
      </c>
      <c r="H427" t="s">
        <v>8246</v>
      </c>
      <c r="I427" s="9">
        <v>1448660404</v>
      </c>
      <c r="J427">
        <v>1443472804</v>
      </c>
      <c r="K427" t="b">
        <v>0</v>
      </c>
      <c r="L427">
        <v>2</v>
      </c>
      <c r="M427" t="b">
        <v>0</v>
      </c>
      <c r="N427" s="11">
        <f t="shared" si="36"/>
        <v>1.2E-2</v>
      </c>
      <c r="O427" s="16">
        <f t="shared" si="37"/>
        <v>42275.861157407402</v>
      </c>
      <c r="P427" s="18">
        <f t="shared" si="38"/>
        <v>42335.902824074074</v>
      </c>
      <c r="Q427" t="s">
        <v>8270</v>
      </c>
      <c r="R427" s="7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7">
        <v>10000</v>
      </c>
      <c r="E428">
        <v>133</v>
      </c>
      <c r="F428" t="s">
        <v>8221</v>
      </c>
      <c r="G428" t="s">
        <v>8224</v>
      </c>
      <c r="H428" t="s">
        <v>8246</v>
      </c>
      <c r="I428" s="9">
        <v>1456851914</v>
      </c>
      <c r="J428">
        <v>1454259914</v>
      </c>
      <c r="K428" t="b">
        <v>0</v>
      </c>
      <c r="L428">
        <v>8</v>
      </c>
      <c r="M428" t="b">
        <v>0</v>
      </c>
      <c r="N428" s="11">
        <f t="shared" si="36"/>
        <v>1.3299999999999998</v>
      </c>
      <c r="O428" s="16">
        <f t="shared" si="37"/>
        <v>42400.711967592593</v>
      </c>
      <c r="P428" s="18">
        <f t="shared" si="38"/>
        <v>42430.711967592593</v>
      </c>
      <c r="Q428" t="s">
        <v>8270</v>
      </c>
      <c r="R428" s="7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7">
        <v>6500</v>
      </c>
      <c r="E429">
        <v>0</v>
      </c>
      <c r="F429" t="s">
        <v>8221</v>
      </c>
      <c r="G429" t="s">
        <v>8224</v>
      </c>
      <c r="H429" t="s">
        <v>8246</v>
      </c>
      <c r="I429" s="9">
        <v>1445540340</v>
      </c>
      <c r="J429">
        <v>1444340940</v>
      </c>
      <c r="K429" t="b">
        <v>0</v>
      </c>
      <c r="L429">
        <v>0</v>
      </c>
      <c r="M429" t="b">
        <v>0</v>
      </c>
      <c r="N429" s="11">
        <f t="shared" si="36"/>
        <v>0</v>
      </c>
      <c r="O429" s="16">
        <f t="shared" si="37"/>
        <v>42285.909027777772</v>
      </c>
      <c r="P429" s="18">
        <f t="shared" si="38"/>
        <v>42299.790972222225</v>
      </c>
      <c r="Q429" t="s">
        <v>8270</v>
      </c>
      <c r="R429" s="7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7">
        <v>12000</v>
      </c>
      <c r="E430">
        <v>676</v>
      </c>
      <c r="F430" t="s">
        <v>8221</v>
      </c>
      <c r="G430" t="s">
        <v>8224</v>
      </c>
      <c r="H430" t="s">
        <v>8246</v>
      </c>
      <c r="I430" s="9">
        <v>1402956000</v>
      </c>
      <c r="J430">
        <v>1400523845</v>
      </c>
      <c r="K430" t="b">
        <v>0</v>
      </c>
      <c r="L430">
        <v>13</v>
      </c>
      <c r="M430" t="b">
        <v>0</v>
      </c>
      <c r="N430" s="11">
        <f t="shared" si="36"/>
        <v>5.6333333333333329</v>
      </c>
      <c r="O430" s="16">
        <f t="shared" si="37"/>
        <v>41778.766724537039</v>
      </c>
      <c r="P430" s="18">
        <f t="shared" si="38"/>
        <v>41806.916666666664</v>
      </c>
      <c r="Q430" t="s">
        <v>8270</v>
      </c>
      <c r="R430" s="7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7">
        <v>5000</v>
      </c>
      <c r="E431">
        <v>0</v>
      </c>
      <c r="F431" t="s">
        <v>8221</v>
      </c>
      <c r="G431" t="s">
        <v>8224</v>
      </c>
      <c r="H431" t="s">
        <v>8246</v>
      </c>
      <c r="I431" s="9">
        <v>1259297940</v>
      </c>
      <c r="J431">
        <v>1252964282</v>
      </c>
      <c r="K431" t="b">
        <v>0</v>
      </c>
      <c r="L431">
        <v>0</v>
      </c>
      <c r="M431" t="b">
        <v>0</v>
      </c>
      <c r="N431" s="11">
        <f t="shared" si="36"/>
        <v>0</v>
      </c>
      <c r="O431" s="16">
        <f t="shared" si="37"/>
        <v>40070.901412037041</v>
      </c>
      <c r="P431" s="18">
        <f t="shared" si="38"/>
        <v>40144.207638888889</v>
      </c>
      <c r="Q431" t="s">
        <v>8270</v>
      </c>
      <c r="R431" s="7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7">
        <v>1000</v>
      </c>
      <c r="E432">
        <v>24</v>
      </c>
      <c r="F432" t="s">
        <v>8221</v>
      </c>
      <c r="G432" t="s">
        <v>8224</v>
      </c>
      <c r="H432" t="s">
        <v>8246</v>
      </c>
      <c r="I432" s="9">
        <v>1378866867</v>
      </c>
      <c r="J432">
        <v>1377570867</v>
      </c>
      <c r="K432" t="b">
        <v>0</v>
      </c>
      <c r="L432">
        <v>5</v>
      </c>
      <c r="M432" t="b">
        <v>0</v>
      </c>
      <c r="N432" s="11">
        <f t="shared" si="36"/>
        <v>2.4</v>
      </c>
      <c r="O432" s="16">
        <f t="shared" si="37"/>
        <v>41513.107256944444</v>
      </c>
      <c r="P432" s="18">
        <f t="shared" si="38"/>
        <v>41528.107256944444</v>
      </c>
      <c r="Q432" t="s">
        <v>8270</v>
      </c>
      <c r="R432" s="7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7">
        <v>3000</v>
      </c>
      <c r="E433">
        <v>415</v>
      </c>
      <c r="F433" t="s">
        <v>8221</v>
      </c>
      <c r="G433" t="s">
        <v>8225</v>
      </c>
      <c r="H433" t="s">
        <v>8247</v>
      </c>
      <c r="I433" s="9">
        <v>1467752083</v>
      </c>
      <c r="J433">
        <v>1465160083</v>
      </c>
      <c r="K433" t="b">
        <v>0</v>
      </c>
      <c r="L433">
        <v>8</v>
      </c>
      <c r="M433" t="b">
        <v>0</v>
      </c>
      <c r="N433" s="11">
        <f t="shared" si="36"/>
        <v>13.833333333333334</v>
      </c>
      <c r="O433" s="16">
        <f t="shared" si="37"/>
        <v>42526.871331018512</v>
      </c>
      <c r="P433" s="18">
        <f t="shared" si="38"/>
        <v>42556.871331018512</v>
      </c>
      <c r="Q433" t="s">
        <v>8270</v>
      </c>
      <c r="R433" s="7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7">
        <v>6000</v>
      </c>
      <c r="E434">
        <v>570</v>
      </c>
      <c r="F434" t="s">
        <v>8221</v>
      </c>
      <c r="G434" t="s">
        <v>8224</v>
      </c>
      <c r="H434" t="s">
        <v>8246</v>
      </c>
      <c r="I434" s="9">
        <v>1445448381</v>
      </c>
      <c r="J434">
        <v>1440264381</v>
      </c>
      <c r="K434" t="b">
        <v>0</v>
      </c>
      <c r="L434">
        <v>8</v>
      </c>
      <c r="M434" t="b">
        <v>0</v>
      </c>
      <c r="N434" s="11">
        <f t="shared" si="36"/>
        <v>9.5</v>
      </c>
      <c r="O434" s="16">
        <f t="shared" si="37"/>
        <v>42238.726631944446</v>
      </c>
      <c r="P434" s="18">
        <f t="shared" si="38"/>
        <v>42298.726631944446</v>
      </c>
      <c r="Q434" t="s">
        <v>8270</v>
      </c>
      <c r="R434" s="7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7">
        <v>3000</v>
      </c>
      <c r="E435">
        <v>0</v>
      </c>
      <c r="F435" t="s">
        <v>8221</v>
      </c>
      <c r="G435" t="s">
        <v>8224</v>
      </c>
      <c r="H435" t="s">
        <v>8246</v>
      </c>
      <c r="I435" s="9">
        <v>1444576022</v>
      </c>
      <c r="J435">
        <v>1439392022</v>
      </c>
      <c r="K435" t="b">
        <v>0</v>
      </c>
      <c r="L435">
        <v>0</v>
      </c>
      <c r="M435" t="b">
        <v>0</v>
      </c>
      <c r="N435" s="11">
        <f t="shared" si="36"/>
        <v>0</v>
      </c>
      <c r="O435" s="16">
        <f t="shared" si="37"/>
        <v>42228.629884259266</v>
      </c>
      <c r="P435" s="18">
        <f t="shared" si="38"/>
        <v>42288.629884259266</v>
      </c>
      <c r="Q435" t="s">
        <v>8270</v>
      </c>
      <c r="R435" s="7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7">
        <v>2500</v>
      </c>
      <c r="E436">
        <v>125</v>
      </c>
      <c r="F436" t="s">
        <v>8221</v>
      </c>
      <c r="G436" t="s">
        <v>8224</v>
      </c>
      <c r="H436" t="s">
        <v>8246</v>
      </c>
      <c r="I436" s="9">
        <v>1385931702</v>
      </c>
      <c r="J436">
        <v>1383076902</v>
      </c>
      <c r="K436" t="b">
        <v>0</v>
      </c>
      <c r="L436">
        <v>2</v>
      </c>
      <c r="M436" t="b">
        <v>0</v>
      </c>
      <c r="N436" s="11">
        <f t="shared" si="36"/>
        <v>5</v>
      </c>
      <c r="O436" s="16">
        <f t="shared" si="37"/>
        <v>41576.834513888891</v>
      </c>
      <c r="P436" s="18">
        <f t="shared" si="38"/>
        <v>41609.876180555555</v>
      </c>
      <c r="Q436" t="s">
        <v>8270</v>
      </c>
      <c r="R436" s="7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7">
        <v>110000</v>
      </c>
      <c r="E437">
        <v>3</v>
      </c>
      <c r="F437" t="s">
        <v>8221</v>
      </c>
      <c r="G437" t="s">
        <v>8224</v>
      </c>
      <c r="H437" t="s">
        <v>8246</v>
      </c>
      <c r="I437" s="9">
        <v>1379094980</v>
      </c>
      <c r="J437">
        <v>1376502980</v>
      </c>
      <c r="K437" t="b">
        <v>0</v>
      </c>
      <c r="L437">
        <v>3</v>
      </c>
      <c r="M437" t="b">
        <v>0</v>
      </c>
      <c r="N437" s="11">
        <f t="shared" si="36"/>
        <v>2.7272727272727275E-3</v>
      </c>
      <c r="O437" s="16">
        <f t="shared" si="37"/>
        <v>41500.747453703705</v>
      </c>
      <c r="P437" s="18">
        <f t="shared" si="38"/>
        <v>41530.747453703705</v>
      </c>
      <c r="Q437" t="s">
        <v>8270</v>
      </c>
      <c r="R437" s="7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7">
        <v>1000</v>
      </c>
      <c r="E438">
        <v>0</v>
      </c>
      <c r="F438" t="s">
        <v>8221</v>
      </c>
      <c r="G438" t="s">
        <v>8224</v>
      </c>
      <c r="H438" t="s">
        <v>8246</v>
      </c>
      <c r="I438" s="9">
        <v>1375260113</v>
      </c>
      <c r="J438">
        <v>1372668113</v>
      </c>
      <c r="K438" t="b">
        <v>0</v>
      </c>
      <c r="L438">
        <v>0</v>
      </c>
      <c r="M438" t="b">
        <v>0</v>
      </c>
      <c r="N438" s="11">
        <f t="shared" si="36"/>
        <v>0</v>
      </c>
      <c r="O438" s="16">
        <f t="shared" si="37"/>
        <v>41456.36241898148</v>
      </c>
      <c r="P438" s="18">
        <f t="shared" si="38"/>
        <v>41486.36241898148</v>
      </c>
      <c r="Q438" t="s">
        <v>8270</v>
      </c>
      <c r="R438" s="7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7">
        <v>7000</v>
      </c>
      <c r="E439">
        <v>0</v>
      </c>
      <c r="F439" t="s">
        <v>8221</v>
      </c>
      <c r="G439" t="s">
        <v>8229</v>
      </c>
      <c r="H439" t="s">
        <v>8251</v>
      </c>
      <c r="I439" s="9">
        <v>1475912326</v>
      </c>
      <c r="J439">
        <v>1470728326</v>
      </c>
      <c r="K439" t="b">
        <v>0</v>
      </c>
      <c r="L439">
        <v>0</v>
      </c>
      <c r="M439" t="b">
        <v>0</v>
      </c>
      <c r="N439" s="11">
        <f t="shared" si="36"/>
        <v>0</v>
      </c>
      <c r="O439" s="16">
        <f t="shared" si="37"/>
        <v>42591.31858796296</v>
      </c>
      <c r="P439" s="18">
        <f t="shared" si="38"/>
        <v>42651.31858796296</v>
      </c>
      <c r="Q439" t="s">
        <v>8270</v>
      </c>
      <c r="R439" s="7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7">
        <v>20000</v>
      </c>
      <c r="E440">
        <v>1876</v>
      </c>
      <c r="F440" t="s">
        <v>8221</v>
      </c>
      <c r="G440" t="s">
        <v>8224</v>
      </c>
      <c r="H440" t="s">
        <v>8246</v>
      </c>
      <c r="I440" s="9">
        <v>1447830958</v>
      </c>
      <c r="J440">
        <v>1445235358</v>
      </c>
      <c r="K440" t="b">
        <v>0</v>
      </c>
      <c r="L440">
        <v>11</v>
      </c>
      <c r="M440" t="b">
        <v>0</v>
      </c>
      <c r="N440" s="11">
        <f t="shared" si="36"/>
        <v>9.379999999999999</v>
      </c>
      <c r="O440" s="16">
        <f t="shared" si="37"/>
        <v>42296.261087962965</v>
      </c>
      <c r="P440" s="18">
        <f t="shared" si="38"/>
        <v>42326.302754629629</v>
      </c>
      <c r="Q440" t="s">
        <v>8270</v>
      </c>
      <c r="R440" s="7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7">
        <v>450</v>
      </c>
      <c r="E441">
        <v>0</v>
      </c>
      <c r="F441" t="s">
        <v>8221</v>
      </c>
      <c r="G441" t="s">
        <v>8224</v>
      </c>
      <c r="H441" t="s">
        <v>8246</v>
      </c>
      <c r="I441" s="9">
        <v>1413569818</v>
      </c>
      <c r="J441">
        <v>1412705818</v>
      </c>
      <c r="K441" t="b">
        <v>0</v>
      </c>
      <c r="L441">
        <v>0</v>
      </c>
      <c r="M441" t="b">
        <v>0</v>
      </c>
      <c r="N441" s="11">
        <f t="shared" si="36"/>
        <v>0</v>
      </c>
      <c r="O441" s="16">
        <f t="shared" si="37"/>
        <v>41919.761782407404</v>
      </c>
      <c r="P441" s="18">
        <f t="shared" si="38"/>
        <v>41929.761782407404</v>
      </c>
      <c r="Q441" t="s">
        <v>8270</v>
      </c>
      <c r="R441" s="7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7">
        <v>5000</v>
      </c>
      <c r="E442">
        <v>5</v>
      </c>
      <c r="F442" t="s">
        <v>8221</v>
      </c>
      <c r="G442" t="s">
        <v>8224</v>
      </c>
      <c r="H442" t="s">
        <v>8246</v>
      </c>
      <c r="I442" s="9">
        <v>1458859153</v>
      </c>
      <c r="J442">
        <v>1456270753</v>
      </c>
      <c r="K442" t="b">
        <v>0</v>
      </c>
      <c r="L442">
        <v>1</v>
      </c>
      <c r="M442" t="b">
        <v>0</v>
      </c>
      <c r="N442" s="11">
        <f t="shared" si="36"/>
        <v>0.1</v>
      </c>
      <c r="O442" s="16">
        <f t="shared" si="37"/>
        <v>42423.985567129625</v>
      </c>
      <c r="P442" s="18">
        <f t="shared" si="38"/>
        <v>42453.943900462968</v>
      </c>
      <c r="Q442" t="s">
        <v>8270</v>
      </c>
      <c r="R442" s="7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7">
        <v>400</v>
      </c>
      <c r="E443">
        <v>0</v>
      </c>
      <c r="F443" t="s">
        <v>8221</v>
      </c>
      <c r="G443" t="s">
        <v>8225</v>
      </c>
      <c r="H443" t="s">
        <v>8247</v>
      </c>
      <c r="I443" s="9">
        <v>1383418996</v>
      </c>
      <c r="J443">
        <v>1380826996</v>
      </c>
      <c r="K443" t="b">
        <v>0</v>
      </c>
      <c r="L443">
        <v>0</v>
      </c>
      <c r="M443" t="b">
        <v>0</v>
      </c>
      <c r="N443" s="11">
        <f t="shared" si="36"/>
        <v>0</v>
      </c>
      <c r="O443" s="16">
        <f t="shared" si="37"/>
        <v>41550.793935185182</v>
      </c>
      <c r="P443" s="18">
        <f t="shared" si="38"/>
        <v>41580.793935185182</v>
      </c>
      <c r="Q443" t="s">
        <v>8270</v>
      </c>
      <c r="R443" s="7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 s="7">
        <v>17000</v>
      </c>
      <c r="E444">
        <v>6691</v>
      </c>
      <c r="F444" t="s">
        <v>8221</v>
      </c>
      <c r="G444" t="s">
        <v>8224</v>
      </c>
      <c r="H444" t="s">
        <v>8246</v>
      </c>
      <c r="I444" s="9">
        <v>1424380783</v>
      </c>
      <c r="J444">
        <v>1421788783</v>
      </c>
      <c r="K444" t="b">
        <v>0</v>
      </c>
      <c r="L444">
        <v>17</v>
      </c>
      <c r="M444" t="b">
        <v>0</v>
      </c>
      <c r="N444" s="11">
        <f t="shared" si="36"/>
        <v>39.358823529411765</v>
      </c>
      <c r="O444" s="16">
        <f t="shared" si="37"/>
        <v>42024.888692129629</v>
      </c>
      <c r="P444" s="18">
        <f t="shared" si="38"/>
        <v>42054.888692129629</v>
      </c>
      <c r="Q444" t="s">
        <v>8270</v>
      </c>
      <c r="R444" s="7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7">
        <v>10000</v>
      </c>
      <c r="E445">
        <v>10</v>
      </c>
      <c r="F445" t="s">
        <v>8221</v>
      </c>
      <c r="G445" t="s">
        <v>8229</v>
      </c>
      <c r="H445" t="s">
        <v>8251</v>
      </c>
      <c r="I445" s="9">
        <v>1391991701</v>
      </c>
      <c r="J445">
        <v>1389399701</v>
      </c>
      <c r="K445" t="b">
        <v>0</v>
      </c>
      <c r="L445">
        <v>2</v>
      </c>
      <c r="M445" t="b">
        <v>0</v>
      </c>
      <c r="N445" s="11">
        <f t="shared" si="36"/>
        <v>0.1</v>
      </c>
      <c r="O445" s="16">
        <f t="shared" si="37"/>
        <v>41650.015057870369</v>
      </c>
      <c r="P445" s="18">
        <f t="shared" si="38"/>
        <v>41680.015057870369</v>
      </c>
      <c r="Q445" t="s">
        <v>8270</v>
      </c>
      <c r="R445" s="7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7">
        <v>1000</v>
      </c>
      <c r="E446">
        <v>50</v>
      </c>
      <c r="F446" t="s">
        <v>8221</v>
      </c>
      <c r="G446" t="s">
        <v>8224</v>
      </c>
      <c r="H446" t="s">
        <v>8246</v>
      </c>
      <c r="I446" s="9">
        <v>1329342361</v>
      </c>
      <c r="J446">
        <v>1324158361</v>
      </c>
      <c r="K446" t="b">
        <v>0</v>
      </c>
      <c r="L446">
        <v>1</v>
      </c>
      <c r="M446" t="b">
        <v>0</v>
      </c>
      <c r="N446" s="11">
        <f t="shared" si="36"/>
        <v>5</v>
      </c>
      <c r="O446" s="16">
        <f t="shared" si="37"/>
        <v>40894.906956018516</v>
      </c>
      <c r="P446" s="18">
        <f t="shared" si="38"/>
        <v>40954.906956018516</v>
      </c>
      <c r="Q446" t="s">
        <v>8270</v>
      </c>
      <c r="R446" s="7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7">
        <v>60000</v>
      </c>
      <c r="E447">
        <v>2</v>
      </c>
      <c r="F447" t="s">
        <v>8221</v>
      </c>
      <c r="G447" t="s">
        <v>8224</v>
      </c>
      <c r="H447" t="s">
        <v>8246</v>
      </c>
      <c r="I447" s="9">
        <v>1432195375</v>
      </c>
      <c r="J447">
        <v>1430899375</v>
      </c>
      <c r="K447" t="b">
        <v>0</v>
      </c>
      <c r="L447">
        <v>2</v>
      </c>
      <c r="M447" t="b">
        <v>0</v>
      </c>
      <c r="N447" s="11">
        <f t="shared" si="36"/>
        <v>3.3333333333333335E-3</v>
      </c>
      <c r="O447" s="16">
        <f t="shared" si="37"/>
        <v>42130.335358796292</v>
      </c>
      <c r="P447" s="18">
        <f t="shared" si="38"/>
        <v>42145.335358796292</v>
      </c>
      <c r="Q447" t="s">
        <v>8270</v>
      </c>
      <c r="R447" s="7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7">
        <v>10500</v>
      </c>
      <c r="E448">
        <v>766</v>
      </c>
      <c r="F448" t="s">
        <v>8221</v>
      </c>
      <c r="G448" t="s">
        <v>8224</v>
      </c>
      <c r="H448" t="s">
        <v>8246</v>
      </c>
      <c r="I448" s="9">
        <v>1425434420</v>
      </c>
      <c r="J448">
        <v>1422842420</v>
      </c>
      <c r="K448" t="b">
        <v>0</v>
      </c>
      <c r="L448">
        <v>16</v>
      </c>
      <c r="M448" t="b">
        <v>0</v>
      </c>
      <c r="N448" s="11">
        <f t="shared" si="36"/>
        <v>7.2952380952380951</v>
      </c>
      <c r="O448" s="16">
        <f t="shared" si="37"/>
        <v>42037.083564814813</v>
      </c>
      <c r="P448" s="18">
        <f t="shared" si="38"/>
        <v>42067.083564814813</v>
      </c>
      <c r="Q448" t="s">
        <v>8270</v>
      </c>
      <c r="R448" s="7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7">
        <v>30000</v>
      </c>
      <c r="E449">
        <v>5</v>
      </c>
      <c r="F449" t="s">
        <v>8221</v>
      </c>
      <c r="G449" t="s">
        <v>8225</v>
      </c>
      <c r="H449" t="s">
        <v>8247</v>
      </c>
      <c r="I449" s="9">
        <v>1364041163</v>
      </c>
      <c r="J449">
        <v>1361884763</v>
      </c>
      <c r="K449" t="b">
        <v>0</v>
      </c>
      <c r="L449">
        <v>1</v>
      </c>
      <c r="M449" t="b">
        <v>0</v>
      </c>
      <c r="N449" s="11">
        <f t="shared" si="36"/>
        <v>1.6666666666666666E-2</v>
      </c>
      <c r="O449" s="16">
        <f t="shared" si="37"/>
        <v>41331.555127314816</v>
      </c>
      <c r="P449" s="18">
        <f t="shared" si="38"/>
        <v>41356.513460648144</v>
      </c>
      <c r="Q449" t="s">
        <v>8270</v>
      </c>
      <c r="R449" s="7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7">
        <v>2500</v>
      </c>
      <c r="E450">
        <v>82.01</v>
      </c>
      <c r="F450" t="s">
        <v>8221</v>
      </c>
      <c r="G450" t="s">
        <v>8224</v>
      </c>
      <c r="H450" t="s">
        <v>8246</v>
      </c>
      <c r="I450" s="9">
        <v>1400091095</v>
      </c>
      <c r="J450">
        <v>1398363095</v>
      </c>
      <c r="K450" t="b">
        <v>0</v>
      </c>
      <c r="L450">
        <v>4</v>
      </c>
      <c r="M450" t="b">
        <v>0</v>
      </c>
      <c r="N450" s="11">
        <f t="shared" ref="N450:N513" si="42">E450/D450*100</f>
        <v>3.2804000000000002</v>
      </c>
      <c r="O450" s="16">
        <f t="shared" ref="O450:O513" si="43">(((J450/60)/60)/24)+DATE(1970,1,1)</f>
        <v>41753.758043981477</v>
      </c>
      <c r="P450" s="18">
        <f t="shared" ref="P450:P513" si="44">(((I450/60)/60)/24)+DATE(1970,1,1)</f>
        <v>41773.758043981477</v>
      </c>
      <c r="Q450" t="s">
        <v>8270</v>
      </c>
      <c r="R450" s="7">
        <f t="shared" ref="R450:R513" si="45">E450/L450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7">
        <v>2000</v>
      </c>
      <c r="E451">
        <v>45</v>
      </c>
      <c r="F451" t="s">
        <v>8221</v>
      </c>
      <c r="G451" t="s">
        <v>8225</v>
      </c>
      <c r="H451" t="s">
        <v>8247</v>
      </c>
      <c r="I451" s="9">
        <v>1382017085</v>
      </c>
      <c r="J451">
        <v>1379425085</v>
      </c>
      <c r="K451" t="b">
        <v>0</v>
      </c>
      <c r="L451">
        <v>5</v>
      </c>
      <c r="M451" t="b">
        <v>0</v>
      </c>
      <c r="N451" s="11">
        <f t="shared" si="42"/>
        <v>2.25</v>
      </c>
      <c r="O451" s="16">
        <f t="shared" si="43"/>
        <v>41534.568113425928</v>
      </c>
      <c r="P451" s="18">
        <f t="shared" si="44"/>
        <v>41564.568113425928</v>
      </c>
      <c r="Q451" t="s">
        <v>8270</v>
      </c>
      <c r="R451" s="7">
        <f t="shared" si="45"/>
        <v>9</v>
      </c>
      <c r="S451" t="str">
        <f t="shared" ref="S451:S514" si="46">LEFT(Q451,FIND("/",Q451)-1)</f>
        <v>film &amp; video</v>
      </c>
      <c r="T451" t="str">
        <f t="shared" ref="T451:T514" si="47">RIGHT(Q451,LEN(Q451)-FIND("/",Q451))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7">
        <v>50000</v>
      </c>
      <c r="E452">
        <v>396</v>
      </c>
      <c r="F452" t="s">
        <v>8221</v>
      </c>
      <c r="G452" t="s">
        <v>8224</v>
      </c>
      <c r="H452" t="s">
        <v>8246</v>
      </c>
      <c r="I452" s="9">
        <v>1392417800</v>
      </c>
      <c r="J452">
        <v>1389825800</v>
      </c>
      <c r="K452" t="b">
        <v>0</v>
      </c>
      <c r="L452">
        <v>7</v>
      </c>
      <c r="M452" t="b">
        <v>0</v>
      </c>
      <c r="N452" s="11">
        <f t="shared" si="42"/>
        <v>0.79200000000000004</v>
      </c>
      <c r="O452" s="16">
        <f t="shared" si="43"/>
        <v>41654.946759259255</v>
      </c>
      <c r="P452" s="18">
        <f t="shared" si="44"/>
        <v>41684.946759259255</v>
      </c>
      <c r="Q452" t="s">
        <v>8270</v>
      </c>
      <c r="R452" s="7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7">
        <v>20000</v>
      </c>
      <c r="E453">
        <v>0</v>
      </c>
      <c r="F453" t="s">
        <v>8221</v>
      </c>
      <c r="G453" t="s">
        <v>8224</v>
      </c>
      <c r="H453" t="s">
        <v>8246</v>
      </c>
      <c r="I453" s="9">
        <v>1390669791</v>
      </c>
      <c r="J453">
        <v>1388077791</v>
      </c>
      <c r="K453" t="b">
        <v>0</v>
      </c>
      <c r="L453">
        <v>0</v>
      </c>
      <c r="M453" t="b">
        <v>0</v>
      </c>
      <c r="N453" s="11">
        <f t="shared" si="42"/>
        <v>0</v>
      </c>
      <c r="O453" s="16">
        <f t="shared" si="43"/>
        <v>41634.715173611112</v>
      </c>
      <c r="P453" s="18">
        <f t="shared" si="44"/>
        <v>41664.715173611112</v>
      </c>
      <c r="Q453" t="s">
        <v>8270</v>
      </c>
      <c r="R453" s="7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7">
        <v>750</v>
      </c>
      <c r="E454">
        <v>480</v>
      </c>
      <c r="F454" t="s">
        <v>8221</v>
      </c>
      <c r="G454" t="s">
        <v>8224</v>
      </c>
      <c r="H454" t="s">
        <v>8246</v>
      </c>
      <c r="I454" s="9">
        <v>1431536015</v>
      </c>
      <c r="J454">
        <v>1428944015</v>
      </c>
      <c r="K454" t="b">
        <v>0</v>
      </c>
      <c r="L454">
        <v>12</v>
      </c>
      <c r="M454" t="b">
        <v>0</v>
      </c>
      <c r="N454" s="11">
        <f t="shared" si="42"/>
        <v>64</v>
      </c>
      <c r="O454" s="16">
        <f t="shared" si="43"/>
        <v>42107.703877314809</v>
      </c>
      <c r="P454" s="18">
        <f t="shared" si="44"/>
        <v>42137.703877314809</v>
      </c>
      <c r="Q454" t="s">
        <v>8270</v>
      </c>
      <c r="R454" s="7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7">
        <v>94875</v>
      </c>
      <c r="E455">
        <v>26</v>
      </c>
      <c r="F455" t="s">
        <v>8221</v>
      </c>
      <c r="G455" t="s">
        <v>8224</v>
      </c>
      <c r="H455" t="s">
        <v>8246</v>
      </c>
      <c r="I455" s="9">
        <v>1424375279</v>
      </c>
      <c r="J455">
        <v>1422992879</v>
      </c>
      <c r="K455" t="b">
        <v>0</v>
      </c>
      <c r="L455">
        <v>2</v>
      </c>
      <c r="M455" t="b">
        <v>0</v>
      </c>
      <c r="N455" s="11">
        <f t="shared" si="42"/>
        <v>2.7404479578392621E-2</v>
      </c>
      <c r="O455" s="16">
        <f t="shared" si="43"/>
        <v>42038.824988425928</v>
      </c>
      <c r="P455" s="18">
        <f t="shared" si="44"/>
        <v>42054.824988425928</v>
      </c>
      <c r="Q455" t="s">
        <v>8270</v>
      </c>
      <c r="R455" s="7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7">
        <v>10000</v>
      </c>
      <c r="E456">
        <v>82</v>
      </c>
      <c r="F456" t="s">
        <v>8221</v>
      </c>
      <c r="G456" t="s">
        <v>8224</v>
      </c>
      <c r="H456" t="s">
        <v>8246</v>
      </c>
      <c r="I456" s="9">
        <v>1417007640</v>
      </c>
      <c r="J456">
        <v>1414343571</v>
      </c>
      <c r="K456" t="b">
        <v>0</v>
      </c>
      <c r="L456">
        <v>5</v>
      </c>
      <c r="M456" t="b">
        <v>0</v>
      </c>
      <c r="N456" s="11">
        <f t="shared" si="42"/>
        <v>0.82000000000000006</v>
      </c>
      <c r="O456" s="16">
        <f t="shared" si="43"/>
        <v>41938.717256944445</v>
      </c>
      <c r="P456" s="18">
        <f t="shared" si="44"/>
        <v>41969.551388888889</v>
      </c>
      <c r="Q456" t="s">
        <v>8270</v>
      </c>
      <c r="R456" s="7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7">
        <v>65000</v>
      </c>
      <c r="E457">
        <v>45</v>
      </c>
      <c r="F457" t="s">
        <v>8221</v>
      </c>
      <c r="G457" t="s">
        <v>8224</v>
      </c>
      <c r="H457" t="s">
        <v>8246</v>
      </c>
      <c r="I457" s="9">
        <v>1334622660</v>
      </c>
      <c r="J457">
        <v>1330733022</v>
      </c>
      <c r="K457" t="b">
        <v>0</v>
      </c>
      <c r="L457">
        <v>2</v>
      </c>
      <c r="M457" t="b">
        <v>0</v>
      </c>
      <c r="N457" s="11">
        <f t="shared" si="42"/>
        <v>6.9230769230769221E-2</v>
      </c>
      <c r="O457" s="16">
        <f t="shared" si="43"/>
        <v>40971.002569444441</v>
      </c>
      <c r="P457" s="18">
        <f t="shared" si="44"/>
        <v>41016.021527777775</v>
      </c>
      <c r="Q457" t="s">
        <v>8270</v>
      </c>
      <c r="R457" s="7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7">
        <v>8888</v>
      </c>
      <c r="E458">
        <v>61</v>
      </c>
      <c r="F458" t="s">
        <v>8221</v>
      </c>
      <c r="G458" t="s">
        <v>8224</v>
      </c>
      <c r="H458" t="s">
        <v>8246</v>
      </c>
      <c r="I458" s="9">
        <v>1382414340</v>
      </c>
      <c r="J458">
        <v>1380559201</v>
      </c>
      <c r="K458" t="b">
        <v>0</v>
      </c>
      <c r="L458">
        <v>3</v>
      </c>
      <c r="M458" t="b">
        <v>0</v>
      </c>
      <c r="N458" s="11">
        <f t="shared" si="42"/>
        <v>0.68631863186318631</v>
      </c>
      <c r="O458" s="16">
        <f t="shared" si="43"/>
        <v>41547.694456018515</v>
      </c>
      <c r="P458" s="18">
        <f t="shared" si="44"/>
        <v>41569.165972222225</v>
      </c>
      <c r="Q458" t="s">
        <v>8270</v>
      </c>
      <c r="R458" s="7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7">
        <v>20000</v>
      </c>
      <c r="E459">
        <v>0</v>
      </c>
      <c r="F459" t="s">
        <v>8221</v>
      </c>
      <c r="G459" t="s">
        <v>8229</v>
      </c>
      <c r="H459" t="s">
        <v>8251</v>
      </c>
      <c r="I459" s="9">
        <v>1408213512</v>
      </c>
      <c r="J459">
        <v>1405621512</v>
      </c>
      <c r="K459" t="b">
        <v>0</v>
      </c>
      <c r="L459">
        <v>0</v>
      </c>
      <c r="M459" t="b">
        <v>0</v>
      </c>
      <c r="N459" s="11">
        <f t="shared" si="42"/>
        <v>0</v>
      </c>
      <c r="O459" s="16">
        <f t="shared" si="43"/>
        <v>41837.767500000002</v>
      </c>
      <c r="P459" s="18">
        <f t="shared" si="44"/>
        <v>41867.767500000002</v>
      </c>
      <c r="Q459" t="s">
        <v>8270</v>
      </c>
      <c r="R459" s="7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7">
        <v>10000</v>
      </c>
      <c r="E460">
        <v>821</v>
      </c>
      <c r="F460" t="s">
        <v>8221</v>
      </c>
      <c r="G460" t="s">
        <v>8225</v>
      </c>
      <c r="H460" t="s">
        <v>8247</v>
      </c>
      <c r="I460" s="9">
        <v>1368550060</v>
      </c>
      <c r="J460">
        <v>1365958060</v>
      </c>
      <c r="K460" t="b">
        <v>0</v>
      </c>
      <c r="L460">
        <v>49</v>
      </c>
      <c r="M460" t="b">
        <v>0</v>
      </c>
      <c r="N460" s="11">
        <f t="shared" si="42"/>
        <v>8.2100000000000009</v>
      </c>
      <c r="O460" s="16">
        <f t="shared" si="43"/>
        <v>41378.69976851852</v>
      </c>
      <c r="P460" s="18">
        <f t="shared" si="44"/>
        <v>41408.69976851852</v>
      </c>
      <c r="Q460" t="s">
        <v>8270</v>
      </c>
      <c r="R460" s="7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7">
        <v>39000</v>
      </c>
      <c r="E461">
        <v>25</v>
      </c>
      <c r="F461" t="s">
        <v>8221</v>
      </c>
      <c r="G461" t="s">
        <v>8224</v>
      </c>
      <c r="H461" t="s">
        <v>8246</v>
      </c>
      <c r="I461" s="9">
        <v>1321201327</v>
      </c>
      <c r="J461">
        <v>1316013727</v>
      </c>
      <c r="K461" t="b">
        <v>0</v>
      </c>
      <c r="L461">
        <v>1</v>
      </c>
      <c r="M461" t="b">
        <v>0</v>
      </c>
      <c r="N461" s="11">
        <f t="shared" si="42"/>
        <v>6.4102564102564097E-2</v>
      </c>
      <c r="O461" s="16">
        <f t="shared" si="43"/>
        <v>40800.6403587963</v>
      </c>
      <c r="P461" s="18">
        <f t="shared" si="44"/>
        <v>40860.682025462964</v>
      </c>
      <c r="Q461" t="s">
        <v>8270</v>
      </c>
      <c r="R461" s="7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7">
        <v>8500</v>
      </c>
      <c r="E462">
        <v>25</v>
      </c>
      <c r="F462" t="s">
        <v>8221</v>
      </c>
      <c r="G462" t="s">
        <v>8224</v>
      </c>
      <c r="H462" t="s">
        <v>8246</v>
      </c>
      <c r="I462" s="9">
        <v>1401595200</v>
      </c>
      <c r="J462">
        <v>1398862875</v>
      </c>
      <c r="K462" t="b">
        <v>0</v>
      </c>
      <c r="L462">
        <v>2</v>
      </c>
      <c r="M462" t="b">
        <v>0</v>
      </c>
      <c r="N462" s="11">
        <f t="shared" si="42"/>
        <v>0.29411764705882354</v>
      </c>
      <c r="O462" s="16">
        <f t="shared" si="43"/>
        <v>41759.542534722219</v>
      </c>
      <c r="P462" s="18">
        <f t="shared" si="44"/>
        <v>41791.166666666664</v>
      </c>
      <c r="Q462" t="s">
        <v>8270</v>
      </c>
      <c r="R462" s="7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7">
        <v>550</v>
      </c>
      <c r="E463">
        <v>0</v>
      </c>
      <c r="F463" t="s">
        <v>8221</v>
      </c>
      <c r="G463" t="s">
        <v>8225</v>
      </c>
      <c r="H463" t="s">
        <v>8247</v>
      </c>
      <c r="I463" s="9">
        <v>1370204367</v>
      </c>
      <c r="J463">
        <v>1368476367</v>
      </c>
      <c r="K463" t="b">
        <v>0</v>
      </c>
      <c r="L463">
        <v>0</v>
      </c>
      <c r="M463" t="b">
        <v>0</v>
      </c>
      <c r="N463" s="11">
        <f t="shared" si="42"/>
        <v>0</v>
      </c>
      <c r="O463" s="16">
        <f t="shared" si="43"/>
        <v>41407.84684027778</v>
      </c>
      <c r="P463" s="18">
        <f t="shared" si="44"/>
        <v>41427.84684027778</v>
      </c>
      <c r="Q463" t="s">
        <v>8270</v>
      </c>
      <c r="R463" s="7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7">
        <v>100000</v>
      </c>
      <c r="E464">
        <v>0</v>
      </c>
      <c r="F464" t="s">
        <v>8221</v>
      </c>
      <c r="G464" t="s">
        <v>8224</v>
      </c>
      <c r="H464" t="s">
        <v>8246</v>
      </c>
      <c r="I464" s="9">
        <v>1312945341</v>
      </c>
      <c r="J464">
        <v>1307761341</v>
      </c>
      <c r="K464" t="b">
        <v>0</v>
      </c>
      <c r="L464">
        <v>0</v>
      </c>
      <c r="M464" t="b">
        <v>0</v>
      </c>
      <c r="N464" s="11">
        <f t="shared" si="42"/>
        <v>0</v>
      </c>
      <c r="O464" s="16">
        <f t="shared" si="43"/>
        <v>40705.126631944448</v>
      </c>
      <c r="P464" s="18">
        <f t="shared" si="44"/>
        <v>40765.126631944448</v>
      </c>
      <c r="Q464" t="s">
        <v>8270</v>
      </c>
      <c r="R464" s="7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7">
        <v>55000</v>
      </c>
      <c r="E465">
        <v>1250</v>
      </c>
      <c r="F465" t="s">
        <v>8221</v>
      </c>
      <c r="G465" t="s">
        <v>8224</v>
      </c>
      <c r="H465" t="s">
        <v>8246</v>
      </c>
      <c r="I465" s="9">
        <v>1316883753</v>
      </c>
      <c r="J465">
        <v>1311699753</v>
      </c>
      <c r="K465" t="b">
        <v>0</v>
      </c>
      <c r="L465">
        <v>11</v>
      </c>
      <c r="M465" t="b">
        <v>0</v>
      </c>
      <c r="N465" s="11">
        <f t="shared" si="42"/>
        <v>2.2727272727272729</v>
      </c>
      <c r="O465" s="16">
        <f t="shared" si="43"/>
        <v>40750.710104166668</v>
      </c>
      <c r="P465" s="18">
        <f t="shared" si="44"/>
        <v>40810.710104166668</v>
      </c>
      <c r="Q465" t="s">
        <v>8270</v>
      </c>
      <c r="R465" s="7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7">
        <v>1010</v>
      </c>
      <c r="E466">
        <v>1</v>
      </c>
      <c r="F466" t="s">
        <v>8221</v>
      </c>
      <c r="G466" t="s">
        <v>8236</v>
      </c>
      <c r="H466" t="s">
        <v>8249</v>
      </c>
      <c r="I466" s="9">
        <v>1463602935</v>
      </c>
      <c r="J466">
        <v>1461874935</v>
      </c>
      <c r="K466" t="b">
        <v>0</v>
      </c>
      <c r="L466">
        <v>1</v>
      </c>
      <c r="M466" t="b">
        <v>0</v>
      </c>
      <c r="N466" s="11">
        <f t="shared" si="42"/>
        <v>9.9009900990099015E-2</v>
      </c>
      <c r="O466" s="16">
        <f t="shared" si="43"/>
        <v>42488.848784722228</v>
      </c>
      <c r="P466" s="18">
        <f t="shared" si="44"/>
        <v>42508.848784722228</v>
      </c>
      <c r="Q466" t="s">
        <v>8270</v>
      </c>
      <c r="R466" s="7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7">
        <v>512</v>
      </c>
      <c r="E467">
        <v>138</v>
      </c>
      <c r="F467" t="s">
        <v>8221</v>
      </c>
      <c r="G467" t="s">
        <v>8224</v>
      </c>
      <c r="H467" t="s">
        <v>8246</v>
      </c>
      <c r="I467" s="9">
        <v>1403837574</v>
      </c>
      <c r="J467">
        <v>1402455174</v>
      </c>
      <c r="K467" t="b">
        <v>0</v>
      </c>
      <c r="L467">
        <v>8</v>
      </c>
      <c r="M467" t="b">
        <v>0</v>
      </c>
      <c r="N467" s="11">
        <f t="shared" si="42"/>
        <v>26.953125</v>
      </c>
      <c r="O467" s="16">
        <f t="shared" si="43"/>
        <v>41801.120069444441</v>
      </c>
      <c r="P467" s="18">
        <f t="shared" si="44"/>
        <v>41817.120069444441</v>
      </c>
      <c r="Q467" t="s">
        <v>8270</v>
      </c>
      <c r="R467" s="7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7">
        <v>10000</v>
      </c>
      <c r="E468">
        <v>76</v>
      </c>
      <c r="F468" t="s">
        <v>8221</v>
      </c>
      <c r="G468" t="s">
        <v>8224</v>
      </c>
      <c r="H468" t="s">
        <v>8246</v>
      </c>
      <c r="I468" s="9">
        <v>1347057464</v>
      </c>
      <c r="J468">
        <v>1344465464</v>
      </c>
      <c r="K468" t="b">
        <v>0</v>
      </c>
      <c r="L468">
        <v>5</v>
      </c>
      <c r="M468" t="b">
        <v>0</v>
      </c>
      <c r="N468" s="11">
        <f t="shared" si="42"/>
        <v>0.76</v>
      </c>
      <c r="O468" s="16">
        <f t="shared" si="43"/>
        <v>41129.942870370374</v>
      </c>
      <c r="P468" s="18">
        <f t="shared" si="44"/>
        <v>41159.942870370374</v>
      </c>
      <c r="Q468" t="s">
        <v>8270</v>
      </c>
      <c r="R468" s="7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7">
        <v>20000</v>
      </c>
      <c r="E469">
        <v>4315</v>
      </c>
      <c r="F469" t="s">
        <v>8221</v>
      </c>
      <c r="G469" t="s">
        <v>8224</v>
      </c>
      <c r="H469" t="s">
        <v>8246</v>
      </c>
      <c r="I469" s="9">
        <v>1348849134</v>
      </c>
      <c r="J469">
        <v>1344961134</v>
      </c>
      <c r="K469" t="b">
        <v>0</v>
      </c>
      <c r="L469">
        <v>39</v>
      </c>
      <c r="M469" t="b">
        <v>0</v>
      </c>
      <c r="N469" s="11">
        <f t="shared" si="42"/>
        <v>21.574999999999999</v>
      </c>
      <c r="O469" s="16">
        <f t="shared" si="43"/>
        <v>41135.679791666669</v>
      </c>
      <c r="P469" s="18">
        <f t="shared" si="44"/>
        <v>41180.679791666669</v>
      </c>
      <c r="Q469" t="s">
        <v>8270</v>
      </c>
      <c r="R469" s="7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7">
        <v>7500</v>
      </c>
      <c r="E470">
        <v>0</v>
      </c>
      <c r="F470" t="s">
        <v>8221</v>
      </c>
      <c r="G470" t="s">
        <v>8224</v>
      </c>
      <c r="H470" t="s">
        <v>8246</v>
      </c>
      <c r="I470" s="9">
        <v>1341978665</v>
      </c>
      <c r="J470">
        <v>1336795283</v>
      </c>
      <c r="K470" t="b">
        <v>0</v>
      </c>
      <c r="L470">
        <v>0</v>
      </c>
      <c r="M470" t="b">
        <v>0</v>
      </c>
      <c r="N470" s="11">
        <f t="shared" si="42"/>
        <v>0</v>
      </c>
      <c r="O470" s="16">
        <f t="shared" si="43"/>
        <v>41041.167627314811</v>
      </c>
      <c r="P470" s="18">
        <f t="shared" si="44"/>
        <v>41101.160474537035</v>
      </c>
      <c r="Q470" t="s">
        <v>8270</v>
      </c>
      <c r="R470" s="7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7">
        <v>6000</v>
      </c>
      <c r="E471">
        <v>0</v>
      </c>
      <c r="F471" t="s">
        <v>8221</v>
      </c>
      <c r="G471" t="s">
        <v>8225</v>
      </c>
      <c r="H471" t="s">
        <v>8247</v>
      </c>
      <c r="I471" s="9">
        <v>1409960724</v>
      </c>
      <c r="J471">
        <v>1404776724</v>
      </c>
      <c r="K471" t="b">
        <v>0</v>
      </c>
      <c r="L471">
        <v>0</v>
      </c>
      <c r="M471" t="b">
        <v>0</v>
      </c>
      <c r="N471" s="11">
        <f t="shared" si="42"/>
        <v>0</v>
      </c>
      <c r="O471" s="16">
        <f t="shared" si="43"/>
        <v>41827.989861111113</v>
      </c>
      <c r="P471" s="18">
        <f t="shared" si="44"/>
        <v>41887.989861111113</v>
      </c>
      <c r="Q471" t="s">
        <v>8270</v>
      </c>
      <c r="R471" s="7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7">
        <v>5000</v>
      </c>
      <c r="E472">
        <v>51</v>
      </c>
      <c r="F472" t="s">
        <v>8221</v>
      </c>
      <c r="G472" t="s">
        <v>8224</v>
      </c>
      <c r="H472" t="s">
        <v>8246</v>
      </c>
      <c r="I472" s="9">
        <v>1389844800</v>
      </c>
      <c r="J472">
        <v>1385524889</v>
      </c>
      <c r="K472" t="b">
        <v>0</v>
      </c>
      <c r="L472">
        <v>2</v>
      </c>
      <c r="M472" t="b">
        <v>0</v>
      </c>
      <c r="N472" s="11">
        <f t="shared" si="42"/>
        <v>1.02</v>
      </c>
      <c r="O472" s="16">
        <f t="shared" si="43"/>
        <v>41605.167696759258</v>
      </c>
      <c r="P472" s="18">
        <f t="shared" si="44"/>
        <v>41655.166666666664</v>
      </c>
      <c r="Q472" t="s">
        <v>8270</v>
      </c>
      <c r="R472" s="7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7">
        <v>55000</v>
      </c>
      <c r="E473">
        <v>6541</v>
      </c>
      <c r="F473" t="s">
        <v>8221</v>
      </c>
      <c r="G473" t="s">
        <v>8224</v>
      </c>
      <c r="H473" t="s">
        <v>8246</v>
      </c>
      <c r="I473" s="9">
        <v>1397924379</v>
      </c>
      <c r="J473">
        <v>1394039979</v>
      </c>
      <c r="K473" t="b">
        <v>0</v>
      </c>
      <c r="L473">
        <v>170</v>
      </c>
      <c r="M473" t="b">
        <v>0</v>
      </c>
      <c r="N473" s="11">
        <f t="shared" si="42"/>
        <v>11.892727272727273</v>
      </c>
      <c r="O473" s="16">
        <f t="shared" si="43"/>
        <v>41703.721979166665</v>
      </c>
      <c r="P473" s="18">
        <f t="shared" si="44"/>
        <v>41748.680312500001</v>
      </c>
      <c r="Q473" t="s">
        <v>8270</v>
      </c>
      <c r="R473" s="7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7">
        <v>800</v>
      </c>
      <c r="E474">
        <v>141</v>
      </c>
      <c r="F474" t="s">
        <v>8221</v>
      </c>
      <c r="G474" t="s">
        <v>8224</v>
      </c>
      <c r="H474" t="s">
        <v>8246</v>
      </c>
      <c r="I474" s="9">
        <v>1408831718</v>
      </c>
      <c r="J474">
        <v>1406239718</v>
      </c>
      <c r="K474" t="b">
        <v>0</v>
      </c>
      <c r="L474">
        <v>5</v>
      </c>
      <c r="M474" t="b">
        <v>0</v>
      </c>
      <c r="N474" s="11">
        <f t="shared" si="42"/>
        <v>17.625</v>
      </c>
      <c r="O474" s="16">
        <f t="shared" si="43"/>
        <v>41844.922662037039</v>
      </c>
      <c r="P474" s="18">
        <f t="shared" si="44"/>
        <v>41874.922662037039</v>
      </c>
      <c r="Q474" t="s">
        <v>8270</v>
      </c>
      <c r="R474" s="7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7">
        <v>30000</v>
      </c>
      <c r="E475">
        <v>861</v>
      </c>
      <c r="F475" t="s">
        <v>8221</v>
      </c>
      <c r="G475" t="s">
        <v>8224</v>
      </c>
      <c r="H475" t="s">
        <v>8246</v>
      </c>
      <c r="I475" s="9">
        <v>1410972319</v>
      </c>
      <c r="J475">
        <v>1408380319</v>
      </c>
      <c r="K475" t="b">
        <v>0</v>
      </c>
      <c r="L475">
        <v>14</v>
      </c>
      <c r="M475" t="b">
        <v>0</v>
      </c>
      <c r="N475" s="11">
        <f t="shared" si="42"/>
        <v>2.87</v>
      </c>
      <c r="O475" s="16">
        <f t="shared" si="43"/>
        <v>41869.698136574072</v>
      </c>
      <c r="P475" s="18">
        <f t="shared" si="44"/>
        <v>41899.698136574072</v>
      </c>
      <c r="Q475" t="s">
        <v>8270</v>
      </c>
      <c r="R475" s="7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7">
        <v>3300</v>
      </c>
      <c r="E476">
        <v>1</v>
      </c>
      <c r="F476" t="s">
        <v>8221</v>
      </c>
      <c r="G476" t="s">
        <v>8224</v>
      </c>
      <c r="H476" t="s">
        <v>8246</v>
      </c>
      <c r="I476" s="9">
        <v>1487318029</v>
      </c>
      <c r="J476">
        <v>1484726029</v>
      </c>
      <c r="K476" t="b">
        <v>0</v>
      </c>
      <c r="L476">
        <v>1</v>
      </c>
      <c r="M476" t="b">
        <v>0</v>
      </c>
      <c r="N476" s="11">
        <f t="shared" si="42"/>
        <v>3.0303030303030304E-2</v>
      </c>
      <c r="O476" s="16">
        <f t="shared" si="43"/>
        <v>42753.329039351855</v>
      </c>
      <c r="P476" s="18">
        <f t="shared" si="44"/>
        <v>42783.329039351855</v>
      </c>
      <c r="Q476" t="s">
        <v>8270</v>
      </c>
      <c r="R476" s="7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7">
        <v>2000</v>
      </c>
      <c r="E477">
        <v>0</v>
      </c>
      <c r="F477" t="s">
        <v>8221</v>
      </c>
      <c r="G477" t="s">
        <v>8224</v>
      </c>
      <c r="H477" t="s">
        <v>8246</v>
      </c>
      <c r="I477" s="9">
        <v>1430877843</v>
      </c>
      <c r="J477">
        <v>1428285843</v>
      </c>
      <c r="K477" t="b">
        <v>0</v>
      </c>
      <c r="L477">
        <v>0</v>
      </c>
      <c r="M477" t="b">
        <v>0</v>
      </c>
      <c r="N477" s="11">
        <f t="shared" si="42"/>
        <v>0</v>
      </c>
      <c r="O477" s="16">
        <f t="shared" si="43"/>
        <v>42100.086145833338</v>
      </c>
      <c r="P477" s="18">
        <f t="shared" si="44"/>
        <v>42130.086145833338</v>
      </c>
      <c r="Q477" t="s">
        <v>8270</v>
      </c>
      <c r="R477" s="7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7">
        <v>220000</v>
      </c>
      <c r="E478">
        <v>4906.59</v>
      </c>
      <c r="F478" t="s">
        <v>8221</v>
      </c>
      <c r="G478" t="s">
        <v>8224</v>
      </c>
      <c r="H478" t="s">
        <v>8246</v>
      </c>
      <c r="I478" s="9">
        <v>1401767940</v>
      </c>
      <c r="J478">
        <v>1398727441</v>
      </c>
      <c r="K478" t="b">
        <v>0</v>
      </c>
      <c r="L478">
        <v>124</v>
      </c>
      <c r="M478" t="b">
        <v>0</v>
      </c>
      <c r="N478" s="11">
        <f t="shared" si="42"/>
        <v>2.230268181818182</v>
      </c>
      <c r="O478" s="16">
        <f t="shared" si="43"/>
        <v>41757.975011574075</v>
      </c>
      <c r="P478" s="18">
        <f t="shared" si="44"/>
        <v>41793.165972222225</v>
      </c>
      <c r="Q478" t="s">
        <v>8270</v>
      </c>
      <c r="R478" s="7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7">
        <v>1500</v>
      </c>
      <c r="E479">
        <v>0</v>
      </c>
      <c r="F479" t="s">
        <v>8221</v>
      </c>
      <c r="G479" t="s">
        <v>8224</v>
      </c>
      <c r="H479" t="s">
        <v>8246</v>
      </c>
      <c r="I479" s="9">
        <v>1337371334</v>
      </c>
      <c r="J479">
        <v>1332187334</v>
      </c>
      <c r="K479" t="b">
        <v>0</v>
      </c>
      <c r="L479">
        <v>0</v>
      </c>
      <c r="M479" t="b">
        <v>0</v>
      </c>
      <c r="N479" s="11">
        <f t="shared" si="42"/>
        <v>0</v>
      </c>
      <c r="O479" s="16">
        <f t="shared" si="43"/>
        <v>40987.83488425926</v>
      </c>
      <c r="P479" s="18">
        <f t="shared" si="44"/>
        <v>41047.83488425926</v>
      </c>
      <c r="Q479" t="s">
        <v>8270</v>
      </c>
      <c r="R479" s="7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7">
        <v>10000</v>
      </c>
      <c r="E480">
        <v>0</v>
      </c>
      <c r="F480" t="s">
        <v>8221</v>
      </c>
      <c r="G480" t="s">
        <v>8224</v>
      </c>
      <c r="H480" t="s">
        <v>8246</v>
      </c>
      <c r="I480" s="9">
        <v>1427921509</v>
      </c>
      <c r="J480">
        <v>1425333109</v>
      </c>
      <c r="K480" t="b">
        <v>0</v>
      </c>
      <c r="L480">
        <v>0</v>
      </c>
      <c r="M480" t="b">
        <v>0</v>
      </c>
      <c r="N480" s="11">
        <f t="shared" si="42"/>
        <v>0</v>
      </c>
      <c r="O480" s="16">
        <f t="shared" si="43"/>
        <v>42065.910983796297</v>
      </c>
      <c r="P480" s="18">
        <f t="shared" si="44"/>
        <v>42095.869317129633</v>
      </c>
      <c r="Q480" t="s">
        <v>8270</v>
      </c>
      <c r="R480" s="7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7">
        <v>15000</v>
      </c>
      <c r="E481">
        <v>4884</v>
      </c>
      <c r="F481" t="s">
        <v>8221</v>
      </c>
      <c r="G481" t="s">
        <v>8224</v>
      </c>
      <c r="H481" t="s">
        <v>8246</v>
      </c>
      <c r="I481" s="9">
        <v>1416566835</v>
      </c>
      <c r="J481">
        <v>1411379235</v>
      </c>
      <c r="K481" t="b">
        <v>0</v>
      </c>
      <c r="L481">
        <v>55</v>
      </c>
      <c r="M481" t="b">
        <v>0</v>
      </c>
      <c r="N481" s="11">
        <f t="shared" si="42"/>
        <v>32.56</v>
      </c>
      <c r="O481" s="16">
        <f t="shared" si="43"/>
        <v>41904.407812500001</v>
      </c>
      <c r="P481" s="18">
        <f t="shared" si="44"/>
        <v>41964.449479166666</v>
      </c>
      <c r="Q481" t="s">
        <v>8270</v>
      </c>
      <c r="R481" s="7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7">
        <v>40000</v>
      </c>
      <c r="E482">
        <v>7764</v>
      </c>
      <c r="F482" t="s">
        <v>8221</v>
      </c>
      <c r="G482" t="s">
        <v>8224</v>
      </c>
      <c r="H482" t="s">
        <v>8246</v>
      </c>
      <c r="I482" s="9">
        <v>1376049615</v>
      </c>
      <c r="J482">
        <v>1373457615</v>
      </c>
      <c r="K482" t="b">
        <v>0</v>
      </c>
      <c r="L482">
        <v>140</v>
      </c>
      <c r="M482" t="b">
        <v>0</v>
      </c>
      <c r="N482" s="11">
        <f t="shared" si="42"/>
        <v>19.41</v>
      </c>
      <c r="O482" s="16">
        <f t="shared" si="43"/>
        <v>41465.500173611108</v>
      </c>
      <c r="P482" s="18">
        <f t="shared" si="44"/>
        <v>41495.500173611108</v>
      </c>
      <c r="Q482" t="s">
        <v>8270</v>
      </c>
      <c r="R482" s="7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7">
        <v>30000</v>
      </c>
      <c r="E483">
        <v>1830</v>
      </c>
      <c r="F483" t="s">
        <v>8221</v>
      </c>
      <c r="G483" t="s">
        <v>8224</v>
      </c>
      <c r="H483" t="s">
        <v>8246</v>
      </c>
      <c r="I483" s="9">
        <v>1349885289</v>
      </c>
      <c r="J483">
        <v>1347293289</v>
      </c>
      <c r="K483" t="b">
        <v>0</v>
      </c>
      <c r="L483">
        <v>21</v>
      </c>
      <c r="M483" t="b">
        <v>0</v>
      </c>
      <c r="N483" s="11">
        <f t="shared" si="42"/>
        <v>6.1</v>
      </c>
      <c r="O483" s="16">
        <f t="shared" si="43"/>
        <v>41162.672326388885</v>
      </c>
      <c r="P483" s="18">
        <f t="shared" si="44"/>
        <v>41192.672326388885</v>
      </c>
      <c r="Q483" t="s">
        <v>8270</v>
      </c>
      <c r="R483" s="7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7">
        <v>10000</v>
      </c>
      <c r="E484">
        <v>10</v>
      </c>
      <c r="F484" t="s">
        <v>8221</v>
      </c>
      <c r="G484" t="s">
        <v>8224</v>
      </c>
      <c r="H484" t="s">
        <v>8246</v>
      </c>
      <c r="I484" s="9">
        <v>1460644440</v>
      </c>
      <c r="J484">
        <v>1458336690</v>
      </c>
      <c r="K484" t="b">
        <v>0</v>
      </c>
      <c r="L484">
        <v>1</v>
      </c>
      <c r="M484" t="b">
        <v>0</v>
      </c>
      <c r="N484" s="11">
        <f t="shared" si="42"/>
        <v>0.1</v>
      </c>
      <c r="O484" s="16">
        <f t="shared" si="43"/>
        <v>42447.896875000006</v>
      </c>
      <c r="P484" s="18">
        <f t="shared" si="44"/>
        <v>42474.606944444444</v>
      </c>
      <c r="Q484" t="s">
        <v>8270</v>
      </c>
      <c r="R484" s="7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7">
        <v>15000</v>
      </c>
      <c r="E485">
        <v>7530</v>
      </c>
      <c r="F485" t="s">
        <v>8221</v>
      </c>
      <c r="G485" t="s">
        <v>8225</v>
      </c>
      <c r="H485" t="s">
        <v>8247</v>
      </c>
      <c r="I485" s="9">
        <v>1359434672</v>
      </c>
      <c r="J485">
        <v>1354250672</v>
      </c>
      <c r="K485" t="b">
        <v>0</v>
      </c>
      <c r="L485">
        <v>147</v>
      </c>
      <c r="M485" t="b">
        <v>0</v>
      </c>
      <c r="N485" s="11">
        <f t="shared" si="42"/>
        <v>50.2</v>
      </c>
      <c r="O485" s="16">
        <f t="shared" si="43"/>
        <v>41243.197592592594</v>
      </c>
      <c r="P485" s="18">
        <f t="shared" si="44"/>
        <v>41303.197592592594</v>
      </c>
      <c r="Q485" t="s">
        <v>8270</v>
      </c>
      <c r="R485" s="7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7">
        <v>80000</v>
      </c>
      <c r="E486">
        <v>149</v>
      </c>
      <c r="F486" t="s">
        <v>8221</v>
      </c>
      <c r="G486" t="s">
        <v>8225</v>
      </c>
      <c r="H486" t="s">
        <v>8247</v>
      </c>
      <c r="I486" s="9">
        <v>1446766372</v>
      </c>
      <c r="J486">
        <v>1443220372</v>
      </c>
      <c r="K486" t="b">
        <v>0</v>
      </c>
      <c r="L486">
        <v>11</v>
      </c>
      <c r="M486" t="b">
        <v>0</v>
      </c>
      <c r="N486" s="11">
        <f t="shared" si="42"/>
        <v>0.18625</v>
      </c>
      <c r="O486" s="16">
        <f t="shared" si="43"/>
        <v>42272.93949074074</v>
      </c>
      <c r="P486" s="18">
        <f t="shared" si="44"/>
        <v>42313.981157407412</v>
      </c>
      <c r="Q486" t="s">
        <v>8270</v>
      </c>
      <c r="R486" s="7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7">
        <v>37956</v>
      </c>
      <c r="E487">
        <v>8315.01</v>
      </c>
      <c r="F487" t="s">
        <v>8221</v>
      </c>
      <c r="G487" t="s">
        <v>8225</v>
      </c>
      <c r="H487" t="s">
        <v>8247</v>
      </c>
      <c r="I487" s="9">
        <v>1368792499</v>
      </c>
      <c r="J487">
        <v>1366200499</v>
      </c>
      <c r="K487" t="b">
        <v>0</v>
      </c>
      <c r="L487">
        <v>125</v>
      </c>
      <c r="M487" t="b">
        <v>0</v>
      </c>
      <c r="N487" s="11">
        <f t="shared" si="42"/>
        <v>21.906971229845084</v>
      </c>
      <c r="O487" s="16">
        <f t="shared" si="43"/>
        <v>41381.50577546296</v>
      </c>
      <c r="P487" s="18">
        <f t="shared" si="44"/>
        <v>41411.50577546296</v>
      </c>
      <c r="Q487" t="s">
        <v>8270</v>
      </c>
      <c r="R487" s="7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7">
        <v>550000</v>
      </c>
      <c r="E488">
        <v>50</v>
      </c>
      <c r="F488" t="s">
        <v>8221</v>
      </c>
      <c r="G488" t="s">
        <v>8226</v>
      </c>
      <c r="H488" t="s">
        <v>8248</v>
      </c>
      <c r="I488" s="9">
        <v>1401662239</v>
      </c>
      <c r="J488">
        <v>1399070239</v>
      </c>
      <c r="K488" t="b">
        <v>0</v>
      </c>
      <c r="L488">
        <v>1</v>
      </c>
      <c r="M488" t="b">
        <v>0</v>
      </c>
      <c r="N488" s="11">
        <f t="shared" si="42"/>
        <v>9.0909090909090905E-3</v>
      </c>
      <c r="O488" s="16">
        <f t="shared" si="43"/>
        <v>41761.94258101852</v>
      </c>
      <c r="P488" s="18">
        <f t="shared" si="44"/>
        <v>41791.94258101852</v>
      </c>
      <c r="Q488" t="s">
        <v>8270</v>
      </c>
      <c r="R488" s="7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7">
        <v>50000</v>
      </c>
      <c r="E489">
        <v>0</v>
      </c>
      <c r="F489" t="s">
        <v>8221</v>
      </c>
      <c r="G489" t="s">
        <v>8229</v>
      </c>
      <c r="H489" t="s">
        <v>8251</v>
      </c>
      <c r="I489" s="9">
        <v>1482678994</v>
      </c>
      <c r="J489">
        <v>1477491394</v>
      </c>
      <c r="K489" t="b">
        <v>0</v>
      </c>
      <c r="L489">
        <v>0</v>
      </c>
      <c r="M489" t="b">
        <v>0</v>
      </c>
      <c r="N489" s="11">
        <f t="shared" si="42"/>
        <v>0</v>
      </c>
      <c r="O489" s="16">
        <f t="shared" si="43"/>
        <v>42669.594837962963</v>
      </c>
      <c r="P489" s="18">
        <f t="shared" si="44"/>
        <v>42729.636504629627</v>
      </c>
      <c r="Q489" t="s">
        <v>8270</v>
      </c>
      <c r="R489" s="7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7">
        <v>12000</v>
      </c>
      <c r="E490">
        <v>0</v>
      </c>
      <c r="F490" t="s">
        <v>8221</v>
      </c>
      <c r="G490" t="s">
        <v>8224</v>
      </c>
      <c r="H490" t="s">
        <v>8246</v>
      </c>
      <c r="I490" s="9">
        <v>1483924700</v>
      </c>
      <c r="J490">
        <v>1481332700</v>
      </c>
      <c r="K490" t="b">
        <v>0</v>
      </c>
      <c r="L490">
        <v>0</v>
      </c>
      <c r="M490" t="b">
        <v>0</v>
      </c>
      <c r="N490" s="11">
        <f t="shared" si="42"/>
        <v>0</v>
      </c>
      <c r="O490" s="16">
        <f t="shared" si="43"/>
        <v>42714.054398148146</v>
      </c>
      <c r="P490" s="18">
        <f t="shared" si="44"/>
        <v>42744.054398148146</v>
      </c>
      <c r="Q490" t="s">
        <v>8270</v>
      </c>
      <c r="R490" s="7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7">
        <v>74997</v>
      </c>
      <c r="E491">
        <v>215</v>
      </c>
      <c r="F491" t="s">
        <v>8221</v>
      </c>
      <c r="G491" t="s">
        <v>8224</v>
      </c>
      <c r="H491" t="s">
        <v>8246</v>
      </c>
      <c r="I491" s="9">
        <v>1325763180</v>
      </c>
      <c r="J491">
        <v>1323084816</v>
      </c>
      <c r="K491" t="b">
        <v>0</v>
      </c>
      <c r="L491">
        <v>3</v>
      </c>
      <c r="M491" t="b">
        <v>0</v>
      </c>
      <c r="N491" s="11">
        <f t="shared" si="42"/>
        <v>0.28667813379201834</v>
      </c>
      <c r="O491" s="16">
        <f t="shared" si="43"/>
        <v>40882.481666666667</v>
      </c>
      <c r="P491" s="18">
        <f t="shared" si="44"/>
        <v>40913.481249999997</v>
      </c>
      <c r="Q491" t="s">
        <v>8270</v>
      </c>
      <c r="R491" s="7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 s="7">
        <v>1000</v>
      </c>
      <c r="E492">
        <v>0</v>
      </c>
      <c r="F492" t="s">
        <v>8221</v>
      </c>
      <c r="G492" t="s">
        <v>8224</v>
      </c>
      <c r="H492" t="s">
        <v>8246</v>
      </c>
      <c r="I492" s="9">
        <v>1345677285</v>
      </c>
      <c r="J492">
        <v>1343085285</v>
      </c>
      <c r="K492" t="b">
        <v>0</v>
      </c>
      <c r="L492">
        <v>0</v>
      </c>
      <c r="M492" t="b">
        <v>0</v>
      </c>
      <c r="N492" s="11">
        <f t="shared" si="42"/>
        <v>0</v>
      </c>
      <c r="O492" s="16">
        <f t="shared" si="43"/>
        <v>41113.968576388892</v>
      </c>
      <c r="P492" s="18">
        <f t="shared" si="44"/>
        <v>41143.968576388892</v>
      </c>
      <c r="Q492" t="s">
        <v>8270</v>
      </c>
      <c r="R492" s="7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7">
        <v>10000</v>
      </c>
      <c r="E493">
        <v>0</v>
      </c>
      <c r="F493" t="s">
        <v>8221</v>
      </c>
      <c r="G493" t="s">
        <v>8224</v>
      </c>
      <c r="H493" t="s">
        <v>8246</v>
      </c>
      <c r="I493" s="9">
        <v>1453937699</v>
      </c>
      <c r="J493">
        <v>1451345699</v>
      </c>
      <c r="K493" t="b">
        <v>0</v>
      </c>
      <c r="L493">
        <v>0</v>
      </c>
      <c r="M493" t="b">
        <v>0</v>
      </c>
      <c r="N493" s="11">
        <f t="shared" si="42"/>
        <v>0</v>
      </c>
      <c r="O493" s="16">
        <f t="shared" si="43"/>
        <v>42366.982627314821</v>
      </c>
      <c r="P493" s="18">
        <f t="shared" si="44"/>
        <v>42396.982627314821</v>
      </c>
      <c r="Q493" t="s">
        <v>8270</v>
      </c>
      <c r="R493" s="7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7">
        <v>10000000</v>
      </c>
      <c r="E494">
        <v>0</v>
      </c>
      <c r="F494" t="s">
        <v>8221</v>
      </c>
      <c r="G494" t="s">
        <v>8235</v>
      </c>
      <c r="H494" t="s">
        <v>8255</v>
      </c>
      <c r="I494" s="9">
        <v>1476319830</v>
      </c>
      <c r="J494">
        <v>1471135830</v>
      </c>
      <c r="K494" t="b">
        <v>0</v>
      </c>
      <c r="L494">
        <v>0</v>
      </c>
      <c r="M494" t="b">
        <v>0</v>
      </c>
      <c r="N494" s="11">
        <f t="shared" si="42"/>
        <v>0</v>
      </c>
      <c r="O494" s="16">
        <f t="shared" si="43"/>
        <v>42596.03506944445</v>
      </c>
      <c r="P494" s="18">
        <f t="shared" si="44"/>
        <v>42656.03506944445</v>
      </c>
      <c r="Q494" t="s">
        <v>8270</v>
      </c>
      <c r="R494" s="7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7">
        <v>30000</v>
      </c>
      <c r="E495">
        <v>0</v>
      </c>
      <c r="F495" t="s">
        <v>8221</v>
      </c>
      <c r="G495" t="s">
        <v>8225</v>
      </c>
      <c r="H495" t="s">
        <v>8247</v>
      </c>
      <c r="I495" s="9">
        <v>1432142738</v>
      </c>
      <c r="J495">
        <v>1429550738</v>
      </c>
      <c r="K495" t="b">
        <v>0</v>
      </c>
      <c r="L495">
        <v>0</v>
      </c>
      <c r="M495" t="b">
        <v>0</v>
      </c>
      <c r="N495" s="11">
        <f t="shared" si="42"/>
        <v>0</v>
      </c>
      <c r="O495" s="16">
        <f t="shared" si="43"/>
        <v>42114.726134259254</v>
      </c>
      <c r="P495" s="18">
        <f t="shared" si="44"/>
        <v>42144.726134259254</v>
      </c>
      <c r="Q495" t="s">
        <v>8270</v>
      </c>
      <c r="R495" s="7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7">
        <v>20000</v>
      </c>
      <c r="E496">
        <v>31</v>
      </c>
      <c r="F496" t="s">
        <v>8221</v>
      </c>
      <c r="G496" t="s">
        <v>8224</v>
      </c>
      <c r="H496" t="s">
        <v>8246</v>
      </c>
      <c r="I496" s="9">
        <v>1404356400</v>
      </c>
      <c r="J496">
        <v>1402343765</v>
      </c>
      <c r="K496" t="b">
        <v>0</v>
      </c>
      <c r="L496">
        <v>3</v>
      </c>
      <c r="M496" t="b">
        <v>0</v>
      </c>
      <c r="N496" s="11">
        <f t="shared" si="42"/>
        <v>0.155</v>
      </c>
      <c r="O496" s="16">
        <f t="shared" si="43"/>
        <v>41799.830613425926</v>
      </c>
      <c r="P496" s="18">
        <f t="shared" si="44"/>
        <v>41823.125</v>
      </c>
      <c r="Q496" t="s">
        <v>8270</v>
      </c>
      <c r="R496" s="7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7">
        <v>7000</v>
      </c>
      <c r="E497">
        <v>0</v>
      </c>
      <c r="F497" t="s">
        <v>8221</v>
      </c>
      <c r="G497" t="s">
        <v>8224</v>
      </c>
      <c r="H497" t="s">
        <v>8246</v>
      </c>
      <c r="I497" s="9">
        <v>1437076305</v>
      </c>
      <c r="J497">
        <v>1434484305</v>
      </c>
      <c r="K497" t="b">
        <v>0</v>
      </c>
      <c r="L497">
        <v>0</v>
      </c>
      <c r="M497" t="b">
        <v>0</v>
      </c>
      <c r="N497" s="11">
        <f t="shared" si="42"/>
        <v>0</v>
      </c>
      <c r="O497" s="16">
        <f t="shared" si="43"/>
        <v>42171.827604166669</v>
      </c>
      <c r="P497" s="18">
        <f t="shared" si="44"/>
        <v>42201.827604166669</v>
      </c>
      <c r="Q497" t="s">
        <v>8270</v>
      </c>
      <c r="R497" s="7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7">
        <v>60000</v>
      </c>
      <c r="E498">
        <v>1</v>
      </c>
      <c r="F498" t="s">
        <v>8221</v>
      </c>
      <c r="G498" t="s">
        <v>8224</v>
      </c>
      <c r="H498" t="s">
        <v>8246</v>
      </c>
      <c r="I498" s="9">
        <v>1392070874</v>
      </c>
      <c r="J498">
        <v>1386886874</v>
      </c>
      <c r="K498" t="b">
        <v>0</v>
      </c>
      <c r="L498">
        <v>1</v>
      </c>
      <c r="M498" t="b">
        <v>0</v>
      </c>
      <c r="N498" s="11">
        <f t="shared" si="42"/>
        <v>1.6666666666666668E-3</v>
      </c>
      <c r="O498" s="16">
        <f t="shared" si="43"/>
        <v>41620.93141203704</v>
      </c>
      <c r="P498" s="18">
        <f t="shared" si="44"/>
        <v>41680.93141203704</v>
      </c>
      <c r="Q498" t="s">
        <v>8270</v>
      </c>
      <c r="R498" s="7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 s="7">
        <v>4480</v>
      </c>
      <c r="E499">
        <v>30</v>
      </c>
      <c r="F499" t="s">
        <v>8221</v>
      </c>
      <c r="G499" t="s">
        <v>8224</v>
      </c>
      <c r="H499" t="s">
        <v>8246</v>
      </c>
      <c r="I499" s="9">
        <v>1419483600</v>
      </c>
      <c r="J499">
        <v>1414889665</v>
      </c>
      <c r="K499" t="b">
        <v>0</v>
      </c>
      <c r="L499">
        <v>3</v>
      </c>
      <c r="M499" t="b">
        <v>0</v>
      </c>
      <c r="N499" s="11">
        <f t="shared" si="42"/>
        <v>0.6696428571428571</v>
      </c>
      <c r="O499" s="16">
        <f t="shared" si="43"/>
        <v>41945.037789351853</v>
      </c>
      <c r="P499" s="18">
        <f t="shared" si="44"/>
        <v>41998.208333333328</v>
      </c>
      <c r="Q499" t="s">
        <v>8270</v>
      </c>
      <c r="R499" s="7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7">
        <v>65108</v>
      </c>
      <c r="E500">
        <v>2994</v>
      </c>
      <c r="F500" t="s">
        <v>8221</v>
      </c>
      <c r="G500" t="s">
        <v>8224</v>
      </c>
      <c r="H500" t="s">
        <v>8246</v>
      </c>
      <c r="I500" s="9">
        <v>1324664249</v>
      </c>
      <c r="J500">
        <v>1321035449</v>
      </c>
      <c r="K500" t="b">
        <v>0</v>
      </c>
      <c r="L500">
        <v>22</v>
      </c>
      <c r="M500" t="b">
        <v>0</v>
      </c>
      <c r="N500" s="11">
        <f t="shared" si="42"/>
        <v>4.5985132395404564</v>
      </c>
      <c r="O500" s="16">
        <f t="shared" si="43"/>
        <v>40858.762141203704</v>
      </c>
      <c r="P500" s="18">
        <f t="shared" si="44"/>
        <v>40900.762141203704</v>
      </c>
      <c r="Q500" t="s">
        <v>8270</v>
      </c>
      <c r="R500" s="7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7">
        <v>20000</v>
      </c>
      <c r="E501">
        <v>1910</v>
      </c>
      <c r="F501" t="s">
        <v>8221</v>
      </c>
      <c r="G501" t="s">
        <v>8224</v>
      </c>
      <c r="H501" t="s">
        <v>8246</v>
      </c>
      <c r="I501" s="9">
        <v>1255381140</v>
      </c>
      <c r="J501">
        <v>1250630968</v>
      </c>
      <c r="K501" t="b">
        <v>0</v>
      </c>
      <c r="L501">
        <v>26</v>
      </c>
      <c r="M501" t="b">
        <v>0</v>
      </c>
      <c r="N501" s="11">
        <f t="shared" si="42"/>
        <v>9.5500000000000007</v>
      </c>
      <c r="O501" s="16">
        <f t="shared" si="43"/>
        <v>40043.895462962959</v>
      </c>
      <c r="P501" s="18">
        <f t="shared" si="44"/>
        <v>40098.874305555553</v>
      </c>
      <c r="Q501" t="s">
        <v>8270</v>
      </c>
      <c r="R501" s="7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7">
        <v>6500</v>
      </c>
      <c r="E502">
        <v>215</v>
      </c>
      <c r="F502" t="s">
        <v>8221</v>
      </c>
      <c r="G502" t="s">
        <v>8224</v>
      </c>
      <c r="H502" t="s">
        <v>8246</v>
      </c>
      <c r="I502" s="9">
        <v>1273356960</v>
      </c>
      <c r="J502">
        <v>1268255751</v>
      </c>
      <c r="K502" t="b">
        <v>0</v>
      </c>
      <c r="L502">
        <v>4</v>
      </c>
      <c r="M502" t="b">
        <v>0</v>
      </c>
      <c r="N502" s="11">
        <f t="shared" si="42"/>
        <v>3.3076923076923079</v>
      </c>
      <c r="O502" s="16">
        <f t="shared" si="43"/>
        <v>40247.886006944449</v>
      </c>
      <c r="P502" s="18">
        <f t="shared" si="44"/>
        <v>40306.927777777775</v>
      </c>
      <c r="Q502" t="s">
        <v>8270</v>
      </c>
      <c r="R502" s="7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7">
        <v>10000</v>
      </c>
      <c r="E503">
        <v>0</v>
      </c>
      <c r="F503" t="s">
        <v>8221</v>
      </c>
      <c r="G503" t="s">
        <v>8224</v>
      </c>
      <c r="H503" t="s">
        <v>8246</v>
      </c>
      <c r="I503" s="9">
        <v>1310189851</v>
      </c>
      <c r="J503">
        <v>1307597851</v>
      </c>
      <c r="K503" t="b">
        <v>0</v>
      </c>
      <c r="L503">
        <v>0</v>
      </c>
      <c r="M503" t="b">
        <v>0</v>
      </c>
      <c r="N503" s="11">
        <f t="shared" si="42"/>
        <v>0</v>
      </c>
      <c r="O503" s="16">
        <f t="shared" si="43"/>
        <v>40703.234386574077</v>
      </c>
      <c r="P503" s="18">
        <f t="shared" si="44"/>
        <v>40733.234386574077</v>
      </c>
      <c r="Q503" t="s">
        <v>8270</v>
      </c>
      <c r="R503" s="7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7">
        <v>20000</v>
      </c>
      <c r="E504">
        <v>230</v>
      </c>
      <c r="F504" t="s">
        <v>8221</v>
      </c>
      <c r="G504" t="s">
        <v>8224</v>
      </c>
      <c r="H504" t="s">
        <v>8246</v>
      </c>
      <c r="I504" s="9">
        <v>1332073025</v>
      </c>
      <c r="J504">
        <v>1329484625</v>
      </c>
      <c r="K504" t="b">
        <v>0</v>
      </c>
      <c r="L504">
        <v>4</v>
      </c>
      <c r="M504" t="b">
        <v>0</v>
      </c>
      <c r="N504" s="11">
        <f t="shared" si="42"/>
        <v>1.1499999999999999</v>
      </c>
      <c r="O504" s="16">
        <f t="shared" si="43"/>
        <v>40956.553530092591</v>
      </c>
      <c r="P504" s="18">
        <f t="shared" si="44"/>
        <v>40986.511863425927</v>
      </c>
      <c r="Q504" t="s">
        <v>8270</v>
      </c>
      <c r="R504" s="7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7">
        <v>6500</v>
      </c>
      <c r="E505">
        <v>114</v>
      </c>
      <c r="F505" t="s">
        <v>8221</v>
      </c>
      <c r="G505" t="s">
        <v>8225</v>
      </c>
      <c r="H505" t="s">
        <v>8247</v>
      </c>
      <c r="I505" s="9">
        <v>1421498303</v>
      </c>
      <c r="J505">
        <v>1418906303</v>
      </c>
      <c r="K505" t="b">
        <v>0</v>
      </c>
      <c r="L505">
        <v>9</v>
      </c>
      <c r="M505" t="b">
        <v>0</v>
      </c>
      <c r="N505" s="11">
        <f t="shared" si="42"/>
        <v>1.7538461538461538</v>
      </c>
      <c r="O505" s="16">
        <f t="shared" si="43"/>
        <v>41991.526655092588</v>
      </c>
      <c r="P505" s="18">
        <f t="shared" si="44"/>
        <v>42021.526655092588</v>
      </c>
      <c r="Q505" t="s">
        <v>8270</v>
      </c>
      <c r="R505" s="7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7">
        <v>24500</v>
      </c>
      <c r="E506">
        <v>335</v>
      </c>
      <c r="F506" t="s">
        <v>8221</v>
      </c>
      <c r="G506" t="s">
        <v>8224</v>
      </c>
      <c r="H506" t="s">
        <v>8246</v>
      </c>
      <c r="I506" s="9">
        <v>1334097387</v>
      </c>
      <c r="J506">
        <v>1328916987</v>
      </c>
      <c r="K506" t="b">
        <v>0</v>
      </c>
      <c r="L506">
        <v>5</v>
      </c>
      <c r="M506" t="b">
        <v>0</v>
      </c>
      <c r="N506" s="11">
        <f t="shared" si="42"/>
        <v>1.3673469387755102</v>
      </c>
      <c r="O506" s="16">
        <f t="shared" si="43"/>
        <v>40949.98364583333</v>
      </c>
      <c r="P506" s="18">
        <f t="shared" si="44"/>
        <v>41009.941979166666</v>
      </c>
      <c r="Q506" t="s">
        <v>8270</v>
      </c>
      <c r="R506" s="7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7">
        <v>12000</v>
      </c>
      <c r="E507">
        <v>52</v>
      </c>
      <c r="F507" t="s">
        <v>8221</v>
      </c>
      <c r="G507" t="s">
        <v>8224</v>
      </c>
      <c r="H507" t="s">
        <v>8246</v>
      </c>
      <c r="I507" s="9">
        <v>1451010086</v>
      </c>
      <c r="J507">
        <v>1447122086</v>
      </c>
      <c r="K507" t="b">
        <v>0</v>
      </c>
      <c r="L507">
        <v>14</v>
      </c>
      <c r="M507" t="b">
        <v>0</v>
      </c>
      <c r="N507" s="11">
        <f t="shared" si="42"/>
        <v>0.43333333333333329</v>
      </c>
      <c r="O507" s="16">
        <f t="shared" si="43"/>
        <v>42318.098217592589</v>
      </c>
      <c r="P507" s="18">
        <f t="shared" si="44"/>
        <v>42363.098217592589</v>
      </c>
      <c r="Q507" t="s">
        <v>8270</v>
      </c>
      <c r="R507" s="7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7">
        <v>200000</v>
      </c>
      <c r="E508">
        <v>250</v>
      </c>
      <c r="F508" t="s">
        <v>8221</v>
      </c>
      <c r="G508" t="s">
        <v>8224</v>
      </c>
      <c r="H508" t="s">
        <v>8246</v>
      </c>
      <c r="I508" s="9">
        <v>1376140520</v>
      </c>
      <c r="J508">
        <v>1373548520</v>
      </c>
      <c r="K508" t="b">
        <v>0</v>
      </c>
      <c r="L508">
        <v>1</v>
      </c>
      <c r="M508" t="b">
        <v>0</v>
      </c>
      <c r="N508" s="11">
        <f t="shared" si="42"/>
        <v>0.125</v>
      </c>
      <c r="O508" s="16">
        <f t="shared" si="43"/>
        <v>41466.552314814813</v>
      </c>
      <c r="P508" s="18">
        <f t="shared" si="44"/>
        <v>41496.552314814813</v>
      </c>
      <c r="Q508" t="s">
        <v>8270</v>
      </c>
      <c r="R508" s="7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7">
        <v>20000</v>
      </c>
      <c r="E509">
        <v>640</v>
      </c>
      <c r="F509" t="s">
        <v>8221</v>
      </c>
      <c r="G509" t="s">
        <v>8224</v>
      </c>
      <c r="H509" t="s">
        <v>8246</v>
      </c>
      <c r="I509" s="9">
        <v>1350687657</v>
      </c>
      <c r="J509">
        <v>1346799657</v>
      </c>
      <c r="K509" t="b">
        <v>0</v>
      </c>
      <c r="L509">
        <v>10</v>
      </c>
      <c r="M509" t="b">
        <v>0</v>
      </c>
      <c r="N509" s="11">
        <f t="shared" si="42"/>
        <v>3.2</v>
      </c>
      <c r="O509" s="16">
        <f t="shared" si="43"/>
        <v>41156.958993055552</v>
      </c>
      <c r="P509" s="18">
        <f t="shared" si="44"/>
        <v>41201.958993055552</v>
      </c>
      <c r="Q509" t="s">
        <v>8270</v>
      </c>
      <c r="R509" s="7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7">
        <v>50000</v>
      </c>
      <c r="E510">
        <v>400</v>
      </c>
      <c r="F510" t="s">
        <v>8221</v>
      </c>
      <c r="G510" t="s">
        <v>8224</v>
      </c>
      <c r="H510" t="s">
        <v>8246</v>
      </c>
      <c r="I510" s="9">
        <v>1337955240</v>
      </c>
      <c r="J510">
        <v>1332808501</v>
      </c>
      <c r="K510" t="b">
        <v>0</v>
      </c>
      <c r="L510">
        <v>3</v>
      </c>
      <c r="M510" t="b">
        <v>0</v>
      </c>
      <c r="N510" s="11">
        <f t="shared" si="42"/>
        <v>0.8</v>
      </c>
      <c r="O510" s="16">
        <f t="shared" si="43"/>
        <v>40995.024317129632</v>
      </c>
      <c r="P510" s="18">
        <f t="shared" si="44"/>
        <v>41054.593055555553</v>
      </c>
      <c r="Q510" t="s">
        <v>8270</v>
      </c>
      <c r="R510" s="7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7">
        <v>5000</v>
      </c>
      <c r="E511">
        <v>10</v>
      </c>
      <c r="F511" t="s">
        <v>8221</v>
      </c>
      <c r="G511" t="s">
        <v>8225</v>
      </c>
      <c r="H511" t="s">
        <v>8247</v>
      </c>
      <c r="I511" s="9">
        <v>1435504170</v>
      </c>
      <c r="J511">
        <v>1432912170</v>
      </c>
      <c r="K511" t="b">
        <v>0</v>
      </c>
      <c r="L511">
        <v>1</v>
      </c>
      <c r="M511" t="b">
        <v>0</v>
      </c>
      <c r="N511" s="11">
        <f t="shared" si="42"/>
        <v>0.2</v>
      </c>
      <c r="O511" s="16">
        <f t="shared" si="43"/>
        <v>42153.631597222222</v>
      </c>
      <c r="P511" s="18">
        <f t="shared" si="44"/>
        <v>42183.631597222222</v>
      </c>
      <c r="Q511" t="s">
        <v>8270</v>
      </c>
      <c r="R511" s="7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7">
        <v>14000</v>
      </c>
      <c r="E512">
        <v>0</v>
      </c>
      <c r="F512" t="s">
        <v>8221</v>
      </c>
      <c r="G512" t="s">
        <v>8224</v>
      </c>
      <c r="H512" t="s">
        <v>8246</v>
      </c>
      <c r="I512" s="9">
        <v>1456805639</v>
      </c>
      <c r="J512">
        <v>1454213639</v>
      </c>
      <c r="K512" t="b">
        <v>0</v>
      </c>
      <c r="L512">
        <v>0</v>
      </c>
      <c r="M512" t="b">
        <v>0</v>
      </c>
      <c r="N512" s="11">
        <f t="shared" si="42"/>
        <v>0</v>
      </c>
      <c r="O512" s="16">
        <f t="shared" si="43"/>
        <v>42400.176377314812</v>
      </c>
      <c r="P512" s="18">
        <f t="shared" si="44"/>
        <v>42430.176377314812</v>
      </c>
      <c r="Q512" t="s">
        <v>8270</v>
      </c>
      <c r="R512" s="7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7">
        <v>5000</v>
      </c>
      <c r="E513">
        <v>150</v>
      </c>
      <c r="F513" t="s">
        <v>8221</v>
      </c>
      <c r="G513" t="s">
        <v>8224</v>
      </c>
      <c r="H513" t="s">
        <v>8246</v>
      </c>
      <c r="I513" s="9">
        <v>1365228982</v>
      </c>
      <c r="J513">
        <v>1362640582</v>
      </c>
      <c r="K513" t="b">
        <v>0</v>
      </c>
      <c r="L513">
        <v>5</v>
      </c>
      <c r="M513" t="b">
        <v>0</v>
      </c>
      <c r="N513" s="11">
        <f t="shared" si="42"/>
        <v>3</v>
      </c>
      <c r="O513" s="16">
        <f t="shared" si="43"/>
        <v>41340.303032407406</v>
      </c>
      <c r="P513" s="18">
        <f t="shared" si="44"/>
        <v>41370.261365740742</v>
      </c>
      <c r="Q513" t="s">
        <v>8270</v>
      </c>
      <c r="R513" s="7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7">
        <v>8000</v>
      </c>
      <c r="E514">
        <v>11</v>
      </c>
      <c r="F514" t="s">
        <v>8221</v>
      </c>
      <c r="G514" t="s">
        <v>8224</v>
      </c>
      <c r="H514" t="s">
        <v>8246</v>
      </c>
      <c r="I514" s="9">
        <v>1479667727</v>
      </c>
      <c r="J514">
        <v>1475776127</v>
      </c>
      <c r="K514" t="b">
        <v>0</v>
      </c>
      <c r="L514">
        <v>2</v>
      </c>
      <c r="M514" t="b">
        <v>0</v>
      </c>
      <c r="N514" s="11">
        <f t="shared" ref="N514:N577" si="48">E514/D514*100</f>
        <v>0.13749999999999998</v>
      </c>
      <c r="O514" s="16">
        <f t="shared" ref="O514:O577" si="49">(((J514/60)/60)/24)+DATE(1970,1,1)</f>
        <v>42649.742210648154</v>
      </c>
      <c r="P514" s="18">
        <f t="shared" ref="P514:P577" si="50">(((I514/60)/60)/24)+DATE(1970,1,1)</f>
        <v>42694.783877314811</v>
      </c>
      <c r="Q514" t="s">
        <v>8270</v>
      </c>
      <c r="R514" s="7">
        <f t="shared" ref="R514:R577" si="51">E514/L514</f>
        <v>5.5</v>
      </c>
      <c r="S514" t="str">
        <f t="shared" si="46"/>
        <v>film &amp; video</v>
      </c>
      <c r="T514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7">
        <v>50000</v>
      </c>
      <c r="E515">
        <v>6962</v>
      </c>
      <c r="F515" t="s">
        <v>8221</v>
      </c>
      <c r="G515" t="s">
        <v>8224</v>
      </c>
      <c r="H515" t="s">
        <v>8246</v>
      </c>
      <c r="I515" s="9">
        <v>1471244400</v>
      </c>
      <c r="J515">
        <v>1467387705</v>
      </c>
      <c r="K515" t="b">
        <v>0</v>
      </c>
      <c r="L515">
        <v>68</v>
      </c>
      <c r="M515" t="b">
        <v>0</v>
      </c>
      <c r="N515" s="11">
        <f t="shared" si="48"/>
        <v>13.923999999999999</v>
      </c>
      <c r="O515" s="16">
        <f t="shared" si="49"/>
        <v>42552.653993055559</v>
      </c>
      <c r="P515" s="18">
        <f t="shared" si="50"/>
        <v>42597.291666666672</v>
      </c>
      <c r="Q515" t="s">
        <v>8270</v>
      </c>
      <c r="R515" s="7">
        <f t="shared" si="51"/>
        <v>102.38235294117646</v>
      </c>
      <c r="S515" t="str">
        <f t="shared" ref="S515:S578" si="52">LEFT(Q515,FIND("/",Q515)-1)</f>
        <v>film &amp; video</v>
      </c>
      <c r="T515" t="str">
        <f t="shared" ref="T515:T578" si="53">RIGHT(Q515,LEN(Q515)-FIND("/",Q515))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7">
        <v>1500</v>
      </c>
      <c r="E516">
        <v>50</v>
      </c>
      <c r="F516" t="s">
        <v>8221</v>
      </c>
      <c r="G516" t="s">
        <v>8229</v>
      </c>
      <c r="H516" t="s">
        <v>8251</v>
      </c>
      <c r="I516" s="9">
        <v>1407595447</v>
      </c>
      <c r="J516">
        <v>1405003447</v>
      </c>
      <c r="K516" t="b">
        <v>0</v>
      </c>
      <c r="L516">
        <v>3</v>
      </c>
      <c r="M516" t="b">
        <v>0</v>
      </c>
      <c r="N516" s="11">
        <f t="shared" si="48"/>
        <v>3.3333333333333335</v>
      </c>
      <c r="O516" s="16">
        <f t="shared" si="49"/>
        <v>41830.613969907405</v>
      </c>
      <c r="P516" s="18">
        <f t="shared" si="50"/>
        <v>41860.613969907405</v>
      </c>
      <c r="Q516" t="s">
        <v>8270</v>
      </c>
      <c r="R516" s="7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7">
        <v>97000</v>
      </c>
      <c r="E517">
        <v>24651</v>
      </c>
      <c r="F517" t="s">
        <v>8221</v>
      </c>
      <c r="G517" t="s">
        <v>8224</v>
      </c>
      <c r="H517" t="s">
        <v>8246</v>
      </c>
      <c r="I517" s="9">
        <v>1451389601</v>
      </c>
      <c r="J517">
        <v>1447933601</v>
      </c>
      <c r="K517" t="b">
        <v>0</v>
      </c>
      <c r="L517">
        <v>34</v>
      </c>
      <c r="M517" t="b">
        <v>0</v>
      </c>
      <c r="N517" s="11">
        <f t="shared" si="48"/>
        <v>25.41340206185567</v>
      </c>
      <c r="O517" s="16">
        <f t="shared" si="49"/>
        <v>42327.490752314814</v>
      </c>
      <c r="P517" s="18">
        <f t="shared" si="50"/>
        <v>42367.490752314814</v>
      </c>
      <c r="Q517" t="s">
        <v>8270</v>
      </c>
      <c r="R517" s="7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7">
        <v>5000</v>
      </c>
      <c r="E518">
        <v>0</v>
      </c>
      <c r="F518" t="s">
        <v>8221</v>
      </c>
      <c r="G518" t="s">
        <v>8225</v>
      </c>
      <c r="H518" t="s">
        <v>8247</v>
      </c>
      <c r="I518" s="9">
        <v>1432752080</v>
      </c>
      <c r="J518">
        <v>1427568080</v>
      </c>
      <c r="K518" t="b">
        <v>0</v>
      </c>
      <c r="L518">
        <v>0</v>
      </c>
      <c r="M518" t="b">
        <v>0</v>
      </c>
      <c r="N518" s="11">
        <f t="shared" si="48"/>
        <v>0</v>
      </c>
      <c r="O518" s="16">
        <f t="shared" si="49"/>
        <v>42091.778703703705</v>
      </c>
      <c r="P518" s="18">
        <f t="shared" si="50"/>
        <v>42151.778703703705</v>
      </c>
      <c r="Q518" t="s">
        <v>8270</v>
      </c>
      <c r="R518" s="7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7">
        <v>15000</v>
      </c>
      <c r="E519">
        <v>205</v>
      </c>
      <c r="F519" t="s">
        <v>8221</v>
      </c>
      <c r="G519" t="s">
        <v>8224</v>
      </c>
      <c r="H519" t="s">
        <v>8246</v>
      </c>
      <c r="I519" s="9">
        <v>1486046761</v>
      </c>
      <c r="J519">
        <v>1483454761</v>
      </c>
      <c r="K519" t="b">
        <v>0</v>
      </c>
      <c r="L519">
        <v>3</v>
      </c>
      <c r="M519" t="b">
        <v>0</v>
      </c>
      <c r="N519" s="11">
        <f t="shared" si="48"/>
        <v>1.3666666666666667</v>
      </c>
      <c r="O519" s="16">
        <f t="shared" si="49"/>
        <v>42738.615289351852</v>
      </c>
      <c r="P519" s="18">
        <f t="shared" si="50"/>
        <v>42768.615289351852</v>
      </c>
      <c r="Q519" t="s">
        <v>8270</v>
      </c>
      <c r="R519" s="7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7">
        <v>7175</v>
      </c>
      <c r="E520">
        <v>0</v>
      </c>
      <c r="F520" t="s">
        <v>8221</v>
      </c>
      <c r="G520" t="s">
        <v>8224</v>
      </c>
      <c r="H520" t="s">
        <v>8246</v>
      </c>
      <c r="I520" s="9">
        <v>1441550760</v>
      </c>
      <c r="J520">
        <v>1438958824</v>
      </c>
      <c r="K520" t="b">
        <v>0</v>
      </c>
      <c r="L520">
        <v>0</v>
      </c>
      <c r="M520" t="b">
        <v>0</v>
      </c>
      <c r="N520" s="11">
        <f t="shared" si="48"/>
        <v>0</v>
      </c>
      <c r="O520" s="16">
        <f t="shared" si="49"/>
        <v>42223.616018518514</v>
      </c>
      <c r="P520" s="18">
        <f t="shared" si="50"/>
        <v>42253.615277777775</v>
      </c>
      <c r="Q520" t="s">
        <v>8270</v>
      </c>
      <c r="R520" s="7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7">
        <v>12001</v>
      </c>
      <c r="E521">
        <v>2746</v>
      </c>
      <c r="F521" t="s">
        <v>8221</v>
      </c>
      <c r="G521" t="s">
        <v>8224</v>
      </c>
      <c r="H521" t="s">
        <v>8246</v>
      </c>
      <c r="I521" s="9">
        <v>1354699421</v>
      </c>
      <c r="J521">
        <v>1352107421</v>
      </c>
      <c r="K521" t="b">
        <v>0</v>
      </c>
      <c r="L521">
        <v>70</v>
      </c>
      <c r="M521" t="b">
        <v>0</v>
      </c>
      <c r="N521" s="11">
        <f t="shared" si="48"/>
        <v>22.881426547787683</v>
      </c>
      <c r="O521" s="16">
        <f t="shared" si="49"/>
        <v>41218.391446759262</v>
      </c>
      <c r="P521" s="18">
        <f t="shared" si="50"/>
        <v>41248.391446759262</v>
      </c>
      <c r="Q521" t="s">
        <v>8270</v>
      </c>
      <c r="R521" s="7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7">
        <v>5000</v>
      </c>
      <c r="E522">
        <v>5105</v>
      </c>
      <c r="F522" t="s">
        <v>8219</v>
      </c>
      <c r="G522" t="s">
        <v>8225</v>
      </c>
      <c r="H522" t="s">
        <v>8247</v>
      </c>
      <c r="I522" s="9">
        <v>1449766261</v>
      </c>
      <c r="J522">
        <v>1447174261</v>
      </c>
      <c r="K522" t="b">
        <v>0</v>
      </c>
      <c r="L522">
        <v>34</v>
      </c>
      <c r="M522" t="b">
        <v>1</v>
      </c>
      <c r="N522" s="11">
        <f t="shared" si="48"/>
        <v>102.1</v>
      </c>
      <c r="O522" s="16">
        <f t="shared" si="49"/>
        <v>42318.702094907407</v>
      </c>
      <c r="P522" s="18">
        <f t="shared" si="50"/>
        <v>42348.702094907407</v>
      </c>
      <c r="Q522" t="s">
        <v>8271</v>
      </c>
      <c r="R522" s="7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7">
        <v>5000</v>
      </c>
      <c r="E523">
        <v>5232</v>
      </c>
      <c r="F523" t="s">
        <v>8219</v>
      </c>
      <c r="G523" t="s">
        <v>8224</v>
      </c>
      <c r="H523" t="s">
        <v>8246</v>
      </c>
      <c r="I523" s="9">
        <v>1477976340</v>
      </c>
      <c r="J523">
        <v>1475460819</v>
      </c>
      <c r="K523" t="b">
        <v>0</v>
      </c>
      <c r="L523">
        <v>56</v>
      </c>
      <c r="M523" t="b">
        <v>1</v>
      </c>
      <c r="N523" s="11">
        <f t="shared" si="48"/>
        <v>104.64</v>
      </c>
      <c r="O523" s="16">
        <f t="shared" si="49"/>
        <v>42646.092812499999</v>
      </c>
      <c r="P523" s="18">
        <f t="shared" si="50"/>
        <v>42675.207638888889</v>
      </c>
      <c r="Q523" t="s">
        <v>8271</v>
      </c>
      <c r="R523" s="7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7">
        <v>3000</v>
      </c>
      <c r="E524">
        <v>3440</v>
      </c>
      <c r="F524" t="s">
        <v>8219</v>
      </c>
      <c r="G524" t="s">
        <v>8224</v>
      </c>
      <c r="H524" t="s">
        <v>8246</v>
      </c>
      <c r="I524" s="9">
        <v>1458518325</v>
      </c>
      <c r="J524">
        <v>1456793925</v>
      </c>
      <c r="K524" t="b">
        <v>0</v>
      </c>
      <c r="L524">
        <v>31</v>
      </c>
      <c r="M524" t="b">
        <v>1</v>
      </c>
      <c r="N524" s="11">
        <f t="shared" si="48"/>
        <v>114.66666666666667</v>
      </c>
      <c r="O524" s="16">
        <f t="shared" si="49"/>
        <v>42430.040798611109</v>
      </c>
      <c r="P524" s="18">
        <f t="shared" si="50"/>
        <v>42449.999131944445</v>
      </c>
      <c r="Q524" t="s">
        <v>8271</v>
      </c>
      <c r="R524" s="7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7">
        <v>5000</v>
      </c>
      <c r="E525">
        <v>6030</v>
      </c>
      <c r="F525" t="s">
        <v>8219</v>
      </c>
      <c r="G525" t="s">
        <v>8224</v>
      </c>
      <c r="H525" t="s">
        <v>8246</v>
      </c>
      <c r="I525" s="9">
        <v>1442805076</v>
      </c>
      <c r="J525">
        <v>1440213076</v>
      </c>
      <c r="K525" t="b">
        <v>0</v>
      </c>
      <c r="L525">
        <v>84</v>
      </c>
      <c r="M525" t="b">
        <v>1</v>
      </c>
      <c r="N525" s="11">
        <f t="shared" si="48"/>
        <v>120.6</v>
      </c>
      <c r="O525" s="16">
        <f t="shared" si="49"/>
        <v>42238.13282407407</v>
      </c>
      <c r="P525" s="18">
        <f t="shared" si="50"/>
        <v>42268.13282407407</v>
      </c>
      <c r="Q525" t="s">
        <v>8271</v>
      </c>
      <c r="R525" s="7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7">
        <v>3500</v>
      </c>
      <c r="E526">
        <v>3803.55</v>
      </c>
      <c r="F526" t="s">
        <v>8219</v>
      </c>
      <c r="G526" t="s">
        <v>8225</v>
      </c>
      <c r="H526" t="s">
        <v>8247</v>
      </c>
      <c r="I526" s="9">
        <v>1464801169</v>
      </c>
      <c r="J526">
        <v>1462209169</v>
      </c>
      <c r="K526" t="b">
        <v>0</v>
      </c>
      <c r="L526">
        <v>130</v>
      </c>
      <c r="M526" t="b">
        <v>1</v>
      </c>
      <c r="N526" s="11">
        <f t="shared" si="48"/>
        <v>108.67285714285715</v>
      </c>
      <c r="O526" s="16">
        <f t="shared" si="49"/>
        <v>42492.717233796298</v>
      </c>
      <c r="P526" s="18">
        <f t="shared" si="50"/>
        <v>42522.717233796298</v>
      </c>
      <c r="Q526" t="s">
        <v>8271</v>
      </c>
      <c r="R526" s="7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7">
        <v>12000</v>
      </c>
      <c r="E527">
        <v>12000</v>
      </c>
      <c r="F527" t="s">
        <v>8219</v>
      </c>
      <c r="G527" t="s">
        <v>8224</v>
      </c>
      <c r="H527" t="s">
        <v>8246</v>
      </c>
      <c r="I527" s="9">
        <v>1410601041</v>
      </c>
      <c r="J527">
        <v>1406713041</v>
      </c>
      <c r="K527" t="b">
        <v>0</v>
      </c>
      <c r="L527">
        <v>12</v>
      </c>
      <c r="M527" t="b">
        <v>1</v>
      </c>
      <c r="N527" s="11">
        <f t="shared" si="48"/>
        <v>100</v>
      </c>
      <c r="O527" s="16">
        <f t="shared" si="49"/>
        <v>41850.400937500002</v>
      </c>
      <c r="P527" s="18">
        <f t="shared" si="50"/>
        <v>41895.400937500002</v>
      </c>
      <c r="Q527" t="s">
        <v>8271</v>
      </c>
      <c r="R527" s="7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7">
        <v>1500</v>
      </c>
      <c r="E528">
        <v>1710</v>
      </c>
      <c r="F528" t="s">
        <v>8219</v>
      </c>
      <c r="G528" t="s">
        <v>8225</v>
      </c>
      <c r="H528" t="s">
        <v>8247</v>
      </c>
      <c r="I528" s="9">
        <v>1438966800</v>
      </c>
      <c r="J528">
        <v>1436278344</v>
      </c>
      <c r="K528" t="b">
        <v>0</v>
      </c>
      <c r="L528">
        <v>23</v>
      </c>
      <c r="M528" t="b">
        <v>1</v>
      </c>
      <c r="N528" s="11">
        <f t="shared" si="48"/>
        <v>113.99999999999999</v>
      </c>
      <c r="O528" s="16">
        <f t="shared" si="49"/>
        <v>42192.591944444444</v>
      </c>
      <c r="P528" s="18">
        <f t="shared" si="50"/>
        <v>42223.708333333328</v>
      </c>
      <c r="Q528" t="s">
        <v>8271</v>
      </c>
      <c r="R528" s="7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7">
        <v>10000</v>
      </c>
      <c r="E529">
        <v>10085</v>
      </c>
      <c r="F529" t="s">
        <v>8219</v>
      </c>
      <c r="G529" t="s">
        <v>8224</v>
      </c>
      <c r="H529" t="s">
        <v>8246</v>
      </c>
      <c r="I529" s="9">
        <v>1487347500</v>
      </c>
      <c r="J529">
        <v>1484715366</v>
      </c>
      <c r="K529" t="b">
        <v>0</v>
      </c>
      <c r="L529">
        <v>158</v>
      </c>
      <c r="M529" t="b">
        <v>1</v>
      </c>
      <c r="N529" s="11">
        <f t="shared" si="48"/>
        <v>100.85</v>
      </c>
      <c r="O529" s="16">
        <f t="shared" si="49"/>
        <v>42753.205625000002</v>
      </c>
      <c r="P529" s="18">
        <f t="shared" si="50"/>
        <v>42783.670138888891</v>
      </c>
      <c r="Q529" t="s">
        <v>8271</v>
      </c>
      <c r="R529" s="7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7">
        <v>1150</v>
      </c>
      <c r="E530">
        <v>1330</v>
      </c>
      <c r="F530" t="s">
        <v>8219</v>
      </c>
      <c r="G530" t="s">
        <v>8224</v>
      </c>
      <c r="H530" t="s">
        <v>8246</v>
      </c>
      <c r="I530" s="9">
        <v>1434921600</v>
      </c>
      <c r="J530">
        <v>1433109907</v>
      </c>
      <c r="K530" t="b">
        <v>0</v>
      </c>
      <c r="L530">
        <v>30</v>
      </c>
      <c r="M530" t="b">
        <v>1</v>
      </c>
      <c r="N530" s="11">
        <f t="shared" si="48"/>
        <v>115.65217391304347</v>
      </c>
      <c r="O530" s="16">
        <f t="shared" si="49"/>
        <v>42155.920219907406</v>
      </c>
      <c r="P530" s="18">
        <f t="shared" si="50"/>
        <v>42176.888888888891</v>
      </c>
      <c r="Q530" t="s">
        <v>8271</v>
      </c>
      <c r="R530" s="7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7">
        <v>1200</v>
      </c>
      <c r="E531">
        <v>1565</v>
      </c>
      <c r="F531" t="s">
        <v>8219</v>
      </c>
      <c r="G531" t="s">
        <v>8229</v>
      </c>
      <c r="H531" t="s">
        <v>8251</v>
      </c>
      <c r="I531" s="9">
        <v>1484110800</v>
      </c>
      <c r="J531">
        <v>1482281094</v>
      </c>
      <c r="K531" t="b">
        <v>0</v>
      </c>
      <c r="L531">
        <v>18</v>
      </c>
      <c r="M531" t="b">
        <v>1</v>
      </c>
      <c r="N531" s="11">
        <f t="shared" si="48"/>
        <v>130.41666666666666</v>
      </c>
      <c r="O531" s="16">
        <f t="shared" si="49"/>
        <v>42725.031180555554</v>
      </c>
      <c r="P531" s="18">
        <f t="shared" si="50"/>
        <v>42746.208333333328</v>
      </c>
      <c r="Q531" t="s">
        <v>8271</v>
      </c>
      <c r="R531" s="7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7">
        <v>3405</v>
      </c>
      <c r="E532">
        <v>3670</v>
      </c>
      <c r="F532" t="s">
        <v>8219</v>
      </c>
      <c r="G532" t="s">
        <v>8224</v>
      </c>
      <c r="H532" t="s">
        <v>8246</v>
      </c>
      <c r="I532" s="9">
        <v>1435111200</v>
      </c>
      <c r="J532">
        <v>1433254268</v>
      </c>
      <c r="K532" t="b">
        <v>0</v>
      </c>
      <c r="L532">
        <v>29</v>
      </c>
      <c r="M532" t="b">
        <v>1</v>
      </c>
      <c r="N532" s="11">
        <f t="shared" si="48"/>
        <v>107.78267254038178</v>
      </c>
      <c r="O532" s="16">
        <f t="shared" si="49"/>
        <v>42157.591064814813</v>
      </c>
      <c r="P532" s="18">
        <f t="shared" si="50"/>
        <v>42179.083333333328</v>
      </c>
      <c r="Q532" t="s">
        <v>8271</v>
      </c>
      <c r="R532" s="7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7">
        <v>4000</v>
      </c>
      <c r="E533">
        <v>4000</v>
      </c>
      <c r="F533" t="s">
        <v>8219</v>
      </c>
      <c r="G533" t="s">
        <v>8224</v>
      </c>
      <c r="H533" t="s">
        <v>8246</v>
      </c>
      <c r="I533" s="9">
        <v>1481957940</v>
      </c>
      <c r="J533">
        <v>1478050429</v>
      </c>
      <c r="K533" t="b">
        <v>0</v>
      </c>
      <c r="L533">
        <v>31</v>
      </c>
      <c r="M533" t="b">
        <v>1</v>
      </c>
      <c r="N533" s="11">
        <f t="shared" si="48"/>
        <v>100</v>
      </c>
      <c r="O533" s="16">
        <f t="shared" si="49"/>
        <v>42676.065150462964</v>
      </c>
      <c r="P533" s="18">
        <f t="shared" si="50"/>
        <v>42721.290972222225</v>
      </c>
      <c r="Q533" t="s">
        <v>8271</v>
      </c>
      <c r="R533" s="7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7">
        <v>10000</v>
      </c>
      <c r="E534">
        <v>12325</v>
      </c>
      <c r="F534" t="s">
        <v>8219</v>
      </c>
      <c r="G534" t="s">
        <v>8224</v>
      </c>
      <c r="H534" t="s">
        <v>8246</v>
      </c>
      <c r="I534" s="9">
        <v>1463098208</v>
      </c>
      <c r="J534">
        <v>1460506208</v>
      </c>
      <c r="K534" t="b">
        <v>0</v>
      </c>
      <c r="L534">
        <v>173</v>
      </c>
      <c r="M534" t="b">
        <v>1</v>
      </c>
      <c r="N534" s="11">
        <f t="shared" si="48"/>
        <v>123.25</v>
      </c>
      <c r="O534" s="16">
        <f t="shared" si="49"/>
        <v>42473.007037037038</v>
      </c>
      <c r="P534" s="18">
        <f t="shared" si="50"/>
        <v>42503.007037037038</v>
      </c>
      <c r="Q534" t="s">
        <v>8271</v>
      </c>
      <c r="R534" s="7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7">
        <v>2000</v>
      </c>
      <c r="E535">
        <v>2004</v>
      </c>
      <c r="F535" t="s">
        <v>8219</v>
      </c>
      <c r="G535" t="s">
        <v>8225</v>
      </c>
      <c r="H535" t="s">
        <v>8247</v>
      </c>
      <c r="I535" s="9">
        <v>1463394365</v>
      </c>
      <c r="J535">
        <v>1461320765</v>
      </c>
      <c r="K535" t="b">
        <v>0</v>
      </c>
      <c r="L535">
        <v>17</v>
      </c>
      <c r="M535" t="b">
        <v>1</v>
      </c>
      <c r="N535" s="11">
        <f t="shared" si="48"/>
        <v>100.2</v>
      </c>
      <c r="O535" s="16">
        <f t="shared" si="49"/>
        <v>42482.43478009259</v>
      </c>
      <c r="P535" s="18">
        <f t="shared" si="50"/>
        <v>42506.43478009259</v>
      </c>
      <c r="Q535" t="s">
        <v>8271</v>
      </c>
      <c r="R535" s="7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7">
        <v>15000</v>
      </c>
      <c r="E536">
        <v>15700</v>
      </c>
      <c r="F536" t="s">
        <v>8219</v>
      </c>
      <c r="G536" t="s">
        <v>8234</v>
      </c>
      <c r="H536" t="s">
        <v>8254</v>
      </c>
      <c r="I536" s="9">
        <v>1446418800</v>
      </c>
      <c r="J536">
        <v>1443036470</v>
      </c>
      <c r="K536" t="b">
        <v>0</v>
      </c>
      <c r="L536">
        <v>48</v>
      </c>
      <c r="M536" t="b">
        <v>1</v>
      </c>
      <c r="N536" s="11">
        <f t="shared" si="48"/>
        <v>104.66666666666666</v>
      </c>
      <c r="O536" s="16">
        <f t="shared" si="49"/>
        <v>42270.810995370368</v>
      </c>
      <c r="P536" s="18">
        <f t="shared" si="50"/>
        <v>42309.958333333328</v>
      </c>
      <c r="Q536" t="s">
        <v>8271</v>
      </c>
      <c r="R536" s="7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7">
        <v>2000</v>
      </c>
      <c r="E537">
        <v>2050</v>
      </c>
      <c r="F537" t="s">
        <v>8219</v>
      </c>
      <c r="G537" t="s">
        <v>8225</v>
      </c>
      <c r="H537" t="s">
        <v>8247</v>
      </c>
      <c r="I537" s="9">
        <v>1483707905</v>
      </c>
      <c r="J537">
        <v>1481115905</v>
      </c>
      <c r="K537" t="b">
        <v>0</v>
      </c>
      <c r="L537">
        <v>59</v>
      </c>
      <c r="M537" t="b">
        <v>1</v>
      </c>
      <c r="N537" s="11">
        <f t="shared" si="48"/>
        <v>102.49999999999999</v>
      </c>
      <c r="O537" s="16">
        <f t="shared" si="49"/>
        <v>42711.545196759253</v>
      </c>
      <c r="P537" s="18">
        <f t="shared" si="50"/>
        <v>42741.545196759253</v>
      </c>
      <c r="Q537" t="s">
        <v>8271</v>
      </c>
      <c r="R537" s="7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7">
        <v>3300</v>
      </c>
      <c r="E538">
        <v>3902.5</v>
      </c>
      <c r="F538" t="s">
        <v>8219</v>
      </c>
      <c r="G538" t="s">
        <v>8225</v>
      </c>
      <c r="H538" t="s">
        <v>8247</v>
      </c>
      <c r="I538" s="9">
        <v>1438624800</v>
      </c>
      <c r="J538">
        <v>1435133807</v>
      </c>
      <c r="K538" t="b">
        <v>0</v>
      </c>
      <c r="L538">
        <v>39</v>
      </c>
      <c r="M538" t="b">
        <v>1</v>
      </c>
      <c r="N538" s="11">
        <f t="shared" si="48"/>
        <v>118.25757575757576</v>
      </c>
      <c r="O538" s="16">
        <f t="shared" si="49"/>
        <v>42179.344988425932</v>
      </c>
      <c r="P538" s="18">
        <f t="shared" si="50"/>
        <v>42219.75</v>
      </c>
      <c r="Q538" t="s">
        <v>8271</v>
      </c>
      <c r="R538" s="7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7">
        <v>2000</v>
      </c>
      <c r="E539">
        <v>2410</v>
      </c>
      <c r="F539" t="s">
        <v>8219</v>
      </c>
      <c r="G539" t="s">
        <v>8224</v>
      </c>
      <c r="H539" t="s">
        <v>8246</v>
      </c>
      <c r="I539" s="9">
        <v>1446665191</v>
      </c>
      <c r="J539">
        <v>1444069591</v>
      </c>
      <c r="K539" t="b">
        <v>0</v>
      </c>
      <c r="L539">
        <v>59</v>
      </c>
      <c r="M539" t="b">
        <v>1</v>
      </c>
      <c r="N539" s="11">
        <f t="shared" si="48"/>
        <v>120.5</v>
      </c>
      <c r="O539" s="16">
        <f t="shared" si="49"/>
        <v>42282.768414351856</v>
      </c>
      <c r="P539" s="18">
        <f t="shared" si="50"/>
        <v>42312.810081018513</v>
      </c>
      <c r="Q539" t="s">
        <v>8271</v>
      </c>
      <c r="R539" s="7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7">
        <v>5000</v>
      </c>
      <c r="E540">
        <v>15121</v>
      </c>
      <c r="F540" t="s">
        <v>8219</v>
      </c>
      <c r="G540" t="s">
        <v>8224</v>
      </c>
      <c r="H540" t="s">
        <v>8246</v>
      </c>
      <c r="I540" s="9">
        <v>1463166263</v>
      </c>
      <c r="J540">
        <v>1460574263</v>
      </c>
      <c r="K540" t="b">
        <v>0</v>
      </c>
      <c r="L540">
        <v>60</v>
      </c>
      <c r="M540" t="b">
        <v>1</v>
      </c>
      <c r="N540" s="11">
        <f t="shared" si="48"/>
        <v>302.42</v>
      </c>
      <c r="O540" s="16">
        <f t="shared" si="49"/>
        <v>42473.794710648144</v>
      </c>
      <c r="P540" s="18">
        <f t="shared" si="50"/>
        <v>42503.794710648144</v>
      </c>
      <c r="Q540" t="s">
        <v>8271</v>
      </c>
      <c r="R540" s="7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7">
        <v>500</v>
      </c>
      <c r="E541">
        <v>503.22</v>
      </c>
      <c r="F541" t="s">
        <v>8219</v>
      </c>
      <c r="G541" t="s">
        <v>8225</v>
      </c>
      <c r="H541" t="s">
        <v>8247</v>
      </c>
      <c r="I541" s="9">
        <v>1467681107</v>
      </c>
      <c r="J541">
        <v>1465866707</v>
      </c>
      <c r="K541" t="b">
        <v>0</v>
      </c>
      <c r="L541">
        <v>20</v>
      </c>
      <c r="M541" t="b">
        <v>1</v>
      </c>
      <c r="N541" s="11">
        <f t="shared" si="48"/>
        <v>100.64400000000001</v>
      </c>
      <c r="O541" s="16">
        <f t="shared" si="49"/>
        <v>42535.049849537041</v>
      </c>
      <c r="P541" s="18">
        <f t="shared" si="50"/>
        <v>42556.049849537041</v>
      </c>
      <c r="Q541" t="s">
        <v>8271</v>
      </c>
      <c r="R541" s="7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7">
        <v>15000</v>
      </c>
      <c r="E542">
        <v>1</v>
      </c>
      <c r="F542" t="s">
        <v>8221</v>
      </c>
      <c r="G542" t="s">
        <v>8224</v>
      </c>
      <c r="H542" t="s">
        <v>8246</v>
      </c>
      <c r="I542" s="9">
        <v>1423078606</v>
      </c>
      <c r="J542">
        <v>1420486606</v>
      </c>
      <c r="K542" t="b">
        <v>0</v>
      </c>
      <c r="L542">
        <v>1</v>
      </c>
      <c r="M542" t="b">
        <v>0</v>
      </c>
      <c r="N542" s="11">
        <f t="shared" si="48"/>
        <v>6.6666666666666671E-3</v>
      </c>
      <c r="O542" s="16">
        <f t="shared" si="49"/>
        <v>42009.817199074074</v>
      </c>
      <c r="P542" s="18">
        <f t="shared" si="50"/>
        <v>42039.817199074074</v>
      </c>
      <c r="Q542" t="s">
        <v>8272</v>
      </c>
      <c r="R542" s="7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7">
        <v>4500</v>
      </c>
      <c r="E543">
        <v>25</v>
      </c>
      <c r="F543" t="s">
        <v>8221</v>
      </c>
      <c r="G543" t="s">
        <v>8224</v>
      </c>
      <c r="H543" t="s">
        <v>8246</v>
      </c>
      <c r="I543" s="9">
        <v>1446080834</v>
      </c>
      <c r="J543">
        <v>1443488834</v>
      </c>
      <c r="K543" t="b">
        <v>0</v>
      </c>
      <c r="L543">
        <v>1</v>
      </c>
      <c r="M543" t="b">
        <v>0</v>
      </c>
      <c r="N543" s="11">
        <f t="shared" si="48"/>
        <v>0.55555555555555558</v>
      </c>
      <c r="O543" s="16">
        <f t="shared" si="49"/>
        <v>42276.046689814815</v>
      </c>
      <c r="P543" s="18">
        <f t="shared" si="50"/>
        <v>42306.046689814815</v>
      </c>
      <c r="Q543" t="s">
        <v>8272</v>
      </c>
      <c r="R543" s="7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7">
        <v>250000</v>
      </c>
      <c r="E544">
        <v>1</v>
      </c>
      <c r="F544" t="s">
        <v>8221</v>
      </c>
      <c r="G544" t="s">
        <v>8224</v>
      </c>
      <c r="H544" t="s">
        <v>8246</v>
      </c>
      <c r="I544" s="9">
        <v>1462293716</v>
      </c>
      <c r="J544">
        <v>1457113316</v>
      </c>
      <c r="K544" t="b">
        <v>0</v>
      </c>
      <c r="L544">
        <v>1</v>
      </c>
      <c r="M544" t="b">
        <v>0</v>
      </c>
      <c r="N544" s="11">
        <f t="shared" si="48"/>
        <v>3.9999999999999996E-4</v>
      </c>
      <c r="O544" s="16">
        <f t="shared" si="49"/>
        <v>42433.737453703703</v>
      </c>
      <c r="P544" s="18">
        <f t="shared" si="50"/>
        <v>42493.695787037039</v>
      </c>
      <c r="Q544" t="s">
        <v>8272</v>
      </c>
      <c r="R544" s="7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7">
        <v>22000</v>
      </c>
      <c r="E545">
        <v>70</v>
      </c>
      <c r="F545" t="s">
        <v>8221</v>
      </c>
      <c r="G545" t="s">
        <v>8226</v>
      </c>
      <c r="H545" t="s">
        <v>8248</v>
      </c>
      <c r="I545" s="9">
        <v>1414807962</v>
      </c>
      <c r="J545">
        <v>1412215962</v>
      </c>
      <c r="K545" t="b">
        <v>0</v>
      </c>
      <c r="L545">
        <v>2</v>
      </c>
      <c r="M545" t="b">
        <v>0</v>
      </c>
      <c r="N545" s="11">
        <f t="shared" si="48"/>
        <v>0.31818181818181818</v>
      </c>
      <c r="O545" s="16">
        <f t="shared" si="49"/>
        <v>41914.092152777775</v>
      </c>
      <c r="P545" s="18">
        <f t="shared" si="50"/>
        <v>41944.092152777775</v>
      </c>
      <c r="Q545" t="s">
        <v>8272</v>
      </c>
      <c r="R545" s="7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7">
        <v>500</v>
      </c>
      <c r="E546">
        <v>6</v>
      </c>
      <c r="F546" t="s">
        <v>8221</v>
      </c>
      <c r="G546" t="s">
        <v>8224</v>
      </c>
      <c r="H546" t="s">
        <v>8246</v>
      </c>
      <c r="I546" s="9">
        <v>1467647160</v>
      </c>
      <c r="J546">
        <v>1465055160</v>
      </c>
      <c r="K546" t="b">
        <v>0</v>
      </c>
      <c r="L546">
        <v>2</v>
      </c>
      <c r="M546" t="b">
        <v>0</v>
      </c>
      <c r="N546" s="11">
        <f t="shared" si="48"/>
        <v>1.2</v>
      </c>
      <c r="O546" s="16">
        <f t="shared" si="49"/>
        <v>42525.656944444447</v>
      </c>
      <c r="P546" s="18">
        <f t="shared" si="50"/>
        <v>42555.656944444447</v>
      </c>
      <c r="Q546" t="s">
        <v>8272</v>
      </c>
      <c r="R546" s="7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7">
        <v>50000</v>
      </c>
      <c r="E547">
        <v>13692</v>
      </c>
      <c r="F547" t="s">
        <v>8221</v>
      </c>
      <c r="G547" t="s">
        <v>8230</v>
      </c>
      <c r="H547" t="s">
        <v>8249</v>
      </c>
      <c r="I547" s="9">
        <v>1447600389</v>
      </c>
      <c r="J547">
        <v>1444140789</v>
      </c>
      <c r="K547" t="b">
        <v>0</v>
      </c>
      <c r="L547">
        <v>34</v>
      </c>
      <c r="M547" t="b">
        <v>0</v>
      </c>
      <c r="N547" s="11">
        <f t="shared" si="48"/>
        <v>27.383999999999997</v>
      </c>
      <c r="O547" s="16">
        <f t="shared" si="49"/>
        <v>42283.592465277776</v>
      </c>
      <c r="P547" s="18">
        <f t="shared" si="50"/>
        <v>42323.634131944447</v>
      </c>
      <c r="Q547" t="s">
        <v>8272</v>
      </c>
      <c r="R547" s="7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7">
        <v>60000</v>
      </c>
      <c r="E548">
        <v>52</v>
      </c>
      <c r="F548" t="s">
        <v>8221</v>
      </c>
      <c r="G548" t="s">
        <v>8224</v>
      </c>
      <c r="H548" t="s">
        <v>8246</v>
      </c>
      <c r="I548" s="9">
        <v>1445097715</v>
      </c>
      <c r="J548">
        <v>1441209715</v>
      </c>
      <c r="K548" t="b">
        <v>0</v>
      </c>
      <c r="L548">
        <v>2</v>
      </c>
      <c r="M548" t="b">
        <v>0</v>
      </c>
      <c r="N548" s="11">
        <f t="shared" si="48"/>
        <v>8.666666666666667E-2</v>
      </c>
      <c r="O548" s="16">
        <f t="shared" si="49"/>
        <v>42249.667997685188</v>
      </c>
      <c r="P548" s="18">
        <f t="shared" si="50"/>
        <v>42294.667997685188</v>
      </c>
      <c r="Q548" t="s">
        <v>8272</v>
      </c>
      <c r="R548" s="7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7">
        <v>7500</v>
      </c>
      <c r="E549">
        <v>0</v>
      </c>
      <c r="F549" t="s">
        <v>8221</v>
      </c>
      <c r="G549" t="s">
        <v>8225</v>
      </c>
      <c r="H549" t="s">
        <v>8247</v>
      </c>
      <c r="I549" s="9">
        <v>1455122564</v>
      </c>
      <c r="J549">
        <v>1452530564</v>
      </c>
      <c r="K549" t="b">
        <v>0</v>
      </c>
      <c r="L549">
        <v>0</v>
      </c>
      <c r="M549" t="b">
        <v>0</v>
      </c>
      <c r="N549" s="11">
        <f t="shared" si="48"/>
        <v>0</v>
      </c>
      <c r="O549" s="16">
        <f t="shared" si="49"/>
        <v>42380.696342592593</v>
      </c>
      <c r="P549" s="18">
        <f t="shared" si="50"/>
        <v>42410.696342592593</v>
      </c>
      <c r="Q549" t="s">
        <v>8272</v>
      </c>
      <c r="R549" s="7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7">
        <v>10000</v>
      </c>
      <c r="E550">
        <v>9</v>
      </c>
      <c r="F550" t="s">
        <v>8221</v>
      </c>
      <c r="G550" t="s">
        <v>8225</v>
      </c>
      <c r="H550" t="s">
        <v>8247</v>
      </c>
      <c r="I550" s="9">
        <v>1446154848</v>
      </c>
      <c r="J550">
        <v>1443562848</v>
      </c>
      <c r="K550" t="b">
        <v>0</v>
      </c>
      <c r="L550">
        <v>1</v>
      </c>
      <c r="M550" t="b">
        <v>0</v>
      </c>
      <c r="N550" s="11">
        <f t="shared" si="48"/>
        <v>0.09</v>
      </c>
      <c r="O550" s="16">
        <f t="shared" si="49"/>
        <v>42276.903333333335</v>
      </c>
      <c r="P550" s="18">
        <f t="shared" si="50"/>
        <v>42306.903333333335</v>
      </c>
      <c r="Q550" t="s">
        <v>8272</v>
      </c>
      <c r="R550" s="7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7">
        <v>2500</v>
      </c>
      <c r="E551">
        <v>68</v>
      </c>
      <c r="F551" t="s">
        <v>8221</v>
      </c>
      <c r="G551" t="s">
        <v>8225</v>
      </c>
      <c r="H551" t="s">
        <v>8247</v>
      </c>
      <c r="I551" s="9">
        <v>1436368622</v>
      </c>
      <c r="J551">
        <v>1433776622</v>
      </c>
      <c r="K551" t="b">
        <v>0</v>
      </c>
      <c r="L551">
        <v>8</v>
      </c>
      <c r="M551" t="b">
        <v>0</v>
      </c>
      <c r="N551" s="11">
        <f t="shared" si="48"/>
        <v>2.7199999999999998</v>
      </c>
      <c r="O551" s="16">
        <f t="shared" si="49"/>
        <v>42163.636828703704</v>
      </c>
      <c r="P551" s="18">
        <f t="shared" si="50"/>
        <v>42193.636828703704</v>
      </c>
      <c r="Q551" t="s">
        <v>8272</v>
      </c>
      <c r="R551" s="7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7">
        <v>5000</v>
      </c>
      <c r="E552">
        <v>35</v>
      </c>
      <c r="F552" t="s">
        <v>8221</v>
      </c>
      <c r="G552" t="s">
        <v>8229</v>
      </c>
      <c r="H552" t="s">
        <v>8251</v>
      </c>
      <c r="I552" s="9">
        <v>1485838800</v>
      </c>
      <c r="J552">
        <v>1484756245</v>
      </c>
      <c r="K552" t="b">
        <v>0</v>
      </c>
      <c r="L552">
        <v>4</v>
      </c>
      <c r="M552" t="b">
        <v>0</v>
      </c>
      <c r="N552" s="11">
        <f t="shared" si="48"/>
        <v>0.70000000000000007</v>
      </c>
      <c r="O552" s="16">
        <f t="shared" si="49"/>
        <v>42753.678761574076</v>
      </c>
      <c r="P552" s="18">
        <f t="shared" si="50"/>
        <v>42766.208333333328</v>
      </c>
      <c r="Q552" t="s">
        <v>8272</v>
      </c>
      <c r="R552" s="7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7">
        <v>75000</v>
      </c>
      <c r="E553">
        <v>3781</v>
      </c>
      <c r="F553" t="s">
        <v>8221</v>
      </c>
      <c r="G553" t="s">
        <v>8224</v>
      </c>
      <c r="H553" t="s">
        <v>8246</v>
      </c>
      <c r="I553" s="9">
        <v>1438451580</v>
      </c>
      <c r="J553">
        <v>1434609424</v>
      </c>
      <c r="K553" t="b">
        <v>0</v>
      </c>
      <c r="L553">
        <v>28</v>
      </c>
      <c r="M553" t="b">
        <v>0</v>
      </c>
      <c r="N553" s="11">
        <f t="shared" si="48"/>
        <v>5.0413333333333332</v>
      </c>
      <c r="O553" s="16">
        <f t="shared" si="49"/>
        <v>42173.275740740741</v>
      </c>
      <c r="P553" s="18">
        <f t="shared" si="50"/>
        <v>42217.745138888888</v>
      </c>
      <c r="Q553" t="s">
        <v>8272</v>
      </c>
      <c r="R553" s="7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7">
        <v>45000</v>
      </c>
      <c r="E554">
        <v>0</v>
      </c>
      <c r="F554" t="s">
        <v>8221</v>
      </c>
      <c r="G554" t="s">
        <v>8229</v>
      </c>
      <c r="H554" t="s">
        <v>8251</v>
      </c>
      <c r="I554" s="9">
        <v>1452350896</v>
      </c>
      <c r="J554">
        <v>1447166896</v>
      </c>
      <c r="K554" t="b">
        <v>0</v>
      </c>
      <c r="L554">
        <v>0</v>
      </c>
      <c r="M554" t="b">
        <v>0</v>
      </c>
      <c r="N554" s="11">
        <f t="shared" si="48"/>
        <v>0</v>
      </c>
      <c r="O554" s="16">
        <f t="shared" si="49"/>
        <v>42318.616851851853</v>
      </c>
      <c r="P554" s="18">
        <f t="shared" si="50"/>
        <v>42378.616851851853</v>
      </c>
      <c r="Q554" t="s">
        <v>8272</v>
      </c>
      <c r="R554" s="7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7">
        <v>25000</v>
      </c>
      <c r="E555">
        <v>123</v>
      </c>
      <c r="F555" t="s">
        <v>8221</v>
      </c>
      <c r="G555" t="s">
        <v>8224</v>
      </c>
      <c r="H555" t="s">
        <v>8246</v>
      </c>
      <c r="I555" s="9">
        <v>1415988991</v>
      </c>
      <c r="J555">
        <v>1413393391</v>
      </c>
      <c r="K555" t="b">
        <v>0</v>
      </c>
      <c r="L555">
        <v>6</v>
      </c>
      <c r="M555" t="b">
        <v>0</v>
      </c>
      <c r="N555" s="11">
        <f t="shared" si="48"/>
        <v>0.49199999999999999</v>
      </c>
      <c r="O555" s="16">
        <f t="shared" si="49"/>
        <v>41927.71980324074</v>
      </c>
      <c r="P555" s="18">
        <f t="shared" si="50"/>
        <v>41957.761469907404</v>
      </c>
      <c r="Q555" t="s">
        <v>8272</v>
      </c>
      <c r="R555" s="7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7">
        <v>3870</v>
      </c>
      <c r="E556">
        <v>1416</v>
      </c>
      <c r="F556" t="s">
        <v>8221</v>
      </c>
      <c r="G556" t="s">
        <v>8224</v>
      </c>
      <c r="H556" t="s">
        <v>8246</v>
      </c>
      <c r="I556" s="9">
        <v>1413735972</v>
      </c>
      <c r="J556">
        <v>1411143972</v>
      </c>
      <c r="K556" t="b">
        <v>0</v>
      </c>
      <c r="L556">
        <v>22</v>
      </c>
      <c r="M556" t="b">
        <v>0</v>
      </c>
      <c r="N556" s="11">
        <f t="shared" si="48"/>
        <v>36.589147286821706</v>
      </c>
      <c r="O556" s="16">
        <f t="shared" si="49"/>
        <v>41901.684861111113</v>
      </c>
      <c r="P556" s="18">
        <f t="shared" si="50"/>
        <v>41931.684861111113</v>
      </c>
      <c r="Q556" t="s">
        <v>8272</v>
      </c>
      <c r="R556" s="7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7">
        <v>7500</v>
      </c>
      <c r="E557">
        <v>0</v>
      </c>
      <c r="F557" t="s">
        <v>8221</v>
      </c>
      <c r="G557" t="s">
        <v>8225</v>
      </c>
      <c r="H557" t="s">
        <v>8247</v>
      </c>
      <c r="I557" s="9">
        <v>1465720143</v>
      </c>
      <c r="J557">
        <v>1463128143</v>
      </c>
      <c r="K557" t="b">
        <v>0</v>
      </c>
      <c r="L557">
        <v>0</v>
      </c>
      <c r="M557" t="b">
        <v>0</v>
      </c>
      <c r="N557" s="11">
        <f t="shared" si="48"/>
        <v>0</v>
      </c>
      <c r="O557" s="16">
        <f t="shared" si="49"/>
        <v>42503.353506944448</v>
      </c>
      <c r="P557" s="18">
        <f t="shared" si="50"/>
        <v>42533.353506944448</v>
      </c>
      <c r="Q557" t="s">
        <v>8272</v>
      </c>
      <c r="R557" s="7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7">
        <v>8000</v>
      </c>
      <c r="E558">
        <v>200</v>
      </c>
      <c r="F558" t="s">
        <v>8221</v>
      </c>
      <c r="G558" t="s">
        <v>8224</v>
      </c>
      <c r="H558" t="s">
        <v>8246</v>
      </c>
      <c r="I558" s="9">
        <v>1452112717</v>
      </c>
      <c r="J558">
        <v>1449520717</v>
      </c>
      <c r="K558" t="b">
        <v>0</v>
      </c>
      <c r="L558">
        <v>1</v>
      </c>
      <c r="M558" t="b">
        <v>0</v>
      </c>
      <c r="N558" s="11">
        <f t="shared" si="48"/>
        <v>2.5</v>
      </c>
      <c r="O558" s="16">
        <f t="shared" si="49"/>
        <v>42345.860150462962</v>
      </c>
      <c r="P558" s="18">
        <f t="shared" si="50"/>
        <v>42375.860150462962</v>
      </c>
      <c r="Q558" t="s">
        <v>8272</v>
      </c>
      <c r="R558" s="7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7">
        <v>150000</v>
      </c>
      <c r="E559">
        <v>1366</v>
      </c>
      <c r="F559" t="s">
        <v>8221</v>
      </c>
      <c r="G559" t="s">
        <v>8236</v>
      </c>
      <c r="H559" t="s">
        <v>8249</v>
      </c>
      <c r="I559" s="9">
        <v>1480721803</v>
      </c>
      <c r="J559">
        <v>1478126203</v>
      </c>
      <c r="K559" t="b">
        <v>0</v>
      </c>
      <c r="L559">
        <v>20</v>
      </c>
      <c r="M559" t="b">
        <v>0</v>
      </c>
      <c r="N559" s="11">
        <f t="shared" si="48"/>
        <v>0.91066666666666674</v>
      </c>
      <c r="O559" s="16">
        <f t="shared" si="49"/>
        <v>42676.942164351851</v>
      </c>
      <c r="P559" s="18">
        <f t="shared" si="50"/>
        <v>42706.983831018515</v>
      </c>
      <c r="Q559" t="s">
        <v>8272</v>
      </c>
      <c r="R559" s="7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7">
        <v>750</v>
      </c>
      <c r="E560">
        <v>0</v>
      </c>
      <c r="F560" t="s">
        <v>8221</v>
      </c>
      <c r="G560" t="s">
        <v>8224</v>
      </c>
      <c r="H560" t="s">
        <v>8246</v>
      </c>
      <c r="I560" s="9">
        <v>1427227905</v>
      </c>
      <c r="J560">
        <v>1424639505</v>
      </c>
      <c r="K560" t="b">
        <v>0</v>
      </c>
      <c r="L560">
        <v>0</v>
      </c>
      <c r="M560" t="b">
        <v>0</v>
      </c>
      <c r="N560" s="11">
        <f t="shared" si="48"/>
        <v>0</v>
      </c>
      <c r="O560" s="16">
        <f t="shared" si="49"/>
        <v>42057.883159722223</v>
      </c>
      <c r="P560" s="18">
        <f t="shared" si="50"/>
        <v>42087.841493055559</v>
      </c>
      <c r="Q560" t="s">
        <v>8272</v>
      </c>
      <c r="R560" s="7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7">
        <v>240000</v>
      </c>
      <c r="E561">
        <v>50</v>
      </c>
      <c r="F561" t="s">
        <v>8221</v>
      </c>
      <c r="G561" t="s">
        <v>8224</v>
      </c>
      <c r="H561" t="s">
        <v>8246</v>
      </c>
      <c r="I561" s="9">
        <v>1449989260</v>
      </c>
      <c r="J561">
        <v>1447397260</v>
      </c>
      <c r="K561" t="b">
        <v>0</v>
      </c>
      <c r="L561">
        <v>1</v>
      </c>
      <c r="M561" t="b">
        <v>0</v>
      </c>
      <c r="N561" s="11">
        <f t="shared" si="48"/>
        <v>2.0833333333333336E-2</v>
      </c>
      <c r="O561" s="16">
        <f t="shared" si="49"/>
        <v>42321.283101851848</v>
      </c>
      <c r="P561" s="18">
        <f t="shared" si="50"/>
        <v>42351.283101851848</v>
      </c>
      <c r="Q561" t="s">
        <v>8272</v>
      </c>
      <c r="R561" s="7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7">
        <v>100000</v>
      </c>
      <c r="E562">
        <v>12</v>
      </c>
      <c r="F562" t="s">
        <v>8221</v>
      </c>
      <c r="G562" t="s">
        <v>8229</v>
      </c>
      <c r="H562" t="s">
        <v>8251</v>
      </c>
      <c r="I562" s="9">
        <v>1418841045</v>
      </c>
      <c r="J562">
        <v>1416249045</v>
      </c>
      <c r="K562" t="b">
        <v>0</v>
      </c>
      <c r="L562">
        <v>3</v>
      </c>
      <c r="M562" t="b">
        <v>0</v>
      </c>
      <c r="N562" s="11">
        <f t="shared" si="48"/>
        <v>1.2E-2</v>
      </c>
      <c r="O562" s="16">
        <f t="shared" si="49"/>
        <v>41960.771354166667</v>
      </c>
      <c r="P562" s="18">
        <f t="shared" si="50"/>
        <v>41990.771354166667</v>
      </c>
      <c r="Q562" t="s">
        <v>8272</v>
      </c>
      <c r="R562" s="7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7">
        <v>15000</v>
      </c>
      <c r="E563">
        <v>55</v>
      </c>
      <c r="F563" t="s">
        <v>8221</v>
      </c>
      <c r="G563" t="s">
        <v>8224</v>
      </c>
      <c r="H563" t="s">
        <v>8246</v>
      </c>
      <c r="I563" s="9">
        <v>1445874513</v>
      </c>
      <c r="J563">
        <v>1442850513</v>
      </c>
      <c r="K563" t="b">
        <v>0</v>
      </c>
      <c r="L563">
        <v>2</v>
      </c>
      <c r="M563" t="b">
        <v>0</v>
      </c>
      <c r="N563" s="11">
        <f t="shared" si="48"/>
        <v>0.36666666666666664</v>
      </c>
      <c r="O563" s="16">
        <f t="shared" si="49"/>
        <v>42268.658715277779</v>
      </c>
      <c r="P563" s="18">
        <f t="shared" si="50"/>
        <v>42303.658715277779</v>
      </c>
      <c r="Q563" t="s">
        <v>8272</v>
      </c>
      <c r="R563" s="7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7">
        <v>50000</v>
      </c>
      <c r="E564">
        <v>0</v>
      </c>
      <c r="F564" t="s">
        <v>8221</v>
      </c>
      <c r="G564" t="s">
        <v>8233</v>
      </c>
      <c r="H564" t="s">
        <v>8249</v>
      </c>
      <c r="I564" s="9">
        <v>1482052815</v>
      </c>
      <c r="J564">
        <v>1479460815</v>
      </c>
      <c r="K564" t="b">
        <v>0</v>
      </c>
      <c r="L564">
        <v>0</v>
      </c>
      <c r="M564" t="b">
        <v>0</v>
      </c>
      <c r="N564" s="11">
        <f t="shared" si="48"/>
        <v>0</v>
      </c>
      <c r="O564" s="16">
        <f t="shared" si="49"/>
        <v>42692.389062500006</v>
      </c>
      <c r="P564" s="18">
        <f t="shared" si="50"/>
        <v>42722.389062500006</v>
      </c>
      <c r="Q564" t="s">
        <v>8272</v>
      </c>
      <c r="R564" s="7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7">
        <v>75000</v>
      </c>
      <c r="E565">
        <v>68</v>
      </c>
      <c r="F565" t="s">
        <v>8221</v>
      </c>
      <c r="G565" t="s">
        <v>8226</v>
      </c>
      <c r="H565" t="s">
        <v>8248</v>
      </c>
      <c r="I565" s="9">
        <v>1424137247</v>
      </c>
      <c r="J565">
        <v>1421545247</v>
      </c>
      <c r="K565" t="b">
        <v>0</v>
      </c>
      <c r="L565">
        <v>2</v>
      </c>
      <c r="M565" t="b">
        <v>0</v>
      </c>
      <c r="N565" s="11">
        <f t="shared" si="48"/>
        <v>9.0666666666666659E-2</v>
      </c>
      <c r="O565" s="16">
        <f t="shared" si="49"/>
        <v>42022.069988425923</v>
      </c>
      <c r="P565" s="18">
        <f t="shared" si="50"/>
        <v>42052.069988425923</v>
      </c>
      <c r="Q565" t="s">
        <v>8272</v>
      </c>
      <c r="R565" s="7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7">
        <v>18000</v>
      </c>
      <c r="E566">
        <v>1</v>
      </c>
      <c r="F566" t="s">
        <v>8221</v>
      </c>
      <c r="G566" t="s">
        <v>8230</v>
      </c>
      <c r="H566" t="s">
        <v>8249</v>
      </c>
      <c r="I566" s="9">
        <v>1457822275</v>
      </c>
      <c r="J566">
        <v>1455230275</v>
      </c>
      <c r="K566" t="b">
        <v>0</v>
      </c>
      <c r="L566">
        <v>1</v>
      </c>
      <c r="M566" t="b">
        <v>0</v>
      </c>
      <c r="N566" s="11">
        <f t="shared" si="48"/>
        <v>5.5555555555555558E-3</v>
      </c>
      <c r="O566" s="16">
        <f t="shared" si="49"/>
        <v>42411.942997685182</v>
      </c>
      <c r="P566" s="18">
        <f t="shared" si="50"/>
        <v>42441.942997685182</v>
      </c>
      <c r="Q566" t="s">
        <v>8272</v>
      </c>
      <c r="R566" s="7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7">
        <v>25000</v>
      </c>
      <c r="E567">
        <v>0</v>
      </c>
      <c r="F567" t="s">
        <v>8221</v>
      </c>
      <c r="G567" t="s">
        <v>8225</v>
      </c>
      <c r="H567" t="s">
        <v>8247</v>
      </c>
      <c r="I567" s="9">
        <v>1436554249</v>
      </c>
      <c r="J567">
        <v>1433962249</v>
      </c>
      <c r="K567" t="b">
        <v>0</v>
      </c>
      <c r="L567">
        <v>0</v>
      </c>
      <c r="M567" t="b">
        <v>0</v>
      </c>
      <c r="N567" s="11">
        <f t="shared" si="48"/>
        <v>0</v>
      </c>
      <c r="O567" s="16">
        <f t="shared" si="49"/>
        <v>42165.785289351858</v>
      </c>
      <c r="P567" s="18">
        <f t="shared" si="50"/>
        <v>42195.785289351858</v>
      </c>
      <c r="Q567" t="s">
        <v>8272</v>
      </c>
      <c r="R567" s="7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7">
        <v>5000</v>
      </c>
      <c r="E568">
        <v>1</v>
      </c>
      <c r="F568" t="s">
        <v>8221</v>
      </c>
      <c r="G568" t="s">
        <v>8224</v>
      </c>
      <c r="H568" t="s">
        <v>8246</v>
      </c>
      <c r="I568" s="9">
        <v>1468513533</v>
      </c>
      <c r="J568">
        <v>1465921533</v>
      </c>
      <c r="K568" t="b">
        <v>0</v>
      </c>
      <c r="L568">
        <v>1</v>
      </c>
      <c r="M568" t="b">
        <v>0</v>
      </c>
      <c r="N568" s="11">
        <f t="shared" si="48"/>
        <v>0.02</v>
      </c>
      <c r="O568" s="16">
        <f t="shared" si="49"/>
        <v>42535.68440972222</v>
      </c>
      <c r="P568" s="18">
        <f t="shared" si="50"/>
        <v>42565.68440972222</v>
      </c>
      <c r="Q568" t="s">
        <v>8272</v>
      </c>
      <c r="R568" s="7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7">
        <v>10000</v>
      </c>
      <c r="E569">
        <v>0</v>
      </c>
      <c r="F569" t="s">
        <v>8221</v>
      </c>
      <c r="G569" t="s">
        <v>8224</v>
      </c>
      <c r="H569" t="s">
        <v>8246</v>
      </c>
      <c r="I569" s="9">
        <v>1420143194</v>
      </c>
      <c r="J569">
        <v>1417551194</v>
      </c>
      <c r="K569" t="b">
        <v>0</v>
      </c>
      <c r="L569">
        <v>0</v>
      </c>
      <c r="M569" t="b">
        <v>0</v>
      </c>
      <c r="N569" s="11">
        <f t="shared" si="48"/>
        <v>0</v>
      </c>
      <c r="O569" s="16">
        <f t="shared" si="49"/>
        <v>41975.842523148152</v>
      </c>
      <c r="P569" s="18">
        <f t="shared" si="50"/>
        <v>42005.842523148152</v>
      </c>
      <c r="Q569" t="s">
        <v>8272</v>
      </c>
      <c r="R569" s="7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7">
        <v>24500</v>
      </c>
      <c r="E570">
        <v>245</v>
      </c>
      <c r="F570" t="s">
        <v>8221</v>
      </c>
      <c r="G570" t="s">
        <v>8228</v>
      </c>
      <c r="H570" t="s">
        <v>8250</v>
      </c>
      <c r="I570" s="9">
        <v>1452942000</v>
      </c>
      <c r="J570">
        <v>1449785223</v>
      </c>
      <c r="K570" t="b">
        <v>0</v>
      </c>
      <c r="L570">
        <v>5</v>
      </c>
      <c r="M570" t="b">
        <v>0</v>
      </c>
      <c r="N570" s="11">
        <f t="shared" si="48"/>
        <v>1</v>
      </c>
      <c r="O570" s="16">
        <f t="shared" si="49"/>
        <v>42348.9215625</v>
      </c>
      <c r="P570" s="18">
        <f t="shared" si="50"/>
        <v>42385.458333333328</v>
      </c>
      <c r="Q570" t="s">
        <v>8272</v>
      </c>
      <c r="R570" s="7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7">
        <v>2500</v>
      </c>
      <c r="E571">
        <v>20</v>
      </c>
      <c r="F571" t="s">
        <v>8221</v>
      </c>
      <c r="G571" t="s">
        <v>8229</v>
      </c>
      <c r="H571" t="s">
        <v>8251</v>
      </c>
      <c r="I571" s="9">
        <v>1451679612</v>
      </c>
      <c r="J571">
        <v>1449087612</v>
      </c>
      <c r="K571" t="b">
        <v>0</v>
      </c>
      <c r="L571">
        <v>1</v>
      </c>
      <c r="M571" t="b">
        <v>0</v>
      </c>
      <c r="N571" s="11">
        <f t="shared" si="48"/>
        <v>0.8</v>
      </c>
      <c r="O571" s="16">
        <f t="shared" si="49"/>
        <v>42340.847361111111</v>
      </c>
      <c r="P571" s="18">
        <f t="shared" si="50"/>
        <v>42370.847361111111</v>
      </c>
      <c r="Q571" t="s">
        <v>8272</v>
      </c>
      <c r="R571" s="7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7">
        <v>85000</v>
      </c>
      <c r="E572">
        <v>142</v>
      </c>
      <c r="F572" t="s">
        <v>8221</v>
      </c>
      <c r="G572" t="s">
        <v>8224</v>
      </c>
      <c r="H572" t="s">
        <v>8246</v>
      </c>
      <c r="I572" s="9">
        <v>1455822569</v>
      </c>
      <c r="J572">
        <v>1453230569</v>
      </c>
      <c r="K572" t="b">
        <v>0</v>
      </c>
      <c r="L572">
        <v>1</v>
      </c>
      <c r="M572" t="b">
        <v>0</v>
      </c>
      <c r="N572" s="11">
        <f t="shared" si="48"/>
        <v>0.16705882352941176</v>
      </c>
      <c r="O572" s="16">
        <f t="shared" si="49"/>
        <v>42388.798252314817</v>
      </c>
      <c r="P572" s="18">
        <f t="shared" si="50"/>
        <v>42418.798252314817</v>
      </c>
      <c r="Q572" t="s">
        <v>8272</v>
      </c>
      <c r="R572" s="7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7">
        <v>25000</v>
      </c>
      <c r="E573">
        <v>106</v>
      </c>
      <c r="F573" t="s">
        <v>8221</v>
      </c>
      <c r="G573" t="s">
        <v>8224</v>
      </c>
      <c r="H573" t="s">
        <v>8246</v>
      </c>
      <c r="I573" s="9">
        <v>1437969540</v>
      </c>
      <c r="J573">
        <v>1436297723</v>
      </c>
      <c r="K573" t="b">
        <v>0</v>
      </c>
      <c r="L573">
        <v>2</v>
      </c>
      <c r="M573" t="b">
        <v>0</v>
      </c>
      <c r="N573" s="11">
        <f t="shared" si="48"/>
        <v>0.42399999999999999</v>
      </c>
      <c r="O573" s="16">
        <f t="shared" si="49"/>
        <v>42192.816238425927</v>
      </c>
      <c r="P573" s="18">
        <f t="shared" si="50"/>
        <v>42212.165972222225</v>
      </c>
      <c r="Q573" t="s">
        <v>8272</v>
      </c>
      <c r="R573" s="7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7">
        <v>2500</v>
      </c>
      <c r="E574">
        <v>0</v>
      </c>
      <c r="F574" t="s">
        <v>8221</v>
      </c>
      <c r="G574" t="s">
        <v>8224</v>
      </c>
      <c r="H574" t="s">
        <v>8246</v>
      </c>
      <c r="I574" s="9">
        <v>1446660688</v>
      </c>
      <c r="J574">
        <v>1444065088</v>
      </c>
      <c r="K574" t="b">
        <v>0</v>
      </c>
      <c r="L574">
        <v>0</v>
      </c>
      <c r="M574" t="b">
        <v>0</v>
      </c>
      <c r="N574" s="11">
        <f t="shared" si="48"/>
        <v>0</v>
      </c>
      <c r="O574" s="16">
        <f t="shared" si="49"/>
        <v>42282.71629629629</v>
      </c>
      <c r="P574" s="18">
        <f t="shared" si="50"/>
        <v>42312.757962962962</v>
      </c>
      <c r="Q574" t="s">
        <v>8272</v>
      </c>
      <c r="R574" s="7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7">
        <v>88888</v>
      </c>
      <c r="E575">
        <v>346</v>
      </c>
      <c r="F575" t="s">
        <v>8221</v>
      </c>
      <c r="G575" t="s">
        <v>8224</v>
      </c>
      <c r="H575" t="s">
        <v>8246</v>
      </c>
      <c r="I575" s="9">
        <v>1421543520</v>
      </c>
      <c r="J575">
        <v>1416445931</v>
      </c>
      <c r="K575" t="b">
        <v>0</v>
      </c>
      <c r="L575">
        <v>9</v>
      </c>
      <c r="M575" t="b">
        <v>0</v>
      </c>
      <c r="N575" s="11">
        <f t="shared" si="48"/>
        <v>0.38925389253892539</v>
      </c>
      <c r="O575" s="16">
        <f t="shared" si="49"/>
        <v>41963.050127314811</v>
      </c>
      <c r="P575" s="18">
        <f t="shared" si="50"/>
        <v>42022.05</v>
      </c>
      <c r="Q575" t="s">
        <v>8272</v>
      </c>
      <c r="R575" s="7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7">
        <v>11180</v>
      </c>
      <c r="E576">
        <v>80</v>
      </c>
      <c r="F576" t="s">
        <v>8221</v>
      </c>
      <c r="G576" t="s">
        <v>8225</v>
      </c>
      <c r="H576" t="s">
        <v>8247</v>
      </c>
      <c r="I576" s="9">
        <v>1476873507</v>
      </c>
      <c r="J576">
        <v>1474281507</v>
      </c>
      <c r="K576" t="b">
        <v>0</v>
      </c>
      <c r="L576">
        <v>4</v>
      </c>
      <c r="M576" t="b">
        <v>0</v>
      </c>
      <c r="N576" s="11">
        <f t="shared" si="48"/>
        <v>0.7155635062611807</v>
      </c>
      <c r="O576" s="16">
        <f t="shared" si="49"/>
        <v>42632.443368055552</v>
      </c>
      <c r="P576" s="18">
        <f t="shared" si="50"/>
        <v>42662.443368055552</v>
      </c>
      <c r="Q576" t="s">
        <v>8272</v>
      </c>
      <c r="R576" s="7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7">
        <v>60000</v>
      </c>
      <c r="E577">
        <v>259</v>
      </c>
      <c r="F577" t="s">
        <v>8221</v>
      </c>
      <c r="G577" t="s">
        <v>8236</v>
      </c>
      <c r="H577" t="s">
        <v>8249</v>
      </c>
      <c r="I577" s="9">
        <v>1434213443</v>
      </c>
      <c r="J577">
        <v>1431621443</v>
      </c>
      <c r="K577" t="b">
        <v>0</v>
      </c>
      <c r="L577">
        <v>4</v>
      </c>
      <c r="M577" t="b">
        <v>0</v>
      </c>
      <c r="N577" s="11">
        <f t="shared" si="48"/>
        <v>0.43166666666666664</v>
      </c>
      <c r="O577" s="16">
        <f t="shared" si="49"/>
        <v>42138.692627314813</v>
      </c>
      <c r="P577" s="18">
        <f t="shared" si="50"/>
        <v>42168.692627314813</v>
      </c>
      <c r="Q577" t="s">
        <v>8272</v>
      </c>
      <c r="R577" s="7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7">
        <v>80000</v>
      </c>
      <c r="E578">
        <v>1</v>
      </c>
      <c r="F578" t="s">
        <v>8221</v>
      </c>
      <c r="G578" t="s">
        <v>8224</v>
      </c>
      <c r="H578" t="s">
        <v>8246</v>
      </c>
      <c r="I578" s="9">
        <v>1427537952</v>
      </c>
      <c r="J578">
        <v>1422357552</v>
      </c>
      <c r="K578" t="b">
        <v>0</v>
      </c>
      <c r="L578">
        <v>1</v>
      </c>
      <c r="M578" t="b">
        <v>0</v>
      </c>
      <c r="N578" s="11">
        <f t="shared" ref="N578:N641" si="54">E578/D578*100</f>
        <v>1.25E-3</v>
      </c>
      <c r="O578" s="16">
        <f t="shared" ref="O578:O641" si="55">(((J578/60)/60)/24)+DATE(1970,1,1)</f>
        <v>42031.471666666665</v>
      </c>
      <c r="P578" s="18">
        <f t="shared" ref="P578:P641" si="56">(((I578/60)/60)/24)+DATE(1970,1,1)</f>
        <v>42091.43</v>
      </c>
      <c r="Q578" t="s">
        <v>8272</v>
      </c>
      <c r="R578" s="7">
        <f t="shared" ref="R578:R641" si="57">E578/L578</f>
        <v>1</v>
      </c>
      <c r="S578" t="str">
        <f t="shared" si="52"/>
        <v>technology</v>
      </c>
      <c r="T578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7">
        <v>5000</v>
      </c>
      <c r="E579">
        <v>10</v>
      </c>
      <c r="F579" t="s">
        <v>8221</v>
      </c>
      <c r="G579" t="s">
        <v>8224</v>
      </c>
      <c r="H579" t="s">
        <v>8246</v>
      </c>
      <c r="I579" s="9">
        <v>1463753302</v>
      </c>
      <c r="J579">
        <v>1458569302</v>
      </c>
      <c r="K579" t="b">
        <v>0</v>
      </c>
      <c r="L579">
        <v>1</v>
      </c>
      <c r="M579" t="b">
        <v>0</v>
      </c>
      <c r="N579" s="11">
        <f t="shared" si="54"/>
        <v>0.2</v>
      </c>
      <c r="O579" s="16">
        <f t="shared" si="55"/>
        <v>42450.589143518519</v>
      </c>
      <c r="P579" s="18">
        <f t="shared" si="56"/>
        <v>42510.589143518519</v>
      </c>
      <c r="Q579" t="s">
        <v>8272</v>
      </c>
      <c r="R579" s="7">
        <f t="shared" si="57"/>
        <v>10</v>
      </c>
      <c r="S579" t="str">
        <f t="shared" ref="S579:S642" si="58">LEFT(Q579,FIND("/",Q579)-1)</f>
        <v>technology</v>
      </c>
      <c r="T579" t="str">
        <f t="shared" ref="T579:T642" si="59">RIGHT(Q579,LEN(Q579)-FIND("/",Q579))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7">
        <v>125000</v>
      </c>
      <c r="E580">
        <v>14</v>
      </c>
      <c r="F580" t="s">
        <v>8221</v>
      </c>
      <c r="G580" t="s">
        <v>8225</v>
      </c>
      <c r="H580" t="s">
        <v>8247</v>
      </c>
      <c r="I580" s="9">
        <v>1441633993</v>
      </c>
      <c r="J580">
        <v>1439560393</v>
      </c>
      <c r="K580" t="b">
        <v>0</v>
      </c>
      <c r="L580">
        <v>7</v>
      </c>
      <c r="M580" t="b">
        <v>0</v>
      </c>
      <c r="N580" s="11">
        <f t="shared" si="54"/>
        <v>1.12E-2</v>
      </c>
      <c r="O580" s="16">
        <f t="shared" si="55"/>
        <v>42230.578622685185</v>
      </c>
      <c r="P580" s="18">
        <f t="shared" si="56"/>
        <v>42254.578622685185</v>
      </c>
      <c r="Q580" t="s">
        <v>8272</v>
      </c>
      <c r="R580" s="7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7">
        <v>12000</v>
      </c>
      <c r="E581">
        <v>175</v>
      </c>
      <c r="F581" t="s">
        <v>8221</v>
      </c>
      <c r="G581" t="s">
        <v>8224</v>
      </c>
      <c r="H581" t="s">
        <v>8246</v>
      </c>
      <c r="I581" s="9">
        <v>1419539223</v>
      </c>
      <c r="J581">
        <v>1416947223</v>
      </c>
      <c r="K581" t="b">
        <v>0</v>
      </c>
      <c r="L581">
        <v>5</v>
      </c>
      <c r="M581" t="b">
        <v>0</v>
      </c>
      <c r="N581" s="11">
        <f t="shared" si="54"/>
        <v>1.4583333333333333</v>
      </c>
      <c r="O581" s="16">
        <f t="shared" si="55"/>
        <v>41968.852118055554</v>
      </c>
      <c r="P581" s="18">
        <f t="shared" si="56"/>
        <v>41998.852118055554</v>
      </c>
      <c r="Q581" t="s">
        <v>8272</v>
      </c>
      <c r="R581" s="7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7">
        <v>3000</v>
      </c>
      <c r="E582">
        <v>1</v>
      </c>
      <c r="F582" t="s">
        <v>8221</v>
      </c>
      <c r="G582" t="s">
        <v>8224</v>
      </c>
      <c r="H582" t="s">
        <v>8246</v>
      </c>
      <c r="I582" s="9">
        <v>1474580867</v>
      </c>
      <c r="J582">
        <v>1471988867</v>
      </c>
      <c r="K582" t="b">
        <v>0</v>
      </c>
      <c r="L582">
        <v>1</v>
      </c>
      <c r="M582" t="b">
        <v>0</v>
      </c>
      <c r="N582" s="11">
        <f t="shared" si="54"/>
        <v>3.3333333333333333E-2</v>
      </c>
      <c r="O582" s="16">
        <f t="shared" si="55"/>
        <v>42605.908182870371</v>
      </c>
      <c r="P582" s="18">
        <f t="shared" si="56"/>
        <v>42635.908182870371</v>
      </c>
      <c r="Q582" t="s">
        <v>8272</v>
      </c>
      <c r="R582" s="7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7">
        <v>400</v>
      </c>
      <c r="E583">
        <v>0</v>
      </c>
      <c r="F583" t="s">
        <v>8221</v>
      </c>
      <c r="G583" t="s">
        <v>8224</v>
      </c>
      <c r="H583" t="s">
        <v>8246</v>
      </c>
      <c r="I583" s="9">
        <v>1438474704</v>
      </c>
      <c r="J583">
        <v>1435882704</v>
      </c>
      <c r="K583" t="b">
        <v>0</v>
      </c>
      <c r="L583">
        <v>0</v>
      </c>
      <c r="M583" t="b">
        <v>0</v>
      </c>
      <c r="N583" s="11">
        <f t="shared" si="54"/>
        <v>0</v>
      </c>
      <c r="O583" s="16">
        <f t="shared" si="55"/>
        <v>42188.012777777782</v>
      </c>
      <c r="P583" s="18">
        <f t="shared" si="56"/>
        <v>42218.012777777782</v>
      </c>
      <c r="Q583" t="s">
        <v>8272</v>
      </c>
      <c r="R583" s="7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7">
        <v>100000</v>
      </c>
      <c r="E584">
        <v>0</v>
      </c>
      <c r="F584" t="s">
        <v>8221</v>
      </c>
      <c r="G584" t="s">
        <v>8224</v>
      </c>
      <c r="H584" t="s">
        <v>8246</v>
      </c>
      <c r="I584" s="9">
        <v>1426442400</v>
      </c>
      <c r="J584">
        <v>1424454319</v>
      </c>
      <c r="K584" t="b">
        <v>0</v>
      </c>
      <c r="L584">
        <v>0</v>
      </c>
      <c r="M584" t="b">
        <v>0</v>
      </c>
      <c r="N584" s="11">
        <f t="shared" si="54"/>
        <v>0</v>
      </c>
      <c r="O584" s="16">
        <f t="shared" si="55"/>
        <v>42055.739803240736</v>
      </c>
      <c r="P584" s="18">
        <f t="shared" si="56"/>
        <v>42078.75</v>
      </c>
      <c r="Q584" t="s">
        <v>8272</v>
      </c>
      <c r="R584" s="7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7">
        <v>9000</v>
      </c>
      <c r="E585">
        <v>1</v>
      </c>
      <c r="F585" t="s">
        <v>8221</v>
      </c>
      <c r="G585" t="s">
        <v>8224</v>
      </c>
      <c r="H585" t="s">
        <v>8246</v>
      </c>
      <c r="I585" s="9">
        <v>1426800687</v>
      </c>
      <c r="J585">
        <v>1424212287</v>
      </c>
      <c r="K585" t="b">
        <v>0</v>
      </c>
      <c r="L585">
        <v>1</v>
      </c>
      <c r="M585" t="b">
        <v>0</v>
      </c>
      <c r="N585" s="11">
        <f t="shared" si="54"/>
        <v>1.1111111111111112E-2</v>
      </c>
      <c r="O585" s="16">
        <f t="shared" si="55"/>
        <v>42052.93850694444</v>
      </c>
      <c r="P585" s="18">
        <f t="shared" si="56"/>
        <v>42082.896840277783</v>
      </c>
      <c r="Q585" t="s">
        <v>8272</v>
      </c>
      <c r="R585" s="7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7">
        <v>1000</v>
      </c>
      <c r="E586">
        <v>10</v>
      </c>
      <c r="F586" t="s">
        <v>8221</v>
      </c>
      <c r="G586" t="s">
        <v>8224</v>
      </c>
      <c r="H586" t="s">
        <v>8246</v>
      </c>
      <c r="I586" s="9">
        <v>1426522316</v>
      </c>
      <c r="J586">
        <v>1423933916</v>
      </c>
      <c r="K586" t="b">
        <v>0</v>
      </c>
      <c r="L586">
        <v>2</v>
      </c>
      <c r="M586" t="b">
        <v>0</v>
      </c>
      <c r="N586" s="11">
        <f t="shared" si="54"/>
        <v>1</v>
      </c>
      <c r="O586" s="16">
        <f t="shared" si="55"/>
        <v>42049.716620370367</v>
      </c>
      <c r="P586" s="18">
        <f t="shared" si="56"/>
        <v>42079.674953703703</v>
      </c>
      <c r="Q586" t="s">
        <v>8272</v>
      </c>
      <c r="R586" s="7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7">
        <v>9000</v>
      </c>
      <c r="E587">
        <v>0</v>
      </c>
      <c r="F587" t="s">
        <v>8221</v>
      </c>
      <c r="G587" t="s">
        <v>8225</v>
      </c>
      <c r="H587" t="s">
        <v>8247</v>
      </c>
      <c r="I587" s="9">
        <v>1448928000</v>
      </c>
      <c r="J587">
        <v>1444123377</v>
      </c>
      <c r="K587" t="b">
        <v>0</v>
      </c>
      <c r="L587">
        <v>0</v>
      </c>
      <c r="M587" t="b">
        <v>0</v>
      </c>
      <c r="N587" s="11">
        <f t="shared" si="54"/>
        <v>0</v>
      </c>
      <c r="O587" s="16">
        <f t="shared" si="55"/>
        <v>42283.3909375</v>
      </c>
      <c r="P587" s="18">
        <f t="shared" si="56"/>
        <v>42339</v>
      </c>
      <c r="Q587" t="s">
        <v>8272</v>
      </c>
      <c r="R587" s="7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7">
        <v>10000</v>
      </c>
      <c r="E588">
        <v>56</v>
      </c>
      <c r="F588" t="s">
        <v>8221</v>
      </c>
      <c r="G588" t="s">
        <v>8224</v>
      </c>
      <c r="H588" t="s">
        <v>8246</v>
      </c>
      <c r="I588" s="9">
        <v>1424032207</v>
      </c>
      <c r="J588">
        <v>1421440207</v>
      </c>
      <c r="K588" t="b">
        <v>0</v>
      </c>
      <c r="L588">
        <v>4</v>
      </c>
      <c r="M588" t="b">
        <v>0</v>
      </c>
      <c r="N588" s="11">
        <f t="shared" si="54"/>
        <v>0.55999999999999994</v>
      </c>
      <c r="O588" s="16">
        <f t="shared" si="55"/>
        <v>42020.854247685187</v>
      </c>
      <c r="P588" s="18">
        <f t="shared" si="56"/>
        <v>42050.854247685187</v>
      </c>
      <c r="Q588" t="s">
        <v>8272</v>
      </c>
      <c r="R588" s="7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7">
        <v>30000</v>
      </c>
      <c r="E589">
        <v>2725</v>
      </c>
      <c r="F589" t="s">
        <v>8221</v>
      </c>
      <c r="G589" t="s">
        <v>8229</v>
      </c>
      <c r="H589" t="s">
        <v>8251</v>
      </c>
      <c r="I589" s="9">
        <v>1429207833</v>
      </c>
      <c r="J589">
        <v>1426615833</v>
      </c>
      <c r="K589" t="b">
        <v>0</v>
      </c>
      <c r="L589">
        <v>7</v>
      </c>
      <c r="M589" t="b">
        <v>0</v>
      </c>
      <c r="N589" s="11">
        <f t="shared" si="54"/>
        <v>9.0833333333333339</v>
      </c>
      <c r="O589" s="16">
        <f t="shared" si="55"/>
        <v>42080.757326388892</v>
      </c>
      <c r="P589" s="18">
        <f t="shared" si="56"/>
        <v>42110.757326388892</v>
      </c>
      <c r="Q589" t="s">
        <v>8272</v>
      </c>
      <c r="R589" s="7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7">
        <v>9000</v>
      </c>
      <c r="E590">
        <v>301</v>
      </c>
      <c r="F590" t="s">
        <v>8221</v>
      </c>
      <c r="G590" t="s">
        <v>8237</v>
      </c>
      <c r="H590" t="s">
        <v>8249</v>
      </c>
      <c r="I590" s="9">
        <v>1479410886</v>
      </c>
      <c r="J590">
        <v>1474223286</v>
      </c>
      <c r="K590" t="b">
        <v>0</v>
      </c>
      <c r="L590">
        <v>2</v>
      </c>
      <c r="M590" t="b">
        <v>0</v>
      </c>
      <c r="N590" s="11">
        <f t="shared" si="54"/>
        <v>3.3444444444444441</v>
      </c>
      <c r="O590" s="16">
        <f t="shared" si="55"/>
        <v>42631.769513888896</v>
      </c>
      <c r="P590" s="18">
        <f t="shared" si="56"/>
        <v>42691.811180555553</v>
      </c>
      <c r="Q590" t="s">
        <v>8272</v>
      </c>
      <c r="R590" s="7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 s="7">
        <v>7500</v>
      </c>
      <c r="E591">
        <v>1</v>
      </c>
      <c r="F591" t="s">
        <v>8221</v>
      </c>
      <c r="G591" t="s">
        <v>8224</v>
      </c>
      <c r="H591" t="s">
        <v>8246</v>
      </c>
      <c r="I591" s="9">
        <v>1436366699</v>
      </c>
      <c r="J591">
        <v>1435070699</v>
      </c>
      <c r="K591" t="b">
        <v>0</v>
      </c>
      <c r="L591">
        <v>1</v>
      </c>
      <c r="M591" t="b">
        <v>0</v>
      </c>
      <c r="N591" s="11">
        <f t="shared" si="54"/>
        <v>1.3333333333333334E-2</v>
      </c>
      <c r="O591" s="16">
        <f t="shared" si="55"/>
        <v>42178.614571759259</v>
      </c>
      <c r="P591" s="18">
        <f t="shared" si="56"/>
        <v>42193.614571759259</v>
      </c>
      <c r="Q591" t="s">
        <v>8272</v>
      </c>
      <c r="R591" s="7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7">
        <v>5000</v>
      </c>
      <c r="E592">
        <v>223</v>
      </c>
      <c r="F592" t="s">
        <v>8221</v>
      </c>
      <c r="G592" t="s">
        <v>8225</v>
      </c>
      <c r="H592" t="s">
        <v>8247</v>
      </c>
      <c r="I592" s="9">
        <v>1454936460</v>
      </c>
      <c r="J592">
        <v>1452259131</v>
      </c>
      <c r="K592" t="b">
        <v>0</v>
      </c>
      <c r="L592">
        <v>9</v>
      </c>
      <c r="M592" t="b">
        <v>0</v>
      </c>
      <c r="N592" s="11">
        <f t="shared" si="54"/>
        <v>4.46</v>
      </c>
      <c r="O592" s="16">
        <f t="shared" si="55"/>
        <v>42377.554756944446</v>
      </c>
      <c r="P592" s="18">
        <f t="shared" si="56"/>
        <v>42408.542361111111</v>
      </c>
      <c r="Q592" t="s">
        <v>8272</v>
      </c>
      <c r="R592" s="7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7">
        <v>100000</v>
      </c>
      <c r="E593">
        <v>61</v>
      </c>
      <c r="F593" t="s">
        <v>8221</v>
      </c>
      <c r="G593" t="s">
        <v>8224</v>
      </c>
      <c r="H593" t="s">
        <v>8246</v>
      </c>
      <c r="I593" s="9">
        <v>1437570130</v>
      </c>
      <c r="J593">
        <v>1434978130</v>
      </c>
      <c r="K593" t="b">
        <v>0</v>
      </c>
      <c r="L593">
        <v>2</v>
      </c>
      <c r="M593" t="b">
        <v>0</v>
      </c>
      <c r="N593" s="11">
        <f t="shared" si="54"/>
        <v>6.0999999999999999E-2</v>
      </c>
      <c r="O593" s="16">
        <f t="shared" si="55"/>
        <v>42177.543171296296</v>
      </c>
      <c r="P593" s="18">
        <f t="shared" si="56"/>
        <v>42207.543171296296</v>
      </c>
      <c r="Q593" t="s">
        <v>8272</v>
      </c>
      <c r="R593" s="7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7">
        <v>7500</v>
      </c>
      <c r="E594">
        <v>250</v>
      </c>
      <c r="F594" t="s">
        <v>8221</v>
      </c>
      <c r="G594" t="s">
        <v>8224</v>
      </c>
      <c r="H594" t="s">
        <v>8246</v>
      </c>
      <c r="I594" s="9">
        <v>1417584860</v>
      </c>
      <c r="J594">
        <v>1414992860</v>
      </c>
      <c r="K594" t="b">
        <v>0</v>
      </c>
      <c r="L594">
        <v>1</v>
      </c>
      <c r="M594" t="b">
        <v>0</v>
      </c>
      <c r="N594" s="11">
        <f t="shared" si="54"/>
        <v>3.3333333333333335</v>
      </c>
      <c r="O594" s="16">
        <f t="shared" si="55"/>
        <v>41946.232175925928</v>
      </c>
      <c r="P594" s="18">
        <f t="shared" si="56"/>
        <v>41976.232175925921</v>
      </c>
      <c r="Q594" t="s">
        <v>8272</v>
      </c>
      <c r="R594" s="7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7">
        <v>500</v>
      </c>
      <c r="E595">
        <v>115</v>
      </c>
      <c r="F595" t="s">
        <v>8221</v>
      </c>
      <c r="G595" t="s">
        <v>8225</v>
      </c>
      <c r="H595" t="s">
        <v>8247</v>
      </c>
      <c r="I595" s="9">
        <v>1428333345</v>
      </c>
      <c r="J595">
        <v>1425744945</v>
      </c>
      <c r="K595" t="b">
        <v>0</v>
      </c>
      <c r="L595">
        <v>7</v>
      </c>
      <c r="M595" t="b">
        <v>0</v>
      </c>
      <c r="N595" s="11">
        <f t="shared" si="54"/>
        <v>23</v>
      </c>
      <c r="O595" s="16">
        <f t="shared" si="55"/>
        <v>42070.677604166667</v>
      </c>
      <c r="P595" s="18">
        <f t="shared" si="56"/>
        <v>42100.635937500003</v>
      </c>
      <c r="Q595" t="s">
        <v>8272</v>
      </c>
      <c r="R595" s="7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7">
        <v>25000</v>
      </c>
      <c r="E596">
        <v>26</v>
      </c>
      <c r="F596" t="s">
        <v>8221</v>
      </c>
      <c r="G596" t="s">
        <v>8224</v>
      </c>
      <c r="H596" t="s">
        <v>8246</v>
      </c>
      <c r="I596" s="9">
        <v>1460832206</v>
      </c>
      <c r="J596">
        <v>1458240206</v>
      </c>
      <c r="K596" t="b">
        <v>0</v>
      </c>
      <c r="L596">
        <v>2</v>
      </c>
      <c r="M596" t="b">
        <v>0</v>
      </c>
      <c r="N596" s="11">
        <f t="shared" si="54"/>
        <v>0.104</v>
      </c>
      <c r="O596" s="16">
        <f t="shared" si="55"/>
        <v>42446.780162037037</v>
      </c>
      <c r="P596" s="18">
        <f t="shared" si="56"/>
        <v>42476.780162037037</v>
      </c>
      <c r="Q596" t="s">
        <v>8272</v>
      </c>
      <c r="R596" s="7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7">
        <v>100000</v>
      </c>
      <c r="E597">
        <v>426</v>
      </c>
      <c r="F597" t="s">
        <v>8221</v>
      </c>
      <c r="G597" t="s">
        <v>8224</v>
      </c>
      <c r="H597" t="s">
        <v>8246</v>
      </c>
      <c r="I597" s="9">
        <v>1430703638</v>
      </c>
      <c r="J597">
        <v>1426815638</v>
      </c>
      <c r="K597" t="b">
        <v>0</v>
      </c>
      <c r="L597">
        <v>8</v>
      </c>
      <c r="M597" t="b">
        <v>0</v>
      </c>
      <c r="N597" s="11">
        <f t="shared" si="54"/>
        <v>0.42599999999999999</v>
      </c>
      <c r="O597" s="16">
        <f t="shared" si="55"/>
        <v>42083.069884259254</v>
      </c>
      <c r="P597" s="18">
        <f t="shared" si="56"/>
        <v>42128.069884259254</v>
      </c>
      <c r="Q597" t="s">
        <v>8272</v>
      </c>
      <c r="R597" s="7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7">
        <v>20000</v>
      </c>
      <c r="E598">
        <v>6</v>
      </c>
      <c r="F598" t="s">
        <v>8221</v>
      </c>
      <c r="G598" t="s">
        <v>8224</v>
      </c>
      <c r="H598" t="s">
        <v>8246</v>
      </c>
      <c r="I598" s="9">
        <v>1478122292</v>
      </c>
      <c r="J598">
        <v>1475530292</v>
      </c>
      <c r="K598" t="b">
        <v>0</v>
      </c>
      <c r="L598">
        <v>2</v>
      </c>
      <c r="M598" t="b">
        <v>0</v>
      </c>
      <c r="N598" s="11">
        <f t="shared" si="54"/>
        <v>0.03</v>
      </c>
      <c r="O598" s="16">
        <f t="shared" si="55"/>
        <v>42646.896898148145</v>
      </c>
      <c r="P598" s="18">
        <f t="shared" si="56"/>
        <v>42676.896898148145</v>
      </c>
      <c r="Q598" t="s">
        <v>8272</v>
      </c>
      <c r="R598" s="7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7">
        <v>7500</v>
      </c>
      <c r="E599">
        <v>20</v>
      </c>
      <c r="F599" t="s">
        <v>8221</v>
      </c>
      <c r="G599" t="s">
        <v>8224</v>
      </c>
      <c r="H599" t="s">
        <v>8246</v>
      </c>
      <c r="I599" s="9">
        <v>1469980800</v>
      </c>
      <c r="J599">
        <v>1466787335</v>
      </c>
      <c r="K599" t="b">
        <v>0</v>
      </c>
      <c r="L599">
        <v>2</v>
      </c>
      <c r="M599" t="b">
        <v>0</v>
      </c>
      <c r="N599" s="11">
        <f t="shared" si="54"/>
        <v>0.26666666666666666</v>
      </c>
      <c r="O599" s="16">
        <f t="shared" si="55"/>
        <v>42545.705266203702</v>
      </c>
      <c r="P599" s="18">
        <f t="shared" si="56"/>
        <v>42582.666666666672</v>
      </c>
      <c r="Q599" t="s">
        <v>8272</v>
      </c>
      <c r="R599" s="7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7">
        <v>2500</v>
      </c>
      <c r="E600">
        <v>850</v>
      </c>
      <c r="F600" t="s">
        <v>8221</v>
      </c>
      <c r="G600" t="s">
        <v>8224</v>
      </c>
      <c r="H600" t="s">
        <v>8246</v>
      </c>
      <c r="I600" s="9">
        <v>1417737781</v>
      </c>
      <c r="J600">
        <v>1415145781</v>
      </c>
      <c r="K600" t="b">
        <v>0</v>
      </c>
      <c r="L600">
        <v>7</v>
      </c>
      <c r="M600" t="b">
        <v>0</v>
      </c>
      <c r="N600" s="11">
        <f t="shared" si="54"/>
        <v>34</v>
      </c>
      <c r="O600" s="16">
        <f t="shared" si="55"/>
        <v>41948.00209490741</v>
      </c>
      <c r="P600" s="18">
        <f t="shared" si="56"/>
        <v>41978.00209490741</v>
      </c>
      <c r="Q600" t="s">
        <v>8272</v>
      </c>
      <c r="R600" s="7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7">
        <v>50000</v>
      </c>
      <c r="E601">
        <v>31</v>
      </c>
      <c r="F601" t="s">
        <v>8221</v>
      </c>
      <c r="G601" t="s">
        <v>8224</v>
      </c>
      <c r="H601" t="s">
        <v>8246</v>
      </c>
      <c r="I601" s="9">
        <v>1425827760</v>
      </c>
      <c r="J601">
        <v>1423769402</v>
      </c>
      <c r="K601" t="b">
        <v>0</v>
      </c>
      <c r="L601">
        <v>2</v>
      </c>
      <c r="M601" t="b">
        <v>0</v>
      </c>
      <c r="N601" s="11">
        <f t="shared" si="54"/>
        <v>6.2E-2</v>
      </c>
      <c r="O601" s="16">
        <f t="shared" si="55"/>
        <v>42047.812523148154</v>
      </c>
      <c r="P601" s="18">
        <f t="shared" si="56"/>
        <v>42071.636111111111</v>
      </c>
      <c r="Q601" t="s">
        <v>8272</v>
      </c>
      <c r="R601" s="7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7">
        <v>5000</v>
      </c>
      <c r="E602">
        <v>100</v>
      </c>
      <c r="F602" t="s">
        <v>8220</v>
      </c>
      <c r="G602" t="s">
        <v>8224</v>
      </c>
      <c r="H602" t="s">
        <v>8246</v>
      </c>
      <c r="I602" s="9">
        <v>1431198562</v>
      </c>
      <c r="J602">
        <v>1426014562</v>
      </c>
      <c r="K602" t="b">
        <v>0</v>
      </c>
      <c r="L602">
        <v>1</v>
      </c>
      <c r="M602" t="b">
        <v>0</v>
      </c>
      <c r="N602" s="11">
        <f t="shared" si="54"/>
        <v>2</v>
      </c>
      <c r="O602" s="16">
        <f t="shared" si="55"/>
        <v>42073.798171296294</v>
      </c>
      <c r="P602" s="18">
        <f t="shared" si="56"/>
        <v>42133.798171296294</v>
      </c>
      <c r="Q602" t="s">
        <v>8272</v>
      </c>
      <c r="R602" s="7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7">
        <v>10000</v>
      </c>
      <c r="E603">
        <v>140</v>
      </c>
      <c r="F603" t="s">
        <v>8220</v>
      </c>
      <c r="G603" t="s">
        <v>8229</v>
      </c>
      <c r="H603" t="s">
        <v>8251</v>
      </c>
      <c r="I603" s="9">
        <v>1419626139</v>
      </c>
      <c r="J603">
        <v>1417034139</v>
      </c>
      <c r="K603" t="b">
        <v>0</v>
      </c>
      <c r="L603">
        <v>6</v>
      </c>
      <c r="M603" t="b">
        <v>0</v>
      </c>
      <c r="N603" s="11">
        <f t="shared" si="54"/>
        <v>1.4000000000000001</v>
      </c>
      <c r="O603" s="16">
        <f t="shared" si="55"/>
        <v>41969.858090277776</v>
      </c>
      <c r="P603" s="18">
        <f t="shared" si="56"/>
        <v>41999.858090277776</v>
      </c>
      <c r="Q603" t="s">
        <v>8272</v>
      </c>
      <c r="R603" s="7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7">
        <v>70000</v>
      </c>
      <c r="E604">
        <v>0</v>
      </c>
      <c r="F604" t="s">
        <v>8220</v>
      </c>
      <c r="G604" t="s">
        <v>8224</v>
      </c>
      <c r="H604" t="s">
        <v>8246</v>
      </c>
      <c r="I604" s="9">
        <v>1434654215</v>
      </c>
      <c r="J604">
        <v>1432062215</v>
      </c>
      <c r="K604" t="b">
        <v>0</v>
      </c>
      <c r="L604">
        <v>0</v>
      </c>
      <c r="M604" t="b">
        <v>0</v>
      </c>
      <c r="N604" s="11">
        <f t="shared" si="54"/>
        <v>0</v>
      </c>
      <c r="O604" s="16">
        <f t="shared" si="55"/>
        <v>42143.79415509259</v>
      </c>
      <c r="P604" s="18">
        <f t="shared" si="56"/>
        <v>42173.79415509259</v>
      </c>
      <c r="Q604" t="s">
        <v>8272</v>
      </c>
      <c r="R604" s="7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7">
        <v>15000</v>
      </c>
      <c r="E605">
        <v>590.02</v>
      </c>
      <c r="F605" t="s">
        <v>8220</v>
      </c>
      <c r="G605" t="s">
        <v>8224</v>
      </c>
      <c r="H605" t="s">
        <v>8246</v>
      </c>
      <c r="I605" s="9">
        <v>1408029623</v>
      </c>
      <c r="J605">
        <v>1405437623</v>
      </c>
      <c r="K605" t="b">
        <v>0</v>
      </c>
      <c r="L605">
        <v>13</v>
      </c>
      <c r="M605" t="b">
        <v>0</v>
      </c>
      <c r="N605" s="11">
        <f t="shared" si="54"/>
        <v>3.9334666666666664</v>
      </c>
      <c r="O605" s="16">
        <f t="shared" si="55"/>
        <v>41835.639155092591</v>
      </c>
      <c r="P605" s="18">
        <f t="shared" si="56"/>
        <v>41865.639155092591</v>
      </c>
      <c r="Q605" t="s">
        <v>8272</v>
      </c>
      <c r="R605" s="7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7">
        <v>1500</v>
      </c>
      <c r="E606">
        <v>0</v>
      </c>
      <c r="F606" t="s">
        <v>8220</v>
      </c>
      <c r="G606" t="s">
        <v>8224</v>
      </c>
      <c r="H606" t="s">
        <v>8246</v>
      </c>
      <c r="I606" s="9">
        <v>1409187056</v>
      </c>
      <c r="J606">
        <v>1406595056</v>
      </c>
      <c r="K606" t="b">
        <v>0</v>
      </c>
      <c r="L606">
        <v>0</v>
      </c>
      <c r="M606" t="b">
        <v>0</v>
      </c>
      <c r="N606" s="11">
        <f t="shared" si="54"/>
        <v>0</v>
      </c>
      <c r="O606" s="16">
        <f t="shared" si="55"/>
        <v>41849.035370370373</v>
      </c>
      <c r="P606" s="18">
        <f t="shared" si="56"/>
        <v>41879.035370370373</v>
      </c>
      <c r="Q606" t="s">
        <v>8272</v>
      </c>
      <c r="R606" s="7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7">
        <v>5000</v>
      </c>
      <c r="E607">
        <v>131</v>
      </c>
      <c r="F607" t="s">
        <v>8220</v>
      </c>
      <c r="G607" t="s">
        <v>8224</v>
      </c>
      <c r="H607" t="s">
        <v>8246</v>
      </c>
      <c r="I607" s="9">
        <v>1440318908</v>
      </c>
      <c r="J607">
        <v>1436430908</v>
      </c>
      <c r="K607" t="b">
        <v>0</v>
      </c>
      <c r="L607">
        <v>8</v>
      </c>
      <c r="M607" t="b">
        <v>0</v>
      </c>
      <c r="N607" s="11">
        <f t="shared" si="54"/>
        <v>2.62</v>
      </c>
      <c r="O607" s="16">
        <f t="shared" si="55"/>
        <v>42194.357731481476</v>
      </c>
      <c r="P607" s="18">
        <f t="shared" si="56"/>
        <v>42239.357731481476</v>
      </c>
      <c r="Q607" t="s">
        <v>8272</v>
      </c>
      <c r="R607" s="7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7">
        <v>5000</v>
      </c>
      <c r="E608">
        <v>10</v>
      </c>
      <c r="F608" t="s">
        <v>8220</v>
      </c>
      <c r="G608" t="s">
        <v>8233</v>
      </c>
      <c r="H608" t="s">
        <v>8249</v>
      </c>
      <c r="I608" s="9">
        <v>1432479600</v>
      </c>
      <c r="J608">
        <v>1428507409</v>
      </c>
      <c r="K608" t="b">
        <v>0</v>
      </c>
      <c r="L608">
        <v>1</v>
      </c>
      <c r="M608" t="b">
        <v>0</v>
      </c>
      <c r="N608" s="11">
        <f t="shared" si="54"/>
        <v>0.2</v>
      </c>
      <c r="O608" s="16">
        <f t="shared" si="55"/>
        <v>42102.650567129633</v>
      </c>
      <c r="P608" s="18">
        <f t="shared" si="56"/>
        <v>42148.625</v>
      </c>
      <c r="Q608" t="s">
        <v>8272</v>
      </c>
      <c r="R608" s="7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7">
        <v>250</v>
      </c>
      <c r="E609">
        <v>0</v>
      </c>
      <c r="F609" t="s">
        <v>8220</v>
      </c>
      <c r="G609" t="s">
        <v>8224</v>
      </c>
      <c r="H609" t="s">
        <v>8246</v>
      </c>
      <c r="I609" s="9">
        <v>1448225336</v>
      </c>
      <c r="J609">
        <v>1445629736</v>
      </c>
      <c r="K609" t="b">
        <v>0</v>
      </c>
      <c r="L609">
        <v>0</v>
      </c>
      <c r="M609" t="b">
        <v>0</v>
      </c>
      <c r="N609" s="11">
        <f t="shared" si="54"/>
        <v>0</v>
      </c>
      <c r="O609" s="16">
        <f t="shared" si="55"/>
        <v>42300.825648148151</v>
      </c>
      <c r="P609" s="18">
        <f t="shared" si="56"/>
        <v>42330.867314814815</v>
      </c>
      <c r="Q609" t="s">
        <v>8272</v>
      </c>
      <c r="R609" s="7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7">
        <v>150000</v>
      </c>
      <c r="E610">
        <v>1461</v>
      </c>
      <c r="F610" t="s">
        <v>8220</v>
      </c>
      <c r="G610" t="s">
        <v>8224</v>
      </c>
      <c r="H610" t="s">
        <v>8246</v>
      </c>
      <c r="I610" s="9">
        <v>1434405980</v>
      </c>
      <c r="J610">
        <v>1431813980</v>
      </c>
      <c r="K610" t="b">
        <v>0</v>
      </c>
      <c r="L610">
        <v>5</v>
      </c>
      <c r="M610" t="b">
        <v>0</v>
      </c>
      <c r="N610" s="11">
        <f t="shared" si="54"/>
        <v>0.97400000000000009</v>
      </c>
      <c r="O610" s="16">
        <f t="shared" si="55"/>
        <v>42140.921064814815</v>
      </c>
      <c r="P610" s="18">
        <f t="shared" si="56"/>
        <v>42170.921064814815</v>
      </c>
      <c r="Q610" t="s">
        <v>8272</v>
      </c>
      <c r="R610" s="7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7">
        <v>780</v>
      </c>
      <c r="E611">
        <v>5</v>
      </c>
      <c r="F611" t="s">
        <v>8220</v>
      </c>
      <c r="G611" t="s">
        <v>8225</v>
      </c>
      <c r="H611" t="s">
        <v>8247</v>
      </c>
      <c r="I611" s="9">
        <v>1448761744</v>
      </c>
      <c r="J611">
        <v>1446166144</v>
      </c>
      <c r="K611" t="b">
        <v>0</v>
      </c>
      <c r="L611">
        <v>1</v>
      </c>
      <c r="M611" t="b">
        <v>0</v>
      </c>
      <c r="N611" s="11">
        <f t="shared" si="54"/>
        <v>0.64102564102564097</v>
      </c>
      <c r="O611" s="16">
        <f t="shared" si="55"/>
        <v>42307.034074074079</v>
      </c>
      <c r="P611" s="18">
        <f t="shared" si="56"/>
        <v>42337.075740740736</v>
      </c>
      <c r="Q611" t="s">
        <v>8272</v>
      </c>
      <c r="R611" s="7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7">
        <v>13803</v>
      </c>
      <c r="E612">
        <v>0</v>
      </c>
      <c r="F612" t="s">
        <v>8220</v>
      </c>
      <c r="G612" t="s">
        <v>8224</v>
      </c>
      <c r="H612" t="s">
        <v>8246</v>
      </c>
      <c r="I612" s="9">
        <v>1429732586</v>
      </c>
      <c r="J612">
        <v>1427140586</v>
      </c>
      <c r="K612" t="b">
        <v>0</v>
      </c>
      <c r="L612">
        <v>0</v>
      </c>
      <c r="M612" t="b">
        <v>0</v>
      </c>
      <c r="N612" s="11">
        <f t="shared" si="54"/>
        <v>0</v>
      </c>
      <c r="O612" s="16">
        <f t="shared" si="55"/>
        <v>42086.83085648148</v>
      </c>
      <c r="P612" s="18">
        <f t="shared" si="56"/>
        <v>42116.83085648148</v>
      </c>
      <c r="Q612" t="s">
        <v>8272</v>
      </c>
      <c r="R612" s="7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7">
        <v>80000</v>
      </c>
      <c r="E613">
        <v>0</v>
      </c>
      <c r="F613" t="s">
        <v>8220</v>
      </c>
      <c r="G613" t="s">
        <v>8230</v>
      </c>
      <c r="H613" t="s">
        <v>8249</v>
      </c>
      <c r="I613" s="9">
        <v>1453210037</v>
      </c>
      <c r="J613">
        <v>1448026037</v>
      </c>
      <c r="K613" t="b">
        <v>0</v>
      </c>
      <c r="L613">
        <v>0</v>
      </c>
      <c r="M613" t="b">
        <v>0</v>
      </c>
      <c r="N613" s="11">
        <f t="shared" si="54"/>
        <v>0</v>
      </c>
      <c r="O613" s="16">
        <f t="shared" si="55"/>
        <v>42328.560613425929</v>
      </c>
      <c r="P613" s="18">
        <f t="shared" si="56"/>
        <v>42388.560613425929</v>
      </c>
      <c r="Q613" t="s">
        <v>8272</v>
      </c>
      <c r="R613" s="7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7">
        <v>10000</v>
      </c>
      <c r="E614">
        <v>0</v>
      </c>
      <c r="F614" t="s">
        <v>8220</v>
      </c>
      <c r="G614" t="s">
        <v>8237</v>
      </c>
      <c r="H614" t="s">
        <v>8249</v>
      </c>
      <c r="I614" s="9">
        <v>1472777146</v>
      </c>
      <c r="J614">
        <v>1470185146</v>
      </c>
      <c r="K614" t="b">
        <v>0</v>
      </c>
      <c r="L614">
        <v>0</v>
      </c>
      <c r="M614" t="b">
        <v>0</v>
      </c>
      <c r="N614" s="11">
        <f t="shared" si="54"/>
        <v>0</v>
      </c>
      <c r="O614" s="16">
        <f t="shared" si="55"/>
        <v>42585.031782407401</v>
      </c>
      <c r="P614" s="18">
        <f t="shared" si="56"/>
        <v>42615.031782407401</v>
      </c>
      <c r="Q614" t="s">
        <v>8272</v>
      </c>
      <c r="R614" s="7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7">
        <v>60000</v>
      </c>
      <c r="E615">
        <v>12818</v>
      </c>
      <c r="F615" t="s">
        <v>8220</v>
      </c>
      <c r="G615" t="s">
        <v>8224</v>
      </c>
      <c r="H615" t="s">
        <v>8246</v>
      </c>
      <c r="I615" s="9">
        <v>1443675540</v>
      </c>
      <c r="J615">
        <v>1441022120</v>
      </c>
      <c r="K615" t="b">
        <v>0</v>
      </c>
      <c r="L615">
        <v>121</v>
      </c>
      <c r="M615" t="b">
        <v>0</v>
      </c>
      <c r="N615" s="11">
        <f t="shared" si="54"/>
        <v>21.363333333333333</v>
      </c>
      <c r="O615" s="16">
        <f t="shared" si="55"/>
        <v>42247.496759259258</v>
      </c>
      <c r="P615" s="18">
        <f t="shared" si="56"/>
        <v>42278.207638888889</v>
      </c>
      <c r="Q615" t="s">
        <v>8272</v>
      </c>
      <c r="R615" s="7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7">
        <v>10000</v>
      </c>
      <c r="E616">
        <v>0</v>
      </c>
      <c r="F616" t="s">
        <v>8220</v>
      </c>
      <c r="G616" t="s">
        <v>8224</v>
      </c>
      <c r="H616" t="s">
        <v>8246</v>
      </c>
      <c r="I616" s="9">
        <v>1466731740</v>
      </c>
      <c r="J616">
        <v>1464139740</v>
      </c>
      <c r="K616" t="b">
        <v>0</v>
      </c>
      <c r="L616">
        <v>0</v>
      </c>
      <c r="M616" t="b">
        <v>0</v>
      </c>
      <c r="N616" s="11">
        <f t="shared" si="54"/>
        <v>0</v>
      </c>
      <c r="O616" s="16">
        <f t="shared" si="55"/>
        <v>42515.061805555553</v>
      </c>
      <c r="P616" s="18">
        <f t="shared" si="56"/>
        <v>42545.061805555553</v>
      </c>
      <c r="Q616" t="s">
        <v>8272</v>
      </c>
      <c r="R616" s="7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7">
        <v>515</v>
      </c>
      <c r="E617">
        <v>0</v>
      </c>
      <c r="F617" t="s">
        <v>8220</v>
      </c>
      <c r="G617" t="s">
        <v>8228</v>
      </c>
      <c r="H617" t="s">
        <v>8250</v>
      </c>
      <c r="I617" s="9">
        <v>1443149759</v>
      </c>
      <c r="J617">
        <v>1440557759</v>
      </c>
      <c r="K617" t="b">
        <v>0</v>
      </c>
      <c r="L617">
        <v>0</v>
      </c>
      <c r="M617" t="b">
        <v>0</v>
      </c>
      <c r="N617" s="11">
        <f t="shared" si="54"/>
        <v>0</v>
      </c>
      <c r="O617" s="16">
        <f t="shared" si="55"/>
        <v>42242.122210648144</v>
      </c>
      <c r="P617" s="18">
        <f t="shared" si="56"/>
        <v>42272.122210648144</v>
      </c>
      <c r="Q617" t="s">
        <v>8272</v>
      </c>
      <c r="R617" s="7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7">
        <v>5000</v>
      </c>
      <c r="E618">
        <v>0</v>
      </c>
      <c r="F618" t="s">
        <v>8220</v>
      </c>
      <c r="G618" t="s">
        <v>8230</v>
      </c>
      <c r="H618" t="s">
        <v>8249</v>
      </c>
      <c r="I618" s="9">
        <v>1488013307</v>
      </c>
      <c r="J618">
        <v>1485421307</v>
      </c>
      <c r="K618" t="b">
        <v>0</v>
      </c>
      <c r="L618">
        <v>0</v>
      </c>
      <c r="M618" t="b">
        <v>0</v>
      </c>
      <c r="N618" s="11">
        <f t="shared" si="54"/>
        <v>0</v>
      </c>
      <c r="O618" s="16">
        <f t="shared" si="55"/>
        <v>42761.376238425932</v>
      </c>
      <c r="P618" s="18">
        <f t="shared" si="56"/>
        <v>42791.376238425932</v>
      </c>
      <c r="Q618" t="s">
        <v>8272</v>
      </c>
      <c r="R618" s="7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7">
        <v>2000</v>
      </c>
      <c r="E619">
        <v>60</v>
      </c>
      <c r="F619" t="s">
        <v>8220</v>
      </c>
      <c r="G619" t="s">
        <v>8225</v>
      </c>
      <c r="H619" t="s">
        <v>8247</v>
      </c>
      <c r="I619" s="9">
        <v>1431072843</v>
      </c>
      <c r="J619">
        <v>1427184843</v>
      </c>
      <c r="K619" t="b">
        <v>0</v>
      </c>
      <c r="L619">
        <v>3</v>
      </c>
      <c r="M619" t="b">
        <v>0</v>
      </c>
      <c r="N619" s="11">
        <f t="shared" si="54"/>
        <v>3</v>
      </c>
      <c r="O619" s="16">
        <f t="shared" si="55"/>
        <v>42087.343090277776</v>
      </c>
      <c r="P619" s="18">
        <f t="shared" si="56"/>
        <v>42132.343090277776</v>
      </c>
      <c r="Q619" t="s">
        <v>8272</v>
      </c>
      <c r="R619" s="7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7">
        <v>400</v>
      </c>
      <c r="E620">
        <v>0</v>
      </c>
      <c r="F620" t="s">
        <v>8220</v>
      </c>
      <c r="G620" t="s">
        <v>8224</v>
      </c>
      <c r="H620" t="s">
        <v>8246</v>
      </c>
      <c r="I620" s="9">
        <v>1449689203</v>
      </c>
      <c r="J620">
        <v>1447097203</v>
      </c>
      <c r="K620" t="b">
        <v>0</v>
      </c>
      <c r="L620">
        <v>0</v>
      </c>
      <c r="M620" t="b">
        <v>0</v>
      </c>
      <c r="N620" s="11">
        <f t="shared" si="54"/>
        <v>0</v>
      </c>
      <c r="O620" s="16">
        <f t="shared" si="55"/>
        <v>42317.810219907406</v>
      </c>
      <c r="P620" s="18">
        <f t="shared" si="56"/>
        <v>42347.810219907406</v>
      </c>
      <c r="Q620" t="s">
        <v>8272</v>
      </c>
      <c r="R620" s="7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7">
        <v>2500000</v>
      </c>
      <c r="E621">
        <v>1</v>
      </c>
      <c r="F621" t="s">
        <v>8220</v>
      </c>
      <c r="G621" t="s">
        <v>8224</v>
      </c>
      <c r="H621" t="s">
        <v>8246</v>
      </c>
      <c r="I621" s="9">
        <v>1416933390</v>
      </c>
      <c r="J621">
        <v>1411745790</v>
      </c>
      <c r="K621" t="b">
        <v>0</v>
      </c>
      <c r="L621">
        <v>1</v>
      </c>
      <c r="M621" t="b">
        <v>0</v>
      </c>
      <c r="N621" s="11">
        <f t="shared" si="54"/>
        <v>3.9999999999999996E-5</v>
      </c>
      <c r="O621" s="16">
        <f t="shared" si="55"/>
        <v>41908.650347222225</v>
      </c>
      <c r="P621" s="18">
        <f t="shared" si="56"/>
        <v>41968.692013888889</v>
      </c>
      <c r="Q621" t="s">
        <v>8272</v>
      </c>
      <c r="R621" s="7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7">
        <v>30000</v>
      </c>
      <c r="E622">
        <v>300</v>
      </c>
      <c r="F622" t="s">
        <v>8220</v>
      </c>
      <c r="G622" t="s">
        <v>8229</v>
      </c>
      <c r="H622" t="s">
        <v>8251</v>
      </c>
      <c r="I622" s="9">
        <v>1408986738</v>
      </c>
      <c r="J622">
        <v>1405098738</v>
      </c>
      <c r="K622" t="b">
        <v>0</v>
      </c>
      <c r="L622">
        <v>1</v>
      </c>
      <c r="M622" t="b">
        <v>0</v>
      </c>
      <c r="N622" s="11">
        <f t="shared" si="54"/>
        <v>1</v>
      </c>
      <c r="O622" s="16">
        <f t="shared" si="55"/>
        <v>41831.716874999998</v>
      </c>
      <c r="P622" s="18">
        <f t="shared" si="56"/>
        <v>41876.716874999998</v>
      </c>
      <c r="Q622" t="s">
        <v>8272</v>
      </c>
      <c r="R622" s="7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7">
        <v>25000</v>
      </c>
      <c r="E623">
        <v>261</v>
      </c>
      <c r="F623" t="s">
        <v>8220</v>
      </c>
      <c r="G623" t="s">
        <v>8224</v>
      </c>
      <c r="H623" t="s">
        <v>8246</v>
      </c>
      <c r="I623" s="9">
        <v>1467934937</v>
      </c>
      <c r="J623">
        <v>1465342937</v>
      </c>
      <c r="K623" t="b">
        <v>0</v>
      </c>
      <c r="L623">
        <v>3</v>
      </c>
      <c r="M623" t="b">
        <v>0</v>
      </c>
      <c r="N623" s="11">
        <f t="shared" si="54"/>
        <v>1.044</v>
      </c>
      <c r="O623" s="16">
        <f t="shared" si="55"/>
        <v>42528.987696759257</v>
      </c>
      <c r="P623" s="18">
        <f t="shared" si="56"/>
        <v>42558.987696759257</v>
      </c>
      <c r="Q623" t="s">
        <v>8272</v>
      </c>
      <c r="R623" s="7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7">
        <v>6000</v>
      </c>
      <c r="E624">
        <v>341</v>
      </c>
      <c r="F624" t="s">
        <v>8220</v>
      </c>
      <c r="G624" t="s">
        <v>8224</v>
      </c>
      <c r="H624" t="s">
        <v>8246</v>
      </c>
      <c r="I624" s="9">
        <v>1467398138</v>
      </c>
      <c r="J624">
        <v>1465670138</v>
      </c>
      <c r="K624" t="b">
        <v>0</v>
      </c>
      <c r="L624">
        <v>9</v>
      </c>
      <c r="M624" t="b">
        <v>0</v>
      </c>
      <c r="N624" s="11">
        <f t="shared" si="54"/>
        <v>5.6833333333333336</v>
      </c>
      <c r="O624" s="16">
        <f t="shared" si="55"/>
        <v>42532.774745370371</v>
      </c>
      <c r="P624" s="18">
        <f t="shared" si="56"/>
        <v>42552.774745370371</v>
      </c>
      <c r="Q624" t="s">
        <v>8272</v>
      </c>
      <c r="R624" s="7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7">
        <v>75000</v>
      </c>
      <c r="E625">
        <v>0</v>
      </c>
      <c r="F625" t="s">
        <v>8220</v>
      </c>
      <c r="G625" t="s">
        <v>8226</v>
      </c>
      <c r="H625" t="s">
        <v>8248</v>
      </c>
      <c r="I625" s="9">
        <v>1432771997</v>
      </c>
      <c r="J625">
        <v>1430179997</v>
      </c>
      <c r="K625" t="b">
        <v>0</v>
      </c>
      <c r="L625">
        <v>0</v>
      </c>
      <c r="M625" t="b">
        <v>0</v>
      </c>
      <c r="N625" s="11">
        <f t="shared" si="54"/>
        <v>0</v>
      </c>
      <c r="O625" s="16">
        <f t="shared" si="55"/>
        <v>42122.009224537032</v>
      </c>
      <c r="P625" s="18">
        <f t="shared" si="56"/>
        <v>42152.009224537032</v>
      </c>
      <c r="Q625" t="s">
        <v>8272</v>
      </c>
      <c r="R625" s="7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7">
        <v>5000</v>
      </c>
      <c r="E626">
        <v>0</v>
      </c>
      <c r="F626" t="s">
        <v>8220</v>
      </c>
      <c r="G626" t="s">
        <v>8224</v>
      </c>
      <c r="H626" t="s">
        <v>8246</v>
      </c>
      <c r="I626" s="9">
        <v>1431647041</v>
      </c>
      <c r="J626">
        <v>1429055041</v>
      </c>
      <c r="K626" t="b">
        <v>0</v>
      </c>
      <c r="L626">
        <v>0</v>
      </c>
      <c r="M626" t="b">
        <v>0</v>
      </c>
      <c r="N626" s="11">
        <f t="shared" si="54"/>
        <v>0</v>
      </c>
      <c r="O626" s="16">
        <f t="shared" si="55"/>
        <v>42108.988900462966</v>
      </c>
      <c r="P626" s="18">
        <f t="shared" si="56"/>
        <v>42138.988900462966</v>
      </c>
      <c r="Q626" t="s">
        <v>8272</v>
      </c>
      <c r="R626" s="7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7">
        <v>25000</v>
      </c>
      <c r="E627">
        <v>0</v>
      </c>
      <c r="F627" t="s">
        <v>8220</v>
      </c>
      <c r="G627" t="s">
        <v>8229</v>
      </c>
      <c r="H627" t="s">
        <v>8251</v>
      </c>
      <c r="I627" s="9">
        <v>1490560177</v>
      </c>
      <c r="J627">
        <v>1487971777</v>
      </c>
      <c r="K627" t="b">
        <v>0</v>
      </c>
      <c r="L627">
        <v>0</v>
      </c>
      <c r="M627" t="b">
        <v>0</v>
      </c>
      <c r="N627" s="11">
        <f t="shared" si="54"/>
        <v>0</v>
      </c>
      <c r="O627" s="16">
        <f t="shared" si="55"/>
        <v>42790.895567129628</v>
      </c>
      <c r="P627" s="18">
        <f t="shared" si="56"/>
        <v>42820.853900462964</v>
      </c>
      <c r="Q627" t="s">
        <v>8272</v>
      </c>
      <c r="R627" s="7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7">
        <v>25000</v>
      </c>
      <c r="E628">
        <v>4345</v>
      </c>
      <c r="F628" t="s">
        <v>8220</v>
      </c>
      <c r="G628" t="s">
        <v>8224</v>
      </c>
      <c r="H628" t="s">
        <v>8246</v>
      </c>
      <c r="I628" s="9">
        <v>1439644920</v>
      </c>
      <c r="J628">
        <v>1436793939</v>
      </c>
      <c r="K628" t="b">
        <v>0</v>
      </c>
      <c r="L628">
        <v>39</v>
      </c>
      <c r="M628" t="b">
        <v>0</v>
      </c>
      <c r="N628" s="11">
        <f t="shared" si="54"/>
        <v>17.380000000000003</v>
      </c>
      <c r="O628" s="16">
        <f t="shared" si="55"/>
        <v>42198.559479166666</v>
      </c>
      <c r="P628" s="18">
        <f t="shared" si="56"/>
        <v>42231.556944444441</v>
      </c>
      <c r="Q628" t="s">
        <v>8272</v>
      </c>
      <c r="R628" s="7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7">
        <v>450000</v>
      </c>
      <c r="E629">
        <v>90</v>
      </c>
      <c r="F629" t="s">
        <v>8220</v>
      </c>
      <c r="G629" t="s">
        <v>8235</v>
      </c>
      <c r="H629" t="s">
        <v>8255</v>
      </c>
      <c r="I629" s="9">
        <v>1457996400</v>
      </c>
      <c r="J629">
        <v>1452842511</v>
      </c>
      <c r="K629" t="b">
        <v>0</v>
      </c>
      <c r="L629">
        <v>1</v>
      </c>
      <c r="M629" t="b">
        <v>0</v>
      </c>
      <c r="N629" s="11">
        <f t="shared" si="54"/>
        <v>0.02</v>
      </c>
      <c r="O629" s="16">
        <f t="shared" si="55"/>
        <v>42384.306840277779</v>
      </c>
      <c r="P629" s="18">
        <f t="shared" si="56"/>
        <v>42443.958333333328</v>
      </c>
      <c r="Q629" t="s">
        <v>8272</v>
      </c>
      <c r="R629" s="7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7">
        <v>5000</v>
      </c>
      <c r="E630">
        <v>0</v>
      </c>
      <c r="F630" t="s">
        <v>8220</v>
      </c>
      <c r="G630" t="s">
        <v>8224</v>
      </c>
      <c r="H630" t="s">
        <v>8246</v>
      </c>
      <c r="I630" s="9">
        <v>1405269457</v>
      </c>
      <c r="J630">
        <v>1402677457</v>
      </c>
      <c r="K630" t="b">
        <v>0</v>
      </c>
      <c r="L630">
        <v>0</v>
      </c>
      <c r="M630" t="b">
        <v>0</v>
      </c>
      <c r="N630" s="11">
        <f t="shared" si="54"/>
        <v>0</v>
      </c>
      <c r="O630" s="16">
        <f t="shared" si="55"/>
        <v>41803.692789351851</v>
      </c>
      <c r="P630" s="18">
        <f t="shared" si="56"/>
        <v>41833.692789351851</v>
      </c>
      <c r="Q630" t="s">
        <v>8272</v>
      </c>
      <c r="R630" s="7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7">
        <v>200000</v>
      </c>
      <c r="E631">
        <v>350</v>
      </c>
      <c r="F631" t="s">
        <v>8220</v>
      </c>
      <c r="G631" t="s">
        <v>8226</v>
      </c>
      <c r="H631" t="s">
        <v>8248</v>
      </c>
      <c r="I631" s="9">
        <v>1463239108</v>
      </c>
      <c r="J631">
        <v>1460647108</v>
      </c>
      <c r="K631" t="b">
        <v>0</v>
      </c>
      <c r="L631">
        <v>3</v>
      </c>
      <c r="M631" t="b">
        <v>0</v>
      </c>
      <c r="N631" s="11">
        <f t="shared" si="54"/>
        <v>0.17500000000000002</v>
      </c>
      <c r="O631" s="16">
        <f t="shared" si="55"/>
        <v>42474.637824074074</v>
      </c>
      <c r="P631" s="18">
        <f t="shared" si="56"/>
        <v>42504.637824074074</v>
      </c>
      <c r="Q631" t="s">
        <v>8272</v>
      </c>
      <c r="R631" s="7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7">
        <v>11999</v>
      </c>
      <c r="E632">
        <v>10</v>
      </c>
      <c r="F632" t="s">
        <v>8220</v>
      </c>
      <c r="G632" t="s">
        <v>8224</v>
      </c>
      <c r="H632" t="s">
        <v>8246</v>
      </c>
      <c r="I632" s="9">
        <v>1441516200</v>
      </c>
      <c r="J632">
        <v>1438959121</v>
      </c>
      <c r="K632" t="b">
        <v>0</v>
      </c>
      <c r="L632">
        <v>1</v>
      </c>
      <c r="M632" t="b">
        <v>0</v>
      </c>
      <c r="N632" s="11">
        <f t="shared" si="54"/>
        <v>8.3340278356529712E-2</v>
      </c>
      <c r="O632" s="16">
        <f t="shared" si="55"/>
        <v>42223.619456018518</v>
      </c>
      <c r="P632" s="18">
        <f t="shared" si="56"/>
        <v>42253.215277777781</v>
      </c>
      <c r="Q632" t="s">
        <v>8272</v>
      </c>
      <c r="R632" s="7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7">
        <v>50000</v>
      </c>
      <c r="E633">
        <v>690</v>
      </c>
      <c r="F633" t="s">
        <v>8220</v>
      </c>
      <c r="G633" t="s">
        <v>8229</v>
      </c>
      <c r="H633" t="s">
        <v>8251</v>
      </c>
      <c r="I633" s="9">
        <v>1464460329</v>
      </c>
      <c r="J633">
        <v>1461954729</v>
      </c>
      <c r="K633" t="b">
        <v>0</v>
      </c>
      <c r="L633">
        <v>9</v>
      </c>
      <c r="M633" t="b">
        <v>0</v>
      </c>
      <c r="N633" s="11">
        <f t="shared" si="54"/>
        <v>1.38</v>
      </c>
      <c r="O633" s="16">
        <f t="shared" si="55"/>
        <v>42489.772326388891</v>
      </c>
      <c r="P633" s="18">
        <f t="shared" si="56"/>
        <v>42518.772326388891</v>
      </c>
      <c r="Q633" t="s">
        <v>8272</v>
      </c>
      <c r="R633" s="7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7">
        <v>20000</v>
      </c>
      <c r="E634">
        <v>0</v>
      </c>
      <c r="F634" t="s">
        <v>8220</v>
      </c>
      <c r="G634" t="s">
        <v>8233</v>
      </c>
      <c r="H634" t="s">
        <v>8249</v>
      </c>
      <c r="I634" s="9">
        <v>1448470165</v>
      </c>
      <c r="J634">
        <v>1445874565</v>
      </c>
      <c r="K634" t="b">
        <v>0</v>
      </c>
      <c r="L634">
        <v>0</v>
      </c>
      <c r="M634" t="b">
        <v>0</v>
      </c>
      <c r="N634" s="11">
        <f t="shared" si="54"/>
        <v>0</v>
      </c>
      <c r="O634" s="16">
        <f t="shared" si="55"/>
        <v>42303.659317129626</v>
      </c>
      <c r="P634" s="18">
        <f t="shared" si="56"/>
        <v>42333.700983796298</v>
      </c>
      <c r="Q634" t="s">
        <v>8272</v>
      </c>
      <c r="R634" s="7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7">
        <v>10000</v>
      </c>
      <c r="E635">
        <v>1245</v>
      </c>
      <c r="F635" t="s">
        <v>8220</v>
      </c>
      <c r="G635" t="s">
        <v>8224</v>
      </c>
      <c r="H635" t="s">
        <v>8246</v>
      </c>
      <c r="I635" s="9">
        <v>1466204400</v>
      </c>
      <c r="J635">
        <v>1463469062</v>
      </c>
      <c r="K635" t="b">
        <v>0</v>
      </c>
      <c r="L635">
        <v>25</v>
      </c>
      <c r="M635" t="b">
        <v>0</v>
      </c>
      <c r="N635" s="11">
        <f t="shared" si="54"/>
        <v>12.45</v>
      </c>
      <c r="O635" s="16">
        <f t="shared" si="55"/>
        <v>42507.29932870371</v>
      </c>
      <c r="P635" s="18">
        <f t="shared" si="56"/>
        <v>42538.958333333328</v>
      </c>
      <c r="Q635" t="s">
        <v>8272</v>
      </c>
      <c r="R635" s="7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7">
        <v>5000</v>
      </c>
      <c r="E636">
        <v>1</v>
      </c>
      <c r="F636" t="s">
        <v>8220</v>
      </c>
      <c r="G636" t="s">
        <v>8224</v>
      </c>
      <c r="H636" t="s">
        <v>8246</v>
      </c>
      <c r="I636" s="9">
        <v>1424989029</v>
      </c>
      <c r="J636">
        <v>1422397029</v>
      </c>
      <c r="K636" t="b">
        <v>0</v>
      </c>
      <c r="L636">
        <v>1</v>
      </c>
      <c r="M636" t="b">
        <v>0</v>
      </c>
      <c r="N636" s="11">
        <f t="shared" si="54"/>
        <v>0.02</v>
      </c>
      <c r="O636" s="16">
        <f t="shared" si="55"/>
        <v>42031.928576388891</v>
      </c>
      <c r="P636" s="18">
        <f t="shared" si="56"/>
        <v>42061.928576388891</v>
      </c>
      <c r="Q636" t="s">
        <v>8272</v>
      </c>
      <c r="R636" s="7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7">
        <v>25000</v>
      </c>
      <c r="E637">
        <v>2</v>
      </c>
      <c r="F637" t="s">
        <v>8220</v>
      </c>
      <c r="G637" t="s">
        <v>8224</v>
      </c>
      <c r="H637" t="s">
        <v>8246</v>
      </c>
      <c r="I637" s="9">
        <v>1428804762</v>
      </c>
      <c r="J637">
        <v>1426212762</v>
      </c>
      <c r="K637" t="b">
        <v>0</v>
      </c>
      <c r="L637">
        <v>1</v>
      </c>
      <c r="M637" t="b">
        <v>0</v>
      </c>
      <c r="N637" s="11">
        <f t="shared" si="54"/>
        <v>8.0000000000000002E-3</v>
      </c>
      <c r="O637" s="16">
        <f t="shared" si="55"/>
        <v>42076.092152777783</v>
      </c>
      <c r="P637" s="18">
        <f t="shared" si="56"/>
        <v>42106.092152777783</v>
      </c>
      <c r="Q637" t="s">
        <v>8272</v>
      </c>
      <c r="R637" s="7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7">
        <v>2000</v>
      </c>
      <c r="E638">
        <v>4</v>
      </c>
      <c r="F638" t="s">
        <v>8220</v>
      </c>
      <c r="G638" t="s">
        <v>8225</v>
      </c>
      <c r="H638" t="s">
        <v>8247</v>
      </c>
      <c r="I638" s="9">
        <v>1433587620</v>
      </c>
      <c r="J638">
        <v>1430996150</v>
      </c>
      <c r="K638" t="b">
        <v>0</v>
      </c>
      <c r="L638">
        <v>1</v>
      </c>
      <c r="M638" t="b">
        <v>0</v>
      </c>
      <c r="N638" s="11">
        <f t="shared" si="54"/>
        <v>0.2</v>
      </c>
      <c r="O638" s="16">
        <f t="shared" si="55"/>
        <v>42131.455439814818</v>
      </c>
      <c r="P638" s="18">
        <f t="shared" si="56"/>
        <v>42161.44930555555</v>
      </c>
      <c r="Q638" t="s">
        <v>8272</v>
      </c>
      <c r="R638" s="7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7">
        <v>100000</v>
      </c>
      <c r="E639">
        <v>0</v>
      </c>
      <c r="F639" t="s">
        <v>8220</v>
      </c>
      <c r="G639" t="s">
        <v>8225</v>
      </c>
      <c r="H639" t="s">
        <v>8247</v>
      </c>
      <c r="I639" s="9">
        <v>1488063840</v>
      </c>
      <c r="J639">
        <v>1485558318</v>
      </c>
      <c r="K639" t="b">
        <v>0</v>
      </c>
      <c r="L639">
        <v>0</v>
      </c>
      <c r="M639" t="b">
        <v>0</v>
      </c>
      <c r="N639" s="11">
        <f t="shared" si="54"/>
        <v>0</v>
      </c>
      <c r="O639" s="16">
        <f t="shared" si="55"/>
        <v>42762.962013888886</v>
      </c>
      <c r="P639" s="18">
        <f t="shared" si="56"/>
        <v>42791.961111111115</v>
      </c>
      <c r="Q639" t="s">
        <v>8272</v>
      </c>
      <c r="R639" s="7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 s="7">
        <v>200000</v>
      </c>
      <c r="E640">
        <v>18</v>
      </c>
      <c r="F640" t="s">
        <v>8220</v>
      </c>
      <c r="G640" t="s">
        <v>8236</v>
      </c>
      <c r="H640" t="s">
        <v>8249</v>
      </c>
      <c r="I640" s="9">
        <v>1490447662</v>
      </c>
      <c r="J640">
        <v>1485267262</v>
      </c>
      <c r="K640" t="b">
        <v>0</v>
      </c>
      <c r="L640">
        <v>6</v>
      </c>
      <c r="M640" t="b">
        <v>0</v>
      </c>
      <c r="N640" s="11">
        <f t="shared" si="54"/>
        <v>9.0000000000000011E-3</v>
      </c>
      <c r="O640" s="16">
        <f t="shared" si="55"/>
        <v>42759.593310185184</v>
      </c>
      <c r="P640" s="18">
        <f t="shared" si="56"/>
        <v>42819.55164351852</v>
      </c>
      <c r="Q640" t="s">
        <v>8272</v>
      </c>
      <c r="R640" s="7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7">
        <v>1000000</v>
      </c>
      <c r="E641">
        <v>1</v>
      </c>
      <c r="F641" t="s">
        <v>8220</v>
      </c>
      <c r="G641" t="s">
        <v>8224</v>
      </c>
      <c r="H641" t="s">
        <v>8246</v>
      </c>
      <c r="I641" s="9">
        <v>1413208795</v>
      </c>
      <c r="J641">
        <v>1408024795</v>
      </c>
      <c r="K641" t="b">
        <v>0</v>
      </c>
      <c r="L641">
        <v>1</v>
      </c>
      <c r="M641" t="b">
        <v>0</v>
      </c>
      <c r="N641" s="11">
        <f t="shared" si="54"/>
        <v>9.9999999999999991E-5</v>
      </c>
      <c r="O641" s="16">
        <f t="shared" si="55"/>
        <v>41865.583275462966</v>
      </c>
      <c r="P641" s="18">
        <f t="shared" si="56"/>
        <v>41925.583275462966</v>
      </c>
      <c r="Q641" t="s">
        <v>8272</v>
      </c>
      <c r="R641" s="7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7">
        <v>70</v>
      </c>
      <c r="E642">
        <v>101</v>
      </c>
      <c r="F642" t="s">
        <v>8219</v>
      </c>
      <c r="G642" t="s">
        <v>8230</v>
      </c>
      <c r="H642" t="s">
        <v>8249</v>
      </c>
      <c r="I642" s="9">
        <v>1480028400</v>
      </c>
      <c r="J642">
        <v>1478685915</v>
      </c>
      <c r="K642" t="b">
        <v>0</v>
      </c>
      <c r="L642">
        <v>2</v>
      </c>
      <c r="M642" t="b">
        <v>1</v>
      </c>
      <c r="N642" s="11">
        <f t="shared" ref="N642:N705" si="60">E642/D642*100</f>
        <v>144.28571428571428</v>
      </c>
      <c r="O642" s="16">
        <f t="shared" ref="O642:O705" si="61">(((J642/60)/60)/24)+DATE(1970,1,1)</f>
        <v>42683.420312500006</v>
      </c>
      <c r="P642" s="18">
        <f t="shared" ref="P642:P705" si="62">(((I642/60)/60)/24)+DATE(1970,1,1)</f>
        <v>42698.958333333328</v>
      </c>
      <c r="Q642" t="s">
        <v>8273</v>
      </c>
      <c r="R642" s="7">
        <f t="shared" ref="R642:R705" si="63">E642/L642</f>
        <v>50.5</v>
      </c>
      <c r="S642" t="str">
        <f t="shared" si="58"/>
        <v>technology</v>
      </c>
      <c r="T642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7">
        <v>40000</v>
      </c>
      <c r="E643">
        <v>47665</v>
      </c>
      <c r="F643" t="s">
        <v>8219</v>
      </c>
      <c r="G643" t="s">
        <v>8224</v>
      </c>
      <c r="H643" t="s">
        <v>8246</v>
      </c>
      <c r="I643" s="9">
        <v>1439473248</v>
      </c>
      <c r="J643">
        <v>1436881248</v>
      </c>
      <c r="K643" t="b">
        <v>0</v>
      </c>
      <c r="L643">
        <v>315</v>
      </c>
      <c r="M643" t="b">
        <v>1</v>
      </c>
      <c r="N643" s="11">
        <f t="shared" si="60"/>
        <v>119.16249999999999</v>
      </c>
      <c r="O643" s="16">
        <f t="shared" si="61"/>
        <v>42199.57</v>
      </c>
      <c r="P643" s="18">
        <f t="shared" si="62"/>
        <v>42229.57</v>
      </c>
      <c r="Q643" t="s">
        <v>8273</v>
      </c>
      <c r="R643" s="7">
        <f t="shared" si="63"/>
        <v>151.31746031746033</v>
      </c>
      <c r="S643" t="str">
        <f t="shared" ref="S643:S706" si="64">LEFT(Q643,FIND("/",Q643)-1)</f>
        <v>technology</v>
      </c>
      <c r="T643" t="str">
        <f t="shared" ref="T643:T706" si="65">RIGHT(Q643,LEN(Q643)-FIND("/",Q643))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7">
        <v>20000</v>
      </c>
      <c r="E644">
        <v>292097</v>
      </c>
      <c r="F644" t="s">
        <v>8219</v>
      </c>
      <c r="G644" t="s">
        <v>8236</v>
      </c>
      <c r="H644" t="s">
        <v>8249</v>
      </c>
      <c r="I644" s="9">
        <v>1439998674</v>
      </c>
      <c r="J644">
        <v>1436888274</v>
      </c>
      <c r="K644" t="b">
        <v>0</v>
      </c>
      <c r="L644">
        <v>2174</v>
      </c>
      <c r="M644" t="b">
        <v>1</v>
      </c>
      <c r="N644" s="11">
        <f t="shared" si="60"/>
        <v>1460.4850000000001</v>
      </c>
      <c r="O644" s="16">
        <f t="shared" si="61"/>
        <v>42199.651319444441</v>
      </c>
      <c r="P644" s="18">
        <f t="shared" si="62"/>
        <v>42235.651319444441</v>
      </c>
      <c r="Q644" t="s">
        <v>8273</v>
      </c>
      <c r="R644" s="7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7">
        <v>25000</v>
      </c>
      <c r="E645">
        <v>26452</v>
      </c>
      <c r="F645" t="s">
        <v>8219</v>
      </c>
      <c r="G645" t="s">
        <v>8224</v>
      </c>
      <c r="H645" t="s">
        <v>8246</v>
      </c>
      <c r="I645" s="9">
        <v>1433085875</v>
      </c>
      <c r="J645">
        <v>1428333875</v>
      </c>
      <c r="K645" t="b">
        <v>0</v>
      </c>
      <c r="L645">
        <v>152</v>
      </c>
      <c r="M645" t="b">
        <v>1</v>
      </c>
      <c r="N645" s="11">
        <f t="shared" si="60"/>
        <v>105.80799999999999</v>
      </c>
      <c r="O645" s="16">
        <f t="shared" si="61"/>
        <v>42100.642071759255</v>
      </c>
      <c r="P645" s="18">
        <f t="shared" si="62"/>
        <v>42155.642071759255</v>
      </c>
      <c r="Q645" t="s">
        <v>8273</v>
      </c>
      <c r="R645" s="7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7">
        <v>25000</v>
      </c>
      <c r="E646">
        <v>75029.48</v>
      </c>
      <c r="F646" t="s">
        <v>8219</v>
      </c>
      <c r="G646" t="s">
        <v>8224</v>
      </c>
      <c r="H646" t="s">
        <v>8246</v>
      </c>
      <c r="I646" s="9">
        <v>1414544400</v>
      </c>
      <c r="J646">
        <v>1410883139</v>
      </c>
      <c r="K646" t="b">
        <v>0</v>
      </c>
      <c r="L646">
        <v>1021</v>
      </c>
      <c r="M646" t="b">
        <v>1</v>
      </c>
      <c r="N646" s="11">
        <f t="shared" si="60"/>
        <v>300.11791999999997</v>
      </c>
      <c r="O646" s="16">
        <f t="shared" si="61"/>
        <v>41898.665960648148</v>
      </c>
      <c r="P646" s="18">
        <f t="shared" si="62"/>
        <v>41941.041666666664</v>
      </c>
      <c r="Q646" t="s">
        <v>8273</v>
      </c>
      <c r="R646" s="7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7">
        <v>2000</v>
      </c>
      <c r="E647">
        <v>5574</v>
      </c>
      <c r="F647" t="s">
        <v>8219</v>
      </c>
      <c r="G647" t="s">
        <v>8224</v>
      </c>
      <c r="H647" t="s">
        <v>8246</v>
      </c>
      <c r="I647" s="9">
        <v>1470962274</v>
      </c>
      <c r="J647">
        <v>1468370274</v>
      </c>
      <c r="K647" t="b">
        <v>0</v>
      </c>
      <c r="L647">
        <v>237</v>
      </c>
      <c r="M647" t="b">
        <v>1</v>
      </c>
      <c r="N647" s="11">
        <f t="shared" si="60"/>
        <v>278.7</v>
      </c>
      <c r="O647" s="16">
        <f t="shared" si="61"/>
        <v>42564.026319444441</v>
      </c>
      <c r="P647" s="18">
        <f t="shared" si="62"/>
        <v>42594.026319444441</v>
      </c>
      <c r="Q647" t="s">
        <v>8273</v>
      </c>
      <c r="R647" s="7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7">
        <v>800</v>
      </c>
      <c r="E648">
        <v>1055.01</v>
      </c>
      <c r="F648" t="s">
        <v>8219</v>
      </c>
      <c r="G648" t="s">
        <v>8224</v>
      </c>
      <c r="H648" t="s">
        <v>8246</v>
      </c>
      <c r="I648" s="9">
        <v>1407788867</v>
      </c>
      <c r="J648">
        <v>1405196867</v>
      </c>
      <c r="K648" t="b">
        <v>0</v>
      </c>
      <c r="L648">
        <v>27</v>
      </c>
      <c r="M648" t="b">
        <v>1</v>
      </c>
      <c r="N648" s="11">
        <f t="shared" si="60"/>
        <v>131.87625</v>
      </c>
      <c r="O648" s="16">
        <f t="shared" si="61"/>
        <v>41832.852627314816</v>
      </c>
      <c r="P648" s="18">
        <f t="shared" si="62"/>
        <v>41862.852627314816</v>
      </c>
      <c r="Q648" t="s">
        <v>8273</v>
      </c>
      <c r="R648" s="7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7">
        <v>2000</v>
      </c>
      <c r="E649">
        <v>2141</v>
      </c>
      <c r="F649" t="s">
        <v>8219</v>
      </c>
      <c r="G649" t="s">
        <v>8229</v>
      </c>
      <c r="H649" t="s">
        <v>8251</v>
      </c>
      <c r="I649" s="9">
        <v>1458235549</v>
      </c>
      <c r="J649">
        <v>1455647149</v>
      </c>
      <c r="K649" t="b">
        <v>0</v>
      </c>
      <c r="L649">
        <v>17</v>
      </c>
      <c r="M649" t="b">
        <v>1</v>
      </c>
      <c r="N649" s="11">
        <f t="shared" si="60"/>
        <v>107.05</v>
      </c>
      <c r="O649" s="16">
        <f t="shared" si="61"/>
        <v>42416.767928240741</v>
      </c>
      <c r="P649" s="18">
        <f t="shared" si="62"/>
        <v>42446.726261574076</v>
      </c>
      <c r="Q649" t="s">
        <v>8273</v>
      </c>
      <c r="R649" s="7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7">
        <v>35000</v>
      </c>
      <c r="E650">
        <v>44388</v>
      </c>
      <c r="F650" t="s">
        <v>8219</v>
      </c>
      <c r="G650" t="s">
        <v>8224</v>
      </c>
      <c r="H650" t="s">
        <v>8246</v>
      </c>
      <c r="I650" s="9">
        <v>1413304708</v>
      </c>
      <c r="J650">
        <v>1410280708</v>
      </c>
      <c r="K650" t="b">
        <v>0</v>
      </c>
      <c r="L650">
        <v>27</v>
      </c>
      <c r="M650" t="b">
        <v>1</v>
      </c>
      <c r="N650" s="11">
        <f t="shared" si="60"/>
        <v>126.82285714285715</v>
      </c>
      <c r="O650" s="16">
        <f t="shared" si="61"/>
        <v>41891.693379629629</v>
      </c>
      <c r="P650" s="18">
        <f t="shared" si="62"/>
        <v>41926.693379629629</v>
      </c>
      <c r="Q650" t="s">
        <v>8273</v>
      </c>
      <c r="R650" s="7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7">
        <v>2500</v>
      </c>
      <c r="E651">
        <v>3499</v>
      </c>
      <c r="F651" t="s">
        <v>8219</v>
      </c>
      <c r="G651" t="s">
        <v>8224</v>
      </c>
      <c r="H651" t="s">
        <v>8246</v>
      </c>
      <c r="I651" s="9">
        <v>1410904413</v>
      </c>
      <c r="J651">
        <v>1409090013</v>
      </c>
      <c r="K651" t="b">
        <v>0</v>
      </c>
      <c r="L651">
        <v>82</v>
      </c>
      <c r="M651" t="b">
        <v>1</v>
      </c>
      <c r="N651" s="11">
        <f t="shared" si="60"/>
        <v>139.96</v>
      </c>
      <c r="O651" s="16">
        <f t="shared" si="61"/>
        <v>41877.912187499998</v>
      </c>
      <c r="P651" s="18">
        <f t="shared" si="62"/>
        <v>41898.912187499998</v>
      </c>
      <c r="Q651" t="s">
        <v>8273</v>
      </c>
      <c r="R651" s="7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7">
        <v>1500</v>
      </c>
      <c r="E652">
        <v>1686</v>
      </c>
      <c r="F652" t="s">
        <v>8219</v>
      </c>
      <c r="G652" t="s">
        <v>8224</v>
      </c>
      <c r="H652" t="s">
        <v>8246</v>
      </c>
      <c r="I652" s="9">
        <v>1418953984</v>
      </c>
      <c r="J652">
        <v>1413766384</v>
      </c>
      <c r="K652" t="b">
        <v>0</v>
      </c>
      <c r="L652">
        <v>48</v>
      </c>
      <c r="M652" t="b">
        <v>1</v>
      </c>
      <c r="N652" s="11">
        <f t="shared" si="60"/>
        <v>112.4</v>
      </c>
      <c r="O652" s="16">
        <f t="shared" si="61"/>
        <v>41932.036851851852</v>
      </c>
      <c r="P652" s="18">
        <f t="shared" si="62"/>
        <v>41992.078518518523</v>
      </c>
      <c r="Q652" t="s">
        <v>8273</v>
      </c>
      <c r="R652" s="7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7">
        <v>25000</v>
      </c>
      <c r="E653">
        <v>25132</v>
      </c>
      <c r="F653" t="s">
        <v>8219</v>
      </c>
      <c r="G653" t="s">
        <v>8224</v>
      </c>
      <c r="H653" t="s">
        <v>8246</v>
      </c>
      <c r="I653" s="9">
        <v>1418430311</v>
      </c>
      <c r="J653">
        <v>1415838311</v>
      </c>
      <c r="K653" t="b">
        <v>0</v>
      </c>
      <c r="L653">
        <v>105</v>
      </c>
      <c r="M653" t="b">
        <v>1</v>
      </c>
      <c r="N653" s="11">
        <f t="shared" si="60"/>
        <v>100.52799999999999</v>
      </c>
      <c r="O653" s="16">
        <f t="shared" si="61"/>
        <v>41956.017488425925</v>
      </c>
      <c r="P653" s="18">
        <f t="shared" si="62"/>
        <v>41986.017488425925</v>
      </c>
      <c r="Q653" t="s">
        <v>8273</v>
      </c>
      <c r="R653" s="7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7">
        <v>3000</v>
      </c>
      <c r="E654">
        <v>3014</v>
      </c>
      <c r="F654" t="s">
        <v>8219</v>
      </c>
      <c r="G654" t="s">
        <v>8224</v>
      </c>
      <c r="H654" t="s">
        <v>8246</v>
      </c>
      <c r="I654" s="9">
        <v>1480613650</v>
      </c>
      <c r="J654">
        <v>1478018050</v>
      </c>
      <c r="K654" t="b">
        <v>0</v>
      </c>
      <c r="L654">
        <v>28</v>
      </c>
      <c r="M654" t="b">
        <v>1</v>
      </c>
      <c r="N654" s="11">
        <f t="shared" si="60"/>
        <v>100.46666666666665</v>
      </c>
      <c r="O654" s="16">
        <f t="shared" si="61"/>
        <v>42675.690393518518</v>
      </c>
      <c r="P654" s="18">
        <f t="shared" si="62"/>
        <v>42705.732060185182</v>
      </c>
      <c r="Q654" t="s">
        <v>8273</v>
      </c>
      <c r="R654" s="7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7">
        <v>75000</v>
      </c>
      <c r="E655">
        <v>106084.5</v>
      </c>
      <c r="F655" t="s">
        <v>8219</v>
      </c>
      <c r="G655" t="s">
        <v>8224</v>
      </c>
      <c r="H655" t="s">
        <v>8246</v>
      </c>
      <c r="I655" s="9">
        <v>1440082240</v>
      </c>
      <c r="J655">
        <v>1436885440</v>
      </c>
      <c r="K655" t="b">
        <v>0</v>
      </c>
      <c r="L655">
        <v>1107</v>
      </c>
      <c r="M655" t="b">
        <v>1</v>
      </c>
      <c r="N655" s="11">
        <f t="shared" si="60"/>
        <v>141.446</v>
      </c>
      <c r="O655" s="16">
        <f t="shared" si="61"/>
        <v>42199.618518518517</v>
      </c>
      <c r="P655" s="18">
        <f t="shared" si="62"/>
        <v>42236.618518518517</v>
      </c>
      <c r="Q655" t="s">
        <v>8273</v>
      </c>
      <c r="R655" s="7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7">
        <v>12000</v>
      </c>
      <c r="E656">
        <v>32075</v>
      </c>
      <c r="F656" t="s">
        <v>8219</v>
      </c>
      <c r="G656" t="s">
        <v>8224</v>
      </c>
      <c r="H656" t="s">
        <v>8246</v>
      </c>
      <c r="I656" s="9">
        <v>1436396313</v>
      </c>
      <c r="J656">
        <v>1433804313</v>
      </c>
      <c r="K656" t="b">
        <v>0</v>
      </c>
      <c r="L656">
        <v>1013</v>
      </c>
      <c r="M656" t="b">
        <v>1</v>
      </c>
      <c r="N656" s="11">
        <f t="shared" si="60"/>
        <v>267.29166666666669</v>
      </c>
      <c r="O656" s="16">
        <f t="shared" si="61"/>
        <v>42163.957326388889</v>
      </c>
      <c r="P656" s="18">
        <f t="shared" si="62"/>
        <v>42193.957326388889</v>
      </c>
      <c r="Q656" t="s">
        <v>8273</v>
      </c>
      <c r="R656" s="7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7">
        <v>8000</v>
      </c>
      <c r="E657">
        <v>11751</v>
      </c>
      <c r="F657" t="s">
        <v>8219</v>
      </c>
      <c r="G657" t="s">
        <v>8224</v>
      </c>
      <c r="H657" t="s">
        <v>8246</v>
      </c>
      <c r="I657" s="9">
        <v>1426197512</v>
      </c>
      <c r="J657">
        <v>1423609112</v>
      </c>
      <c r="K657" t="b">
        <v>0</v>
      </c>
      <c r="L657">
        <v>274</v>
      </c>
      <c r="M657" t="b">
        <v>1</v>
      </c>
      <c r="N657" s="11">
        <f t="shared" si="60"/>
        <v>146.88749999999999</v>
      </c>
      <c r="O657" s="16">
        <f t="shared" si="61"/>
        <v>42045.957314814819</v>
      </c>
      <c r="P657" s="18">
        <f t="shared" si="62"/>
        <v>42075.915648148148</v>
      </c>
      <c r="Q657" t="s">
        <v>8273</v>
      </c>
      <c r="R657" s="7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7">
        <v>5000</v>
      </c>
      <c r="E658">
        <v>10678</v>
      </c>
      <c r="F658" t="s">
        <v>8219</v>
      </c>
      <c r="G658" t="s">
        <v>8224</v>
      </c>
      <c r="H658" t="s">
        <v>8246</v>
      </c>
      <c r="I658" s="9">
        <v>1460917119</v>
      </c>
      <c r="J658">
        <v>1455736719</v>
      </c>
      <c r="K658" t="b">
        <v>0</v>
      </c>
      <c r="L658">
        <v>87</v>
      </c>
      <c r="M658" t="b">
        <v>1</v>
      </c>
      <c r="N658" s="11">
        <f t="shared" si="60"/>
        <v>213.56</v>
      </c>
      <c r="O658" s="16">
        <f t="shared" si="61"/>
        <v>42417.804618055554</v>
      </c>
      <c r="P658" s="18">
        <f t="shared" si="62"/>
        <v>42477.762951388882</v>
      </c>
      <c r="Q658" t="s">
        <v>8273</v>
      </c>
      <c r="R658" s="7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7">
        <v>15000</v>
      </c>
      <c r="E659">
        <v>18855</v>
      </c>
      <c r="F659" t="s">
        <v>8219</v>
      </c>
      <c r="G659" t="s">
        <v>8224</v>
      </c>
      <c r="H659" t="s">
        <v>8246</v>
      </c>
      <c r="I659" s="9">
        <v>1450901872</v>
      </c>
      <c r="J659">
        <v>1448309872</v>
      </c>
      <c r="K659" t="b">
        <v>0</v>
      </c>
      <c r="L659">
        <v>99</v>
      </c>
      <c r="M659" t="b">
        <v>1</v>
      </c>
      <c r="N659" s="11">
        <f t="shared" si="60"/>
        <v>125.69999999999999</v>
      </c>
      <c r="O659" s="16">
        <f t="shared" si="61"/>
        <v>42331.84574074074</v>
      </c>
      <c r="P659" s="18">
        <f t="shared" si="62"/>
        <v>42361.84574074074</v>
      </c>
      <c r="Q659" t="s">
        <v>8273</v>
      </c>
      <c r="R659" s="7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7">
        <v>28888</v>
      </c>
      <c r="E660">
        <v>30177</v>
      </c>
      <c r="F660" t="s">
        <v>8219</v>
      </c>
      <c r="G660" t="s">
        <v>8224</v>
      </c>
      <c r="H660" t="s">
        <v>8246</v>
      </c>
      <c r="I660" s="9">
        <v>1437933600</v>
      </c>
      <c r="J660">
        <v>1435117889</v>
      </c>
      <c r="K660" t="b">
        <v>0</v>
      </c>
      <c r="L660">
        <v>276</v>
      </c>
      <c r="M660" t="b">
        <v>1</v>
      </c>
      <c r="N660" s="11">
        <f t="shared" si="60"/>
        <v>104.46206037108834</v>
      </c>
      <c r="O660" s="16">
        <f t="shared" si="61"/>
        <v>42179.160752314812</v>
      </c>
      <c r="P660" s="18">
        <f t="shared" si="62"/>
        <v>42211.75</v>
      </c>
      <c r="Q660" t="s">
        <v>8273</v>
      </c>
      <c r="R660" s="7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 s="7">
        <v>3000</v>
      </c>
      <c r="E661">
        <v>3017</v>
      </c>
      <c r="F661" t="s">
        <v>8219</v>
      </c>
      <c r="G661" t="s">
        <v>8224</v>
      </c>
      <c r="H661" t="s">
        <v>8246</v>
      </c>
      <c r="I661" s="9">
        <v>1440339295</v>
      </c>
      <c r="J661">
        <v>1437747295</v>
      </c>
      <c r="K661" t="b">
        <v>0</v>
      </c>
      <c r="L661">
        <v>21</v>
      </c>
      <c r="M661" t="b">
        <v>1</v>
      </c>
      <c r="N661" s="11">
        <f t="shared" si="60"/>
        <v>100.56666666666668</v>
      </c>
      <c r="O661" s="16">
        <f t="shared" si="61"/>
        <v>42209.593692129631</v>
      </c>
      <c r="P661" s="18">
        <f t="shared" si="62"/>
        <v>42239.593692129631</v>
      </c>
      <c r="Q661" t="s">
        <v>8273</v>
      </c>
      <c r="R661" s="7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7">
        <v>50000</v>
      </c>
      <c r="E662">
        <v>1529</v>
      </c>
      <c r="F662" t="s">
        <v>8221</v>
      </c>
      <c r="G662" t="s">
        <v>8224</v>
      </c>
      <c r="H662" t="s">
        <v>8246</v>
      </c>
      <c r="I662" s="9">
        <v>1415558879</v>
      </c>
      <c r="J662">
        <v>1412963279</v>
      </c>
      <c r="K662" t="b">
        <v>0</v>
      </c>
      <c r="L662">
        <v>18</v>
      </c>
      <c r="M662" t="b">
        <v>0</v>
      </c>
      <c r="N662" s="11">
        <f t="shared" si="60"/>
        <v>3.0579999999999998</v>
      </c>
      <c r="O662" s="16">
        <f t="shared" si="61"/>
        <v>41922.741655092592</v>
      </c>
      <c r="P662" s="18">
        <f t="shared" si="62"/>
        <v>41952.783321759263</v>
      </c>
      <c r="Q662" t="s">
        <v>8273</v>
      </c>
      <c r="R662" s="7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7">
        <v>10000</v>
      </c>
      <c r="E663">
        <v>95</v>
      </c>
      <c r="F663" t="s">
        <v>8221</v>
      </c>
      <c r="G663" t="s">
        <v>8224</v>
      </c>
      <c r="H663" t="s">
        <v>8246</v>
      </c>
      <c r="I663" s="9">
        <v>1477236559</v>
      </c>
      <c r="J663">
        <v>1474644559</v>
      </c>
      <c r="K663" t="b">
        <v>0</v>
      </c>
      <c r="L663">
        <v>9</v>
      </c>
      <c r="M663" t="b">
        <v>0</v>
      </c>
      <c r="N663" s="11">
        <f t="shared" si="60"/>
        <v>0.95</v>
      </c>
      <c r="O663" s="16">
        <f t="shared" si="61"/>
        <v>42636.645358796297</v>
      </c>
      <c r="P663" s="18">
        <f t="shared" si="62"/>
        <v>42666.645358796297</v>
      </c>
      <c r="Q663" t="s">
        <v>8273</v>
      </c>
      <c r="R663" s="7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7">
        <v>39000</v>
      </c>
      <c r="E664">
        <v>156</v>
      </c>
      <c r="F664" t="s">
        <v>8221</v>
      </c>
      <c r="G664" t="s">
        <v>8224</v>
      </c>
      <c r="H664" t="s">
        <v>8246</v>
      </c>
      <c r="I664" s="9">
        <v>1421404247</v>
      </c>
      <c r="J664">
        <v>1418812247</v>
      </c>
      <c r="K664" t="b">
        <v>0</v>
      </c>
      <c r="L664">
        <v>4</v>
      </c>
      <c r="M664" t="b">
        <v>0</v>
      </c>
      <c r="N664" s="11">
        <f t="shared" si="60"/>
        <v>0.4</v>
      </c>
      <c r="O664" s="16">
        <f t="shared" si="61"/>
        <v>41990.438043981485</v>
      </c>
      <c r="P664" s="18">
        <f t="shared" si="62"/>
        <v>42020.438043981485</v>
      </c>
      <c r="Q664" t="s">
        <v>8273</v>
      </c>
      <c r="R664" s="7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7">
        <v>200000</v>
      </c>
      <c r="E665">
        <v>700</v>
      </c>
      <c r="F665" t="s">
        <v>8221</v>
      </c>
      <c r="G665" t="s">
        <v>8232</v>
      </c>
      <c r="H665" t="s">
        <v>8253</v>
      </c>
      <c r="I665" s="9">
        <v>1437250456</v>
      </c>
      <c r="J665">
        <v>1434658456</v>
      </c>
      <c r="K665" t="b">
        <v>0</v>
      </c>
      <c r="L665">
        <v>7</v>
      </c>
      <c r="M665" t="b">
        <v>0</v>
      </c>
      <c r="N665" s="11">
        <f t="shared" si="60"/>
        <v>0.35000000000000003</v>
      </c>
      <c r="O665" s="16">
        <f t="shared" si="61"/>
        <v>42173.843240740738</v>
      </c>
      <c r="P665" s="18">
        <f t="shared" si="62"/>
        <v>42203.843240740738</v>
      </c>
      <c r="Q665" t="s">
        <v>8273</v>
      </c>
      <c r="R665" s="7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7">
        <v>12000</v>
      </c>
      <c r="E666">
        <v>904</v>
      </c>
      <c r="F666" t="s">
        <v>8221</v>
      </c>
      <c r="G666" t="s">
        <v>8224</v>
      </c>
      <c r="H666" t="s">
        <v>8246</v>
      </c>
      <c r="I666" s="9">
        <v>1428940775</v>
      </c>
      <c r="J666">
        <v>1426348775</v>
      </c>
      <c r="K666" t="b">
        <v>0</v>
      </c>
      <c r="L666">
        <v>29</v>
      </c>
      <c r="M666" t="b">
        <v>0</v>
      </c>
      <c r="N666" s="11">
        <f t="shared" si="60"/>
        <v>7.5333333333333332</v>
      </c>
      <c r="O666" s="16">
        <f t="shared" si="61"/>
        <v>42077.666377314818</v>
      </c>
      <c r="P666" s="18">
        <f t="shared" si="62"/>
        <v>42107.666377314818</v>
      </c>
      <c r="Q666" t="s">
        <v>8273</v>
      </c>
      <c r="R666" s="7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7">
        <v>10000</v>
      </c>
      <c r="E667">
        <v>1864</v>
      </c>
      <c r="F667" t="s">
        <v>8221</v>
      </c>
      <c r="G667" t="s">
        <v>8224</v>
      </c>
      <c r="H667" t="s">
        <v>8246</v>
      </c>
      <c r="I667" s="9">
        <v>1484327061</v>
      </c>
      <c r="J667">
        <v>1479143061</v>
      </c>
      <c r="K667" t="b">
        <v>0</v>
      </c>
      <c r="L667">
        <v>12</v>
      </c>
      <c r="M667" t="b">
        <v>0</v>
      </c>
      <c r="N667" s="11">
        <f t="shared" si="60"/>
        <v>18.64</v>
      </c>
      <c r="O667" s="16">
        <f t="shared" si="61"/>
        <v>42688.711354166662</v>
      </c>
      <c r="P667" s="18">
        <f t="shared" si="62"/>
        <v>42748.711354166662</v>
      </c>
      <c r="Q667" t="s">
        <v>8273</v>
      </c>
      <c r="R667" s="7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7">
        <v>200000</v>
      </c>
      <c r="E668">
        <v>8</v>
      </c>
      <c r="F668" t="s">
        <v>8221</v>
      </c>
      <c r="G668" t="s">
        <v>8224</v>
      </c>
      <c r="H668" t="s">
        <v>8246</v>
      </c>
      <c r="I668" s="9">
        <v>1408305498</v>
      </c>
      <c r="J668">
        <v>1405713498</v>
      </c>
      <c r="K668" t="b">
        <v>0</v>
      </c>
      <c r="L668">
        <v>4</v>
      </c>
      <c r="M668" t="b">
        <v>0</v>
      </c>
      <c r="N668" s="11">
        <f t="shared" si="60"/>
        <v>4.0000000000000001E-3</v>
      </c>
      <c r="O668" s="16">
        <f t="shared" si="61"/>
        <v>41838.832152777781</v>
      </c>
      <c r="P668" s="18">
        <f t="shared" si="62"/>
        <v>41868.832152777781</v>
      </c>
      <c r="Q668" t="s">
        <v>8273</v>
      </c>
      <c r="R668" s="7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7">
        <v>50000</v>
      </c>
      <c r="E669">
        <v>5010</v>
      </c>
      <c r="F669" t="s">
        <v>8221</v>
      </c>
      <c r="G669" t="s">
        <v>8237</v>
      </c>
      <c r="H669" t="s">
        <v>8249</v>
      </c>
      <c r="I669" s="9">
        <v>1477731463</v>
      </c>
      <c r="J669">
        <v>1474275463</v>
      </c>
      <c r="K669" t="b">
        <v>0</v>
      </c>
      <c r="L669">
        <v>28</v>
      </c>
      <c r="M669" t="b">
        <v>0</v>
      </c>
      <c r="N669" s="11">
        <f t="shared" si="60"/>
        <v>10.02</v>
      </c>
      <c r="O669" s="16">
        <f t="shared" si="61"/>
        <v>42632.373414351852</v>
      </c>
      <c r="P669" s="18">
        <f t="shared" si="62"/>
        <v>42672.373414351852</v>
      </c>
      <c r="Q669" t="s">
        <v>8273</v>
      </c>
      <c r="R669" s="7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7">
        <v>15000</v>
      </c>
      <c r="E670">
        <v>684</v>
      </c>
      <c r="F670" t="s">
        <v>8221</v>
      </c>
      <c r="G670" t="s">
        <v>8224</v>
      </c>
      <c r="H670" t="s">
        <v>8246</v>
      </c>
      <c r="I670" s="9">
        <v>1431374222</v>
      </c>
      <c r="J670">
        <v>1427486222</v>
      </c>
      <c r="K670" t="b">
        <v>0</v>
      </c>
      <c r="L670">
        <v>25</v>
      </c>
      <c r="M670" t="b">
        <v>0</v>
      </c>
      <c r="N670" s="11">
        <f t="shared" si="60"/>
        <v>4.5600000000000005</v>
      </c>
      <c r="O670" s="16">
        <f t="shared" si="61"/>
        <v>42090.831273148149</v>
      </c>
      <c r="P670" s="18">
        <f t="shared" si="62"/>
        <v>42135.831273148149</v>
      </c>
      <c r="Q670" t="s">
        <v>8273</v>
      </c>
      <c r="R670" s="7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7">
        <v>200000</v>
      </c>
      <c r="E671">
        <v>43015</v>
      </c>
      <c r="F671" t="s">
        <v>8221</v>
      </c>
      <c r="G671" t="s">
        <v>8235</v>
      </c>
      <c r="H671" t="s">
        <v>8255</v>
      </c>
      <c r="I671" s="9">
        <v>1467817258</v>
      </c>
      <c r="J671">
        <v>1465225258</v>
      </c>
      <c r="K671" t="b">
        <v>0</v>
      </c>
      <c r="L671">
        <v>28</v>
      </c>
      <c r="M671" t="b">
        <v>0</v>
      </c>
      <c r="N671" s="11">
        <f t="shared" si="60"/>
        <v>21.5075</v>
      </c>
      <c r="O671" s="16">
        <f t="shared" si="61"/>
        <v>42527.625671296293</v>
      </c>
      <c r="P671" s="18">
        <f t="shared" si="62"/>
        <v>42557.625671296293</v>
      </c>
      <c r="Q671" t="s">
        <v>8273</v>
      </c>
      <c r="R671" s="7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7">
        <v>90000</v>
      </c>
      <c r="E672">
        <v>26349</v>
      </c>
      <c r="F672" t="s">
        <v>8221</v>
      </c>
      <c r="G672" t="s">
        <v>8237</v>
      </c>
      <c r="H672" t="s">
        <v>8249</v>
      </c>
      <c r="I672" s="9">
        <v>1466323800</v>
      </c>
      <c r="J672">
        <v>1463418120</v>
      </c>
      <c r="K672" t="b">
        <v>0</v>
      </c>
      <c r="L672">
        <v>310</v>
      </c>
      <c r="M672" t="b">
        <v>0</v>
      </c>
      <c r="N672" s="11">
        <f t="shared" si="60"/>
        <v>29.276666666666667</v>
      </c>
      <c r="O672" s="16">
        <f t="shared" si="61"/>
        <v>42506.709722222222</v>
      </c>
      <c r="P672" s="18">
        <f t="shared" si="62"/>
        <v>42540.340277777781</v>
      </c>
      <c r="Q672" t="s">
        <v>8273</v>
      </c>
      <c r="R672" s="7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7">
        <v>30000</v>
      </c>
      <c r="E673">
        <v>11828</v>
      </c>
      <c r="F673" t="s">
        <v>8221</v>
      </c>
      <c r="G673" t="s">
        <v>8224</v>
      </c>
      <c r="H673" t="s">
        <v>8246</v>
      </c>
      <c r="I673" s="9">
        <v>1421208000</v>
      </c>
      <c r="J673">
        <v>1418315852</v>
      </c>
      <c r="K673" t="b">
        <v>0</v>
      </c>
      <c r="L673">
        <v>15</v>
      </c>
      <c r="M673" t="b">
        <v>0</v>
      </c>
      <c r="N673" s="11">
        <f t="shared" si="60"/>
        <v>39.426666666666662</v>
      </c>
      <c r="O673" s="16">
        <f t="shared" si="61"/>
        <v>41984.692731481482</v>
      </c>
      <c r="P673" s="18">
        <f t="shared" si="62"/>
        <v>42018.166666666672</v>
      </c>
      <c r="Q673" t="s">
        <v>8273</v>
      </c>
      <c r="R673" s="7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7">
        <v>50000</v>
      </c>
      <c r="E674">
        <v>10814</v>
      </c>
      <c r="F674" t="s">
        <v>8221</v>
      </c>
      <c r="G674" t="s">
        <v>8224</v>
      </c>
      <c r="H674" t="s">
        <v>8246</v>
      </c>
      <c r="I674" s="9">
        <v>1420088340</v>
      </c>
      <c r="J674">
        <v>1417410964</v>
      </c>
      <c r="K674" t="b">
        <v>0</v>
      </c>
      <c r="L674">
        <v>215</v>
      </c>
      <c r="M674" t="b">
        <v>0</v>
      </c>
      <c r="N674" s="11">
        <f t="shared" si="60"/>
        <v>21.628</v>
      </c>
      <c r="O674" s="16">
        <f t="shared" si="61"/>
        <v>41974.219490740739</v>
      </c>
      <c r="P674" s="18">
        <f t="shared" si="62"/>
        <v>42005.207638888889</v>
      </c>
      <c r="Q674" t="s">
        <v>8273</v>
      </c>
      <c r="R674" s="7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7">
        <v>100000</v>
      </c>
      <c r="E675">
        <v>205</v>
      </c>
      <c r="F675" t="s">
        <v>8221</v>
      </c>
      <c r="G675" t="s">
        <v>8224</v>
      </c>
      <c r="H675" t="s">
        <v>8246</v>
      </c>
      <c r="I675" s="9">
        <v>1409602217</v>
      </c>
      <c r="J675">
        <v>1405714217</v>
      </c>
      <c r="K675" t="b">
        <v>0</v>
      </c>
      <c r="L675">
        <v>3</v>
      </c>
      <c r="M675" t="b">
        <v>0</v>
      </c>
      <c r="N675" s="11">
        <f t="shared" si="60"/>
        <v>0.20500000000000002</v>
      </c>
      <c r="O675" s="16">
        <f t="shared" si="61"/>
        <v>41838.840474537035</v>
      </c>
      <c r="P675" s="18">
        <f t="shared" si="62"/>
        <v>41883.840474537035</v>
      </c>
      <c r="Q675" t="s">
        <v>8273</v>
      </c>
      <c r="R675" s="7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7">
        <v>50000</v>
      </c>
      <c r="E676">
        <v>15</v>
      </c>
      <c r="F676" t="s">
        <v>8221</v>
      </c>
      <c r="G676" t="s">
        <v>8224</v>
      </c>
      <c r="H676" t="s">
        <v>8246</v>
      </c>
      <c r="I676" s="9">
        <v>1407811627</v>
      </c>
      <c r="J676">
        <v>1402627627</v>
      </c>
      <c r="K676" t="b">
        <v>0</v>
      </c>
      <c r="L676">
        <v>2</v>
      </c>
      <c r="M676" t="b">
        <v>0</v>
      </c>
      <c r="N676" s="11">
        <f t="shared" si="60"/>
        <v>0.03</v>
      </c>
      <c r="O676" s="16">
        <f t="shared" si="61"/>
        <v>41803.116053240738</v>
      </c>
      <c r="P676" s="18">
        <f t="shared" si="62"/>
        <v>41863.116053240738</v>
      </c>
      <c r="Q676" t="s">
        <v>8273</v>
      </c>
      <c r="R676" s="7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7">
        <v>6000</v>
      </c>
      <c r="E677">
        <v>891</v>
      </c>
      <c r="F677" t="s">
        <v>8221</v>
      </c>
      <c r="G677" t="s">
        <v>8224</v>
      </c>
      <c r="H677" t="s">
        <v>8246</v>
      </c>
      <c r="I677" s="9">
        <v>1420095540</v>
      </c>
      <c r="J677">
        <v>1417558804</v>
      </c>
      <c r="K677" t="b">
        <v>0</v>
      </c>
      <c r="L677">
        <v>26</v>
      </c>
      <c r="M677" t="b">
        <v>0</v>
      </c>
      <c r="N677" s="11">
        <f t="shared" si="60"/>
        <v>14.85</v>
      </c>
      <c r="O677" s="16">
        <f t="shared" si="61"/>
        <v>41975.930601851855</v>
      </c>
      <c r="P677" s="18">
        <f t="shared" si="62"/>
        <v>42005.290972222225</v>
      </c>
      <c r="Q677" t="s">
        <v>8273</v>
      </c>
      <c r="R677" s="7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7">
        <v>100000</v>
      </c>
      <c r="E678">
        <v>1471</v>
      </c>
      <c r="F678" t="s">
        <v>8221</v>
      </c>
      <c r="G678" t="s">
        <v>8229</v>
      </c>
      <c r="H678" t="s">
        <v>8251</v>
      </c>
      <c r="I678" s="9">
        <v>1423333581</v>
      </c>
      <c r="J678">
        <v>1420741581</v>
      </c>
      <c r="K678" t="b">
        <v>0</v>
      </c>
      <c r="L678">
        <v>24</v>
      </c>
      <c r="M678" t="b">
        <v>0</v>
      </c>
      <c r="N678" s="11">
        <f t="shared" si="60"/>
        <v>1.4710000000000001</v>
      </c>
      <c r="O678" s="16">
        <f t="shared" si="61"/>
        <v>42012.768298611118</v>
      </c>
      <c r="P678" s="18">
        <f t="shared" si="62"/>
        <v>42042.768298611118</v>
      </c>
      <c r="Q678" t="s">
        <v>8273</v>
      </c>
      <c r="R678" s="7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7">
        <v>50000</v>
      </c>
      <c r="E679">
        <v>12792</v>
      </c>
      <c r="F679" t="s">
        <v>8221</v>
      </c>
      <c r="G679" t="s">
        <v>8237</v>
      </c>
      <c r="H679" t="s">
        <v>8249</v>
      </c>
      <c r="I679" s="9">
        <v>1467106895</v>
      </c>
      <c r="J679">
        <v>1463218895</v>
      </c>
      <c r="K679" t="b">
        <v>0</v>
      </c>
      <c r="L679">
        <v>96</v>
      </c>
      <c r="M679" t="b">
        <v>0</v>
      </c>
      <c r="N679" s="11">
        <f t="shared" si="60"/>
        <v>25.584</v>
      </c>
      <c r="O679" s="16">
        <f t="shared" si="61"/>
        <v>42504.403877314813</v>
      </c>
      <c r="P679" s="18">
        <f t="shared" si="62"/>
        <v>42549.403877314813</v>
      </c>
      <c r="Q679" t="s">
        <v>8273</v>
      </c>
      <c r="R679" s="7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7">
        <v>29000</v>
      </c>
      <c r="E680">
        <v>1108</v>
      </c>
      <c r="F680" t="s">
        <v>8221</v>
      </c>
      <c r="G680" t="s">
        <v>8224</v>
      </c>
      <c r="H680" t="s">
        <v>8246</v>
      </c>
      <c r="I680" s="9">
        <v>1463821338</v>
      </c>
      <c r="J680">
        <v>1461229338</v>
      </c>
      <c r="K680" t="b">
        <v>0</v>
      </c>
      <c r="L680">
        <v>17</v>
      </c>
      <c r="M680" t="b">
        <v>0</v>
      </c>
      <c r="N680" s="11">
        <f t="shared" si="60"/>
        <v>3.8206896551724134</v>
      </c>
      <c r="O680" s="16">
        <f t="shared" si="61"/>
        <v>42481.376597222217</v>
      </c>
      <c r="P680" s="18">
        <f t="shared" si="62"/>
        <v>42511.376597222217</v>
      </c>
      <c r="Q680" t="s">
        <v>8273</v>
      </c>
      <c r="R680" s="7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7">
        <v>57000</v>
      </c>
      <c r="E681">
        <v>8827</v>
      </c>
      <c r="F681" t="s">
        <v>8221</v>
      </c>
      <c r="G681" t="s">
        <v>8224</v>
      </c>
      <c r="H681" t="s">
        <v>8246</v>
      </c>
      <c r="I681" s="9">
        <v>1472920909</v>
      </c>
      <c r="J681">
        <v>1467736909</v>
      </c>
      <c r="K681" t="b">
        <v>0</v>
      </c>
      <c r="L681">
        <v>94</v>
      </c>
      <c r="M681" t="b">
        <v>0</v>
      </c>
      <c r="N681" s="11">
        <f t="shared" si="60"/>
        <v>15.485964912280703</v>
      </c>
      <c r="O681" s="16">
        <f t="shared" si="61"/>
        <v>42556.695706018523</v>
      </c>
      <c r="P681" s="18">
        <f t="shared" si="62"/>
        <v>42616.695706018523</v>
      </c>
      <c r="Q681" t="s">
        <v>8273</v>
      </c>
      <c r="R681" s="7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7">
        <v>75000</v>
      </c>
      <c r="E682">
        <v>19434</v>
      </c>
      <c r="F682" t="s">
        <v>8221</v>
      </c>
      <c r="G682" t="s">
        <v>8224</v>
      </c>
      <c r="H682" t="s">
        <v>8246</v>
      </c>
      <c r="I682" s="9">
        <v>1410955331</v>
      </c>
      <c r="J682">
        <v>1407931331</v>
      </c>
      <c r="K682" t="b">
        <v>0</v>
      </c>
      <c r="L682">
        <v>129</v>
      </c>
      <c r="M682" t="b">
        <v>0</v>
      </c>
      <c r="N682" s="11">
        <f t="shared" si="60"/>
        <v>25.912000000000003</v>
      </c>
      <c r="O682" s="16">
        <f t="shared" si="61"/>
        <v>41864.501516203702</v>
      </c>
      <c r="P682" s="18">
        <f t="shared" si="62"/>
        <v>41899.501516203702</v>
      </c>
      <c r="Q682" t="s">
        <v>8273</v>
      </c>
      <c r="R682" s="7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7">
        <v>2500</v>
      </c>
      <c r="E683">
        <v>1</v>
      </c>
      <c r="F683" t="s">
        <v>8221</v>
      </c>
      <c r="G683" t="s">
        <v>8224</v>
      </c>
      <c r="H683" t="s">
        <v>8246</v>
      </c>
      <c r="I683" s="9">
        <v>1477509604</v>
      </c>
      <c r="J683">
        <v>1474917604</v>
      </c>
      <c r="K683" t="b">
        <v>0</v>
      </c>
      <c r="L683">
        <v>1</v>
      </c>
      <c r="M683" t="b">
        <v>0</v>
      </c>
      <c r="N683" s="11">
        <f t="shared" si="60"/>
        <v>0.04</v>
      </c>
      <c r="O683" s="16">
        <f t="shared" si="61"/>
        <v>42639.805601851855</v>
      </c>
      <c r="P683" s="18">
        <f t="shared" si="62"/>
        <v>42669.805601851855</v>
      </c>
      <c r="Q683" t="s">
        <v>8273</v>
      </c>
      <c r="R683" s="7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7">
        <v>50000</v>
      </c>
      <c r="E684">
        <v>53</v>
      </c>
      <c r="F684" t="s">
        <v>8221</v>
      </c>
      <c r="G684" t="s">
        <v>8224</v>
      </c>
      <c r="H684" t="s">
        <v>8246</v>
      </c>
      <c r="I684" s="9">
        <v>1489512122</v>
      </c>
      <c r="J684">
        <v>1486923722</v>
      </c>
      <c r="K684" t="b">
        <v>0</v>
      </c>
      <c r="L684">
        <v>4</v>
      </c>
      <c r="M684" t="b">
        <v>0</v>
      </c>
      <c r="N684" s="11">
        <f t="shared" si="60"/>
        <v>0.106</v>
      </c>
      <c r="O684" s="16">
        <f t="shared" si="61"/>
        <v>42778.765300925923</v>
      </c>
      <c r="P684" s="18">
        <f t="shared" si="62"/>
        <v>42808.723634259266</v>
      </c>
      <c r="Q684" t="s">
        <v>8273</v>
      </c>
      <c r="R684" s="7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7">
        <v>35000</v>
      </c>
      <c r="E685">
        <v>298</v>
      </c>
      <c r="F685" t="s">
        <v>8221</v>
      </c>
      <c r="G685" t="s">
        <v>8224</v>
      </c>
      <c r="H685" t="s">
        <v>8246</v>
      </c>
      <c r="I685" s="9">
        <v>1477949764</v>
      </c>
      <c r="J685">
        <v>1474493764</v>
      </c>
      <c r="K685" t="b">
        <v>0</v>
      </c>
      <c r="L685">
        <v>3</v>
      </c>
      <c r="M685" t="b">
        <v>0</v>
      </c>
      <c r="N685" s="11">
        <f t="shared" si="60"/>
        <v>0.85142857142857142</v>
      </c>
      <c r="O685" s="16">
        <f t="shared" si="61"/>
        <v>42634.900046296301</v>
      </c>
      <c r="P685" s="18">
        <f t="shared" si="62"/>
        <v>42674.900046296301</v>
      </c>
      <c r="Q685" t="s">
        <v>8273</v>
      </c>
      <c r="R685" s="7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7">
        <v>320000</v>
      </c>
      <c r="E686">
        <v>23948</v>
      </c>
      <c r="F686" t="s">
        <v>8221</v>
      </c>
      <c r="G686" t="s">
        <v>8224</v>
      </c>
      <c r="H686" t="s">
        <v>8246</v>
      </c>
      <c r="I686" s="9">
        <v>1406257200</v>
      </c>
      <c r="J686">
        <v>1403176891</v>
      </c>
      <c r="K686" t="b">
        <v>0</v>
      </c>
      <c r="L686">
        <v>135</v>
      </c>
      <c r="M686" t="b">
        <v>0</v>
      </c>
      <c r="N686" s="11">
        <f t="shared" si="60"/>
        <v>7.4837500000000006</v>
      </c>
      <c r="O686" s="16">
        <f t="shared" si="61"/>
        <v>41809.473275462966</v>
      </c>
      <c r="P686" s="18">
        <f t="shared" si="62"/>
        <v>41845.125</v>
      </c>
      <c r="Q686" t="s">
        <v>8273</v>
      </c>
      <c r="R686" s="7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7">
        <v>2000</v>
      </c>
      <c r="E687">
        <v>553</v>
      </c>
      <c r="F687" t="s">
        <v>8221</v>
      </c>
      <c r="G687" t="s">
        <v>8224</v>
      </c>
      <c r="H687" t="s">
        <v>8246</v>
      </c>
      <c r="I687" s="9">
        <v>1421095672</v>
      </c>
      <c r="J687">
        <v>1417207672</v>
      </c>
      <c r="K687" t="b">
        <v>0</v>
      </c>
      <c r="L687">
        <v>10</v>
      </c>
      <c r="M687" t="b">
        <v>0</v>
      </c>
      <c r="N687" s="11">
        <f t="shared" si="60"/>
        <v>27.650000000000002</v>
      </c>
      <c r="O687" s="16">
        <f t="shared" si="61"/>
        <v>41971.866574074069</v>
      </c>
      <c r="P687" s="18">
        <f t="shared" si="62"/>
        <v>42016.866574074069</v>
      </c>
      <c r="Q687" t="s">
        <v>8273</v>
      </c>
      <c r="R687" s="7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7">
        <v>500000</v>
      </c>
      <c r="E688">
        <v>0</v>
      </c>
      <c r="F688" t="s">
        <v>8221</v>
      </c>
      <c r="G688" t="s">
        <v>8237</v>
      </c>
      <c r="H688" t="s">
        <v>8249</v>
      </c>
      <c r="I688" s="9">
        <v>1438618170</v>
      </c>
      <c r="J688">
        <v>1436026170</v>
      </c>
      <c r="K688" t="b">
        <v>0</v>
      </c>
      <c r="L688">
        <v>0</v>
      </c>
      <c r="M688" t="b">
        <v>0</v>
      </c>
      <c r="N688" s="11">
        <f t="shared" si="60"/>
        <v>0</v>
      </c>
      <c r="O688" s="16">
        <f t="shared" si="61"/>
        <v>42189.673263888893</v>
      </c>
      <c r="P688" s="18">
        <f t="shared" si="62"/>
        <v>42219.673263888893</v>
      </c>
      <c r="Q688" t="s">
        <v>8273</v>
      </c>
      <c r="R688" s="7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7">
        <v>100000</v>
      </c>
      <c r="E689">
        <v>3550</v>
      </c>
      <c r="F689" t="s">
        <v>8221</v>
      </c>
      <c r="G689" t="s">
        <v>8238</v>
      </c>
      <c r="H689" t="s">
        <v>8256</v>
      </c>
      <c r="I689" s="9">
        <v>1486317653</v>
      </c>
      <c r="J689">
        <v>1481133653</v>
      </c>
      <c r="K689" t="b">
        <v>0</v>
      </c>
      <c r="L689">
        <v>6</v>
      </c>
      <c r="M689" t="b">
        <v>0</v>
      </c>
      <c r="N689" s="11">
        <f t="shared" si="60"/>
        <v>3.55</v>
      </c>
      <c r="O689" s="16">
        <f t="shared" si="61"/>
        <v>42711.750613425931</v>
      </c>
      <c r="P689" s="18">
        <f t="shared" si="62"/>
        <v>42771.750613425931</v>
      </c>
      <c r="Q689" t="s">
        <v>8273</v>
      </c>
      <c r="R689" s="7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7">
        <v>20000</v>
      </c>
      <c r="E690">
        <v>14598</v>
      </c>
      <c r="F690" t="s">
        <v>8221</v>
      </c>
      <c r="G690" t="s">
        <v>8224</v>
      </c>
      <c r="H690" t="s">
        <v>8246</v>
      </c>
      <c r="I690" s="9">
        <v>1444876253</v>
      </c>
      <c r="J690">
        <v>1442284253</v>
      </c>
      <c r="K690" t="b">
        <v>0</v>
      </c>
      <c r="L690">
        <v>36</v>
      </c>
      <c r="M690" t="b">
        <v>0</v>
      </c>
      <c r="N690" s="11">
        <f t="shared" si="60"/>
        <v>72.989999999999995</v>
      </c>
      <c r="O690" s="16">
        <f t="shared" si="61"/>
        <v>42262.104780092588</v>
      </c>
      <c r="P690" s="18">
        <f t="shared" si="62"/>
        <v>42292.104780092588</v>
      </c>
      <c r="Q690" t="s">
        <v>8273</v>
      </c>
      <c r="R690" s="7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7">
        <v>200000</v>
      </c>
      <c r="E691">
        <v>115297.5</v>
      </c>
      <c r="F691" t="s">
        <v>8221</v>
      </c>
      <c r="G691" t="s">
        <v>8224</v>
      </c>
      <c r="H691" t="s">
        <v>8246</v>
      </c>
      <c r="I691" s="9">
        <v>1481173140</v>
      </c>
      <c r="J691">
        <v>1478016097</v>
      </c>
      <c r="K691" t="b">
        <v>0</v>
      </c>
      <c r="L691">
        <v>336</v>
      </c>
      <c r="M691" t="b">
        <v>0</v>
      </c>
      <c r="N691" s="11">
        <f t="shared" si="60"/>
        <v>57.648750000000007</v>
      </c>
      <c r="O691" s="16">
        <f t="shared" si="61"/>
        <v>42675.66778935185</v>
      </c>
      <c r="P691" s="18">
        <f t="shared" si="62"/>
        <v>42712.207638888889</v>
      </c>
      <c r="Q691" t="s">
        <v>8273</v>
      </c>
      <c r="R691" s="7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7">
        <v>20000</v>
      </c>
      <c r="E692">
        <v>2468</v>
      </c>
      <c r="F692" t="s">
        <v>8221</v>
      </c>
      <c r="G692" t="s">
        <v>8224</v>
      </c>
      <c r="H692" t="s">
        <v>8246</v>
      </c>
      <c r="I692" s="9">
        <v>1473400800</v>
      </c>
      <c r="J692">
        <v>1469718841</v>
      </c>
      <c r="K692" t="b">
        <v>0</v>
      </c>
      <c r="L692">
        <v>34</v>
      </c>
      <c r="M692" t="b">
        <v>0</v>
      </c>
      <c r="N692" s="11">
        <f t="shared" si="60"/>
        <v>12.34</v>
      </c>
      <c r="O692" s="16">
        <f t="shared" si="61"/>
        <v>42579.634733796294</v>
      </c>
      <c r="P692" s="18">
        <f t="shared" si="62"/>
        <v>42622.25</v>
      </c>
      <c r="Q692" t="s">
        <v>8273</v>
      </c>
      <c r="R692" s="7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7">
        <v>50000</v>
      </c>
      <c r="E693">
        <v>260</v>
      </c>
      <c r="F693" t="s">
        <v>8221</v>
      </c>
      <c r="G693" t="s">
        <v>8224</v>
      </c>
      <c r="H693" t="s">
        <v>8246</v>
      </c>
      <c r="I693" s="9">
        <v>1435711246</v>
      </c>
      <c r="J693">
        <v>1433292046</v>
      </c>
      <c r="K693" t="b">
        <v>0</v>
      </c>
      <c r="L693">
        <v>10</v>
      </c>
      <c r="M693" t="b">
        <v>0</v>
      </c>
      <c r="N693" s="11">
        <f t="shared" si="60"/>
        <v>0.52</v>
      </c>
      <c r="O693" s="16">
        <f t="shared" si="61"/>
        <v>42158.028310185182</v>
      </c>
      <c r="P693" s="18">
        <f t="shared" si="62"/>
        <v>42186.028310185182</v>
      </c>
      <c r="Q693" t="s">
        <v>8273</v>
      </c>
      <c r="R693" s="7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7">
        <v>20000</v>
      </c>
      <c r="E694">
        <v>1306</v>
      </c>
      <c r="F694" t="s">
        <v>8221</v>
      </c>
      <c r="G694" t="s">
        <v>8225</v>
      </c>
      <c r="H694" t="s">
        <v>8247</v>
      </c>
      <c r="I694" s="9">
        <v>1482397263</v>
      </c>
      <c r="J694">
        <v>1479805263</v>
      </c>
      <c r="K694" t="b">
        <v>0</v>
      </c>
      <c r="L694">
        <v>201</v>
      </c>
      <c r="M694" t="b">
        <v>0</v>
      </c>
      <c r="N694" s="11">
        <f t="shared" si="60"/>
        <v>6.5299999999999994</v>
      </c>
      <c r="O694" s="16">
        <f t="shared" si="61"/>
        <v>42696.37572916667</v>
      </c>
      <c r="P694" s="18">
        <f t="shared" si="62"/>
        <v>42726.37572916667</v>
      </c>
      <c r="Q694" t="s">
        <v>8273</v>
      </c>
      <c r="R694" s="7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7">
        <v>100000</v>
      </c>
      <c r="E695">
        <v>35338</v>
      </c>
      <c r="F695" t="s">
        <v>8221</v>
      </c>
      <c r="G695" t="s">
        <v>8224</v>
      </c>
      <c r="H695" t="s">
        <v>8246</v>
      </c>
      <c r="I695" s="9">
        <v>1430421827</v>
      </c>
      <c r="J695">
        <v>1427829827</v>
      </c>
      <c r="K695" t="b">
        <v>0</v>
      </c>
      <c r="L695">
        <v>296</v>
      </c>
      <c r="M695" t="b">
        <v>0</v>
      </c>
      <c r="N695" s="11">
        <f t="shared" si="60"/>
        <v>35.338000000000001</v>
      </c>
      <c r="O695" s="16">
        <f t="shared" si="61"/>
        <v>42094.808182870373</v>
      </c>
      <c r="P695" s="18">
        <f t="shared" si="62"/>
        <v>42124.808182870373</v>
      </c>
      <c r="Q695" t="s">
        <v>8273</v>
      </c>
      <c r="R695" s="7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7">
        <v>150000</v>
      </c>
      <c r="E696">
        <v>590</v>
      </c>
      <c r="F696" t="s">
        <v>8221</v>
      </c>
      <c r="G696" t="s">
        <v>8224</v>
      </c>
      <c r="H696" t="s">
        <v>8246</v>
      </c>
      <c r="I696" s="9">
        <v>1485964559</v>
      </c>
      <c r="J696">
        <v>1483372559</v>
      </c>
      <c r="K696" t="b">
        <v>0</v>
      </c>
      <c r="L696">
        <v>7</v>
      </c>
      <c r="M696" t="b">
        <v>0</v>
      </c>
      <c r="N696" s="11">
        <f t="shared" si="60"/>
        <v>0.39333333333333331</v>
      </c>
      <c r="O696" s="16">
        <f t="shared" si="61"/>
        <v>42737.663877314815</v>
      </c>
      <c r="P696" s="18">
        <f t="shared" si="62"/>
        <v>42767.663877314815</v>
      </c>
      <c r="Q696" t="s">
        <v>8273</v>
      </c>
      <c r="R696" s="7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7">
        <v>60000</v>
      </c>
      <c r="E697">
        <v>636</v>
      </c>
      <c r="F697" t="s">
        <v>8221</v>
      </c>
      <c r="G697" t="s">
        <v>8224</v>
      </c>
      <c r="H697" t="s">
        <v>8246</v>
      </c>
      <c r="I697" s="9">
        <v>1414758620</v>
      </c>
      <c r="J697">
        <v>1412166620</v>
      </c>
      <c r="K697" t="b">
        <v>0</v>
      </c>
      <c r="L697">
        <v>7</v>
      </c>
      <c r="M697" t="b">
        <v>0</v>
      </c>
      <c r="N697" s="11">
        <f t="shared" si="60"/>
        <v>1.06</v>
      </c>
      <c r="O697" s="16">
        <f t="shared" si="61"/>
        <v>41913.521064814813</v>
      </c>
      <c r="P697" s="18">
        <f t="shared" si="62"/>
        <v>41943.521064814813</v>
      </c>
      <c r="Q697" t="s">
        <v>8273</v>
      </c>
      <c r="R697" s="7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7">
        <v>175000</v>
      </c>
      <c r="E698">
        <v>1</v>
      </c>
      <c r="F698" t="s">
        <v>8221</v>
      </c>
      <c r="G698" t="s">
        <v>8233</v>
      </c>
      <c r="H698" t="s">
        <v>8249</v>
      </c>
      <c r="I698" s="9">
        <v>1406326502</v>
      </c>
      <c r="J698">
        <v>1403734502</v>
      </c>
      <c r="K698" t="b">
        <v>0</v>
      </c>
      <c r="L698">
        <v>1</v>
      </c>
      <c r="M698" t="b">
        <v>0</v>
      </c>
      <c r="N698" s="11">
        <f t="shared" si="60"/>
        <v>5.7142857142857147E-4</v>
      </c>
      <c r="O698" s="16">
        <f t="shared" si="61"/>
        <v>41815.927106481482</v>
      </c>
      <c r="P698" s="18">
        <f t="shared" si="62"/>
        <v>41845.927106481482</v>
      </c>
      <c r="Q698" t="s">
        <v>8273</v>
      </c>
      <c r="R698" s="7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7">
        <v>5000</v>
      </c>
      <c r="E699">
        <v>2319</v>
      </c>
      <c r="F699" t="s">
        <v>8221</v>
      </c>
      <c r="G699" t="s">
        <v>8236</v>
      </c>
      <c r="H699" t="s">
        <v>8249</v>
      </c>
      <c r="I699" s="9">
        <v>1454502789</v>
      </c>
      <c r="J699">
        <v>1453206789</v>
      </c>
      <c r="K699" t="b">
        <v>0</v>
      </c>
      <c r="L699">
        <v>114</v>
      </c>
      <c r="M699" t="b">
        <v>0</v>
      </c>
      <c r="N699" s="11">
        <f t="shared" si="60"/>
        <v>46.379999999999995</v>
      </c>
      <c r="O699" s="16">
        <f t="shared" si="61"/>
        <v>42388.523020833338</v>
      </c>
      <c r="P699" s="18">
        <f t="shared" si="62"/>
        <v>42403.523020833338</v>
      </c>
      <c r="Q699" t="s">
        <v>8273</v>
      </c>
      <c r="R699" s="7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7">
        <v>100000</v>
      </c>
      <c r="E700">
        <v>15390</v>
      </c>
      <c r="F700" t="s">
        <v>8221</v>
      </c>
      <c r="G700" t="s">
        <v>8224</v>
      </c>
      <c r="H700" t="s">
        <v>8246</v>
      </c>
      <c r="I700" s="9">
        <v>1411005600</v>
      </c>
      <c r="J700">
        <v>1408141245</v>
      </c>
      <c r="K700" t="b">
        <v>0</v>
      </c>
      <c r="L700">
        <v>29</v>
      </c>
      <c r="M700" t="b">
        <v>0</v>
      </c>
      <c r="N700" s="11">
        <f t="shared" si="60"/>
        <v>15.39</v>
      </c>
      <c r="O700" s="16">
        <f t="shared" si="61"/>
        <v>41866.931076388886</v>
      </c>
      <c r="P700" s="18">
        <f t="shared" si="62"/>
        <v>41900.083333333336</v>
      </c>
      <c r="Q700" t="s">
        <v>8273</v>
      </c>
      <c r="R700" s="7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7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9">
        <v>1385136000</v>
      </c>
      <c r="J701">
        <v>1381923548</v>
      </c>
      <c r="K701" t="b">
        <v>0</v>
      </c>
      <c r="L701">
        <v>890</v>
      </c>
      <c r="M701" t="b">
        <v>0</v>
      </c>
      <c r="N701" s="11">
        <f t="shared" si="60"/>
        <v>82.422107692307705</v>
      </c>
      <c r="O701" s="16">
        <f t="shared" si="61"/>
        <v>41563.485509259262</v>
      </c>
      <c r="P701" s="18">
        <f t="shared" si="62"/>
        <v>41600.666666666664</v>
      </c>
      <c r="Q701" t="s">
        <v>8273</v>
      </c>
      <c r="R701" s="7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7">
        <v>15000</v>
      </c>
      <c r="E702">
        <v>403</v>
      </c>
      <c r="F702" t="s">
        <v>8221</v>
      </c>
      <c r="G702" t="s">
        <v>8227</v>
      </c>
      <c r="H702" t="s">
        <v>8249</v>
      </c>
      <c r="I702" s="9">
        <v>1484065881</v>
      </c>
      <c r="J702">
        <v>1481473881</v>
      </c>
      <c r="K702" t="b">
        <v>0</v>
      </c>
      <c r="L702">
        <v>31</v>
      </c>
      <c r="M702" t="b">
        <v>0</v>
      </c>
      <c r="N702" s="11">
        <f t="shared" si="60"/>
        <v>2.6866666666666665</v>
      </c>
      <c r="O702" s="16">
        <f t="shared" si="61"/>
        <v>42715.688437500001</v>
      </c>
      <c r="P702" s="18">
        <f t="shared" si="62"/>
        <v>42745.688437500001</v>
      </c>
      <c r="Q702" t="s">
        <v>8273</v>
      </c>
      <c r="R702" s="7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7">
        <v>23000</v>
      </c>
      <c r="E703">
        <v>6118</v>
      </c>
      <c r="F703" t="s">
        <v>8221</v>
      </c>
      <c r="G703" t="s">
        <v>8225</v>
      </c>
      <c r="H703" t="s">
        <v>8247</v>
      </c>
      <c r="I703" s="9">
        <v>1406130880</v>
      </c>
      <c r="J703">
        <v>1403538880</v>
      </c>
      <c r="K703" t="b">
        <v>0</v>
      </c>
      <c r="L703">
        <v>21</v>
      </c>
      <c r="M703" t="b">
        <v>0</v>
      </c>
      <c r="N703" s="11">
        <f t="shared" si="60"/>
        <v>26.6</v>
      </c>
      <c r="O703" s="16">
        <f t="shared" si="61"/>
        <v>41813.662962962961</v>
      </c>
      <c r="P703" s="18">
        <f t="shared" si="62"/>
        <v>41843.662962962961</v>
      </c>
      <c r="Q703" t="s">
        <v>8273</v>
      </c>
      <c r="R703" s="7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7">
        <v>15000</v>
      </c>
      <c r="E704">
        <v>4622.01</v>
      </c>
      <c r="F704" t="s">
        <v>8221</v>
      </c>
      <c r="G704" t="s">
        <v>8224</v>
      </c>
      <c r="H704" t="s">
        <v>8246</v>
      </c>
      <c r="I704" s="9">
        <v>1480011987</v>
      </c>
      <c r="J704">
        <v>1477416387</v>
      </c>
      <c r="K704" t="b">
        <v>0</v>
      </c>
      <c r="L704">
        <v>37</v>
      </c>
      <c r="M704" t="b">
        <v>0</v>
      </c>
      <c r="N704" s="11">
        <f t="shared" si="60"/>
        <v>30.813400000000001</v>
      </c>
      <c r="O704" s="16">
        <f t="shared" si="61"/>
        <v>42668.726701388892</v>
      </c>
      <c r="P704" s="18">
        <f t="shared" si="62"/>
        <v>42698.768368055549</v>
      </c>
      <c r="Q704" t="s">
        <v>8273</v>
      </c>
      <c r="R704" s="7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7">
        <v>15000</v>
      </c>
      <c r="E705">
        <v>837</v>
      </c>
      <c r="F705" t="s">
        <v>8221</v>
      </c>
      <c r="G705" t="s">
        <v>8224</v>
      </c>
      <c r="H705" t="s">
        <v>8246</v>
      </c>
      <c r="I705" s="9">
        <v>1485905520</v>
      </c>
      <c r="J705">
        <v>1481150949</v>
      </c>
      <c r="K705" t="b">
        <v>0</v>
      </c>
      <c r="L705">
        <v>7</v>
      </c>
      <c r="M705" t="b">
        <v>0</v>
      </c>
      <c r="N705" s="11">
        <f t="shared" si="60"/>
        <v>5.58</v>
      </c>
      <c r="O705" s="16">
        <f t="shared" si="61"/>
        <v>42711.950798611113</v>
      </c>
      <c r="P705" s="18">
        <f t="shared" si="62"/>
        <v>42766.98055555555</v>
      </c>
      <c r="Q705" t="s">
        <v>8273</v>
      </c>
      <c r="R705" s="7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7">
        <v>55000</v>
      </c>
      <c r="E706">
        <v>481</v>
      </c>
      <c r="F706" t="s">
        <v>8221</v>
      </c>
      <c r="G706" t="s">
        <v>8229</v>
      </c>
      <c r="H706" t="s">
        <v>8251</v>
      </c>
      <c r="I706" s="9">
        <v>1487565468</v>
      </c>
      <c r="J706">
        <v>1482381468</v>
      </c>
      <c r="K706" t="b">
        <v>0</v>
      </c>
      <c r="L706">
        <v>4</v>
      </c>
      <c r="M706" t="b">
        <v>0</v>
      </c>
      <c r="N706" s="11">
        <f t="shared" ref="N706:N769" si="66">E706/D706*100</f>
        <v>0.87454545454545463</v>
      </c>
      <c r="O706" s="16">
        <f t="shared" ref="O706:O769" si="67">(((J706/60)/60)/24)+DATE(1970,1,1)</f>
        <v>42726.192916666667</v>
      </c>
      <c r="P706" s="18">
        <f t="shared" ref="P706:P769" si="68">(((I706/60)/60)/24)+DATE(1970,1,1)</f>
        <v>42786.192916666667</v>
      </c>
      <c r="Q706" t="s">
        <v>8273</v>
      </c>
      <c r="R706" s="7">
        <f t="shared" ref="R706:R769" si="69">E706/L706</f>
        <v>120.25</v>
      </c>
      <c r="S706" t="str">
        <f t="shared" si="64"/>
        <v>technology</v>
      </c>
      <c r="T706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7">
        <v>100000</v>
      </c>
      <c r="E707">
        <v>977</v>
      </c>
      <c r="F707" t="s">
        <v>8221</v>
      </c>
      <c r="G707" t="s">
        <v>8233</v>
      </c>
      <c r="H707" t="s">
        <v>8249</v>
      </c>
      <c r="I707" s="9">
        <v>1484999278</v>
      </c>
      <c r="J707">
        <v>1482407278</v>
      </c>
      <c r="K707" t="b">
        <v>0</v>
      </c>
      <c r="L707">
        <v>5</v>
      </c>
      <c r="M707" t="b">
        <v>0</v>
      </c>
      <c r="N707" s="11">
        <f t="shared" si="66"/>
        <v>0.97699999999999987</v>
      </c>
      <c r="O707" s="16">
        <f t="shared" si="67"/>
        <v>42726.491643518515</v>
      </c>
      <c r="P707" s="18">
        <f t="shared" si="68"/>
        <v>42756.491643518515</v>
      </c>
      <c r="Q707" t="s">
        <v>8273</v>
      </c>
      <c r="R707" s="7">
        <f t="shared" si="69"/>
        <v>195.4</v>
      </c>
      <c r="S707" t="str">
        <f t="shared" ref="S707:S770" si="70">LEFT(Q707,FIND("/",Q707)-1)</f>
        <v>technology</v>
      </c>
      <c r="T707" t="str">
        <f t="shared" ref="T707:T770" si="71">RIGHT(Q707,LEN(Q707)-FIND("/",Q707))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7">
        <v>100000</v>
      </c>
      <c r="E708">
        <v>0</v>
      </c>
      <c r="F708" t="s">
        <v>8221</v>
      </c>
      <c r="G708" t="s">
        <v>8227</v>
      </c>
      <c r="H708" t="s">
        <v>8249</v>
      </c>
      <c r="I708" s="9">
        <v>1481740740</v>
      </c>
      <c r="J708">
        <v>1478130783</v>
      </c>
      <c r="K708" t="b">
        <v>0</v>
      </c>
      <c r="L708">
        <v>0</v>
      </c>
      <c r="M708" t="b">
        <v>0</v>
      </c>
      <c r="N708" s="11">
        <f t="shared" si="66"/>
        <v>0</v>
      </c>
      <c r="O708" s="16">
        <f t="shared" si="67"/>
        <v>42676.995173611111</v>
      </c>
      <c r="P708" s="18">
        <f t="shared" si="68"/>
        <v>42718.777083333334</v>
      </c>
      <c r="Q708" t="s">
        <v>8273</v>
      </c>
      <c r="R708" s="7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7">
        <v>68000</v>
      </c>
      <c r="E709">
        <v>53670.6</v>
      </c>
      <c r="F709" t="s">
        <v>8221</v>
      </c>
      <c r="G709" t="s">
        <v>8225</v>
      </c>
      <c r="H709" t="s">
        <v>8247</v>
      </c>
      <c r="I709" s="9">
        <v>1483286127</v>
      </c>
      <c r="J709">
        <v>1479830127</v>
      </c>
      <c r="K709" t="b">
        <v>0</v>
      </c>
      <c r="L709">
        <v>456</v>
      </c>
      <c r="M709" t="b">
        <v>0</v>
      </c>
      <c r="N709" s="11">
        <f t="shared" si="66"/>
        <v>78.927352941176466</v>
      </c>
      <c r="O709" s="16">
        <f t="shared" si="67"/>
        <v>42696.663506944446</v>
      </c>
      <c r="P709" s="18">
        <f t="shared" si="68"/>
        <v>42736.663506944446</v>
      </c>
      <c r="Q709" t="s">
        <v>8273</v>
      </c>
      <c r="R709" s="7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7">
        <v>40000</v>
      </c>
      <c r="E710">
        <v>8837</v>
      </c>
      <c r="F710" t="s">
        <v>8221</v>
      </c>
      <c r="G710" t="s">
        <v>8225</v>
      </c>
      <c r="H710" t="s">
        <v>8247</v>
      </c>
      <c r="I710" s="9">
        <v>1410616600</v>
      </c>
      <c r="J710">
        <v>1405432600</v>
      </c>
      <c r="K710" t="b">
        <v>0</v>
      </c>
      <c r="L710">
        <v>369</v>
      </c>
      <c r="M710" t="b">
        <v>0</v>
      </c>
      <c r="N710" s="11">
        <f t="shared" si="66"/>
        <v>22.092500000000001</v>
      </c>
      <c r="O710" s="16">
        <f t="shared" si="67"/>
        <v>41835.581018518518</v>
      </c>
      <c r="P710" s="18">
        <f t="shared" si="68"/>
        <v>41895.581018518518</v>
      </c>
      <c r="Q710" t="s">
        <v>8273</v>
      </c>
      <c r="R710" s="7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7">
        <v>15000</v>
      </c>
      <c r="E711">
        <v>61</v>
      </c>
      <c r="F711" t="s">
        <v>8221</v>
      </c>
      <c r="G711" t="s">
        <v>8224</v>
      </c>
      <c r="H711" t="s">
        <v>8246</v>
      </c>
      <c r="I711" s="9">
        <v>1417741159</v>
      </c>
      <c r="J711">
        <v>1415149159</v>
      </c>
      <c r="K711" t="b">
        <v>0</v>
      </c>
      <c r="L711">
        <v>2</v>
      </c>
      <c r="M711" t="b">
        <v>0</v>
      </c>
      <c r="N711" s="11">
        <f t="shared" si="66"/>
        <v>0.40666666666666662</v>
      </c>
      <c r="O711" s="16">
        <f t="shared" si="67"/>
        <v>41948.041192129633</v>
      </c>
      <c r="P711" s="18">
        <f t="shared" si="68"/>
        <v>41978.041192129633</v>
      </c>
      <c r="Q711" t="s">
        <v>8273</v>
      </c>
      <c r="R711" s="7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7">
        <v>1200</v>
      </c>
      <c r="E712">
        <v>0</v>
      </c>
      <c r="F712" t="s">
        <v>8221</v>
      </c>
      <c r="G712" t="s">
        <v>8229</v>
      </c>
      <c r="H712" t="s">
        <v>8251</v>
      </c>
      <c r="I712" s="9">
        <v>1408495440</v>
      </c>
      <c r="J712">
        <v>1405640302</v>
      </c>
      <c r="K712" t="b">
        <v>0</v>
      </c>
      <c r="L712">
        <v>0</v>
      </c>
      <c r="M712" t="b">
        <v>0</v>
      </c>
      <c r="N712" s="11">
        <f t="shared" si="66"/>
        <v>0</v>
      </c>
      <c r="O712" s="16">
        <f t="shared" si="67"/>
        <v>41837.984976851854</v>
      </c>
      <c r="P712" s="18">
        <f t="shared" si="68"/>
        <v>41871.030555555553</v>
      </c>
      <c r="Q712" t="s">
        <v>8273</v>
      </c>
      <c r="R712" s="7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7">
        <v>100000</v>
      </c>
      <c r="E713">
        <v>33791</v>
      </c>
      <c r="F713" t="s">
        <v>8221</v>
      </c>
      <c r="G713" t="s">
        <v>8233</v>
      </c>
      <c r="H713" t="s">
        <v>8249</v>
      </c>
      <c r="I713" s="9">
        <v>1481716868</v>
      </c>
      <c r="J713">
        <v>1478257268</v>
      </c>
      <c r="K713" t="b">
        <v>0</v>
      </c>
      <c r="L713">
        <v>338</v>
      </c>
      <c r="M713" t="b">
        <v>0</v>
      </c>
      <c r="N713" s="11">
        <f t="shared" si="66"/>
        <v>33.790999999999997</v>
      </c>
      <c r="O713" s="16">
        <f t="shared" si="67"/>
        <v>42678.459120370375</v>
      </c>
      <c r="P713" s="18">
        <f t="shared" si="68"/>
        <v>42718.500787037032</v>
      </c>
      <c r="Q713" t="s">
        <v>8273</v>
      </c>
      <c r="R713" s="7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7">
        <v>48500</v>
      </c>
      <c r="E714">
        <v>105</v>
      </c>
      <c r="F714" t="s">
        <v>8221</v>
      </c>
      <c r="G714" t="s">
        <v>8224</v>
      </c>
      <c r="H714" t="s">
        <v>8246</v>
      </c>
      <c r="I714" s="9">
        <v>1455466832</v>
      </c>
      <c r="J714">
        <v>1452874832</v>
      </c>
      <c r="K714" t="b">
        <v>0</v>
      </c>
      <c r="L714">
        <v>4</v>
      </c>
      <c r="M714" t="b">
        <v>0</v>
      </c>
      <c r="N714" s="11">
        <f t="shared" si="66"/>
        <v>0.21649484536082475</v>
      </c>
      <c r="O714" s="16">
        <f t="shared" si="67"/>
        <v>42384.680925925932</v>
      </c>
      <c r="P714" s="18">
        <f t="shared" si="68"/>
        <v>42414.680925925932</v>
      </c>
      <c r="Q714" t="s">
        <v>8273</v>
      </c>
      <c r="R714" s="7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7">
        <v>25000</v>
      </c>
      <c r="E715">
        <v>199</v>
      </c>
      <c r="F715" t="s">
        <v>8221</v>
      </c>
      <c r="G715" t="s">
        <v>8237</v>
      </c>
      <c r="H715" t="s">
        <v>8249</v>
      </c>
      <c r="I715" s="9">
        <v>1465130532</v>
      </c>
      <c r="J715">
        <v>1462538532</v>
      </c>
      <c r="K715" t="b">
        <v>0</v>
      </c>
      <c r="L715">
        <v>1</v>
      </c>
      <c r="M715" t="b">
        <v>0</v>
      </c>
      <c r="N715" s="11">
        <f t="shared" si="66"/>
        <v>0.79600000000000004</v>
      </c>
      <c r="O715" s="16">
        <f t="shared" si="67"/>
        <v>42496.529305555552</v>
      </c>
      <c r="P715" s="18">
        <f t="shared" si="68"/>
        <v>42526.529305555552</v>
      </c>
      <c r="Q715" t="s">
        <v>8273</v>
      </c>
      <c r="R715" s="7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7">
        <v>15000</v>
      </c>
      <c r="E716">
        <v>2249</v>
      </c>
      <c r="F716" t="s">
        <v>8221</v>
      </c>
      <c r="G716" t="s">
        <v>8224</v>
      </c>
      <c r="H716" t="s">
        <v>8246</v>
      </c>
      <c r="I716" s="9">
        <v>1488308082</v>
      </c>
      <c r="J716">
        <v>1483124082</v>
      </c>
      <c r="K716" t="b">
        <v>0</v>
      </c>
      <c r="L716">
        <v>28</v>
      </c>
      <c r="M716" t="b">
        <v>0</v>
      </c>
      <c r="N716" s="11">
        <f t="shared" si="66"/>
        <v>14.993333333333334</v>
      </c>
      <c r="O716" s="16">
        <f t="shared" si="67"/>
        <v>42734.787986111114</v>
      </c>
      <c r="P716" s="18">
        <f t="shared" si="68"/>
        <v>42794.787986111114</v>
      </c>
      <c r="Q716" t="s">
        <v>8273</v>
      </c>
      <c r="R716" s="7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7">
        <v>27500</v>
      </c>
      <c r="E717">
        <v>1389</v>
      </c>
      <c r="F717" t="s">
        <v>8221</v>
      </c>
      <c r="G717" t="s">
        <v>8224</v>
      </c>
      <c r="H717" t="s">
        <v>8246</v>
      </c>
      <c r="I717" s="9">
        <v>1446693040</v>
      </c>
      <c r="J717">
        <v>1443233440</v>
      </c>
      <c r="K717" t="b">
        <v>0</v>
      </c>
      <c r="L717">
        <v>12</v>
      </c>
      <c r="M717" t="b">
        <v>0</v>
      </c>
      <c r="N717" s="11">
        <f t="shared" si="66"/>
        <v>5.0509090909090908</v>
      </c>
      <c r="O717" s="16">
        <f t="shared" si="67"/>
        <v>42273.090740740736</v>
      </c>
      <c r="P717" s="18">
        <f t="shared" si="68"/>
        <v>42313.132407407407</v>
      </c>
      <c r="Q717" t="s">
        <v>8273</v>
      </c>
      <c r="R717" s="7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7">
        <v>7000</v>
      </c>
      <c r="E718">
        <v>715</v>
      </c>
      <c r="F718" t="s">
        <v>8221</v>
      </c>
      <c r="G718" t="s">
        <v>8224</v>
      </c>
      <c r="H718" t="s">
        <v>8246</v>
      </c>
      <c r="I718" s="9">
        <v>1417392000</v>
      </c>
      <c r="J718">
        <v>1414511307</v>
      </c>
      <c r="K718" t="b">
        <v>0</v>
      </c>
      <c r="L718">
        <v>16</v>
      </c>
      <c r="M718" t="b">
        <v>0</v>
      </c>
      <c r="N718" s="11">
        <f t="shared" si="66"/>
        <v>10.214285714285715</v>
      </c>
      <c r="O718" s="16">
        <f t="shared" si="67"/>
        <v>41940.658645833333</v>
      </c>
      <c r="P718" s="18">
        <f t="shared" si="68"/>
        <v>41974</v>
      </c>
      <c r="Q718" t="s">
        <v>8273</v>
      </c>
      <c r="R718" s="7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 s="7">
        <v>100000</v>
      </c>
      <c r="E719">
        <v>305</v>
      </c>
      <c r="F719" t="s">
        <v>8221</v>
      </c>
      <c r="G719" t="s">
        <v>8224</v>
      </c>
      <c r="H719" t="s">
        <v>8246</v>
      </c>
      <c r="I719" s="9">
        <v>1409949002</v>
      </c>
      <c r="J719">
        <v>1407357002</v>
      </c>
      <c r="K719" t="b">
        <v>0</v>
      </c>
      <c r="L719">
        <v>4</v>
      </c>
      <c r="M719" t="b">
        <v>0</v>
      </c>
      <c r="N719" s="11">
        <f t="shared" si="66"/>
        <v>0.30499999999999999</v>
      </c>
      <c r="O719" s="16">
        <f t="shared" si="67"/>
        <v>41857.854189814818</v>
      </c>
      <c r="P719" s="18">
        <f t="shared" si="68"/>
        <v>41887.854189814818</v>
      </c>
      <c r="Q719" t="s">
        <v>8273</v>
      </c>
      <c r="R719" s="7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7">
        <v>12000</v>
      </c>
      <c r="E720">
        <v>90</v>
      </c>
      <c r="F720" t="s">
        <v>8221</v>
      </c>
      <c r="G720" t="s">
        <v>8224</v>
      </c>
      <c r="H720" t="s">
        <v>8246</v>
      </c>
      <c r="I720" s="9">
        <v>1487397540</v>
      </c>
      <c r="J720">
        <v>1484684247</v>
      </c>
      <c r="K720" t="b">
        <v>0</v>
      </c>
      <c r="L720">
        <v>4</v>
      </c>
      <c r="M720" t="b">
        <v>0</v>
      </c>
      <c r="N720" s="11">
        <f t="shared" si="66"/>
        <v>0.75</v>
      </c>
      <c r="O720" s="16">
        <f t="shared" si="67"/>
        <v>42752.845451388886</v>
      </c>
      <c r="P720" s="18">
        <f t="shared" si="68"/>
        <v>42784.249305555553</v>
      </c>
      <c r="Q720" t="s">
        <v>8273</v>
      </c>
      <c r="R720" s="7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7">
        <v>15000</v>
      </c>
      <c r="E721">
        <v>194</v>
      </c>
      <c r="F721" t="s">
        <v>8221</v>
      </c>
      <c r="G721" t="s">
        <v>8224</v>
      </c>
      <c r="H721" t="s">
        <v>8246</v>
      </c>
      <c r="I721" s="9">
        <v>1456189076</v>
      </c>
      <c r="J721">
        <v>1454979476</v>
      </c>
      <c r="K721" t="b">
        <v>0</v>
      </c>
      <c r="L721">
        <v>10</v>
      </c>
      <c r="M721" t="b">
        <v>0</v>
      </c>
      <c r="N721" s="11">
        <f t="shared" si="66"/>
        <v>1.2933333333333332</v>
      </c>
      <c r="O721" s="16">
        <f t="shared" si="67"/>
        <v>42409.040231481486</v>
      </c>
      <c r="P721" s="18">
        <f t="shared" si="68"/>
        <v>42423.040231481486</v>
      </c>
      <c r="Q721" t="s">
        <v>8273</v>
      </c>
      <c r="R721" s="7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7">
        <v>1900</v>
      </c>
      <c r="E722">
        <v>2735</v>
      </c>
      <c r="F722" t="s">
        <v>8219</v>
      </c>
      <c r="G722" t="s">
        <v>8224</v>
      </c>
      <c r="H722" t="s">
        <v>8246</v>
      </c>
      <c r="I722" s="9">
        <v>1327851291</v>
      </c>
      <c r="J722">
        <v>1325432091</v>
      </c>
      <c r="K722" t="b">
        <v>0</v>
      </c>
      <c r="L722">
        <v>41</v>
      </c>
      <c r="M722" t="b">
        <v>1</v>
      </c>
      <c r="N722" s="11">
        <f t="shared" si="66"/>
        <v>143.94736842105263</v>
      </c>
      <c r="O722" s="16">
        <f t="shared" si="67"/>
        <v>40909.649201388893</v>
      </c>
      <c r="P722" s="18">
        <f t="shared" si="68"/>
        <v>40937.649201388893</v>
      </c>
      <c r="Q722" t="s">
        <v>8274</v>
      </c>
      <c r="R722" s="7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7">
        <v>8200</v>
      </c>
      <c r="E723">
        <v>10013</v>
      </c>
      <c r="F723" t="s">
        <v>8219</v>
      </c>
      <c r="G723" t="s">
        <v>8224</v>
      </c>
      <c r="H723" t="s">
        <v>8246</v>
      </c>
      <c r="I723" s="9">
        <v>1406900607</v>
      </c>
      <c r="J723">
        <v>1403012607</v>
      </c>
      <c r="K723" t="b">
        <v>0</v>
      </c>
      <c r="L723">
        <v>119</v>
      </c>
      <c r="M723" t="b">
        <v>1</v>
      </c>
      <c r="N723" s="11">
        <f t="shared" si="66"/>
        <v>122.10975609756099</v>
      </c>
      <c r="O723" s="16">
        <f t="shared" si="67"/>
        <v>41807.571840277778</v>
      </c>
      <c r="P723" s="18">
        <f t="shared" si="68"/>
        <v>41852.571840277778</v>
      </c>
      <c r="Q723" t="s">
        <v>8274</v>
      </c>
      <c r="R723" s="7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7">
        <v>25000</v>
      </c>
      <c r="E724">
        <v>33006</v>
      </c>
      <c r="F724" t="s">
        <v>8219</v>
      </c>
      <c r="G724" t="s">
        <v>8224</v>
      </c>
      <c r="H724" t="s">
        <v>8246</v>
      </c>
      <c r="I724" s="9">
        <v>1333909178</v>
      </c>
      <c r="J724">
        <v>1331320778</v>
      </c>
      <c r="K724" t="b">
        <v>0</v>
      </c>
      <c r="L724">
        <v>153</v>
      </c>
      <c r="M724" t="b">
        <v>1</v>
      </c>
      <c r="N724" s="11">
        <f t="shared" si="66"/>
        <v>132.024</v>
      </c>
      <c r="O724" s="16">
        <f t="shared" si="67"/>
        <v>40977.805300925924</v>
      </c>
      <c r="P724" s="18">
        <f t="shared" si="68"/>
        <v>41007.76363425926</v>
      </c>
      <c r="Q724" t="s">
        <v>8274</v>
      </c>
      <c r="R724" s="7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7">
        <v>5000</v>
      </c>
      <c r="E725">
        <v>5469</v>
      </c>
      <c r="F725" t="s">
        <v>8219</v>
      </c>
      <c r="G725" t="s">
        <v>8224</v>
      </c>
      <c r="H725" t="s">
        <v>8246</v>
      </c>
      <c r="I725" s="9">
        <v>1438228740</v>
      </c>
      <c r="J725">
        <v>1435606549</v>
      </c>
      <c r="K725" t="b">
        <v>0</v>
      </c>
      <c r="L725">
        <v>100</v>
      </c>
      <c r="M725" t="b">
        <v>1</v>
      </c>
      <c r="N725" s="11">
        <f t="shared" si="66"/>
        <v>109.38000000000001</v>
      </c>
      <c r="O725" s="16">
        <f t="shared" si="67"/>
        <v>42184.816539351858</v>
      </c>
      <c r="P725" s="18">
        <f t="shared" si="68"/>
        <v>42215.165972222225</v>
      </c>
      <c r="Q725" t="s">
        <v>8274</v>
      </c>
      <c r="R725" s="7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7">
        <v>7000</v>
      </c>
      <c r="E726">
        <v>7383.01</v>
      </c>
      <c r="F726" t="s">
        <v>8219</v>
      </c>
      <c r="G726" t="s">
        <v>8224</v>
      </c>
      <c r="H726" t="s">
        <v>8246</v>
      </c>
      <c r="I726" s="9">
        <v>1309447163</v>
      </c>
      <c r="J726">
        <v>1306855163</v>
      </c>
      <c r="K726" t="b">
        <v>0</v>
      </c>
      <c r="L726">
        <v>143</v>
      </c>
      <c r="M726" t="b">
        <v>1</v>
      </c>
      <c r="N726" s="11">
        <f t="shared" si="66"/>
        <v>105.47157142857144</v>
      </c>
      <c r="O726" s="16">
        <f t="shared" si="67"/>
        <v>40694.638460648144</v>
      </c>
      <c r="P726" s="18">
        <f t="shared" si="68"/>
        <v>40724.638460648144</v>
      </c>
      <c r="Q726" t="s">
        <v>8274</v>
      </c>
      <c r="R726" s="7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7">
        <v>20000</v>
      </c>
      <c r="E727">
        <v>20070</v>
      </c>
      <c r="F727" t="s">
        <v>8219</v>
      </c>
      <c r="G727" t="s">
        <v>8224</v>
      </c>
      <c r="H727" t="s">
        <v>8246</v>
      </c>
      <c r="I727" s="9">
        <v>1450018912</v>
      </c>
      <c r="J727">
        <v>1447426912</v>
      </c>
      <c r="K727" t="b">
        <v>0</v>
      </c>
      <c r="L727">
        <v>140</v>
      </c>
      <c r="M727" t="b">
        <v>1</v>
      </c>
      <c r="N727" s="11">
        <f t="shared" si="66"/>
        <v>100.35000000000001</v>
      </c>
      <c r="O727" s="16">
        <f t="shared" si="67"/>
        <v>42321.626296296294</v>
      </c>
      <c r="P727" s="18">
        <f t="shared" si="68"/>
        <v>42351.626296296294</v>
      </c>
      <c r="Q727" t="s">
        <v>8274</v>
      </c>
      <c r="R727" s="7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7">
        <v>2500</v>
      </c>
      <c r="E728">
        <v>2535</v>
      </c>
      <c r="F728" t="s">
        <v>8219</v>
      </c>
      <c r="G728" t="s">
        <v>8224</v>
      </c>
      <c r="H728" t="s">
        <v>8246</v>
      </c>
      <c r="I728" s="9">
        <v>1365728487</v>
      </c>
      <c r="J728">
        <v>1363136487</v>
      </c>
      <c r="K728" t="b">
        <v>0</v>
      </c>
      <c r="L728">
        <v>35</v>
      </c>
      <c r="M728" t="b">
        <v>1</v>
      </c>
      <c r="N728" s="11">
        <f t="shared" si="66"/>
        <v>101.4</v>
      </c>
      <c r="O728" s="16">
        <f t="shared" si="67"/>
        <v>41346.042673611111</v>
      </c>
      <c r="P728" s="18">
        <f t="shared" si="68"/>
        <v>41376.042673611111</v>
      </c>
      <c r="Q728" t="s">
        <v>8274</v>
      </c>
      <c r="R728" s="7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7">
        <v>3500</v>
      </c>
      <c r="E729">
        <v>5443</v>
      </c>
      <c r="F729" t="s">
        <v>8219</v>
      </c>
      <c r="G729" t="s">
        <v>8224</v>
      </c>
      <c r="H729" t="s">
        <v>8246</v>
      </c>
      <c r="I729" s="9">
        <v>1358198400</v>
      </c>
      <c r="J729">
        <v>1354580949</v>
      </c>
      <c r="K729" t="b">
        <v>0</v>
      </c>
      <c r="L729">
        <v>149</v>
      </c>
      <c r="M729" t="b">
        <v>1</v>
      </c>
      <c r="N729" s="11">
        <f t="shared" si="66"/>
        <v>155.51428571428571</v>
      </c>
      <c r="O729" s="16">
        <f t="shared" si="67"/>
        <v>41247.020243055551</v>
      </c>
      <c r="P729" s="18">
        <f t="shared" si="68"/>
        <v>41288.888888888891</v>
      </c>
      <c r="Q729" t="s">
        <v>8274</v>
      </c>
      <c r="R729" s="7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7">
        <v>7500</v>
      </c>
      <c r="E730">
        <v>7917.45</v>
      </c>
      <c r="F730" t="s">
        <v>8219</v>
      </c>
      <c r="G730" t="s">
        <v>8224</v>
      </c>
      <c r="H730" t="s">
        <v>8246</v>
      </c>
      <c r="I730" s="9">
        <v>1313957157</v>
      </c>
      <c r="J730">
        <v>1310069157</v>
      </c>
      <c r="K730" t="b">
        <v>0</v>
      </c>
      <c r="L730">
        <v>130</v>
      </c>
      <c r="M730" t="b">
        <v>1</v>
      </c>
      <c r="N730" s="11">
        <f t="shared" si="66"/>
        <v>105.566</v>
      </c>
      <c r="O730" s="16">
        <f t="shared" si="67"/>
        <v>40731.837465277778</v>
      </c>
      <c r="P730" s="18">
        <f t="shared" si="68"/>
        <v>40776.837465277778</v>
      </c>
      <c r="Q730" t="s">
        <v>8274</v>
      </c>
      <c r="R730" s="7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7">
        <v>4000</v>
      </c>
      <c r="E731">
        <v>5226</v>
      </c>
      <c r="F731" t="s">
        <v>8219</v>
      </c>
      <c r="G731" t="s">
        <v>8224</v>
      </c>
      <c r="H731" t="s">
        <v>8246</v>
      </c>
      <c r="I731" s="9">
        <v>1348028861</v>
      </c>
      <c r="J731">
        <v>1342844861</v>
      </c>
      <c r="K731" t="b">
        <v>0</v>
      </c>
      <c r="L731">
        <v>120</v>
      </c>
      <c r="M731" t="b">
        <v>1</v>
      </c>
      <c r="N731" s="11">
        <f t="shared" si="66"/>
        <v>130.65</v>
      </c>
      <c r="O731" s="16">
        <f t="shared" si="67"/>
        <v>41111.185891203706</v>
      </c>
      <c r="P731" s="18">
        <f t="shared" si="68"/>
        <v>41171.185891203706</v>
      </c>
      <c r="Q731" t="s">
        <v>8274</v>
      </c>
      <c r="R731" s="7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7">
        <v>20000</v>
      </c>
      <c r="E732">
        <v>26438</v>
      </c>
      <c r="F732" t="s">
        <v>8219</v>
      </c>
      <c r="G732" t="s">
        <v>8224</v>
      </c>
      <c r="H732" t="s">
        <v>8246</v>
      </c>
      <c r="I732" s="9">
        <v>1323280391</v>
      </c>
      <c r="J732">
        <v>1320688391</v>
      </c>
      <c r="K732" t="b">
        <v>0</v>
      </c>
      <c r="L732">
        <v>265</v>
      </c>
      <c r="M732" t="b">
        <v>1</v>
      </c>
      <c r="N732" s="11">
        <f t="shared" si="66"/>
        <v>132.19</v>
      </c>
      <c r="O732" s="16">
        <f t="shared" si="67"/>
        <v>40854.745266203703</v>
      </c>
      <c r="P732" s="18">
        <f t="shared" si="68"/>
        <v>40884.745266203703</v>
      </c>
      <c r="Q732" t="s">
        <v>8274</v>
      </c>
      <c r="R732" s="7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7">
        <v>5000</v>
      </c>
      <c r="E733">
        <v>6300</v>
      </c>
      <c r="F733" t="s">
        <v>8219</v>
      </c>
      <c r="G733" t="s">
        <v>8224</v>
      </c>
      <c r="H733" t="s">
        <v>8246</v>
      </c>
      <c r="I733" s="9">
        <v>1327212000</v>
      </c>
      <c r="J733">
        <v>1322852747</v>
      </c>
      <c r="K733" t="b">
        <v>0</v>
      </c>
      <c r="L733">
        <v>71</v>
      </c>
      <c r="M733" t="b">
        <v>1</v>
      </c>
      <c r="N733" s="11">
        <f t="shared" si="66"/>
        <v>126</v>
      </c>
      <c r="O733" s="16">
        <f t="shared" si="67"/>
        <v>40879.795682870368</v>
      </c>
      <c r="P733" s="18">
        <f t="shared" si="68"/>
        <v>40930.25</v>
      </c>
      <c r="Q733" t="s">
        <v>8274</v>
      </c>
      <c r="R733" s="7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7">
        <v>40</v>
      </c>
      <c r="E734">
        <v>64</v>
      </c>
      <c r="F734" t="s">
        <v>8219</v>
      </c>
      <c r="G734" t="s">
        <v>8225</v>
      </c>
      <c r="H734" t="s">
        <v>8247</v>
      </c>
      <c r="I734" s="9">
        <v>1380449461</v>
      </c>
      <c r="J734">
        <v>1375265461</v>
      </c>
      <c r="K734" t="b">
        <v>0</v>
      </c>
      <c r="L734">
        <v>13</v>
      </c>
      <c r="M734" t="b">
        <v>1</v>
      </c>
      <c r="N734" s="11">
        <f t="shared" si="66"/>
        <v>160</v>
      </c>
      <c r="O734" s="16">
        <f t="shared" si="67"/>
        <v>41486.424317129626</v>
      </c>
      <c r="P734" s="18">
        <f t="shared" si="68"/>
        <v>41546.424317129626</v>
      </c>
      <c r="Q734" t="s">
        <v>8274</v>
      </c>
      <c r="R734" s="7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7">
        <v>2500</v>
      </c>
      <c r="E735">
        <v>3012</v>
      </c>
      <c r="F735" t="s">
        <v>8219</v>
      </c>
      <c r="G735" t="s">
        <v>8225</v>
      </c>
      <c r="H735" t="s">
        <v>8247</v>
      </c>
      <c r="I735" s="9">
        <v>1387533892</v>
      </c>
      <c r="J735">
        <v>1384941892</v>
      </c>
      <c r="K735" t="b">
        <v>0</v>
      </c>
      <c r="L735">
        <v>169</v>
      </c>
      <c r="M735" t="b">
        <v>1</v>
      </c>
      <c r="N735" s="11">
        <f t="shared" si="66"/>
        <v>120.48</v>
      </c>
      <c r="O735" s="16">
        <f t="shared" si="67"/>
        <v>41598.420046296298</v>
      </c>
      <c r="P735" s="18">
        <f t="shared" si="68"/>
        <v>41628.420046296298</v>
      </c>
      <c r="Q735" t="s">
        <v>8274</v>
      </c>
      <c r="R735" s="7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7">
        <v>8500</v>
      </c>
      <c r="E736">
        <v>10670</v>
      </c>
      <c r="F736" t="s">
        <v>8219</v>
      </c>
      <c r="G736" t="s">
        <v>8229</v>
      </c>
      <c r="H736" t="s">
        <v>8251</v>
      </c>
      <c r="I736" s="9">
        <v>1431147600</v>
      </c>
      <c r="J736">
        <v>1428465420</v>
      </c>
      <c r="K736" t="b">
        <v>0</v>
      </c>
      <c r="L736">
        <v>57</v>
      </c>
      <c r="M736" t="b">
        <v>1</v>
      </c>
      <c r="N736" s="11">
        <f t="shared" si="66"/>
        <v>125.52941176470588</v>
      </c>
      <c r="O736" s="16">
        <f t="shared" si="67"/>
        <v>42102.164583333331</v>
      </c>
      <c r="P736" s="18">
        <f t="shared" si="68"/>
        <v>42133.208333333328</v>
      </c>
      <c r="Q736" t="s">
        <v>8274</v>
      </c>
      <c r="R736" s="7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7">
        <v>47000</v>
      </c>
      <c r="E737">
        <v>53771</v>
      </c>
      <c r="F737" t="s">
        <v>8219</v>
      </c>
      <c r="G737" t="s">
        <v>8224</v>
      </c>
      <c r="H737" t="s">
        <v>8246</v>
      </c>
      <c r="I737" s="9">
        <v>1417653540</v>
      </c>
      <c r="J737">
        <v>1414975346</v>
      </c>
      <c r="K737" t="b">
        <v>0</v>
      </c>
      <c r="L737">
        <v>229</v>
      </c>
      <c r="M737" t="b">
        <v>1</v>
      </c>
      <c r="N737" s="11">
        <f t="shared" si="66"/>
        <v>114.40638297872341</v>
      </c>
      <c r="O737" s="16">
        <f t="shared" si="67"/>
        <v>41946.029467592591</v>
      </c>
      <c r="P737" s="18">
        <f t="shared" si="68"/>
        <v>41977.027083333334</v>
      </c>
      <c r="Q737" t="s">
        <v>8274</v>
      </c>
      <c r="R737" s="7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7">
        <v>3600</v>
      </c>
      <c r="E738">
        <v>11345</v>
      </c>
      <c r="F738" t="s">
        <v>8219</v>
      </c>
      <c r="G738" t="s">
        <v>8224</v>
      </c>
      <c r="H738" t="s">
        <v>8246</v>
      </c>
      <c r="I738" s="9">
        <v>1385009940</v>
      </c>
      <c r="J738">
        <v>1383327440</v>
      </c>
      <c r="K738" t="b">
        <v>0</v>
      </c>
      <c r="L738">
        <v>108</v>
      </c>
      <c r="M738" t="b">
        <v>1</v>
      </c>
      <c r="N738" s="11">
        <f t="shared" si="66"/>
        <v>315.13888888888891</v>
      </c>
      <c r="O738" s="16">
        <f t="shared" si="67"/>
        <v>41579.734259259261</v>
      </c>
      <c r="P738" s="18">
        <f t="shared" si="68"/>
        <v>41599.207638888889</v>
      </c>
      <c r="Q738" t="s">
        <v>8274</v>
      </c>
      <c r="R738" s="7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7">
        <v>5000</v>
      </c>
      <c r="E739">
        <v>6120</v>
      </c>
      <c r="F739" t="s">
        <v>8219</v>
      </c>
      <c r="G739" t="s">
        <v>8224</v>
      </c>
      <c r="H739" t="s">
        <v>8246</v>
      </c>
      <c r="I739" s="9">
        <v>1392408000</v>
      </c>
      <c r="J739">
        <v>1390890987</v>
      </c>
      <c r="K739" t="b">
        <v>0</v>
      </c>
      <c r="L739">
        <v>108</v>
      </c>
      <c r="M739" t="b">
        <v>1</v>
      </c>
      <c r="N739" s="11">
        <f t="shared" si="66"/>
        <v>122.39999999999999</v>
      </c>
      <c r="O739" s="16">
        <f t="shared" si="67"/>
        <v>41667.275312500002</v>
      </c>
      <c r="P739" s="18">
        <f t="shared" si="68"/>
        <v>41684.833333333336</v>
      </c>
      <c r="Q739" t="s">
        <v>8274</v>
      </c>
      <c r="R739" s="7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7">
        <v>1500</v>
      </c>
      <c r="E740">
        <v>1601</v>
      </c>
      <c r="F740" t="s">
        <v>8219</v>
      </c>
      <c r="G740" t="s">
        <v>8224</v>
      </c>
      <c r="H740" t="s">
        <v>8246</v>
      </c>
      <c r="I740" s="9">
        <v>1417409940</v>
      </c>
      <c r="J740">
        <v>1414765794</v>
      </c>
      <c r="K740" t="b">
        <v>0</v>
      </c>
      <c r="L740">
        <v>41</v>
      </c>
      <c r="M740" t="b">
        <v>1</v>
      </c>
      <c r="N740" s="11">
        <f t="shared" si="66"/>
        <v>106.73333333333332</v>
      </c>
      <c r="O740" s="16">
        <f t="shared" si="67"/>
        <v>41943.604097222218</v>
      </c>
      <c r="P740" s="18">
        <f t="shared" si="68"/>
        <v>41974.207638888889</v>
      </c>
      <c r="Q740" t="s">
        <v>8274</v>
      </c>
      <c r="R740" s="7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7">
        <v>6000</v>
      </c>
      <c r="E741">
        <v>9500</v>
      </c>
      <c r="F741" t="s">
        <v>8219</v>
      </c>
      <c r="G741" t="s">
        <v>8224</v>
      </c>
      <c r="H741" t="s">
        <v>8246</v>
      </c>
      <c r="I741" s="9">
        <v>1407758629</v>
      </c>
      <c r="J741">
        <v>1404907429</v>
      </c>
      <c r="K741" t="b">
        <v>0</v>
      </c>
      <c r="L741">
        <v>139</v>
      </c>
      <c r="M741" t="b">
        <v>1</v>
      </c>
      <c r="N741" s="11">
        <f t="shared" si="66"/>
        <v>158.33333333333331</v>
      </c>
      <c r="O741" s="16">
        <f t="shared" si="67"/>
        <v>41829.502650462964</v>
      </c>
      <c r="P741" s="18">
        <f t="shared" si="68"/>
        <v>41862.502650462964</v>
      </c>
      <c r="Q741" t="s">
        <v>8274</v>
      </c>
      <c r="R741" s="7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7">
        <v>3000</v>
      </c>
      <c r="E742">
        <v>3222</v>
      </c>
      <c r="F742" t="s">
        <v>8219</v>
      </c>
      <c r="G742" t="s">
        <v>8224</v>
      </c>
      <c r="H742" t="s">
        <v>8246</v>
      </c>
      <c r="I742" s="9">
        <v>1434857482</v>
      </c>
      <c r="J742">
        <v>1433647882</v>
      </c>
      <c r="K742" t="b">
        <v>0</v>
      </c>
      <c r="L742">
        <v>19</v>
      </c>
      <c r="M742" t="b">
        <v>1</v>
      </c>
      <c r="N742" s="11">
        <f t="shared" si="66"/>
        <v>107.4</v>
      </c>
      <c r="O742" s="16">
        <f t="shared" si="67"/>
        <v>42162.146782407406</v>
      </c>
      <c r="P742" s="18">
        <f t="shared" si="68"/>
        <v>42176.146782407406</v>
      </c>
      <c r="Q742" t="s">
        <v>8274</v>
      </c>
      <c r="R742" s="7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7">
        <v>13000</v>
      </c>
      <c r="E743">
        <v>13293.8</v>
      </c>
      <c r="F743" t="s">
        <v>8219</v>
      </c>
      <c r="G743" t="s">
        <v>8224</v>
      </c>
      <c r="H743" t="s">
        <v>8246</v>
      </c>
      <c r="I743" s="9">
        <v>1370964806</v>
      </c>
      <c r="J743">
        <v>1367940806</v>
      </c>
      <c r="K743" t="b">
        <v>0</v>
      </c>
      <c r="L743">
        <v>94</v>
      </c>
      <c r="M743" t="b">
        <v>1</v>
      </c>
      <c r="N743" s="11">
        <f t="shared" si="66"/>
        <v>102.25999999999999</v>
      </c>
      <c r="O743" s="16">
        <f t="shared" si="67"/>
        <v>41401.648217592592</v>
      </c>
      <c r="P743" s="18">
        <f t="shared" si="68"/>
        <v>41436.648217592592</v>
      </c>
      <c r="Q743" t="s">
        <v>8274</v>
      </c>
      <c r="R743" s="7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7">
        <v>1400</v>
      </c>
      <c r="E744">
        <v>1550</v>
      </c>
      <c r="F744" t="s">
        <v>8219</v>
      </c>
      <c r="G744" t="s">
        <v>8224</v>
      </c>
      <c r="H744" t="s">
        <v>8246</v>
      </c>
      <c r="I744" s="9">
        <v>1395435712</v>
      </c>
      <c r="J744">
        <v>1392847312</v>
      </c>
      <c r="K744" t="b">
        <v>0</v>
      </c>
      <c r="L744">
        <v>23</v>
      </c>
      <c r="M744" t="b">
        <v>1</v>
      </c>
      <c r="N744" s="11">
        <f t="shared" si="66"/>
        <v>110.71428571428572</v>
      </c>
      <c r="O744" s="16">
        <f t="shared" si="67"/>
        <v>41689.917962962965</v>
      </c>
      <c r="P744" s="18">
        <f t="shared" si="68"/>
        <v>41719.876296296294</v>
      </c>
      <c r="Q744" t="s">
        <v>8274</v>
      </c>
      <c r="R744" s="7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7">
        <v>550</v>
      </c>
      <c r="E745">
        <v>814</v>
      </c>
      <c r="F745" t="s">
        <v>8219</v>
      </c>
      <c r="G745" t="s">
        <v>8224</v>
      </c>
      <c r="H745" t="s">
        <v>8246</v>
      </c>
      <c r="I745" s="9">
        <v>1334610000</v>
      </c>
      <c r="J745">
        <v>1332435685</v>
      </c>
      <c r="K745" t="b">
        <v>0</v>
      </c>
      <c r="L745">
        <v>15</v>
      </c>
      <c r="M745" t="b">
        <v>1</v>
      </c>
      <c r="N745" s="11">
        <f t="shared" si="66"/>
        <v>148</v>
      </c>
      <c r="O745" s="16">
        <f t="shared" si="67"/>
        <v>40990.709317129629</v>
      </c>
      <c r="P745" s="18">
        <f t="shared" si="68"/>
        <v>41015.875</v>
      </c>
      <c r="Q745" t="s">
        <v>8274</v>
      </c>
      <c r="R745" s="7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7">
        <v>5000</v>
      </c>
      <c r="E746">
        <v>5116</v>
      </c>
      <c r="F746" t="s">
        <v>8219</v>
      </c>
      <c r="G746" t="s">
        <v>8224</v>
      </c>
      <c r="H746" t="s">
        <v>8246</v>
      </c>
      <c r="I746" s="9">
        <v>1355439503</v>
      </c>
      <c r="J746">
        <v>1352847503</v>
      </c>
      <c r="K746" t="b">
        <v>0</v>
      </c>
      <c r="L746">
        <v>62</v>
      </c>
      <c r="M746" t="b">
        <v>1</v>
      </c>
      <c r="N746" s="11">
        <f t="shared" si="66"/>
        <v>102.32000000000001</v>
      </c>
      <c r="O746" s="16">
        <f t="shared" si="67"/>
        <v>41226.95721064815</v>
      </c>
      <c r="P746" s="18">
        <f t="shared" si="68"/>
        <v>41256.95721064815</v>
      </c>
      <c r="Q746" t="s">
        <v>8274</v>
      </c>
      <c r="R746" s="7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7">
        <v>2220</v>
      </c>
      <c r="E747">
        <v>3976</v>
      </c>
      <c r="F747" t="s">
        <v>8219</v>
      </c>
      <c r="G747" t="s">
        <v>8224</v>
      </c>
      <c r="H747" t="s">
        <v>8246</v>
      </c>
      <c r="I747" s="9">
        <v>1367588645</v>
      </c>
      <c r="J747">
        <v>1364996645</v>
      </c>
      <c r="K747" t="b">
        <v>0</v>
      </c>
      <c r="L747">
        <v>74</v>
      </c>
      <c r="M747" t="b">
        <v>1</v>
      </c>
      <c r="N747" s="11">
        <f t="shared" si="66"/>
        <v>179.09909909909908</v>
      </c>
      <c r="O747" s="16">
        <f t="shared" si="67"/>
        <v>41367.572280092594</v>
      </c>
      <c r="P747" s="18">
        <f t="shared" si="68"/>
        <v>41397.572280092594</v>
      </c>
      <c r="Q747" t="s">
        <v>8274</v>
      </c>
      <c r="R747" s="7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7">
        <v>2987</v>
      </c>
      <c r="E748">
        <v>3318</v>
      </c>
      <c r="F748" t="s">
        <v>8219</v>
      </c>
      <c r="G748" t="s">
        <v>8224</v>
      </c>
      <c r="H748" t="s">
        <v>8246</v>
      </c>
      <c r="I748" s="9">
        <v>1348372740</v>
      </c>
      <c r="J748">
        <v>1346806909</v>
      </c>
      <c r="K748" t="b">
        <v>0</v>
      </c>
      <c r="L748">
        <v>97</v>
      </c>
      <c r="M748" t="b">
        <v>1</v>
      </c>
      <c r="N748" s="11">
        <f t="shared" si="66"/>
        <v>111.08135252761969</v>
      </c>
      <c r="O748" s="16">
        <f t="shared" si="67"/>
        <v>41157.042928240742</v>
      </c>
      <c r="P748" s="18">
        <f t="shared" si="68"/>
        <v>41175.165972222225</v>
      </c>
      <c r="Q748" t="s">
        <v>8274</v>
      </c>
      <c r="R748" s="7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7">
        <v>7000</v>
      </c>
      <c r="E749">
        <v>7003</v>
      </c>
      <c r="F749" t="s">
        <v>8219</v>
      </c>
      <c r="G749" t="s">
        <v>8233</v>
      </c>
      <c r="H749" t="s">
        <v>8249</v>
      </c>
      <c r="I749" s="9">
        <v>1421319240</v>
      </c>
      <c r="J749">
        <v>1418649019</v>
      </c>
      <c r="K749" t="b">
        <v>0</v>
      </c>
      <c r="L749">
        <v>55</v>
      </c>
      <c r="M749" t="b">
        <v>1</v>
      </c>
      <c r="N749" s="11">
        <f t="shared" si="66"/>
        <v>100.04285714285714</v>
      </c>
      <c r="O749" s="16">
        <f t="shared" si="67"/>
        <v>41988.548831018517</v>
      </c>
      <c r="P749" s="18">
        <f t="shared" si="68"/>
        <v>42019.454166666663</v>
      </c>
      <c r="Q749" t="s">
        <v>8274</v>
      </c>
      <c r="R749" s="7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7">
        <v>2000</v>
      </c>
      <c r="E750">
        <v>2005</v>
      </c>
      <c r="F750" t="s">
        <v>8219</v>
      </c>
      <c r="G750" t="s">
        <v>8224</v>
      </c>
      <c r="H750" t="s">
        <v>8246</v>
      </c>
      <c r="I750" s="9">
        <v>1407701966</v>
      </c>
      <c r="J750">
        <v>1405109966</v>
      </c>
      <c r="K750" t="b">
        <v>0</v>
      </c>
      <c r="L750">
        <v>44</v>
      </c>
      <c r="M750" t="b">
        <v>1</v>
      </c>
      <c r="N750" s="11">
        <f t="shared" si="66"/>
        <v>100.25</v>
      </c>
      <c r="O750" s="16">
        <f t="shared" si="67"/>
        <v>41831.846828703703</v>
      </c>
      <c r="P750" s="18">
        <f t="shared" si="68"/>
        <v>41861.846828703703</v>
      </c>
      <c r="Q750" t="s">
        <v>8274</v>
      </c>
      <c r="R750" s="7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7">
        <v>10000</v>
      </c>
      <c r="E751">
        <v>10556</v>
      </c>
      <c r="F751" t="s">
        <v>8219</v>
      </c>
      <c r="G751" t="s">
        <v>8224</v>
      </c>
      <c r="H751" t="s">
        <v>8246</v>
      </c>
      <c r="I751" s="9">
        <v>1485642930</v>
      </c>
      <c r="J751">
        <v>1483050930</v>
      </c>
      <c r="K751" t="b">
        <v>0</v>
      </c>
      <c r="L751">
        <v>110</v>
      </c>
      <c r="M751" t="b">
        <v>1</v>
      </c>
      <c r="N751" s="11">
        <f t="shared" si="66"/>
        <v>105.56</v>
      </c>
      <c r="O751" s="16">
        <f t="shared" si="67"/>
        <v>42733.94131944445</v>
      </c>
      <c r="P751" s="18">
        <f t="shared" si="68"/>
        <v>42763.94131944445</v>
      </c>
      <c r="Q751" t="s">
        <v>8274</v>
      </c>
      <c r="R751" s="7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7">
        <v>4444</v>
      </c>
      <c r="E752">
        <v>4559</v>
      </c>
      <c r="F752" t="s">
        <v>8219</v>
      </c>
      <c r="G752" t="s">
        <v>8224</v>
      </c>
      <c r="H752" t="s">
        <v>8246</v>
      </c>
      <c r="I752" s="9">
        <v>1361739872</v>
      </c>
      <c r="J752">
        <v>1359147872</v>
      </c>
      <c r="K752" t="b">
        <v>0</v>
      </c>
      <c r="L752">
        <v>59</v>
      </c>
      <c r="M752" t="b">
        <v>1</v>
      </c>
      <c r="N752" s="11">
        <f t="shared" si="66"/>
        <v>102.58775877587757</v>
      </c>
      <c r="O752" s="16">
        <f t="shared" si="67"/>
        <v>41299.878148148149</v>
      </c>
      <c r="P752" s="18">
        <f t="shared" si="68"/>
        <v>41329.878148148149</v>
      </c>
      <c r="Q752" t="s">
        <v>8274</v>
      </c>
      <c r="R752" s="7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7">
        <v>3000</v>
      </c>
      <c r="E753">
        <v>3555</v>
      </c>
      <c r="F753" t="s">
        <v>8219</v>
      </c>
      <c r="G753" t="s">
        <v>8224</v>
      </c>
      <c r="H753" t="s">
        <v>8246</v>
      </c>
      <c r="I753" s="9">
        <v>1312470475</v>
      </c>
      <c r="J753">
        <v>1308496075</v>
      </c>
      <c r="K753" t="b">
        <v>0</v>
      </c>
      <c r="L753">
        <v>62</v>
      </c>
      <c r="M753" t="b">
        <v>1</v>
      </c>
      <c r="N753" s="11">
        <f t="shared" si="66"/>
        <v>118.5</v>
      </c>
      <c r="O753" s="16">
        <f t="shared" si="67"/>
        <v>40713.630497685182</v>
      </c>
      <c r="P753" s="18">
        <f t="shared" si="68"/>
        <v>40759.630497685182</v>
      </c>
      <c r="Q753" t="s">
        <v>8274</v>
      </c>
      <c r="R753" s="7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7">
        <v>5000</v>
      </c>
      <c r="E754">
        <v>5585</v>
      </c>
      <c r="F754" t="s">
        <v>8219</v>
      </c>
      <c r="G754" t="s">
        <v>8226</v>
      </c>
      <c r="H754" t="s">
        <v>8248</v>
      </c>
      <c r="I754" s="9">
        <v>1476615600</v>
      </c>
      <c r="J754">
        <v>1474884417</v>
      </c>
      <c r="K754" t="b">
        <v>0</v>
      </c>
      <c r="L754">
        <v>105</v>
      </c>
      <c r="M754" t="b">
        <v>1</v>
      </c>
      <c r="N754" s="11">
        <f t="shared" si="66"/>
        <v>111.7</v>
      </c>
      <c r="O754" s="16">
        <f t="shared" si="67"/>
        <v>42639.421493055561</v>
      </c>
      <c r="P754" s="18">
        <f t="shared" si="68"/>
        <v>42659.458333333328</v>
      </c>
      <c r="Q754" t="s">
        <v>8274</v>
      </c>
      <c r="R754" s="7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7">
        <v>10000</v>
      </c>
      <c r="E755">
        <v>12800</v>
      </c>
      <c r="F755" t="s">
        <v>8219</v>
      </c>
      <c r="G755" t="s">
        <v>8224</v>
      </c>
      <c r="H755" t="s">
        <v>8246</v>
      </c>
      <c r="I755" s="9">
        <v>1423922991</v>
      </c>
      <c r="J755">
        <v>1421330991</v>
      </c>
      <c r="K755" t="b">
        <v>0</v>
      </c>
      <c r="L755">
        <v>26</v>
      </c>
      <c r="M755" t="b">
        <v>1</v>
      </c>
      <c r="N755" s="11">
        <f t="shared" si="66"/>
        <v>128</v>
      </c>
      <c r="O755" s="16">
        <f t="shared" si="67"/>
        <v>42019.590173611112</v>
      </c>
      <c r="P755" s="18">
        <f t="shared" si="68"/>
        <v>42049.590173611112</v>
      </c>
      <c r="Q755" t="s">
        <v>8274</v>
      </c>
      <c r="R755" s="7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7">
        <v>2000</v>
      </c>
      <c r="E756">
        <v>2075</v>
      </c>
      <c r="F756" t="s">
        <v>8219</v>
      </c>
      <c r="G756" t="s">
        <v>8224</v>
      </c>
      <c r="H756" t="s">
        <v>8246</v>
      </c>
      <c r="I756" s="9">
        <v>1357408721</v>
      </c>
      <c r="J756">
        <v>1354816721</v>
      </c>
      <c r="K756" t="b">
        <v>0</v>
      </c>
      <c r="L756">
        <v>49</v>
      </c>
      <c r="M756" t="b">
        <v>1</v>
      </c>
      <c r="N756" s="11">
        <f t="shared" si="66"/>
        <v>103.75000000000001</v>
      </c>
      <c r="O756" s="16">
        <f t="shared" si="67"/>
        <v>41249.749085648145</v>
      </c>
      <c r="P756" s="18">
        <f t="shared" si="68"/>
        <v>41279.749085648145</v>
      </c>
      <c r="Q756" t="s">
        <v>8274</v>
      </c>
      <c r="R756" s="7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7">
        <v>2500</v>
      </c>
      <c r="E757">
        <v>2547.69</v>
      </c>
      <c r="F757" t="s">
        <v>8219</v>
      </c>
      <c r="G757" t="s">
        <v>8224</v>
      </c>
      <c r="H757" t="s">
        <v>8246</v>
      </c>
      <c r="I757" s="9">
        <v>1369010460</v>
      </c>
      <c r="J757">
        <v>1366381877</v>
      </c>
      <c r="K757" t="b">
        <v>0</v>
      </c>
      <c r="L757">
        <v>68</v>
      </c>
      <c r="M757" t="b">
        <v>1</v>
      </c>
      <c r="N757" s="11">
        <f t="shared" si="66"/>
        <v>101.9076</v>
      </c>
      <c r="O757" s="16">
        <f t="shared" si="67"/>
        <v>41383.605057870373</v>
      </c>
      <c r="P757" s="18">
        <f t="shared" si="68"/>
        <v>41414.02847222222</v>
      </c>
      <c r="Q757" t="s">
        <v>8274</v>
      </c>
      <c r="R757" s="7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7">
        <v>700</v>
      </c>
      <c r="E758">
        <v>824</v>
      </c>
      <c r="F758" t="s">
        <v>8219</v>
      </c>
      <c r="G758" t="s">
        <v>8224</v>
      </c>
      <c r="H758" t="s">
        <v>8246</v>
      </c>
      <c r="I758" s="9">
        <v>1303147459</v>
      </c>
      <c r="J758">
        <v>1297880659</v>
      </c>
      <c r="K758" t="b">
        <v>0</v>
      </c>
      <c r="L758">
        <v>22</v>
      </c>
      <c r="M758" t="b">
        <v>1</v>
      </c>
      <c r="N758" s="11">
        <f t="shared" si="66"/>
        <v>117.71428571428571</v>
      </c>
      <c r="O758" s="16">
        <f t="shared" si="67"/>
        <v>40590.766886574071</v>
      </c>
      <c r="P758" s="18">
        <f t="shared" si="68"/>
        <v>40651.725219907406</v>
      </c>
      <c r="Q758" t="s">
        <v>8274</v>
      </c>
      <c r="R758" s="7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7">
        <v>250</v>
      </c>
      <c r="E759">
        <v>595</v>
      </c>
      <c r="F759" t="s">
        <v>8219</v>
      </c>
      <c r="G759" t="s">
        <v>8224</v>
      </c>
      <c r="H759" t="s">
        <v>8246</v>
      </c>
      <c r="I759" s="9">
        <v>1354756714</v>
      </c>
      <c r="J759">
        <v>1353547114</v>
      </c>
      <c r="K759" t="b">
        <v>0</v>
      </c>
      <c r="L759">
        <v>18</v>
      </c>
      <c r="M759" t="b">
        <v>1</v>
      </c>
      <c r="N759" s="11">
        <f t="shared" si="66"/>
        <v>238</v>
      </c>
      <c r="O759" s="16">
        <f t="shared" si="67"/>
        <v>41235.054560185185</v>
      </c>
      <c r="P759" s="18">
        <f t="shared" si="68"/>
        <v>41249.054560185185</v>
      </c>
      <c r="Q759" t="s">
        <v>8274</v>
      </c>
      <c r="R759" s="7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7">
        <v>2500</v>
      </c>
      <c r="E760">
        <v>2550</v>
      </c>
      <c r="F760" t="s">
        <v>8219</v>
      </c>
      <c r="G760" t="s">
        <v>8224</v>
      </c>
      <c r="H760" t="s">
        <v>8246</v>
      </c>
      <c r="I760" s="9">
        <v>1286568268</v>
      </c>
      <c r="J760">
        <v>1283976268</v>
      </c>
      <c r="K760" t="b">
        <v>0</v>
      </c>
      <c r="L760">
        <v>19</v>
      </c>
      <c r="M760" t="b">
        <v>1</v>
      </c>
      <c r="N760" s="11">
        <f t="shared" si="66"/>
        <v>102</v>
      </c>
      <c r="O760" s="16">
        <f t="shared" si="67"/>
        <v>40429.836435185185</v>
      </c>
      <c r="P760" s="18">
        <f t="shared" si="68"/>
        <v>40459.836435185185</v>
      </c>
      <c r="Q760" t="s">
        <v>8274</v>
      </c>
      <c r="R760" s="7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7">
        <v>5000</v>
      </c>
      <c r="E761">
        <v>5096</v>
      </c>
      <c r="F761" t="s">
        <v>8219</v>
      </c>
      <c r="G761" t="s">
        <v>8225</v>
      </c>
      <c r="H761" t="s">
        <v>8247</v>
      </c>
      <c r="I761" s="9">
        <v>1404892539</v>
      </c>
      <c r="J761">
        <v>1401436539</v>
      </c>
      <c r="K761" t="b">
        <v>0</v>
      </c>
      <c r="L761">
        <v>99</v>
      </c>
      <c r="M761" t="b">
        <v>1</v>
      </c>
      <c r="N761" s="11">
        <f t="shared" si="66"/>
        <v>101.92000000000002</v>
      </c>
      <c r="O761" s="16">
        <f t="shared" si="67"/>
        <v>41789.330312500002</v>
      </c>
      <c r="P761" s="18">
        <f t="shared" si="68"/>
        <v>41829.330312500002</v>
      </c>
      <c r="Q761" t="s">
        <v>8274</v>
      </c>
      <c r="R761" s="7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7">
        <v>2200</v>
      </c>
      <c r="E762">
        <v>0</v>
      </c>
      <c r="F762" t="s">
        <v>8221</v>
      </c>
      <c r="G762" t="s">
        <v>8224</v>
      </c>
      <c r="H762" t="s">
        <v>8246</v>
      </c>
      <c r="I762" s="9">
        <v>1480188013</v>
      </c>
      <c r="J762">
        <v>1477592413</v>
      </c>
      <c r="K762" t="b">
        <v>0</v>
      </c>
      <c r="L762">
        <v>0</v>
      </c>
      <c r="M762" t="b">
        <v>0</v>
      </c>
      <c r="N762" s="11">
        <f t="shared" si="66"/>
        <v>0</v>
      </c>
      <c r="O762" s="16">
        <f t="shared" si="67"/>
        <v>42670.764039351852</v>
      </c>
      <c r="P762" s="18">
        <f t="shared" si="68"/>
        <v>42700.805706018517</v>
      </c>
      <c r="Q762" t="s">
        <v>8275</v>
      </c>
      <c r="R762" s="7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7">
        <v>5000</v>
      </c>
      <c r="E763">
        <v>235</v>
      </c>
      <c r="F763" t="s">
        <v>8221</v>
      </c>
      <c r="G763" t="s">
        <v>8224</v>
      </c>
      <c r="H763" t="s">
        <v>8246</v>
      </c>
      <c r="I763" s="9">
        <v>1391364126</v>
      </c>
      <c r="J763">
        <v>1388772126</v>
      </c>
      <c r="K763" t="b">
        <v>0</v>
      </c>
      <c r="L763">
        <v>6</v>
      </c>
      <c r="M763" t="b">
        <v>0</v>
      </c>
      <c r="N763" s="11">
        <f t="shared" si="66"/>
        <v>4.7</v>
      </c>
      <c r="O763" s="16">
        <f t="shared" si="67"/>
        <v>41642.751458333332</v>
      </c>
      <c r="P763" s="18">
        <f t="shared" si="68"/>
        <v>41672.751458333332</v>
      </c>
      <c r="Q763" t="s">
        <v>8275</v>
      </c>
      <c r="R763" s="7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7">
        <v>3500</v>
      </c>
      <c r="E764">
        <v>0</v>
      </c>
      <c r="F764" t="s">
        <v>8221</v>
      </c>
      <c r="G764" t="s">
        <v>8238</v>
      </c>
      <c r="H764" t="s">
        <v>8256</v>
      </c>
      <c r="I764" s="9">
        <v>1480831200</v>
      </c>
      <c r="J764">
        <v>1479328570</v>
      </c>
      <c r="K764" t="b">
        <v>0</v>
      </c>
      <c r="L764">
        <v>0</v>
      </c>
      <c r="M764" t="b">
        <v>0</v>
      </c>
      <c r="N764" s="11">
        <f t="shared" si="66"/>
        <v>0</v>
      </c>
      <c r="O764" s="16">
        <f t="shared" si="67"/>
        <v>42690.858449074076</v>
      </c>
      <c r="P764" s="18">
        <f t="shared" si="68"/>
        <v>42708.25</v>
      </c>
      <c r="Q764" t="s">
        <v>8275</v>
      </c>
      <c r="R764" s="7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7">
        <v>4290</v>
      </c>
      <c r="E765">
        <v>5</v>
      </c>
      <c r="F765" t="s">
        <v>8221</v>
      </c>
      <c r="G765" t="s">
        <v>8225</v>
      </c>
      <c r="H765" t="s">
        <v>8247</v>
      </c>
      <c r="I765" s="9">
        <v>1376563408</v>
      </c>
      <c r="J765">
        <v>1373971408</v>
      </c>
      <c r="K765" t="b">
        <v>0</v>
      </c>
      <c r="L765">
        <v>1</v>
      </c>
      <c r="M765" t="b">
        <v>0</v>
      </c>
      <c r="N765" s="11">
        <f t="shared" si="66"/>
        <v>0.11655011655011654</v>
      </c>
      <c r="O765" s="16">
        <f t="shared" si="67"/>
        <v>41471.446851851848</v>
      </c>
      <c r="P765" s="18">
        <f t="shared" si="68"/>
        <v>41501.446851851848</v>
      </c>
      <c r="Q765" t="s">
        <v>8275</v>
      </c>
      <c r="R765" s="7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7">
        <v>5000</v>
      </c>
      <c r="E766">
        <v>0</v>
      </c>
      <c r="F766" t="s">
        <v>8221</v>
      </c>
      <c r="G766" t="s">
        <v>8224</v>
      </c>
      <c r="H766" t="s">
        <v>8246</v>
      </c>
      <c r="I766" s="9">
        <v>1441858161</v>
      </c>
      <c r="J766">
        <v>1439266161</v>
      </c>
      <c r="K766" t="b">
        <v>0</v>
      </c>
      <c r="L766">
        <v>0</v>
      </c>
      <c r="M766" t="b">
        <v>0</v>
      </c>
      <c r="N766" s="11">
        <f t="shared" si="66"/>
        <v>0</v>
      </c>
      <c r="O766" s="16">
        <f t="shared" si="67"/>
        <v>42227.173159722224</v>
      </c>
      <c r="P766" s="18">
        <f t="shared" si="68"/>
        <v>42257.173159722224</v>
      </c>
      <c r="Q766" t="s">
        <v>8275</v>
      </c>
      <c r="R766" s="7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7">
        <v>7000</v>
      </c>
      <c r="E767">
        <v>2521</v>
      </c>
      <c r="F767" t="s">
        <v>8221</v>
      </c>
      <c r="G767" t="s">
        <v>8224</v>
      </c>
      <c r="H767" t="s">
        <v>8246</v>
      </c>
      <c r="I767" s="9">
        <v>1413723684</v>
      </c>
      <c r="J767">
        <v>1411131684</v>
      </c>
      <c r="K767" t="b">
        <v>0</v>
      </c>
      <c r="L767">
        <v>44</v>
      </c>
      <c r="M767" t="b">
        <v>0</v>
      </c>
      <c r="N767" s="11">
        <f t="shared" si="66"/>
        <v>36.014285714285712</v>
      </c>
      <c r="O767" s="16">
        <f t="shared" si="67"/>
        <v>41901.542638888888</v>
      </c>
      <c r="P767" s="18">
        <f t="shared" si="68"/>
        <v>41931.542638888888</v>
      </c>
      <c r="Q767" t="s">
        <v>8275</v>
      </c>
      <c r="R767" s="7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7">
        <v>4000</v>
      </c>
      <c r="E768">
        <v>0</v>
      </c>
      <c r="F768" t="s">
        <v>8221</v>
      </c>
      <c r="G768" t="s">
        <v>8229</v>
      </c>
      <c r="H768" t="s">
        <v>8251</v>
      </c>
      <c r="I768" s="9">
        <v>1424112483</v>
      </c>
      <c r="J768">
        <v>1421520483</v>
      </c>
      <c r="K768" t="b">
        <v>0</v>
      </c>
      <c r="L768">
        <v>0</v>
      </c>
      <c r="M768" t="b">
        <v>0</v>
      </c>
      <c r="N768" s="11">
        <f t="shared" si="66"/>
        <v>0</v>
      </c>
      <c r="O768" s="16">
        <f t="shared" si="67"/>
        <v>42021.783368055556</v>
      </c>
      <c r="P768" s="18">
        <f t="shared" si="68"/>
        <v>42051.783368055556</v>
      </c>
      <c r="Q768" t="s">
        <v>8275</v>
      </c>
      <c r="R768" s="7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7">
        <v>5000</v>
      </c>
      <c r="E769">
        <v>177</v>
      </c>
      <c r="F769" t="s">
        <v>8221</v>
      </c>
      <c r="G769" t="s">
        <v>8224</v>
      </c>
      <c r="H769" t="s">
        <v>8246</v>
      </c>
      <c r="I769" s="9">
        <v>1432178810</v>
      </c>
      <c r="J769">
        <v>1429586810</v>
      </c>
      <c r="K769" t="b">
        <v>0</v>
      </c>
      <c r="L769">
        <v>3</v>
      </c>
      <c r="M769" t="b">
        <v>0</v>
      </c>
      <c r="N769" s="11">
        <f t="shared" si="66"/>
        <v>3.54</v>
      </c>
      <c r="O769" s="16">
        <f t="shared" si="67"/>
        <v>42115.143634259264</v>
      </c>
      <c r="P769" s="18">
        <f t="shared" si="68"/>
        <v>42145.143634259264</v>
      </c>
      <c r="Q769" t="s">
        <v>8275</v>
      </c>
      <c r="R769" s="7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7">
        <v>2500</v>
      </c>
      <c r="E770">
        <v>0</v>
      </c>
      <c r="F770" t="s">
        <v>8221</v>
      </c>
      <c r="G770" t="s">
        <v>8224</v>
      </c>
      <c r="H770" t="s">
        <v>8246</v>
      </c>
      <c r="I770" s="9">
        <v>1387169890</v>
      </c>
      <c r="J770">
        <v>1384577890</v>
      </c>
      <c r="K770" t="b">
        <v>0</v>
      </c>
      <c r="L770">
        <v>0</v>
      </c>
      <c r="M770" t="b">
        <v>0</v>
      </c>
      <c r="N770" s="11">
        <f t="shared" ref="N770:N833" si="72">E770/D770*100</f>
        <v>0</v>
      </c>
      <c r="O770" s="16">
        <f t="shared" ref="O770:O833" si="73">(((J770/60)/60)/24)+DATE(1970,1,1)</f>
        <v>41594.207060185188</v>
      </c>
      <c r="P770" s="18">
        <f t="shared" ref="P770:P833" si="74">(((I770/60)/60)/24)+DATE(1970,1,1)</f>
        <v>41624.207060185188</v>
      </c>
      <c r="Q770" t="s">
        <v>8275</v>
      </c>
      <c r="R770" s="7" t="e">
        <f t="shared" ref="R770:R833" si="75">E770/L770</f>
        <v>#DIV/0!</v>
      </c>
      <c r="S770" t="str">
        <f t="shared" si="70"/>
        <v>publishing</v>
      </c>
      <c r="T770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7">
        <v>4000</v>
      </c>
      <c r="E771">
        <v>1656</v>
      </c>
      <c r="F771" t="s">
        <v>8221</v>
      </c>
      <c r="G771" t="s">
        <v>8224</v>
      </c>
      <c r="H771" t="s">
        <v>8246</v>
      </c>
      <c r="I771" s="9">
        <v>1388102094</v>
      </c>
      <c r="J771">
        <v>1385510094</v>
      </c>
      <c r="K771" t="b">
        <v>0</v>
      </c>
      <c r="L771">
        <v>52</v>
      </c>
      <c r="M771" t="b">
        <v>0</v>
      </c>
      <c r="N771" s="11">
        <f t="shared" si="72"/>
        <v>41.4</v>
      </c>
      <c r="O771" s="16">
        <f t="shared" si="73"/>
        <v>41604.996458333335</v>
      </c>
      <c r="P771" s="18">
        <f t="shared" si="74"/>
        <v>41634.996458333335</v>
      </c>
      <c r="Q771" t="s">
        <v>8275</v>
      </c>
      <c r="R771" s="7">
        <f t="shared" si="75"/>
        <v>31.846153846153847</v>
      </c>
      <c r="S771" t="str">
        <f t="shared" ref="S771:S834" si="76">LEFT(Q771,FIND("/",Q771)-1)</f>
        <v>publishing</v>
      </c>
      <c r="T771" t="str">
        <f t="shared" ref="T771:T834" si="77">RIGHT(Q771,LEN(Q771)-FIND("/",Q771))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7">
        <v>17500</v>
      </c>
      <c r="E772">
        <v>0</v>
      </c>
      <c r="F772" t="s">
        <v>8221</v>
      </c>
      <c r="G772" t="s">
        <v>8224</v>
      </c>
      <c r="H772" t="s">
        <v>8246</v>
      </c>
      <c r="I772" s="9">
        <v>1361750369</v>
      </c>
      <c r="J772">
        <v>1358294369</v>
      </c>
      <c r="K772" t="b">
        <v>0</v>
      </c>
      <c r="L772">
        <v>0</v>
      </c>
      <c r="M772" t="b">
        <v>0</v>
      </c>
      <c r="N772" s="11">
        <f t="shared" si="72"/>
        <v>0</v>
      </c>
      <c r="O772" s="16">
        <f t="shared" si="73"/>
        <v>41289.999641203707</v>
      </c>
      <c r="P772" s="18">
        <f t="shared" si="74"/>
        <v>41329.999641203707</v>
      </c>
      <c r="Q772" t="s">
        <v>8275</v>
      </c>
      <c r="R772" s="7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7">
        <v>38000</v>
      </c>
      <c r="E773">
        <v>10</v>
      </c>
      <c r="F773" t="s">
        <v>8221</v>
      </c>
      <c r="G773" t="s">
        <v>8224</v>
      </c>
      <c r="H773" t="s">
        <v>8246</v>
      </c>
      <c r="I773" s="9">
        <v>1454183202</v>
      </c>
      <c r="J773">
        <v>1449863202</v>
      </c>
      <c r="K773" t="b">
        <v>0</v>
      </c>
      <c r="L773">
        <v>1</v>
      </c>
      <c r="M773" t="b">
        <v>0</v>
      </c>
      <c r="N773" s="11">
        <f t="shared" si="72"/>
        <v>2.6315789473684209E-2</v>
      </c>
      <c r="O773" s="16">
        <f t="shared" si="73"/>
        <v>42349.824097222227</v>
      </c>
      <c r="P773" s="18">
        <f t="shared" si="74"/>
        <v>42399.824097222227</v>
      </c>
      <c r="Q773" t="s">
        <v>8275</v>
      </c>
      <c r="R773" s="7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7">
        <v>1500</v>
      </c>
      <c r="E774">
        <v>50</v>
      </c>
      <c r="F774" t="s">
        <v>8221</v>
      </c>
      <c r="G774" t="s">
        <v>8224</v>
      </c>
      <c r="H774" t="s">
        <v>8246</v>
      </c>
      <c r="I774" s="9">
        <v>1257047940</v>
      </c>
      <c r="J774">
        <v>1252718519</v>
      </c>
      <c r="K774" t="b">
        <v>0</v>
      </c>
      <c r="L774">
        <v>1</v>
      </c>
      <c r="M774" t="b">
        <v>0</v>
      </c>
      <c r="N774" s="11">
        <f t="shared" si="72"/>
        <v>3.3333333333333335</v>
      </c>
      <c r="O774" s="16">
        <f t="shared" si="73"/>
        <v>40068.056932870371</v>
      </c>
      <c r="P774" s="18">
        <f t="shared" si="74"/>
        <v>40118.165972222225</v>
      </c>
      <c r="Q774" t="s">
        <v>8275</v>
      </c>
      <c r="R774" s="7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7">
        <v>3759</v>
      </c>
      <c r="E775">
        <v>32</v>
      </c>
      <c r="F775" t="s">
        <v>8221</v>
      </c>
      <c r="G775" t="s">
        <v>8225</v>
      </c>
      <c r="H775" t="s">
        <v>8247</v>
      </c>
      <c r="I775" s="9">
        <v>1431298860</v>
      </c>
      <c r="J775">
        <v>1428341985</v>
      </c>
      <c r="K775" t="b">
        <v>0</v>
      </c>
      <c r="L775">
        <v>2</v>
      </c>
      <c r="M775" t="b">
        <v>0</v>
      </c>
      <c r="N775" s="11">
        <f t="shared" si="72"/>
        <v>0.85129023676509719</v>
      </c>
      <c r="O775" s="16">
        <f t="shared" si="73"/>
        <v>42100.735937499994</v>
      </c>
      <c r="P775" s="18">
        <f t="shared" si="74"/>
        <v>42134.959027777775</v>
      </c>
      <c r="Q775" t="s">
        <v>8275</v>
      </c>
      <c r="R775" s="7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7">
        <v>500</v>
      </c>
      <c r="E776">
        <v>351</v>
      </c>
      <c r="F776" t="s">
        <v>8221</v>
      </c>
      <c r="G776" t="s">
        <v>8224</v>
      </c>
      <c r="H776" t="s">
        <v>8246</v>
      </c>
      <c r="I776" s="9">
        <v>1393181018</v>
      </c>
      <c r="J776">
        <v>1390589018</v>
      </c>
      <c r="K776" t="b">
        <v>0</v>
      </c>
      <c r="L776">
        <v>9</v>
      </c>
      <c r="M776" t="b">
        <v>0</v>
      </c>
      <c r="N776" s="11">
        <f t="shared" si="72"/>
        <v>70.199999999999989</v>
      </c>
      <c r="O776" s="16">
        <f t="shared" si="73"/>
        <v>41663.780300925922</v>
      </c>
      <c r="P776" s="18">
        <f t="shared" si="74"/>
        <v>41693.780300925922</v>
      </c>
      <c r="Q776" t="s">
        <v>8275</v>
      </c>
      <c r="R776" s="7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7">
        <v>10000</v>
      </c>
      <c r="E777">
        <v>170</v>
      </c>
      <c r="F777" t="s">
        <v>8221</v>
      </c>
      <c r="G777" t="s">
        <v>8224</v>
      </c>
      <c r="H777" t="s">
        <v>8246</v>
      </c>
      <c r="I777" s="9">
        <v>1323998795</v>
      </c>
      <c r="J777">
        <v>1321406795</v>
      </c>
      <c r="K777" t="b">
        <v>0</v>
      </c>
      <c r="L777">
        <v>5</v>
      </c>
      <c r="M777" t="b">
        <v>0</v>
      </c>
      <c r="N777" s="11">
        <f t="shared" si="72"/>
        <v>1.7000000000000002</v>
      </c>
      <c r="O777" s="16">
        <f t="shared" si="73"/>
        <v>40863.060127314813</v>
      </c>
      <c r="P777" s="18">
        <f t="shared" si="74"/>
        <v>40893.060127314813</v>
      </c>
      <c r="Q777" t="s">
        <v>8275</v>
      </c>
      <c r="R777" s="7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7">
        <v>7000</v>
      </c>
      <c r="E778">
        <v>3598</v>
      </c>
      <c r="F778" t="s">
        <v>8221</v>
      </c>
      <c r="G778" t="s">
        <v>8224</v>
      </c>
      <c r="H778" t="s">
        <v>8246</v>
      </c>
      <c r="I778" s="9">
        <v>1444539600</v>
      </c>
      <c r="J778">
        <v>1441297645</v>
      </c>
      <c r="K778" t="b">
        <v>0</v>
      </c>
      <c r="L778">
        <v>57</v>
      </c>
      <c r="M778" t="b">
        <v>0</v>
      </c>
      <c r="N778" s="11">
        <f t="shared" si="72"/>
        <v>51.4</v>
      </c>
      <c r="O778" s="16">
        <f t="shared" si="73"/>
        <v>42250.685706018514</v>
      </c>
      <c r="P778" s="18">
        <f t="shared" si="74"/>
        <v>42288.208333333328</v>
      </c>
      <c r="Q778" t="s">
        <v>8275</v>
      </c>
      <c r="R778" s="7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7">
        <v>3000</v>
      </c>
      <c r="E779">
        <v>21</v>
      </c>
      <c r="F779" t="s">
        <v>8221</v>
      </c>
      <c r="G779" t="s">
        <v>8224</v>
      </c>
      <c r="H779" t="s">
        <v>8246</v>
      </c>
      <c r="I779" s="9">
        <v>1375313577</v>
      </c>
      <c r="J779">
        <v>1372721577</v>
      </c>
      <c r="K779" t="b">
        <v>0</v>
      </c>
      <c r="L779">
        <v>3</v>
      </c>
      <c r="M779" t="b">
        <v>0</v>
      </c>
      <c r="N779" s="11">
        <f t="shared" si="72"/>
        <v>0.70000000000000007</v>
      </c>
      <c r="O779" s="16">
        <f t="shared" si="73"/>
        <v>41456.981215277774</v>
      </c>
      <c r="P779" s="18">
        <f t="shared" si="74"/>
        <v>41486.981215277774</v>
      </c>
      <c r="Q779" t="s">
        <v>8275</v>
      </c>
      <c r="R779" s="7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7">
        <v>500</v>
      </c>
      <c r="E780">
        <v>2</v>
      </c>
      <c r="F780" t="s">
        <v>8221</v>
      </c>
      <c r="G780" t="s">
        <v>8224</v>
      </c>
      <c r="H780" t="s">
        <v>8246</v>
      </c>
      <c r="I780" s="9">
        <v>1398876680</v>
      </c>
      <c r="J780">
        <v>1396284680</v>
      </c>
      <c r="K780" t="b">
        <v>0</v>
      </c>
      <c r="L780">
        <v>1</v>
      </c>
      <c r="M780" t="b">
        <v>0</v>
      </c>
      <c r="N780" s="11">
        <f t="shared" si="72"/>
        <v>0.4</v>
      </c>
      <c r="O780" s="16">
        <f t="shared" si="73"/>
        <v>41729.702314814815</v>
      </c>
      <c r="P780" s="18">
        <f t="shared" si="74"/>
        <v>41759.702314814815</v>
      </c>
      <c r="Q780" t="s">
        <v>8275</v>
      </c>
      <c r="R780" s="7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7">
        <v>15000</v>
      </c>
      <c r="E781">
        <v>400</v>
      </c>
      <c r="F781" t="s">
        <v>8221</v>
      </c>
      <c r="G781" t="s">
        <v>8224</v>
      </c>
      <c r="H781" t="s">
        <v>8246</v>
      </c>
      <c r="I781" s="9">
        <v>1287115200</v>
      </c>
      <c r="J781">
        <v>1284567905</v>
      </c>
      <c r="K781" t="b">
        <v>0</v>
      </c>
      <c r="L781">
        <v>6</v>
      </c>
      <c r="M781" t="b">
        <v>0</v>
      </c>
      <c r="N781" s="11">
        <f t="shared" si="72"/>
        <v>2.666666666666667</v>
      </c>
      <c r="O781" s="16">
        <f t="shared" si="73"/>
        <v>40436.68408564815</v>
      </c>
      <c r="P781" s="18">
        <f t="shared" si="74"/>
        <v>40466.166666666664</v>
      </c>
      <c r="Q781" t="s">
        <v>8275</v>
      </c>
      <c r="R781" s="7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7">
        <v>1000</v>
      </c>
      <c r="E782">
        <v>1040</v>
      </c>
      <c r="F782" t="s">
        <v>8219</v>
      </c>
      <c r="G782" t="s">
        <v>8224</v>
      </c>
      <c r="H782" t="s">
        <v>8246</v>
      </c>
      <c r="I782" s="9">
        <v>1304439025</v>
      </c>
      <c r="J782">
        <v>1301847025</v>
      </c>
      <c r="K782" t="b">
        <v>0</v>
      </c>
      <c r="L782">
        <v>27</v>
      </c>
      <c r="M782" t="b">
        <v>1</v>
      </c>
      <c r="N782" s="11">
        <f t="shared" si="72"/>
        <v>104</v>
      </c>
      <c r="O782" s="16">
        <f t="shared" si="73"/>
        <v>40636.673900462964</v>
      </c>
      <c r="P782" s="18">
        <f t="shared" si="74"/>
        <v>40666.673900462964</v>
      </c>
      <c r="Q782" t="s">
        <v>8276</v>
      </c>
      <c r="R782" s="7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7">
        <v>800</v>
      </c>
      <c r="E783">
        <v>1065.23</v>
      </c>
      <c r="F783" t="s">
        <v>8219</v>
      </c>
      <c r="G783" t="s">
        <v>8224</v>
      </c>
      <c r="H783" t="s">
        <v>8246</v>
      </c>
      <c r="I783" s="9">
        <v>1370649674</v>
      </c>
      <c r="J783">
        <v>1368057674</v>
      </c>
      <c r="K783" t="b">
        <v>0</v>
      </c>
      <c r="L783">
        <v>25</v>
      </c>
      <c r="M783" t="b">
        <v>1</v>
      </c>
      <c r="N783" s="11">
        <f t="shared" si="72"/>
        <v>133.15375</v>
      </c>
      <c r="O783" s="16">
        <f t="shared" si="73"/>
        <v>41403.000856481485</v>
      </c>
      <c r="P783" s="18">
        <f t="shared" si="74"/>
        <v>41433.000856481485</v>
      </c>
      <c r="Q783" t="s">
        <v>8276</v>
      </c>
      <c r="R783" s="7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7">
        <v>700</v>
      </c>
      <c r="E784">
        <v>700</v>
      </c>
      <c r="F784" t="s">
        <v>8219</v>
      </c>
      <c r="G784" t="s">
        <v>8224</v>
      </c>
      <c r="H784" t="s">
        <v>8246</v>
      </c>
      <c r="I784" s="9">
        <v>1345918302</v>
      </c>
      <c r="J784">
        <v>1343326302</v>
      </c>
      <c r="K784" t="b">
        <v>0</v>
      </c>
      <c r="L784">
        <v>14</v>
      </c>
      <c r="M784" t="b">
        <v>1</v>
      </c>
      <c r="N784" s="11">
        <f t="shared" si="72"/>
        <v>100</v>
      </c>
      <c r="O784" s="16">
        <f t="shared" si="73"/>
        <v>41116.758125</v>
      </c>
      <c r="P784" s="18">
        <f t="shared" si="74"/>
        <v>41146.758125</v>
      </c>
      <c r="Q784" t="s">
        <v>8276</v>
      </c>
      <c r="R784" s="7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7">
        <v>1500</v>
      </c>
      <c r="E785">
        <v>2222</v>
      </c>
      <c r="F785" t="s">
        <v>8219</v>
      </c>
      <c r="G785" t="s">
        <v>8224</v>
      </c>
      <c r="H785" t="s">
        <v>8246</v>
      </c>
      <c r="I785" s="9">
        <v>1335564000</v>
      </c>
      <c r="J785">
        <v>1332182049</v>
      </c>
      <c r="K785" t="b">
        <v>0</v>
      </c>
      <c r="L785">
        <v>35</v>
      </c>
      <c r="M785" t="b">
        <v>1</v>
      </c>
      <c r="N785" s="11">
        <f t="shared" si="72"/>
        <v>148.13333333333333</v>
      </c>
      <c r="O785" s="16">
        <f t="shared" si="73"/>
        <v>40987.773715277777</v>
      </c>
      <c r="P785" s="18">
        <f t="shared" si="74"/>
        <v>41026.916666666664</v>
      </c>
      <c r="Q785" t="s">
        <v>8276</v>
      </c>
      <c r="R785" s="7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7">
        <v>1000</v>
      </c>
      <c r="E786">
        <v>1025</v>
      </c>
      <c r="F786" t="s">
        <v>8219</v>
      </c>
      <c r="G786" t="s">
        <v>8224</v>
      </c>
      <c r="H786" t="s">
        <v>8246</v>
      </c>
      <c r="I786" s="9">
        <v>1395023719</v>
      </c>
      <c r="J786">
        <v>1391571319</v>
      </c>
      <c r="K786" t="b">
        <v>0</v>
      </c>
      <c r="L786">
        <v>10</v>
      </c>
      <c r="M786" t="b">
        <v>1</v>
      </c>
      <c r="N786" s="11">
        <f t="shared" si="72"/>
        <v>102.49999999999999</v>
      </c>
      <c r="O786" s="16">
        <f t="shared" si="73"/>
        <v>41675.149525462963</v>
      </c>
      <c r="P786" s="18">
        <f t="shared" si="74"/>
        <v>41715.107858796298</v>
      </c>
      <c r="Q786" t="s">
        <v>8276</v>
      </c>
      <c r="R786" s="7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7">
        <v>500</v>
      </c>
      <c r="E787">
        <v>903.14</v>
      </c>
      <c r="F787" t="s">
        <v>8219</v>
      </c>
      <c r="G787" t="s">
        <v>8224</v>
      </c>
      <c r="H787" t="s">
        <v>8246</v>
      </c>
      <c r="I787" s="9">
        <v>1362060915</v>
      </c>
      <c r="J787">
        <v>1359468915</v>
      </c>
      <c r="K787" t="b">
        <v>0</v>
      </c>
      <c r="L787">
        <v>29</v>
      </c>
      <c r="M787" t="b">
        <v>1</v>
      </c>
      <c r="N787" s="11">
        <f t="shared" si="72"/>
        <v>180.62799999999999</v>
      </c>
      <c r="O787" s="16">
        <f t="shared" si="73"/>
        <v>41303.593923611108</v>
      </c>
      <c r="P787" s="18">
        <f t="shared" si="74"/>
        <v>41333.593923611108</v>
      </c>
      <c r="Q787" t="s">
        <v>8276</v>
      </c>
      <c r="R787" s="7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7">
        <v>5000</v>
      </c>
      <c r="E788">
        <v>7140</v>
      </c>
      <c r="F788" t="s">
        <v>8219</v>
      </c>
      <c r="G788" t="s">
        <v>8224</v>
      </c>
      <c r="H788" t="s">
        <v>8246</v>
      </c>
      <c r="I788" s="9">
        <v>1336751220</v>
      </c>
      <c r="J788">
        <v>1331774434</v>
      </c>
      <c r="K788" t="b">
        <v>0</v>
      </c>
      <c r="L788">
        <v>44</v>
      </c>
      <c r="M788" t="b">
        <v>1</v>
      </c>
      <c r="N788" s="11">
        <f t="shared" si="72"/>
        <v>142.79999999999998</v>
      </c>
      <c r="O788" s="16">
        <f t="shared" si="73"/>
        <v>40983.055949074071</v>
      </c>
      <c r="P788" s="18">
        <f t="shared" si="74"/>
        <v>41040.657638888886</v>
      </c>
      <c r="Q788" t="s">
        <v>8276</v>
      </c>
      <c r="R788" s="7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7">
        <v>1200</v>
      </c>
      <c r="E789">
        <v>1370</v>
      </c>
      <c r="F789" t="s">
        <v>8219</v>
      </c>
      <c r="G789" t="s">
        <v>8224</v>
      </c>
      <c r="H789" t="s">
        <v>8246</v>
      </c>
      <c r="I789" s="9">
        <v>1383318226</v>
      </c>
      <c r="J789">
        <v>1380726226</v>
      </c>
      <c r="K789" t="b">
        <v>0</v>
      </c>
      <c r="L789">
        <v>17</v>
      </c>
      <c r="M789" t="b">
        <v>1</v>
      </c>
      <c r="N789" s="11">
        <f t="shared" si="72"/>
        <v>114.16666666666666</v>
      </c>
      <c r="O789" s="16">
        <f t="shared" si="73"/>
        <v>41549.627615740741</v>
      </c>
      <c r="P789" s="18">
        <f t="shared" si="74"/>
        <v>41579.627615740741</v>
      </c>
      <c r="Q789" t="s">
        <v>8276</v>
      </c>
      <c r="R789" s="7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7">
        <v>1000</v>
      </c>
      <c r="E790">
        <v>2035.05</v>
      </c>
      <c r="F790" t="s">
        <v>8219</v>
      </c>
      <c r="G790" t="s">
        <v>8224</v>
      </c>
      <c r="H790" t="s">
        <v>8246</v>
      </c>
      <c r="I790" s="9">
        <v>1341633540</v>
      </c>
      <c r="J790">
        <v>1338336588</v>
      </c>
      <c r="K790" t="b">
        <v>0</v>
      </c>
      <c r="L790">
        <v>34</v>
      </c>
      <c r="M790" t="b">
        <v>1</v>
      </c>
      <c r="N790" s="11">
        <f t="shared" si="72"/>
        <v>203.505</v>
      </c>
      <c r="O790" s="16">
        <f t="shared" si="73"/>
        <v>41059.006805555553</v>
      </c>
      <c r="P790" s="18">
        <f t="shared" si="74"/>
        <v>41097.165972222225</v>
      </c>
      <c r="Q790" t="s">
        <v>8276</v>
      </c>
      <c r="R790" s="7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7">
        <v>1700</v>
      </c>
      <c r="E791">
        <v>1860</v>
      </c>
      <c r="F791" t="s">
        <v>8219</v>
      </c>
      <c r="G791" t="s">
        <v>8224</v>
      </c>
      <c r="H791" t="s">
        <v>8246</v>
      </c>
      <c r="I791" s="9">
        <v>1358755140</v>
      </c>
      <c r="J791">
        <v>1357187280</v>
      </c>
      <c r="K791" t="b">
        <v>0</v>
      </c>
      <c r="L791">
        <v>14</v>
      </c>
      <c r="M791" t="b">
        <v>1</v>
      </c>
      <c r="N791" s="11">
        <f t="shared" si="72"/>
        <v>109.41176470588236</v>
      </c>
      <c r="O791" s="16">
        <f t="shared" si="73"/>
        <v>41277.186111111114</v>
      </c>
      <c r="P791" s="18">
        <f t="shared" si="74"/>
        <v>41295.332638888889</v>
      </c>
      <c r="Q791" t="s">
        <v>8276</v>
      </c>
      <c r="R791" s="7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7">
        <v>10000</v>
      </c>
      <c r="E792">
        <v>14437.46</v>
      </c>
      <c r="F792" t="s">
        <v>8219</v>
      </c>
      <c r="G792" t="s">
        <v>8224</v>
      </c>
      <c r="H792" t="s">
        <v>8246</v>
      </c>
      <c r="I792" s="9">
        <v>1359680939</v>
      </c>
      <c r="J792">
        <v>1357088939</v>
      </c>
      <c r="K792" t="b">
        <v>0</v>
      </c>
      <c r="L792">
        <v>156</v>
      </c>
      <c r="M792" t="b">
        <v>1</v>
      </c>
      <c r="N792" s="11">
        <f t="shared" si="72"/>
        <v>144.37459999999999</v>
      </c>
      <c r="O792" s="16">
        <f t="shared" si="73"/>
        <v>41276.047905092593</v>
      </c>
      <c r="P792" s="18">
        <f t="shared" si="74"/>
        <v>41306.047905092593</v>
      </c>
      <c r="Q792" t="s">
        <v>8276</v>
      </c>
      <c r="R792" s="7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7">
        <v>7500</v>
      </c>
      <c r="E793">
        <v>7790</v>
      </c>
      <c r="F793" t="s">
        <v>8219</v>
      </c>
      <c r="G793" t="s">
        <v>8224</v>
      </c>
      <c r="H793" t="s">
        <v>8246</v>
      </c>
      <c r="I793" s="9">
        <v>1384322340</v>
      </c>
      <c r="J793">
        <v>1381430646</v>
      </c>
      <c r="K793" t="b">
        <v>0</v>
      </c>
      <c r="L793">
        <v>128</v>
      </c>
      <c r="M793" t="b">
        <v>1</v>
      </c>
      <c r="N793" s="11">
        <f t="shared" si="72"/>
        <v>103.86666666666666</v>
      </c>
      <c r="O793" s="16">
        <f t="shared" si="73"/>
        <v>41557.780624999999</v>
      </c>
      <c r="P793" s="18">
        <f t="shared" si="74"/>
        <v>41591.249305555553</v>
      </c>
      <c r="Q793" t="s">
        <v>8276</v>
      </c>
      <c r="R793" s="7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7">
        <v>2500</v>
      </c>
      <c r="E794">
        <v>2511.11</v>
      </c>
      <c r="F794" t="s">
        <v>8219</v>
      </c>
      <c r="G794" t="s">
        <v>8224</v>
      </c>
      <c r="H794" t="s">
        <v>8246</v>
      </c>
      <c r="I794" s="9">
        <v>1383861483</v>
      </c>
      <c r="J794">
        <v>1381265883</v>
      </c>
      <c r="K794" t="b">
        <v>0</v>
      </c>
      <c r="L794">
        <v>60</v>
      </c>
      <c r="M794" t="b">
        <v>1</v>
      </c>
      <c r="N794" s="11">
        <f t="shared" si="72"/>
        <v>100.44440000000002</v>
      </c>
      <c r="O794" s="16">
        <f t="shared" si="73"/>
        <v>41555.873645833337</v>
      </c>
      <c r="P794" s="18">
        <f t="shared" si="74"/>
        <v>41585.915312500001</v>
      </c>
      <c r="Q794" t="s">
        <v>8276</v>
      </c>
      <c r="R794" s="7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7">
        <v>2750</v>
      </c>
      <c r="E795">
        <v>2826.43</v>
      </c>
      <c r="F795" t="s">
        <v>8219</v>
      </c>
      <c r="G795" t="s">
        <v>8224</v>
      </c>
      <c r="H795" t="s">
        <v>8246</v>
      </c>
      <c r="I795" s="9">
        <v>1372827540</v>
      </c>
      <c r="J795">
        <v>1371491244</v>
      </c>
      <c r="K795" t="b">
        <v>0</v>
      </c>
      <c r="L795">
        <v>32</v>
      </c>
      <c r="M795" t="b">
        <v>1</v>
      </c>
      <c r="N795" s="11">
        <f t="shared" si="72"/>
        <v>102.77927272727271</v>
      </c>
      <c r="O795" s="16">
        <f t="shared" si="73"/>
        <v>41442.741249999999</v>
      </c>
      <c r="P795" s="18">
        <f t="shared" si="74"/>
        <v>41458.207638888889</v>
      </c>
      <c r="Q795" t="s">
        <v>8276</v>
      </c>
      <c r="R795" s="7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7">
        <v>8000</v>
      </c>
      <c r="E796">
        <v>8425</v>
      </c>
      <c r="F796" t="s">
        <v>8219</v>
      </c>
      <c r="G796" t="s">
        <v>8224</v>
      </c>
      <c r="H796" t="s">
        <v>8246</v>
      </c>
      <c r="I796" s="9">
        <v>1315242360</v>
      </c>
      <c r="J796">
        <v>1310438737</v>
      </c>
      <c r="K796" t="b">
        <v>0</v>
      </c>
      <c r="L796">
        <v>53</v>
      </c>
      <c r="M796" t="b">
        <v>1</v>
      </c>
      <c r="N796" s="11">
        <f t="shared" si="72"/>
        <v>105.31250000000001</v>
      </c>
      <c r="O796" s="16">
        <f t="shared" si="73"/>
        <v>40736.115011574075</v>
      </c>
      <c r="P796" s="18">
        <f t="shared" si="74"/>
        <v>40791.712500000001</v>
      </c>
      <c r="Q796" t="s">
        <v>8276</v>
      </c>
      <c r="R796" s="7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7">
        <v>14000</v>
      </c>
      <c r="E797">
        <v>15650</v>
      </c>
      <c r="F797" t="s">
        <v>8219</v>
      </c>
      <c r="G797" t="s">
        <v>8224</v>
      </c>
      <c r="H797" t="s">
        <v>8246</v>
      </c>
      <c r="I797" s="9">
        <v>1333774740</v>
      </c>
      <c r="J797">
        <v>1330094566</v>
      </c>
      <c r="K797" t="b">
        <v>0</v>
      </c>
      <c r="L797">
        <v>184</v>
      </c>
      <c r="M797" t="b">
        <v>1</v>
      </c>
      <c r="N797" s="11">
        <f t="shared" si="72"/>
        <v>111.78571428571429</v>
      </c>
      <c r="O797" s="16">
        <f t="shared" si="73"/>
        <v>40963.613032407404</v>
      </c>
      <c r="P797" s="18">
        <f t="shared" si="74"/>
        <v>41006.207638888889</v>
      </c>
      <c r="Q797" t="s">
        <v>8276</v>
      </c>
      <c r="R797" s="7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7">
        <v>10000</v>
      </c>
      <c r="E798">
        <v>10135</v>
      </c>
      <c r="F798" t="s">
        <v>8219</v>
      </c>
      <c r="G798" t="s">
        <v>8224</v>
      </c>
      <c r="H798" t="s">
        <v>8246</v>
      </c>
      <c r="I798" s="9">
        <v>1379279400</v>
      </c>
      <c r="J798">
        <v>1376687485</v>
      </c>
      <c r="K798" t="b">
        <v>0</v>
      </c>
      <c r="L798">
        <v>90</v>
      </c>
      <c r="M798" t="b">
        <v>1</v>
      </c>
      <c r="N798" s="11">
        <f t="shared" si="72"/>
        <v>101.35000000000001</v>
      </c>
      <c r="O798" s="16">
        <f t="shared" si="73"/>
        <v>41502.882928240739</v>
      </c>
      <c r="P798" s="18">
        <f t="shared" si="74"/>
        <v>41532.881944444445</v>
      </c>
      <c r="Q798" t="s">
        <v>8276</v>
      </c>
      <c r="R798" s="7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7">
        <v>3000</v>
      </c>
      <c r="E799">
        <v>3226</v>
      </c>
      <c r="F799" t="s">
        <v>8219</v>
      </c>
      <c r="G799" t="s">
        <v>8224</v>
      </c>
      <c r="H799" t="s">
        <v>8246</v>
      </c>
      <c r="I799" s="9">
        <v>1335672000</v>
      </c>
      <c r="J799">
        <v>1332978688</v>
      </c>
      <c r="K799" t="b">
        <v>0</v>
      </c>
      <c r="L799">
        <v>71</v>
      </c>
      <c r="M799" t="b">
        <v>1</v>
      </c>
      <c r="N799" s="11">
        <f t="shared" si="72"/>
        <v>107.53333333333333</v>
      </c>
      <c r="O799" s="16">
        <f t="shared" si="73"/>
        <v>40996.994074074071</v>
      </c>
      <c r="P799" s="18">
        <f t="shared" si="74"/>
        <v>41028.166666666664</v>
      </c>
      <c r="Q799" t="s">
        <v>8276</v>
      </c>
      <c r="R799" s="7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7">
        <v>3500</v>
      </c>
      <c r="E800">
        <v>4021</v>
      </c>
      <c r="F800" t="s">
        <v>8219</v>
      </c>
      <c r="G800" t="s">
        <v>8224</v>
      </c>
      <c r="H800" t="s">
        <v>8246</v>
      </c>
      <c r="I800" s="9">
        <v>1412086187</v>
      </c>
      <c r="J800">
        <v>1409494187</v>
      </c>
      <c r="K800" t="b">
        <v>0</v>
      </c>
      <c r="L800">
        <v>87</v>
      </c>
      <c r="M800" t="b">
        <v>1</v>
      </c>
      <c r="N800" s="11">
        <f t="shared" si="72"/>
        <v>114.88571428571429</v>
      </c>
      <c r="O800" s="16">
        <f t="shared" si="73"/>
        <v>41882.590127314819</v>
      </c>
      <c r="P800" s="18">
        <f t="shared" si="74"/>
        <v>41912.590127314819</v>
      </c>
      <c r="Q800" t="s">
        <v>8276</v>
      </c>
      <c r="R800" s="7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7">
        <v>5000</v>
      </c>
      <c r="E801">
        <v>5001</v>
      </c>
      <c r="F801" t="s">
        <v>8219</v>
      </c>
      <c r="G801" t="s">
        <v>8224</v>
      </c>
      <c r="H801" t="s">
        <v>8246</v>
      </c>
      <c r="I801" s="9">
        <v>1335542446</v>
      </c>
      <c r="J801">
        <v>1332950446</v>
      </c>
      <c r="K801" t="b">
        <v>0</v>
      </c>
      <c r="L801">
        <v>28</v>
      </c>
      <c r="M801" t="b">
        <v>1</v>
      </c>
      <c r="N801" s="11">
        <f t="shared" si="72"/>
        <v>100.02</v>
      </c>
      <c r="O801" s="16">
        <f t="shared" si="73"/>
        <v>40996.667199074072</v>
      </c>
      <c r="P801" s="18">
        <f t="shared" si="74"/>
        <v>41026.667199074072</v>
      </c>
      <c r="Q801" t="s">
        <v>8276</v>
      </c>
      <c r="R801" s="7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7">
        <v>1500</v>
      </c>
      <c r="E802">
        <v>2282</v>
      </c>
      <c r="F802" t="s">
        <v>8219</v>
      </c>
      <c r="G802" t="s">
        <v>8225</v>
      </c>
      <c r="H802" t="s">
        <v>8247</v>
      </c>
      <c r="I802" s="9">
        <v>1410431054</v>
      </c>
      <c r="J802">
        <v>1407839054</v>
      </c>
      <c r="K802" t="b">
        <v>0</v>
      </c>
      <c r="L802">
        <v>56</v>
      </c>
      <c r="M802" t="b">
        <v>1</v>
      </c>
      <c r="N802" s="11">
        <f t="shared" si="72"/>
        <v>152.13333333333335</v>
      </c>
      <c r="O802" s="16">
        <f t="shared" si="73"/>
        <v>41863.433495370373</v>
      </c>
      <c r="P802" s="18">
        <f t="shared" si="74"/>
        <v>41893.433495370373</v>
      </c>
      <c r="Q802" t="s">
        <v>8276</v>
      </c>
      <c r="R802" s="7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7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9">
        <v>1309547120</v>
      </c>
      <c r="J803">
        <v>1306955120</v>
      </c>
      <c r="K803" t="b">
        <v>0</v>
      </c>
      <c r="L803">
        <v>51</v>
      </c>
      <c r="M803" t="b">
        <v>1</v>
      </c>
      <c r="N803" s="11">
        <f t="shared" si="72"/>
        <v>111.52149999999999</v>
      </c>
      <c r="O803" s="16">
        <f t="shared" si="73"/>
        <v>40695.795370370368</v>
      </c>
      <c r="P803" s="18">
        <f t="shared" si="74"/>
        <v>40725.795370370368</v>
      </c>
      <c r="Q803" t="s">
        <v>8276</v>
      </c>
      <c r="R803" s="7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7">
        <v>6000</v>
      </c>
      <c r="E804">
        <v>6080</v>
      </c>
      <c r="F804" t="s">
        <v>8219</v>
      </c>
      <c r="G804" t="s">
        <v>8224</v>
      </c>
      <c r="H804" t="s">
        <v>8246</v>
      </c>
      <c r="I804" s="9">
        <v>1347854700</v>
      </c>
      <c r="J804">
        <v>1343867524</v>
      </c>
      <c r="K804" t="b">
        <v>0</v>
      </c>
      <c r="L804">
        <v>75</v>
      </c>
      <c r="M804" t="b">
        <v>1</v>
      </c>
      <c r="N804" s="11">
        <f t="shared" si="72"/>
        <v>101.33333333333334</v>
      </c>
      <c r="O804" s="16">
        <f t="shared" si="73"/>
        <v>41123.022268518522</v>
      </c>
      <c r="P804" s="18">
        <f t="shared" si="74"/>
        <v>41169.170138888891</v>
      </c>
      <c r="Q804" t="s">
        <v>8276</v>
      </c>
      <c r="R804" s="7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7">
        <v>2300</v>
      </c>
      <c r="E805">
        <v>2835</v>
      </c>
      <c r="F805" t="s">
        <v>8219</v>
      </c>
      <c r="G805" t="s">
        <v>8224</v>
      </c>
      <c r="H805" t="s">
        <v>8246</v>
      </c>
      <c r="I805" s="9">
        <v>1306630800</v>
      </c>
      <c r="J805">
        <v>1304376478</v>
      </c>
      <c r="K805" t="b">
        <v>0</v>
      </c>
      <c r="L805">
        <v>38</v>
      </c>
      <c r="M805" t="b">
        <v>1</v>
      </c>
      <c r="N805" s="11">
        <f t="shared" si="72"/>
        <v>123.2608695652174</v>
      </c>
      <c r="O805" s="16">
        <f t="shared" si="73"/>
        <v>40665.949976851851</v>
      </c>
      <c r="P805" s="18">
        <f t="shared" si="74"/>
        <v>40692.041666666664</v>
      </c>
      <c r="Q805" t="s">
        <v>8276</v>
      </c>
      <c r="R805" s="7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7">
        <v>5500</v>
      </c>
      <c r="E806">
        <v>5500</v>
      </c>
      <c r="F806" t="s">
        <v>8219</v>
      </c>
      <c r="G806" t="s">
        <v>8224</v>
      </c>
      <c r="H806" t="s">
        <v>8246</v>
      </c>
      <c r="I806" s="9">
        <v>1311393540</v>
      </c>
      <c r="J806">
        <v>1309919526</v>
      </c>
      <c r="K806" t="b">
        <v>0</v>
      </c>
      <c r="L806">
        <v>18</v>
      </c>
      <c r="M806" t="b">
        <v>1</v>
      </c>
      <c r="N806" s="11">
        <f t="shared" si="72"/>
        <v>100</v>
      </c>
      <c r="O806" s="16">
        <f t="shared" si="73"/>
        <v>40730.105625000004</v>
      </c>
      <c r="P806" s="18">
        <f t="shared" si="74"/>
        <v>40747.165972222225</v>
      </c>
      <c r="Q806" t="s">
        <v>8276</v>
      </c>
      <c r="R806" s="7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7">
        <v>3000</v>
      </c>
      <c r="E807">
        <v>3150</v>
      </c>
      <c r="F807" t="s">
        <v>8219</v>
      </c>
      <c r="G807" t="s">
        <v>8224</v>
      </c>
      <c r="H807" t="s">
        <v>8246</v>
      </c>
      <c r="I807" s="9">
        <v>1310857200</v>
      </c>
      <c r="J807">
        <v>1306525512</v>
      </c>
      <c r="K807" t="b">
        <v>0</v>
      </c>
      <c r="L807">
        <v>54</v>
      </c>
      <c r="M807" t="b">
        <v>1</v>
      </c>
      <c r="N807" s="11">
        <f t="shared" si="72"/>
        <v>105</v>
      </c>
      <c r="O807" s="16">
        <f t="shared" si="73"/>
        <v>40690.823055555556</v>
      </c>
      <c r="P807" s="18">
        <f t="shared" si="74"/>
        <v>40740.958333333336</v>
      </c>
      <c r="Q807" t="s">
        <v>8276</v>
      </c>
      <c r="R807" s="7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 s="7">
        <v>8000</v>
      </c>
      <c r="E808">
        <v>8355</v>
      </c>
      <c r="F808" t="s">
        <v>8219</v>
      </c>
      <c r="G808" t="s">
        <v>8224</v>
      </c>
      <c r="H808" t="s">
        <v>8246</v>
      </c>
      <c r="I808" s="9">
        <v>1315413339</v>
      </c>
      <c r="J808">
        <v>1312821339</v>
      </c>
      <c r="K808" t="b">
        <v>0</v>
      </c>
      <c r="L808">
        <v>71</v>
      </c>
      <c r="M808" t="b">
        <v>1</v>
      </c>
      <c r="N808" s="11">
        <f t="shared" si="72"/>
        <v>104.4375</v>
      </c>
      <c r="O808" s="16">
        <f t="shared" si="73"/>
        <v>40763.691423611112</v>
      </c>
      <c r="P808" s="18">
        <f t="shared" si="74"/>
        <v>40793.691423611112</v>
      </c>
      <c r="Q808" t="s">
        <v>8276</v>
      </c>
      <c r="R808" s="7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7">
        <v>4000</v>
      </c>
      <c r="E809">
        <v>4205</v>
      </c>
      <c r="F809" t="s">
        <v>8219</v>
      </c>
      <c r="G809" t="s">
        <v>8224</v>
      </c>
      <c r="H809" t="s">
        <v>8246</v>
      </c>
      <c r="I809" s="9">
        <v>1488333600</v>
      </c>
      <c r="J809">
        <v>1485270311</v>
      </c>
      <c r="K809" t="b">
        <v>0</v>
      </c>
      <c r="L809">
        <v>57</v>
      </c>
      <c r="M809" t="b">
        <v>1</v>
      </c>
      <c r="N809" s="11">
        <f t="shared" si="72"/>
        <v>105.125</v>
      </c>
      <c r="O809" s="16">
        <f t="shared" si="73"/>
        <v>42759.628599537042</v>
      </c>
      <c r="P809" s="18">
        <f t="shared" si="74"/>
        <v>42795.083333333328</v>
      </c>
      <c r="Q809" t="s">
        <v>8276</v>
      </c>
      <c r="R809" s="7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7">
        <v>4500</v>
      </c>
      <c r="E810">
        <v>4500</v>
      </c>
      <c r="F810" t="s">
        <v>8219</v>
      </c>
      <c r="G810" t="s">
        <v>8229</v>
      </c>
      <c r="H810" t="s">
        <v>8251</v>
      </c>
      <c r="I810" s="9">
        <v>1419224340</v>
      </c>
      <c r="J810">
        <v>1416363886</v>
      </c>
      <c r="K810" t="b">
        <v>0</v>
      </c>
      <c r="L810">
        <v>43</v>
      </c>
      <c r="M810" t="b">
        <v>1</v>
      </c>
      <c r="N810" s="11">
        <f t="shared" si="72"/>
        <v>100</v>
      </c>
      <c r="O810" s="16">
        <f t="shared" si="73"/>
        <v>41962.100532407407</v>
      </c>
      <c r="P810" s="18">
        <f t="shared" si="74"/>
        <v>41995.207638888889</v>
      </c>
      <c r="Q810" t="s">
        <v>8276</v>
      </c>
      <c r="R810" s="7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7">
        <v>4000</v>
      </c>
      <c r="E811">
        <v>4151</v>
      </c>
      <c r="F811" t="s">
        <v>8219</v>
      </c>
      <c r="G811" t="s">
        <v>8224</v>
      </c>
      <c r="H811" t="s">
        <v>8246</v>
      </c>
      <c r="I811" s="9">
        <v>1390161630</v>
      </c>
      <c r="J811">
        <v>1387569630</v>
      </c>
      <c r="K811" t="b">
        <v>0</v>
      </c>
      <c r="L811">
        <v>52</v>
      </c>
      <c r="M811" t="b">
        <v>1</v>
      </c>
      <c r="N811" s="11">
        <f t="shared" si="72"/>
        <v>103.77499999999999</v>
      </c>
      <c r="O811" s="16">
        <f t="shared" si="73"/>
        <v>41628.833680555559</v>
      </c>
      <c r="P811" s="18">
        <f t="shared" si="74"/>
        <v>41658.833680555559</v>
      </c>
      <c r="Q811" t="s">
        <v>8276</v>
      </c>
      <c r="R811" s="7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7">
        <v>1500</v>
      </c>
      <c r="E812">
        <v>1575</v>
      </c>
      <c r="F812" t="s">
        <v>8219</v>
      </c>
      <c r="G812" t="s">
        <v>8224</v>
      </c>
      <c r="H812" t="s">
        <v>8246</v>
      </c>
      <c r="I812" s="9">
        <v>1346462462</v>
      </c>
      <c r="J812">
        <v>1343870462</v>
      </c>
      <c r="K812" t="b">
        <v>0</v>
      </c>
      <c r="L812">
        <v>27</v>
      </c>
      <c r="M812" t="b">
        <v>1</v>
      </c>
      <c r="N812" s="11">
        <f t="shared" si="72"/>
        <v>105</v>
      </c>
      <c r="O812" s="16">
        <f t="shared" si="73"/>
        <v>41123.056273148148</v>
      </c>
      <c r="P812" s="18">
        <f t="shared" si="74"/>
        <v>41153.056273148148</v>
      </c>
      <c r="Q812" t="s">
        <v>8276</v>
      </c>
      <c r="R812" s="7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7">
        <v>1000</v>
      </c>
      <c r="E813">
        <v>1040</v>
      </c>
      <c r="F813" t="s">
        <v>8219</v>
      </c>
      <c r="G813" t="s">
        <v>8224</v>
      </c>
      <c r="H813" t="s">
        <v>8246</v>
      </c>
      <c r="I813" s="9">
        <v>1373475120</v>
      </c>
      <c r="J813">
        <v>1371569202</v>
      </c>
      <c r="K813" t="b">
        <v>0</v>
      </c>
      <c r="L813">
        <v>12</v>
      </c>
      <c r="M813" t="b">
        <v>1</v>
      </c>
      <c r="N813" s="11">
        <f t="shared" si="72"/>
        <v>104</v>
      </c>
      <c r="O813" s="16">
        <f t="shared" si="73"/>
        <v>41443.643541666665</v>
      </c>
      <c r="P813" s="18">
        <f t="shared" si="74"/>
        <v>41465.702777777777</v>
      </c>
      <c r="Q813" t="s">
        <v>8276</v>
      </c>
      <c r="R813" s="7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7">
        <v>600</v>
      </c>
      <c r="E814">
        <v>911</v>
      </c>
      <c r="F814" t="s">
        <v>8219</v>
      </c>
      <c r="G814" t="s">
        <v>8224</v>
      </c>
      <c r="H814" t="s">
        <v>8246</v>
      </c>
      <c r="I814" s="9">
        <v>1362146280</v>
      </c>
      <c r="J814">
        <v>1357604752</v>
      </c>
      <c r="K814" t="b">
        <v>0</v>
      </c>
      <c r="L814">
        <v>33</v>
      </c>
      <c r="M814" t="b">
        <v>1</v>
      </c>
      <c r="N814" s="11">
        <f t="shared" si="72"/>
        <v>151.83333333333334</v>
      </c>
      <c r="O814" s="16">
        <f t="shared" si="73"/>
        <v>41282.017962962964</v>
      </c>
      <c r="P814" s="18">
        <f t="shared" si="74"/>
        <v>41334.581944444442</v>
      </c>
      <c r="Q814" t="s">
        <v>8276</v>
      </c>
      <c r="R814" s="7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7">
        <v>1500</v>
      </c>
      <c r="E815">
        <v>2399.94</v>
      </c>
      <c r="F815" t="s">
        <v>8219</v>
      </c>
      <c r="G815" t="s">
        <v>8224</v>
      </c>
      <c r="H815" t="s">
        <v>8246</v>
      </c>
      <c r="I815" s="9">
        <v>1342825365</v>
      </c>
      <c r="J815">
        <v>1340233365</v>
      </c>
      <c r="K815" t="b">
        <v>0</v>
      </c>
      <c r="L815">
        <v>96</v>
      </c>
      <c r="M815" t="b">
        <v>1</v>
      </c>
      <c r="N815" s="11">
        <f t="shared" si="72"/>
        <v>159.99600000000001</v>
      </c>
      <c r="O815" s="16">
        <f t="shared" si="73"/>
        <v>41080.960243055553</v>
      </c>
      <c r="P815" s="18">
        <f t="shared" si="74"/>
        <v>41110.960243055553</v>
      </c>
      <c r="Q815" t="s">
        <v>8276</v>
      </c>
      <c r="R815" s="7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7">
        <v>1000</v>
      </c>
      <c r="E816">
        <v>1273</v>
      </c>
      <c r="F816" t="s">
        <v>8219</v>
      </c>
      <c r="G816" t="s">
        <v>8224</v>
      </c>
      <c r="H816" t="s">
        <v>8246</v>
      </c>
      <c r="I816" s="9">
        <v>1306865040</v>
      </c>
      <c r="J816">
        <v>1305568201</v>
      </c>
      <c r="K816" t="b">
        <v>0</v>
      </c>
      <c r="L816">
        <v>28</v>
      </c>
      <c r="M816" t="b">
        <v>1</v>
      </c>
      <c r="N816" s="11">
        <f t="shared" si="72"/>
        <v>127.3</v>
      </c>
      <c r="O816" s="16">
        <f t="shared" si="73"/>
        <v>40679.743067129632</v>
      </c>
      <c r="P816" s="18">
        <f t="shared" si="74"/>
        <v>40694.75277777778</v>
      </c>
      <c r="Q816" t="s">
        <v>8276</v>
      </c>
      <c r="R816" s="7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7">
        <v>4000</v>
      </c>
      <c r="E817">
        <v>4280</v>
      </c>
      <c r="F817" t="s">
        <v>8219</v>
      </c>
      <c r="G817" t="s">
        <v>8224</v>
      </c>
      <c r="H817" t="s">
        <v>8246</v>
      </c>
      <c r="I817" s="9">
        <v>1414879303</v>
      </c>
      <c r="J817">
        <v>1412287303</v>
      </c>
      <c r="K817" t="b">
        <v>0</v>
      </c>
      <c r="L817">
        <v>43</v>
      </c>
      <c r="M817" t="b">
        <v>1</v>
      </c>
      <c r="N817" s="11">
        <f t="shared" si="72"/>
        <v>107</v>
      </c>
      <c r="O817" s="16">
        <f t="shared" si="73"/>
        <v>41914.917858796296</v>
      </c>
      <c r="P817" s="18">
        <f t="shared" si="74"/>
        <v>41944.917858796296</v>
      </c>
      <c r="Q817" t="s">
        <v>8276</v>
      </c>
      <c r="R817" s="7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7">
        <v>7000</v>
      </c>
      <c r="E818">
        <v>8058.55</v>
      </c>
      <c r="F818" t="s">
        <v>8219</v>
      </c>
      <c r="G818" t="s">
        <v>8224</v>
      </c>
      <c r="H818" t="s">
        <v>8246</v>
      </c>
      <c r="I818" s="9">
        <v>1365489000</v>
      </c>
      <c r="J818">
        <v>1362776043</v>
      </c>
      <c r="K818" t="b">
        <v>0</v>
      </c>
      <c r="L818">
        <v>205</v>
      </c>
      <c r="M818" t="b">
        <v>1</v>
      </c>
      <c r="N818" s="11">
        <f t="shared" si="72"/>
        <v>115.12214285714286</v>
      </c>
      <c r="O818" s="16">
        <f t="shared" si="73"/>
        <v>41341.870868055557</v>
      </c>
      <c r="P818" s="18">
        <f t="shared" si="74"/>
        <v>41373.270833333336</v>
      </c>
      <c r="Q818" t="s">
        <v>8276</v>
      </c>
      <c r="R818" s="7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7">
        <v>1500</v>
      </c>
      <c r="E819">
        <v>2056.66</v>
      </c>
      <c r="F819" t="s">
        <v>8219</v>
      </c>
      <c r="G819" t="s">
        <v>8224</v>
      </c>
      <c r="H819" t="s">
        <v>8246</v>
      </c>
      <c r="I819" s="9">
        <v>1331441940</v>
      </c>
      <c r="J819">
        <v>1326810211</v>
      </c>
      <c r="K819" t="b">
        <v>0</v>
      </c>
      <c r="L819">
        <v>23</v>
      </c>
      <c r="M819" t="b">
        <v>1</v>
      </c>
      <c r="N819" s="11">
        <f t="shared" si="72"/>
        <v>137.11066666666665</v>
      </c>
      <c r="O819" s="16">
        <f t="shared" si="73"/>
        <v>40925.599664351852</v>
      </c>
      <c r="P819" s="18">
        <f t="shared" si="74"/>
        <v>40979.207638888889</v>
      </c>
      <c r="Q819" t="s">
        <v>8276</v>
      </c>
      <c r="R819" s="7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7">
        <v>350</v>
      </c>
      <c r="E820">
        <v>545</v>
      </c>
      <c r="F820" t="s">
        <v>8219</v>
      </c>
      <c r="G820" t="s">
        <v>8224</v>
      </c>
      <c r="H820" t="s">
        <v>8246</v>
      </c>
      <c r="I820" s="9">
        <v>1344358860</v>
      </c>
      <c r="J820">
        <v>1343682681</v>
      </c>
      <c r="K820" t="b">
        <v>0</v>
      </c>
      <c r="L820">
        <v>19</v>
      </c>
      <c r="M820" t="b">
        <v>1</v>
      </c>
      <c r="N820" s="11">
        <f t="shared" si="72"/>
        <v>155.71428571428572</v>
      </c>
      <c r="O820" s="16">
        <f t="shared" si="73"/>
        <v>41120.882881944446</v>
      </c>
      <c r="P820" s="18">
        <f t="shared" si="74"/>
        <v>41128.709027777775</v>
      </c>
      <c r="Q820" t="s">
        <v>8276</v>
      </c>
      <c r="R820" s="7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7">
        <v>400</v>
      </c>
      <c r="E821">
        <v>435</v>
      </c>
      <c r="F821" t="s">
        <v>8219</v>
      </c>
      <c r="G821" t="s">
        <v>8224</v>
      </c>
      <c r="H821" t="s">
        <v>8246</v>
      </c>
      <c r="I821" s="9">
        <v>1387601040</v>
      </c>
      <c r="J821">
        <v>1386806254</v>
      </c>
      <c r="K821" t="b">
        <v>0</v>
      </c>
      <c r="L821">
        <v>14</v>
      </c>
      <c r="M821" t="b">
        <v>1</v>
      </c>
      <c r="N821" s="11">
        <f t="shared" si="72"/>
        <v>108.74999999999999</v>
      </c>
      <c r="O821" s="16">
        <f t="shared" si="73"/>
        <v>41619.998310185183</v>
      </c>
      <c r="P821" s="18">
        <f t="shared" si="74"/>
        <v>41629.197222222225</v>
      </c>
      <c r="Q821" t="s">
        <v>8276</v>
      </c>
      <c r="R821" s="7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7">
        <v>2000</v>
      </c>
      <c r="E822">
        <v>2681</v>
      </c>
      <c r="F822" t="s">
        <v>8219</v>
      </c>
      <c r="G822" t="s">
        <v>8224</v>
      </c>
      <c r="H822" t="s">
        <v>8246</v>
      </c>
      <c r="I822" s="9">
        <v>1402290000</v>
      </c>
      <c r="J822">
        <v>1399666342</v>
      </c>
      <c r="K822" t="b">
        <v>0</v>
      </c>
      <c r="L822">
        <v>38</v>
      </c>
      <c r="M822" t="b">
        <v>1</v>
      </c>
      <c r="N822" s="11">
        <f t="shared" si="72"/>
        <v>134.05000000000001</v>
      </c>
      <c r="O822" s="16">
        <f t="shared" si="73"/>
        <v>41768.841921296298</v>
      </c>
      <c r="P822" s="18">
        <f t="shared" si="74"/>
        <v>41799.208333333336</v>
      </c>
      <c r="Q822" t="s">
        <v>8276</v>
      </c>
      <c r="R822" s="7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7">
        <v>17482</v>
      </c>
      <c r="E823">
        <v>17482</v>
      </c>
      <c r="F823" t="s">
        <v>8219</v>
      </c>
      <c r="G823" t="s">
        <v>8224</v>
      </c>
      <c r="H823" t="s">
        <v>8246</v>
      </c>
      <c r="I823" s="9">
        <v>1430712060</v>
      </c>
      <c r="J823">
        <v>1427753265</v>
      </c>
      <c r="K823" t="b">
        <v>0</v>
      </c>
      <c r="L823">
        <v>78</v>
      </c>
      <c r="M823" t="b">
        <v>1</v>
      </c>
      <c r="N823" s="11">
        <f t="shared" si="72"/>
        <v>100</v>
      </c>
      <c r="O823" s="16">
        <f t="shared" si="73"/>
        <v>42093.922048611115</v>
      </c>
      <c r="P823" s="18">
        <f t="shared" si="74"/>
        <v>42128.167361111111</v>
      </c>
      <c r="Q823" t="s">
        <v>8276</v>
      </c>
      <c r="R823" s="7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7">
        <v>3000</v>
      </c>
      <c r="E824">
        <v>3575</v>
      </c>
      <c r="F824" t="s">
        <v>8219</v>
      </c>
      <c r="G824" t="s">
        <v>8224</v>
      </c>
      <c r="H824" t="s">
        <v>8246</v>
      </c>
      <c r="I824" s="9">
        <v>1349477050</v>
      </c>
      <c r="J824">
        <v>1346885050</v>
      </c>
      <c r="K824" t="b">
        <v>0</v>
      </c>
      <c r="L824">
        <v>69</v>
      </c>
      <c r="M824" t="b">
        <v>1</v>
      </c>
      <c r="N824" s="11">
        <f t="shared" si="72"/>
        <v>119.16666666666667</v>
      </c>
      <c r="O824" s="16">
        <f t="shared" si="73"/>
        <v>41157.947337962964</v>
      </c>
      <c r="P824" s="18">
        <f t="shared" si="74"/>
        <v>41187.947337962964</v>
      </c>
      <c r="Q824" t="s">
        <v>8276</v>
      </c>
      <c r="R824" s="7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7">
        <v>800</v>
      </c>
      <c r="E825">
        <v>1436</v>
      </c>
      <c r="F825" t="s">
        <v>8219</v>
      </c>
      <c r="G825" t="s">
        <v>8224</v>
      </c>
      <c r="H825" t="s">
        <v>8246</v>
      </c>
      <c r="I825" s="9">
        <v>1427062852</v>
      </c>
      <c r="J825">
        <v>1424474452</v>
      </c>
      <c r="K825" t="b">
        <v>0</v>
      </c>
      <c r="L825">
        <v>33</v>
      </c>
      <c r="M825" t="b">
        <v>1</v>
      </c>
      <c r="N825" s="11">
        <f t="shared" si="72"/>
        <v>179.5</v>
      </c>
      <c r="O825" s="16">
        <f t="shared" si="73"/>
        <v>42055.972824074073</v>
      </c>
      <c r="P825" s="18">
        <f t="shared" si="74"/>
        <v>42085.931157407409</v>
      </c>
      <c r="Q825" t="s">
        <v>8276</v>
      </c>
      <c r="R825" s="7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7">
        <v>1600</v>
      </c>
      <c r="E826">
        <v>2150.1</v>
      </c>
      <c r="F826" t="s">
        <v>8219</v>
      </c>
      <c r="G826" t="s">
        <v>8224</v>
      </c>
      <c r="H826" t="s">
        <v>8246</v>
      </c>
      <c r="I826" s="9">
        <v>1271573940</v>
      </c>
      <c r="J826">
        <v>1268459318</v>
      </c>
      <c r="K826" t="b">
        <v>0</v>
      </c>
      <c r="L826">
        <v>54</v>
      </c>
      <c r="M826" t="b">
        <v>1</v>
      </c>
      <c r="N826" s="11">
        <f t="shared" si="72"/>
        <v>134.38124999999999</v>
      </c>
      <c r="O826" s="16">
        <f t="shared" si="73"/>
        <v>40250.242106481484</v>
      </c>
      <c r="P826" s="18">
        <f t="shared" si="74"/>
        <v>40286.290972222225</v>
      </c>
      <c r="Q826" t="s">
        <v>8276</v>
      </c>
      <c r="R826" s="7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7">
        <v>12500</v>
      </c>
      <c r="E827">
        <v>12554</v>
      </c>
      <c r="F827" t="s">
        <v>8219</v>
      </c>
      <c r="G827" t="s">
        <v>8224</v>
      </c>
      <c r="H827" t="s">
        <v>8246</v>
      </c>
      <c r="I827" s="9">
        <v>1351495284</v>
      </c>
      <c r="J827">
        <v>1349335284</v>
      </c>
      <c r="K827" t="b">
        <v>0</v>
      </c>
      <c r="L827">
        <v>99</v>
      </c>
      <c r="M827" t="b">
        <v>1</v>
      </c>
      <c r="N827" s="11">
        <f t="shared" si="72"/>
        <v>100.43200000000002</v>
      </c>
      <c r="O827" s="16">
        <f t="shared" si="73"/>
        <v>41186.306527777779</v>
      </c>
      <c r="P827" s="18">
        <f t="shared" si="74"/>
        <v>41211.306527777779</v>
      </c>
      <c r="Q827" t="s">
        <v>8276</v>
      </c>
      <c r="R827" s="7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7">
        <v>5500</v>
      </c>
      <c r="E828">
        <v>5580</v>
      </c>
      <c r="F828" t="s">
        <v>8219</v>
      </c>
      <c r="G828" t="s">
        <v>8224</v>
      </c>
      <c r="H828" t="s">
        <v>8246</v>
      </c>
      <c r="I828" s="9">
        <v>1332719730</v>
      </c>
      <c r="J828">
        <v>1330908930</v>
      </c>
      <c r="K828" t="b">
        <v>0</v>
      </c>
      <c r="L828">
        <v>49</v>
      </c>
      <c r="M828" t="b">
        <v>1</v>
      </c>
      <c r="N828" s="11">
        <f t="shared" si="72"/>
        <v>101.45454545454547</v>
      </c>
      <c r="O828" s="16">
        <f t="shared" si="73"/>
        <v>40973.038541666669</v>
      </c>
      <c r="P828" s="18">
        <f t="shared" si="74"/>
        <v>40993.996874999997</v>
      </c>
      <c r="Q828" t="s">
        <v>8276</v>
      </c>
      <c r="R828" s="7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7">
        <v>300</v>
      </c>
      <c r="E829">
        <v>310</v>
      </c>
      <c r="F829" t="s">
        <v>8219</v>
      </c>
      <c r="G829" t="s">
        <v>8224</v>
      </c>
      <c r="H829" t="s">
        <v>8246</v>
      </c>
      <c r="I829" s="9">
        <v>1329248940</v>
      </c>
      <c r="J829">
        <v>1326972107</v>
      </c>
      <c r="K829" t="b">
        <v>0</v>
      </c>
      <c r="L829">
        <v>11</v>
      </c>
      <c r="M829" t="b">
        <v>1</v>
      </c>
      <c r="N829" s="11">
        <f t="shared" si="72"/>
        <v>103.33333333333334</v>
      </c>
      <c r="O829" s="16">
        <f t="shared" si="73"/>
        <v>40927.473460648151</v>
      </c>
      <c r="P829" s="18">
        <f t="shared" si="74"/>
        <v>40953.825694444444</v>
      </c>
      <c r="Q829" t="s">
        <v>8276</v>
      </c>
      <c r="R829" s="7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7">
        <v>1300</v>
      </c>
      <c r="E830">
        <v>1391</v>
      </c>
      <c r="F830" t="s">
        <v>8219</v>
      </c>
      <c r="G830" t="s">
        <v>8224</v>
      </c>
      <c r="H830" t="s">
        <v>8246</v>
      </c>
      <c r="I830" s="9">
        <v>1340641440</v>
      </c>
      <c r="J830">
        <v>1339549982</v>
      </c>
      <c r="K830" t="b">
        <v>0</v>
      </c>
      <c r="L830">
        <v>38</v>
      </c>
      <c r="M830" t="b">
        <v>1</v>
      </c>
      <c r="N830" s="11">
        <f t="shared" si="72"/>
        <v>107</v>
      </c>
      <c r="O830" s="16">
        <f t="shared" si="73"/>
        <v>41073.050717592596</v>
      </c>
      <c r="P830" s="18">
        <f t="shared" si="74"/>
        <v>41085.683333333334</v>
      </c>
      <c r="Q830" t="s">
        <v>8276</v>
      </c>
      <c r="R830" s="7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7">
        <v>500</v>
      </c>
      <c r="E831">
        <v>520</v>
      </c>
      <c r="F831" t="s">
        <v>8219</v>
      </c>
      <c r="G831" t="s">
        <v>8225</v>
      </c>
      <c r="H831" t="s">
        <v>8247</v>
      </c>
      <c r="I831" s="9">
        <v>1468437240</v>
      </c>
      <c r="J831">
        <v>1463253240</v>
      </c>
      <c r="K831" t="b">
        <v>0</v>
      </c>
      <c r="L831">
        <v>16</v>
      </c>
      <c r="M831" t="b">
        <v>1</v>
      </c>
      <c r="N831" s="11">
        <f t="shared" si="72"/>
        <v>104</v>
      </c>
      <c r="O831" s="16">
        <f t="shared" si="73"/>
        <v>42504.801388888889</v>
      </c>
      <c r="P831" s="18">
        <f t="shared" si="74"/>
        <v>42564.801388888889</v>
      </c>
      <c r="Q831" t="s">
        <v>8276</v>
      </c>
      <c r="R831" s="7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7">
        <v>1800</v>
      </c>
      <c r="E832">
        <v>1941</v>
      </c>
      <c r="F832" t="s">
        <v>8219</v>
      </c>
      <c r="G832" t="s">
        <v>8224</v>
      </c>
      <c r="H832" t="s">
        <v>8246</v>
      </c>
      <c r="I832" s="9">
        <v>1363952225</v>
      </c>
      <c r="J832">
        <v>1361363825</v>
      </c>
      <c r="K832" t="b">
        <v>0</v>
      </c>
      <c r="L832">
        <v>32</v>
      </c>
      <c r="M832" t="b">
        <v>1</v>
      </c>
      <c r="N832" s="11">
        <f t="shared" si="72"/>
        <v>107.83333333333334</v>
      </c>
      <c r="O832" s="16">
        <f t="shared" si="73"/>
        <v>41325.525752314818</v>
      </c>
      <c r="P832" s="18">
        <f t="shared" si="74"/>
        <v>41355.484085648146</v>
      </c>
      <c r="Q832" t="s">
        <v>8276</v>
      </c>
      <c r="R832" s="7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7">
        <v>1500</v>
      </c>
      <c r="E833">
        <v>3500</v>
      </c>
      <c r="F833" t="s">
        <v>8219</v>
      </c>
      <c r="G833" t="s">
        <v>8224</v>
      </c>
      <c r="H833" t="s">
        <v>8246</v>
      </c>
      <c r="I833" s="9">
        <v>1335540694</v>
      </c>
      <c r="J833">
        <v>1332948694</v>
      </c>
      <c r="K833" t="b">
        <v>0</v>
      </c>
      <c r="L833">
        <v>20</v>
      </c>
      <c r="M833" t="b">
        <v>1</v>
      </c>
      <c r="N833" s="11">
        <f t="shared" si="72"/>
        <v>233.33333333333334</v>
      </c>
      <c r="O833" s="16">
        <f t="shared" si="73"/>
        <v>40996.646921296298</v>
      </c>
      <c r="P833" s="18">
        <f t="shared" si="74"/>
        <v>41026.646921296298</v>
      </c>
      <c r="Q833" t="s">
        <v>8276</v>
      </c>
      <c r="R833" s="7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7">
        <v>15000</v>
      </c>
      <c r="E834">
        <v>15091.06</v>
      </c>
      <c r="F834" t="s">
        <v>8219</v>
      </c>
      <c r="G834" t="s">
        <v>8224</v>
      </c>
      <c r="H834" t="s">
        <v>8246</v>
      </c>
      <c r="I834" s="9">
        <v>1327133580</v>
      </c>
      <c r="J834">
        <v>1321978335</v>
      </c>
      <c r="K834" t="b">
        <v>0</v>
      </c>
      <c r="L834">
        <v>154</v>
      </c>
      <c r="M834" t="b">
        <v>1</v>
      </c>
      <c r="N834" s="11">
        <f t="shared" ref="N834:N897" si="78">E834/D834*100</f>
        <v>100.60706666666665</v>
      </c>
      <c r="O834" s="16">
        <f t="shared" ref="O834:O897" si="79">(((J834/60)/60)/24)+DATE(1970,1,1)</f>
        <v>40869.675173611111</v>
      </c>
      <c r="P834" s="18">
        <f t="shared" ref="P834:P897" si="80">(((I834/60)/60)/24)+DATE(1970,1,1)</f>
        <v>40929.342361111114</v>
      </c>
      <c r="Q834" t="s">
        <v>8276</v>
      </c>
      <c r="R834" s="7">
        <f t="shared" ref="R834:R897" si="81">E834/L834</f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 s="7">
        <v>6000</v>
      </c>
      <c r="E835">
        <v>6100</v>
      </c>
      <c r="F835" t="s">
        <v>8219</v>
      </c>
      <c r="G835" t="s">
        <v>8224</v>
      </c>
      <c r="H835" t="s">
        <v>8246</v>
      </c>
      <c r="I835" s="9">
        <v>1397941475</v>
      </c>
      <c r="J835">
        <v>1395349475</v>
      </c>
      <c r="K835" t="b">
        <v>0</v>
      </c>
      <c r="L835">
        <v>41</v>
      </c>
      <c r="M835" t="b">
        <v>1</v>
      </c>
      <c r="N835" s="11">
        <f t="shared" si="78"/>
        <v>101.66666666666666</v>
      </c>
      <c r="O835" s="16">
        <f t="shared" si="79"/>
        <v>41718.878182870372</v>
      </c>
      <c r="P835" s="18">
        <f t="shared" si="80"/>
        <v>41748.878182870372</v>
      </c>
      <c r="Q835" t="s">
        <v>8276</v>
      </c>
      <c r="R835" s="7">
        <f t="shared" si="81"/>
        <v>148.78048780487805</v>
      </c>
      <c r="S835" t="str">
        <f t="shared" ref="S835:S898" si="82">LEFT(Q835,FIND("/",Q835)-1)</f>
        <v>music</v>
      </c>
      <c r="T835" t="str">
        <f t="shared" ref="T835:T898" si="83">RIGHT(Q835,LEN(Q835)-FIND("/",Q835))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7">
        <v>5500</v>
      </c>
      <c r="E836">
        <v>7206</v>
      </c>
      <c r="F836" t="s">
        <v>8219</v>
      </c>
      <c r="G836" t="s">
        <v>8224</v>
      </c>
      <c r="H836" t="s">
        <v>8246</v>
      </c>
      <c r="I836" s="9">
        <v>1372651140</v>
      </c>
      <c r="J836">
        <v>1369770292</v>
      </c>
      <c r="K836" t="b">
        <v>0</v>
      </c>
      <c r="L836">
        <v>75</v>
      </c>
      <c r="M836" t="b">
        <v>1</v>
      </c>
      <c r="N836" s="11">
        <f t="shared" si="78"/>
        <v>131.0181818181818</v>
      </c>
      <c r="O836" s="16">
        <f t="shared" si="79"/>
        <v>41422.822824074072</v>
      </c>
      <c r="P836" s="18">
        <f t="shared" si="80"/>
        <v>41456.165972222225</v>
      </c>
      <c r="Q836" t="s">
        <v>8276</v>
      </c>
      <c r="R836" s="7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7">
        <v>2000</v>
      </c>
      <c r="E837">
        <v>2345</v>
      </c>
      <c r="F837" t="s">
        <v>8219</v>
      </c>
      <c r="G837" t="s">
        <v>8224</v>
      </c>
      <c r="H837" t="s">
        <v>8246</v>
      </c>
      <c r="I837" s="9">
        <v>1337396400</v>
      </c>
      <c r="J837">
        <v>1333709958</v>
      </c>
      <c r="K837" t="b">
        <v>0</v>
      </c>
      <c r="L837">
        <v>40</v>
      </c>
      <c r="M837" t="b">
        <v>1</v>
      </c>
      <c r="N837" s="11">
        <f t="shared" si="78"/>
        <v>117.25000000000001</v>
      </c>
      <c r="O837" s="16">
        <f t="shared" si="79"/>
        <v>41005.45784722222</v>
      </c>
      <c r="P837" s="18">
        <f t="shared" si="80"/>
        <v>41048.125</v>
      </c>
      <c r="Q837" t="s">
        <v>8276</v>
      </c>
      <c r="R837" s="7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 s="7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9">
        <v>1381108918</v>
      </c>
      <c r="J838">
        <v>1378516918</v>
      </c>
      <c r="K838" t="b">
        <v>0</v>
      </c>
      <c r="L838">
        <v>46</v>
      </c>
      <c r="M838" t="b">
        <v>1</v>
      </c>
      <c r="N838" s="11">
        <f t="shared" si="78"/>
        <v>100.93039999999999</v>
      </c>
      <c r="O838" s="16">
        <f t="shared" si="79"/>
        <v>41524.056921296295</v>
      </c>
      <c r="P838" s="18">
        <f t="shared" si="80"/>
        <v>41554.056921296295</v>
      </c>
      <c r="Q838" t="s">
        <v>8276</v>
      </c>
      <c r="R838" s="7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7">
        <v>2500</v>
      </c>
      <c r="E839">
        <v>3045</v>
      </c>
      <c r="F839" t="s">
        <v>8219</v>
      </c>
      <c r="G839" t="s">
        <v>8224</v>
      </c>
      <c r="H839" t="s">
        <v>8246</v>
      </c>
      <c r="I839" s="9">
        <v>1398988662</v>
      </c>
      <c r="J839">
        <v>1396396662</v>
      </c>
      <c r="K839" t="b">
        <v>0</v>
      </c>
      <c r="L839">
        <v>62</v>
      </c>
      <c r="M839" t="b">
        <v>1</v>
      </c>
      <c r="N839" s="11">
        <f t="shared" si="78"/>
        <v>121.8</v>
      </c>
      <c r="O839" s="16">
        <f t="shared" si="79"/>
        <v>41730.998402777775</v>
      </c>
      <c r="P839" s="18">
        <f t="shared" si="80"/>
        <v>41760.998402777775</v>
      </c>
      <c r="Q839" t="s">
        <v>8276</v>
      </c>
      <c r="R839" s="7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7">
        <v>2000</v>
      </c>
      <c r="E840">
        <v>2908</v>
      </c>
      <c r="F840" t="s">
        <v>8219</v>
      </c>
      <c r="G840" t="s">
        <v>8224</v>
      </c>
      <c r="H840" t="s">
        <v>8246</v>
      </c>
      <c r="I840" s="9">
        <v>1326835985</v>
      </c>
      <c r="J840">
        <v>1324243985</v>
      </c>
      <c r="K840" t="b">
        <v>0</v>
      </c>
      <c r="L840">
        <v>61</v>
      </c>
      <c r="M840" t="b">
        <v>1</v>
      </c>
      <c r="N840" s="11">
        <f t="shared" si="78"/>
        <v>145.4</v>
      </c>
      <c r="O840" s="16">
        <f t="shared" si="79"/>
        <v>40895.897974537038</v>
      </c>
      <c r="P840" s="18">
        <f t="shared" si="80"/>
        <v>40925.897974537038</v>
      </c>
      <c r="Q840" t="s">
        <v>8276</v>
      </c>
      <c r="R840" s="7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7">
        <v>5000</v>
      </c>
      <c r="E841">
        <v>5830.83</v>
      </c>
      <c r="F841" t="s">
        <v>8219</v>
      </c>
      <c r="G841" t="s">
        <v>8224</v>
      </c>
      <c r="H841" t="s">
        <v>8246</v>
      </c>
      <c r="I841" s="9">
        <v>1348337956</v>
      </c>
      <c r="J841">
        <v>1345745956</v>
      </c>
      <c r="K841" t="b">
        <v>0</v>
      </c>
      <c r="L841">
        <v>96</v>
      </c>
      <c r="M841" t="b">
        <v>1</v>
      </c>
      <c r="N841" s="11">
        <f t="shared" si="78"/>
        <v>116.61660000000001</v>
      </c>
      <c r="O841" s="16">
        <f t="shared" si="79"/>
        <v>41144.763379629629</v>
      </c>
      <c r="P841" s="18">
        <f t="shared" si="80"/>
        <v>41174.763379629629</v>
      </c>
      <c r="Q841" t="s">
        <v>8276</v>
      </c>
      <c r="R841" s="7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7">
        <v>10000</v>
      </c>
      <c r="E842">
        <v>12041.66</v>
      </c>
      <c r="F842" t="s">
        <v>8219</v>
      </c>
      <c r="G842" t="s">
        <v>8224</v>
      </c>
      <c r="H842" t="s">
        <v>8246</v>
      </c>
      <c r="I842" s="9">
        <v>1474694787</v>
      </c>
      <c r="J842">
        <v>1472102787</v>
      </c>
      <c r="K842" t="b">
        <v>0</v>
      </c>
      <c r="L842">
        <v>190</v>
      </c>
      <c r="M842" t="b">
        <v>1</v>
      </c>
      <c r="N842" s="11">
        <f t="shared" si="78"/>
        <v>120.4166</v>
      </c>
      <c r="O842" s="16">
        <f t="shared" si="79"/>
        <v>42607.226701388892</v>
      </c>
      <c r="P842" s="18">
        <f t="shared" si="80"/>
        <v>42637.226701388892</v>
      </c>
      <c r="Q842" t="s">
        <v>8277</v>
      </c>
      <c r="R842" s="7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7">
        <v>5000</v>
      </c>
      <c r="E843">
        <v>5066</v>
      </c>
      <c r="F843" t="s">
        <v>8219</v>
      </c>
      <c r="G843" t="s">
        <v>8224</v>
      </c>
      <c r="H843" t="s">
        <v>8246</v>
      </c>
      <c r="I843" s="9">
        <v>1415653663</v>
      </c>
      <c r="J843">
        <v>1413058063</v>
      </c>
      <c r="K843" t="b">
        <v>1</v>
      </c>
      <c r="L843">
        <v>94</v>
      </c>
      <c r="M843" t="b">
        <v>1</v>
      </c>
      <c r="N843" s="11">
        <f t="shared" si="78"/>
        <v>101.32000000000001</v>
      </c>
      <c r="O843" s="16">
        <f t="shared" si="79"/>
        <v>41923.838692129626</v>
      </c>
      <c r="P843" s="18">
        <f t="shared" si="80"/>
        <v>41953.88035879629</v>
      </c>
      <c r="Q843" t="s">
        <v>8277</v>
      </c>
      <c r="R843" s="7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7">
        <v>2500</v>
      </c>
      <c r="E844">
        <v>2608</v>
      </c>
      <c r="F844" t="s">
        <v>8219</v>
      </c>
      <c r="G844" t="s">
        <v>8229</v>
      </c>
      <c r="H844" t="s">
        <v>8251</v>
      </c>
      <c r="I844" s="9">
        <v>1381723140</v>
      </c>
      <c r="J844">
        <v>1378735983</v>
      </c>
      <c r="K844" t="b">
        <v>1</v>
      </c>
      <c r="L844">
        <v>39</v>
      </c>
      <c r="M844" t="b">
        <v>1</v>
      </c>
      <c r="N844" s="11">
        <f t="shared" si="78"/>
        <v>104.32</v>
      </c>
      <c r="O844" s="16">
        <f t="shared" si="79"/>
        <v>41526.592395833337</v>
      </c>
      <c r="P844" s="18">
        <f t="shared" si="80"/>
        <v>41561.165972222225</v>
      </c>
      <c r="Q844" t="s">
        <v>8277</v>
      </c>
      <c r="R844" s="7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7">
        <v>3000</v>
      </c>
      <c r="E845">
        <v>8014</v>
      </c>
      <c r="F845" t="s">
        <v>8219</v>
      </c>
      <c r="G845" t="s">
        <v>8224</v>
      </c>
      <c r="H845" t="s">
        <v>8246</v>
      </c>
      <c r="I845" s="9">
        <v>1481184000</v>
      </c>
      <c r="J845">
        <v>1479708680</v>
      </c>
      <c r="K845" t="b">
        <v>0</v>
      </c>
      <c r="L845">
        <v>127</v>
      </c>
      <c r="M845" t="b">
        <v>1</v>
      </c>
      <c r="N845" s="11">
        <f t="shared" si="78"/>
        <v>267.13333333333333</v>
      </c>
      <c r="O845" s="16">
        <f t="shared" si="79"/>
        <v>42695.257870370369</v>
      </c>
      <c r="P845" s="18">
        <f t="shared" si="80"/>
        <v>42712.333333333328</v>
      </c>
      <c r="Q845" t="s">
        <v>8277</v>
      </c>
      <c r="R845" s="7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7">
        <v>3000</v>
      </c>
      <c r="E846">
        <v>5824</v>
      </c>
      <c r="F846" t="s">
        <v>8219</v>
      </c>
      <c r="G846" t="s">
        <v>8224</v>
      </c>
      <c r="H846" t="s">
        <v>8246</v>
      </c>
      <c r="I846" s="9">
        <v>1414817940</v>
      </c>
      <c r="J846">
        <v>1411489552</v>
      </c>
      <c r="K846" t="b">
        <v>1</v>
      </c>
      <c r="L846">
        <v>159</v>
      </c>
      <c r="M846" t="b">
        <v>1</v>
      </c>
      <c r="N846" s="11">
        <f t="shared" si="78"/>
        <v>194.13333333333333</v>
      </c>
      <c r="O846" s="16">
        <f t="shared" si="79"/>
        <v>41905.684629629628</v>
      </c>
      <c r="P846" s="18">
        <f t="shared" si="80"/>
        <v>41944.207638888889</v>
      </c>
      <c r="Q846" t="s">
        <v>8277</v>
      </c>
      <c r="R846" s="7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7">
        <v>5000</v>
      </c>
      <c r="E847">
        <v>6019.01</v>
      </c>
      <c r="F847" t="s">
        <v>8219</v>
      </c>
      <c r="G847" t="s">
        <v>8224</v>
      </c>
      <c r="H847" t="s">
        <v>8246</v>
      </c>
      <c r="I847" s="9">
        <v>1473047940</v>
      </c>
      <c r="J847">
        <v>1469595396</v>
      </c>
      <c r="K847" t="b">
        <v>0</v>
      </c>
      <c r="L847">
        <v>177</v>
      </c>
      <c r="M847" t="b">
        <v>1</v>
      </c>
      <c r="N847" s="11">
        <f t="shared" si="78"/>
        <v>120.3802</v>
      </c>
      <c r="O847" s="16">
        <f t="shared" si="79"/>
        <v>42578.205972222218</v>
      </c>
      <c r="P847" s="18">
        <f t="shared" si="80"/>
        <v>42618.165972222225</v>
      </c>
      <c r="Q847" t="s">
        <v>8277</v>
      </c>
      <c r="R847" s="7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7">
        <v>1100</v>
      </c>
      <c r="E848">
        <v>1342.01</v>
      </c>
      <c r="F848" t="s">
        <v>8219</v>
      </c>
      <c r="G848" t="s">
        <v>8225</v>
      </c>
      <c r="H848" t="s">
        <v>8247</v>
      </c>
      <c r="I848" s="9">
        <v>1394460000</v>
      </c>
      <c r="J848">
        <v>1393233855</v>
      </c>
      <c r="K848" t="b">
        <v>0</v>
      </c>
      <c r="L848">
        <v>47</v>
      </c>
      <c r="M848" t="b">
        <v>1</v>
      </c>
      <c r="N848" s="11">
        <f t="shared" si="78"/>
        <v>122.00090909090908</v>
      </c>
      <c r="O848" s="16">
        <f t="shared" si="79"/>
        <v>41694.391840277778</v>
      </c>
      <c r="P848" s="18">
        <f t="shared" si="80"/>
        <v>41708.583333333336</v>
      </c>
      <c r="Q848" t="s">
        <v>8277</v>
      </c>
      <c r="R848" s="7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7">
        <v>10</v>
      </c>
      <c r="E849">
        <v>10</v>
      </c>
      <c r="F849" t="s">
        <v>8219</v>
      </c>
      <c r="G849" t="s">
        <v>8224</v>
      </c>
      <c r="H849" t="s">
        <v>8246</v>
      </c>
      <c r="I849" s="9">
        <v>1436555376</v>
      </c>
      <c r="J849">
        <v>1433963376</v>
      </c>
      <c r="K849" t="b">
        <v>0</v>
      </c>
      <c r="L849">
        <v>1</v>
      </c>
      <c r="M849" t="b">
        <v>1</v>
      </c>
      <c r="N849" s="11">
        <f t="shared" si="78"/>
        <v>100</v>
      </c>
      <c r="O849" s="16">
        <f t="shared" si="79"/>
        <v>42165.79833333334</v>
      </c>
      <c r="P849" s="18">
        <f t="shared" si="80"/>
        <v>42195.79833333334</v>
      </c>
      <c r="Q849" t="s">
        <v>8277</v>
      </c>
      <c r="R849" s="7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7">
        <v>300</v>
      </c>
      <c r="E850">
        <v>300</v>
      </c>
      <c r="F850" t="s">
        <v>8219</v>
      </c>
      <c r="G850" t="s">
        <v>8224</v>
      </c>
      <c r="H850" t="s">
        <v>8246</v>
      </c>
      <c r="I850" s="9">
        <v>1429038033</v>
      </c>
      <c r="J850">
        <v>1426446033</v>
      </c>
      <c r="K850" t="b">
        <v>0</v>
      </c>
      <c r="L850">
        <v>16</v>
      </c>
      <c r="M850" t="b">
        <v>1</v>
      </c>
      <c r="N850" s="11">
        <f t="shared" si="78"/>
        <v>100</v>
      </c>
      <c r="O850" s="16">
        <f t="shared" si="79"/>
        <v>42078.792048611111</v>
      </c>
      <c r="P850" s="18">
        <f t="shared" si="80"/>
        <v>42108.792048611111</v>
      </c>
      <c r="Q850" t="s">
        <v>8277</v>
      </c>
      <c r="R850" s="7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7">
        <v>4000</v>
      </c>
      <c r="E851">
        <v>4796</v>
      </c>
      <c r="F851" t="s">
        <v>8219</v>
      </c>
      <c r="G851" t="s">
        <v>8224</v>
      </c>
      <c r="H851" t="s">
        <v>8246</v>
      </c>
      <c r="I851" s="9">
        <v>1426473264</v>
      </c>
      <c r="J851">
        <v>1424057664</v>
      </c>
      <c r="K851" t="b">
        <v>0</v>
      </c>
      <c r="L851">
        <v>115</v>
      </c>
      <c r="M851" t="b">
        <v>1</v>
      </c>
      <c r="N851" s="11">
        <f t="shared" si="78"/>
        <v>119.9</v>
      </c>
      <c r="O851" s="16">
        <f t="shared" si="79"/>
        <v>42051.148888888885</v>
      </c>
      <c r="P851" s="18">
        <f t="shared" si="80"/>
        <v>42079.107222222221</v>
      </c>
      <c r="Q851" t="s">
        <v>8277</v>
      </c>
      <c r="R851" s="7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7">
        <v>4000</v>
      </c>
      <c r="E852">
        <v>6207</v>
      </c>
      <c r="F852" t="s">
        <v>8219</v>
      </c>
      <c r="G852" t="s">
        <v>8224</v>
      </c>
      <c r="H852" t="s">
        <v>8246</v>
      </c>
      <c r="I852" s="9">
        <v>1461560340</v>
      </c>
      <c r="J852">
        <v>1458762717</v>
      </c>
      <c r="K852" t="b">
        <v>0</v>
      </c>
      <c r="L852">
        <v>133</v>
      </c>
      <c r="M852" t="b">
        <v>1</v>
      </c>
      <c r="N852" s="11">
        <f t="shared" si="78"/>
        <v>155.17499999999998</v>
      </c>
      <c r="O852" s="16">
        <f t="shared" si="79"/>
        <v>42452.827743055561</v>
      </c>
      <c r="P852" s="18">
        <f t="shared" si="80"/>
        <v>42485.207638888889</v>
      </c>
      <c r="Q852" t="s">
        <v>8277</v>
      </c>
      <c r="R852" s="7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7">
        <v>2000</v>
      </c>
      <c r="E853">
        <v>2609</v>
      </c>
      <c r="F853" t="s">
        <v>8219</v>
      </c>
      <c r="G853" t="s">
        <v>8230</v>
      </c>
      <c r="H853" t="s">
        <v>8249</v>
      </c>
      <c r="I853" s="9">
        <v>1469994300</v>
      </c>
      <c r="J853">
        <v>1464815253</v>
      </c>
      <c r="K853" t="b">
        <v>0</v>
      </c>
      <c r="L853">
        <v>70</v>
      </c>
      <c r="M853" t="b">
        <v>1</v>
      </c>
      <c r="N853" s="11">
        <f t="shared" si="78"/>
        <v>130.44999999999999</v>
      </c>
      <c r="O853" s="16">
        <f t="shared" si="79"/>
        <v>42522.880243055552</v>
      </c>
      <c r="P853" s="18">
        <f t="shared" si="80"/>
        <v>42582.822916666672</v>
      </c>
      <c r="Q853" t="s">
        <v>8277</v>
      </c>
      <c r="R853" s="7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7">
        <v>3500</v>
      </c>
      <c r="E854">
        <v>3674</v>
      </c>
      <c r="F854" t="s">
        <v>8219</v>
      </c>
      <c r="G854" t="s">
        <v>8224</v>
      </c>
      <c r="H854" t="s">
        <v>8246</v>
      </c>
      <c r="I854" s="9">
        <v>1477342800</v>
      </c>
      <c r="J854">
        <v>1476386395</v>
      </c>
      <c r="K854" t="b">
        <v>0</v>
      </c>
      <c r="L854">
        <v>62</v>
      </c>
      <c r="M854" t="b">
        <v>1</v>
      </c>
      <c r="N854" s="11">
        <f t="shared" si="78"/>
        <v>104.97142857142859</v>
      </c>
      <c r="O854" s="16">
        <f t="shared" si="79"/>
        <v>42656.805497685185</v>
      </c>
      <c r="P854" s="18">
        <f t="shared" si="80"/>
        <v>42667.875</v>
      </c>
      <c r="Q854" t="s">
        <v>8277</v>
      </c>
      <c r="R854" s="7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7">
        <v>300</v>
      </c>
      <c r="E855">
        <v>300</v>
      </c>
      <c r="F855" t="s">
        <v>8219</v>
      </c>
      <c r="G855" t="s">
        <v>8224</v>
      </c>
      <c r="H855" t="s">
        <v>8246</v>
      </c>
      <c r="I855" s="9">
        <v>1424116709</v>
      </c>
      <c r="J855">
        <v>1421524709</v>
      </c>
      <c r="K855" t="b">
        <v>0</v>
      </c>
      <c r="L855">
        <v>10</v>
      </c>
      <c r="M855" t="b">
        <v>1</v>
      </c>
      <c r="N855" s="11">
        <f t="shared" si="78"/>
        <v>100</v>
      </c>
      <c r="O855" s="16">
        <f t="shared" si="79"/>
        <v>42021.832280092596</v>
      </c>
      <c r="P855" s="18">
        <f t="shared" si="80"/>
        <v>42051.832280092596</v>
      </c>
      <c r="Q855" t="s">
        <v>8277</v>
      </c>
      <c r="R855" s="7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7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9">
        <v>1482901546</v>
      </c>
      <c r="J856">
        <v>1480309546</v>
      </c>
      <c r="K856" t="b">
        <v>0</v>
      </c>
      <c r="L856">
        <v>499</v>
      </c>
      <c r="M856" t="b">
        <v>1</v>
      </c>
      <c r="N856" s="11">
        <f t="shared" si="78"/>
        <v>118.2205035971223</v>
      </c>
      <c r="O856" s="16">
        <f t="shared" si="79"/>
        <v>42702.212337962963</v>
      </c>
      <c r="P856" s="18">
        <f t="shared" si="80"/>
        <v>42732.212337962963</v>
      </c>
      <c r="Q856" t="s">
        <v>8277</v>
      </c>
      <c r="R856" s="7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7">
        <v>1450</v>
      </c>
      <c r="E857">
        <v>1500</v>
      </c>
      <c r="F857" t="s">
        <v>8219</v>
      </c>
      <c r="G857" t="s">
        <v>8224</v>
      </c>
      <c r="H857" t="s">
        <v>8246</v>
      </c>
      <c r="I857" s="9">
        <v>1469329217</v>
      </c>
      <c r="J857">
        <v>1466737217</v>
      </c>
      <c r="K857" t="b">
        <v>0</v>
      </c>
      <c r="L857">
        <v>47</v>
      </c>
      <c r="M857" t="b">
        <v>1</v>
      </c>
      <c r="N857" s="11">
        <f t="shared" si="78"/>
        <v>103.44827586206897</v>
      </c>
      <c r="O857" s="16">
        <f t="shared" si="79"/>
        <v>42545.125196759262</v>
      </c>
      <c r="P857" s="18">
        <f t="shared" si="80"/>
        <v>42575.125196759262</v>
      </c>
      <c r="Q857" t="s">
        <v>8277</v>
      </c>
      <c r="R857" s="7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7">
        <v>250</v>
      </c>
      <c r="E858">
        <v>545</v>
      </c>
      <c r="F858" t="s">
        <v>8219</v>
      </c>
      <c r="G858" t="s">
        <v>8236</v>
      </c>
      <c r="H858" t="s">
        <v>8249</v>
      </c>
      <c r="I858" s="9">
        <v>1477422000</v>
      </c>
      <c r="J858">
        <v>1472282956</v>
      </c>
      <c r="K858" t="b">
        <v>0</v>
      </c>
      <c r="L858">
        <v>28</v>
      </c>
      <c r="M858" t="b">
        <v>1</v>
      </c>
      <c r="N858" s="11">
        <f t="shared" si="78"/>
        <v>218.00000000000003</v>
      </c>
      <c r="O858" s="16">
        <f t="shared" si="79"/>
        <v>42609.311990740738</v>
      </c>
      <c r="P858" s="18">
        <f t="shared" si="80"/>
        <v>42668.791666666672</v>
      </c>
      <c r="Q858" t="s">
        <v>8277</v>
      </c>
      <c r="R858" s="7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7">
        <v>1200</v>
      </c>
      <c r="E859">
        <v>1200</v>
      </c>
      <c r="F859" t="s">
        <v>8219</v>
      </c>
      <c r="G859" t="s">
        <v>8227</v>
      </c>
      <c r="H859" t="s">
        <v>8249</v>
      </c>
      <c r="I859" s="9">
        <v>1448463431</v>
      </c>
      <c r="J859">
        <v>1444831031</v>
      </c>
      <c r="K859" t="b">
        <v>0</v>
      </c>
      <c r="L859">
        <v>24</v>
      </c>
      <c r="M859" t="b">
        <v>1</v>
      </c>
      <c r="N859" s="11">
        <f t="shared" si="78"/>
        <v>100</v>
      </c>
      <c r="O859" s="16">
        <f t="shared" si="79"/>
        <v>42291.581377314811</v>
      </c>
      <c r="P859" s="18">
        <f t="shared" si="80"/>
        <v>42333.623043981483</v>
      </c>
      <c r="Q859" t="s">
        <v>8277</v>
      </c>
      <c r="R859" s="7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7">
        <v>1200</v>
      </c>
      <c r="E860">
        <v>1728.07</v>
      </c>
      <c r="F860" t="s">
        <v>8219</v>
      </c>
      <c r="G860" t="s">
        <v>8225</v>
      </c>
      <c r="H860" t="s">
        <v>8247</v>
      </c>
      <c r="I860" s="9">
        <v>1429138740</v>
      </c>
      <c r="J860">
        <v>1426528418</v>
      </c>
      <c r="K860" t="b">
        <v>0</v>
      </c>
      <c r="L860">
        <v>76</v>
      </c>
      <c r="M860" t="b">
        <v>1</v>
      </c>
      <c r="N860" s="11">
        <f t="shared" si="78"/>
        <v>144.00583333333333</v>
      </c>
      <c r="O860" s="16">
        <f t="shared" si="79"/>
        <v>42079.745578703703</v>
      </c>
      <c r="P860" s="18">
        <f t="shared" si="80"/>
        <v>42109.957638888889</v>
      </c>
      <c r="Q860" t="s">
        <v>8277</v>
      </c>
      <c r="R860" s="7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7">
        <v>4000</v>
      </c>
      <c r="E861">
        <v>4187</v>
      </c>
      <c r="F861" t="s">
        <v>8219</v>
      </c>
      <c r="G861" t="s">
        <v>8224</v>
      </c>
      <c r="H861" t="s">
        <v>8246</v>
      </c>
      <c r="I861" s="9">
        <v>1433376000</v>
      </c>
      <c r="J861">
        <v>1430768468</v>
      </c>
      <c r="K861" t="b">
        <v>0</v>
      </c>
      <c r="L861">
        <v>98</v>
      </c>
      <c r="M861" t="b">
        <v>1</v>
      </c>
      <c r="N861" s="11">
        <f t="shared" si="78"/>
        <v>104.67500000000001</v>
      </c>
      <c r="O861" s="16">
        <f t="shared" si="79"/>
        <v>42128.820231481484</v>
      </c>
      <c r="P861" s="18">
        <f t="shared" si="80"/>
        <v>42159</v>
      </c>
      <c r="Q861" t="s">
        <v>8277</v>
      </c>
      <c r="R861" s="7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7">
        <v>14000</v>
      </c>
      <c r="E862">
        <v>2540</v>
      </c>
      <c r="F862" t="s">
        <v>8221</v>
      </c>
      <c r="G862" t="s">
        <v>8224</v>
      </c>
      <c r="H862" t="s">
        <v>8246</v>
      </c>
      <c r="I862" s="9">
        <v>1385123713</v>
      </c>
      <c r="J862">
        <v>1382528113</v>
      </c>
      <c r="K862" t="b">
        <v>0</v>
      </c>
      <c r="L862">
        <v>48</v>
      </c>
      <c r="M862" t="b">
        <v>0</v>
      </c>
      <c r="N862" s="11">
        <f t="shared" si="78"/>
        <v>18.142857142857142</v>
      </c>
      <c r="O862" s="16">
        <f t="shared" si="79"/>
        <v>41570.482789351852</v>
      </c>
      <c r="P862" s="18">
        <f t="shared" si="80"/>
        <v>41600.524456018517</v>
      </c>
      <c r="Q862" t="s">
        <v>8278</v>
      </c>
      <c r="R862" s="7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7">
        <v>4500</v>
      </c>
      <c r="E863">
        <v>101</v>
      </c>
      <c r="F863" t="s">
        <v>8221</v>
      </c>
      <c r="G863" t="s">
        <v>8224</v>
      </c>
      <c r="H863" t="s">
        <v>8246</v>
      </c>
      <c r="I863" s="9">
        <v>1474067404</v>
      </c>
      <c r="J863">
        <v>1471475404</v>
      </c>
      <c r="K863" t="b">
        <v>0</v>
      </c>
      <c r="L863">
        <v>2</v>
      </c>
      <c r="M863" t="b">
        <v>0</v>
      </c>
      <c r="N863" s="11">
        <f t="shared" si="78"/>
        <v>2.2444444444444445</v>
      </c>
      <c r="O863" s="16">
        <f t="shared" si="79"/>
        <v>42599.965324074074</v>
      </c>
      <c r="P863" s="18">
        <f t="shared" si="80"/>
        <v>42629.965324074074</v>
      </c>
      <c r="Q863" t="s">
        <v>8278</v>
      </c>
      <c r="R863" s="7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7">
        <v>50000</v>
      </c>
      <c r="E864">
        <v>170</v>
      </c>
      <c r="F864" t="s">
        <v>8221</v>
      </c>
      <c r="G864" t="s">
        <v>8225</v>
      </c>
      <c r="H864" t="s">
        <v>8247</v>
      </c>
      <c r="I864" s="9">
        <v>1384179548</v>
      </c>
      <c r="J864">
        <v>1381583948</v>
      </c>
      <c r="K864" t="b">
        <v>0</v>
      </c>
      <c r="L864">
        <v>4</v>
      </c>
      <c r="M864" t="b">
        <v>0</v>
      </c>
      <c r="N864" s="11">
        <f t="shared" si="78"/>
        <v>0.33999999999999997</v>
      </c>
      <c r="O864" s="16">
        <f t="shared" si="79"/>
        <v>41559.5549537037</v>
      </c>
      <c r="P864" s="18">
        <f t="shared" si="80"/>
        <v>41589.596620370372</v>
      </c>
      <c r="Q864" t="s">
        <v>8278</v>
      </c>
      <c r="R864" s="7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7">
        <v>2000</v>
      </c>
      <c r="E865">
        <v>90</v>
      </c>
      <c r="F865" t="s">
        <v>8221</v>
      </c>
      <c r="G865" t="s">
        <v>8224</v>
      </c>
      <c r="H865" t="s">
        <v>8246</v>
      </c>
      <c r="I865" s="9">
        <v>1329014966</v>
      </c>
      <c r="J865">
        <v>1326422966</v>
      </c>
      <c r="K865" t="b">
        <v>0</v>
      </c>
      <c r="L865">
        <v>5</v>
      </c>
      <c r="M865" t="b">
        <v>0</v>
      </c>
      <c r="N865" s="11">
        <f t="shared" si="78"/>
        <v>4.5</v>
      </c>
      <c r="O865" s="16">
        <f t="shared" si="79"/>
        <v>40921.117662037039</v>
      </c>
      <c r="P865" s="18">
        <f t="shared" si="80"/>
        <v>40951.117662037039</v>
      </c>
      <c r="Q865" t="s">
        <v>8278</v>
      </c>
      <c r="R865" s="7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7">
        <v>6500</v>
      </c>
      <c r="E866">
        <v>2700</v>
      </c>
      <c r="F866" t="s">
        <v>8221</v>
      </c>
      <c r="G866" t="s">
        <v>8224</v>
      </c>
      <c r="H866" t="s">
        <v>8246</v>
      </c>
      <c r="I866" s="9">
        <v>1381917540</v>
      </c>
      <c r="J866">
        <v>1379990038</v>
      </c>
      <c r="K866" t="b">
        <v>0</v>
      </c>
      <c r="L866">
        <v>79</v>
      </c>
      <c r="M866" t="b">
        <v>0</v>
      </c>
      <c r="N866" s="11">
        <f t="shared" si="78"/>
        <v>41.53846153846154</v>
      </c>
      <c r="O866" s="16">
        <f t="shared" si="79"/>
        <v>41541.106921296298</v>
      </c>
      <c r="P866" s="18">
        <f t="shared" si="80"/>
        <v>41563.415972222225</v>
      </c>
      <c r="Q866" t="s">
        <v>8278</v>
      </c>
      <c r="R866" s="7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7">
        <v>2200</v>
      </c>
      <c r="E867">
        <v>45</v>
      </c>
      <c r="F867" t="s">
        <v>8221</v>
      </c>
      <c r="G867" t="s">
        <v>8224</v>
      </c>
      <c r="H867" t="s">
        <v>8246</v>
      </c>
      <c r="I867" s="9">
        <v>1358361197</v>
      </c>
      <c r="J867">
        <v>1353177197</v>
      </c>
      <c r="K867" t="b">
        <v>0</v>
      </c>
      <c r="L867">
        <v>2</v>
      </c>
      <c r="M867" t="b">
        <v>0</v>
      </c>
      <c r="N867" s="11">
        <f t="shared" si="78"/>
        <v>2.0454545454545454</v>
      </c>
      <c r="O867" s="16">
        <f t="shared" si="79"/>
        <v>41230.77311342593</v>
      </c>
      <c r="P867" s="18">
        <f t="shared" si="80"/>
        <v>41290.77311342593</v>
      </c>
      <c r="Q867" t="s">
        <v>8278</v>
      </c>
      <c r="R867" s="7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7">
        <v>3500</v>
      </c>
      <c r="E868">
        <v>640</v>
      </c>
      <c r="F868" t="s">
        <v>8221</v>
      </c>
      <c r="G868" t="s">
        <v>8224</v>
      </c>
      <c r="H868" t="s">
        <v>8246</v>
      </c>
      <c r="I868" s="9">
        <v>1425136200</v>
      </c>
      <c r="J868">
        <v>1421853518</v>
      </c>
      <c r="K868" t="b">
        <v>0</v>
      </c>
      <c r="L868">
        <v>11</v>
      </c>
      <c r="M868" t="b">
        <v>0</v>
      </c>
      <c r="N868" s="11">
        <f t="shared" si="78"/>
        <v>18.285714285714285</v>
      </c>
      <c r="O868" s="16">
        <f t="shared" si="79"/>
        <v>42025.637939814813</v>
      </c>
      <c r="P868" s="18">
        <f t="shared" si="80"/>
        <v>42063.631944444445</v>
      </c>
      <c r="Q868" t="s">
        <v>8278</v>
      </c>
      <c r="R868" s="7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7">
        <v>5000</v>
      </c>
      <c r="E869">
        <v>1201</v>
      </c>
      <c r="F869" t="s">
        <v>8221</v>
      </c>
      <c r="G869" t="s">
        <v>8224</v>
      </c>
      <c r="H869" t="s">
        <v>8246</v>
      </c>
      <c r="I869" s="9">
        <v>1259643540</v>
      </c>
      <c r="J869">
        <v>1254450706</v>
      </c>
      <c r="K869" t="b">
        <v>0</v>
      </c>
      <c r="L869">
        <v>11</v>
      </c>
      <c r="M869" t="b">
        <v>0</v>
      </c>
      <c r="N869" s="11">
        <f t="shared" si="78"/>
        <v>24.02</v>
      </c>
      <c r="O869" s="16">
        <f t="shared" si="79"/>
        <v>40088.105393518519</v>
      </c>
      <c r="P869" s="18">
        <f t="shared" si="80"/>
        <v>40148.207638888889</v>
      </c>
      <c r="Q869" t="s">
        <v>8278</v>
      </c>
      <c r="R869" s="7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7">
        <v>45000</v>
      </c>
      <c r="E870">
        <v>50</v>
      </c>
      <c r="F870" t="s">
        <v>8221</v>
      </c>
      <c r="G870" t="s">
        <v>8224</v>
      </c>
      <c r="H870" t="s">
        <v>8246</v>
      </c>
      <c r="I870" s="9">
        <v>1389055198</v>
      </c>
      <c r="J870">
        <v>1386463198</v>
      </c>
      <c r="K870" t="b">
        <v>0</v>
      </c>
      <c r="L870">
        <v>1</v>
      </c>
      <c r="M870" t="b">
        <v>0</v>
      </c>
      <c r="N870" s="11">
        <f t="shared" si="78"/>
        <v>0.1111111111111111</v>
      </c>
      <c r="O870" s="16">
        <f t="shared" si="79"/>
        <v>41616.027754629627</v>
      </c>
      <c r="P870" s="18">
        <f t="shared" si="80"/>
        <v>41646.027754629627</v>
      </c>
      <c r="Q870" t="s">
        <v>8278</v>
      </c>
      <c r="R870" s="7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7">
        <v>8800</v>
      </c>
      <c r="E871">
        <v>1040</v>
      </c>
      <c r="F871" t="s">
        <v>8221</v>
      </c>
      <c r="G871" t="s">
        <v>8224</v>
      </c>
      <c r="H871" t="s">
        <v>8246</v>
      </c>
      <c r="I871" s="9">
        <v>1365448657</v>
      </c>
      <c r="J871">
        <v>1362860257</v>
      </c>
      <c r="K871" t="b">
        <v>0</v>
      </c>
      <c r="L871">
        <v>3</v>
      </c>
      <c r="M871" t="b">
        <v>0</v>
      </c>
      <c r="N871" s="11">
        <f t="shared" si="78"/>
        <v>11.818181818181818</v>
      </c>
      <c r="O871" s="16">
        <f t="shared" si="79"/>
        <v>41342.845567129632</v>
      </c>
      <c r="P871" s="18">
        <f t="shared" si="80"/>
        <v>41372.803900462961</v>
      </c>
      <c r="Q871" t="s">
        <v>8278</v>
      </c>
      <c r="R871" s="7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7">
        <v>20000</v>
      </c>
      <c r="E872">
        <v>62</v>
      </c>
      <c r="F872" t="s">
        <v>8221</v>
      </c>
      <c r="G872" t="s">
        <v>8225</v>
      </c>
      <c r="H872" t="s">
        <v>8247</v>
      </c>
      <c r="I872" s="9">
        <v>1377995523</v>
      </c>
      <c r="J872">
        <v>1375403523</v>
      </c>
      <c r="K872" t="b">
        <v>0</v>
      </c>
      <c r="L872">
        <v>5</v>
      </c>
      <c r="M872" t="b">
        <v>0</v>
      </c>
      <c r="N872" s="11">
        <f t="shared" si="78"/>
        <v>0.31</v>
      </c>
      <c r="O872" s="16">
        <f t="shared" si="79"/>
        <v>41488.022256944445</v>
      </c>
      <c r="P872" s="18">
        <f t="shared" si="80"/>
        <v>41518.022256944445</v>
      </c>
      <c r="Q872" t="s">
        <v>8278</v>
      </c>
      <c r="R872" s="7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7">
        <v>6000</v>
      </c>
      <c r="E873">
        <v>325</v>
      </c>
      <c r="F873" t="s">
        <v>8221</v>
      </c>
      <c r="G873" t="s">
        <v>8224</v>
      </c>
      <c r="H873" t="s">
        <v>8246</v>
      </c>
      <c r="I873" s="9">
        <v>1385735295</v>
      </c>
      <c r="J873">
        <v>1383139695</v>
      </c>
      <c r="K873" t="b">
        <v>0</v>
      </c>
      <c r="L873">
        <v>12</v>
      </c>
      <c r="M873" t="b">
        <v>0</v>
      </c>
      <c r="N873" s="11">
        <f t="shared" si="78"/>
        <v>5.416666666666667</v>
      </c>
      <c r="O873" s="16">
        <f t="shared" si="79"/>
        <v>41577.561284722222</v>
      </c>
      <c r="P873" s="18">
        <f t="shared" si="80"/>
        <v>41607.602951388886</v>
      </c>
      <c r="Q873" t="s">
        <v>8278</v>
      </c>
      <c r="R873" s="7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7">
        <v>8000</v>
      </c>
      <c r="E874">
        <v>65</v>
      </c>
      <c r="F874" t="s">
        <v>8221</v>
      </c>
      <c r="G874" t="s">
        <v>8224</v>
      </c>
      <c r="H874" t="s">
        <v>8246</v>
      </c>
      <c r="I874" s="9">
        <v>1299786527</v>
      </c>
      <c r="J874">
        <v>1295898527</v>
      </c>
      <c r="K874" t="b">
        <v>0</v>
      </c>
      <c r="L874">
        <v>2</v>
      </c>
      <c r="M874" t="b">
        <v>0</v>
      </c>
      <c r="N874" s="11">
        <f t="shared" si="78"/>
        <v>0.8125</v>
      </c>
      <c r="O874" s="16">
        <f t="shared" si="79"/>
        <v>40567.825543981482</v>
      </c>
      <c r="P874" s="18">
        <f t="shared" si="80"/>
        <v>40612.825543981482</v>
      </c>
      <c r="Q874" t="s">
        <v>8278</v>
      </c>
      <c r="R874" s="7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7">
        <v>3500</v>
      </c>
      <c r="E875">
        <v>45</v>
      </c>
      <c r="F875" t="s">
        <v>8221</v>
      </c>
      <c r="G875" t="s">
        <v>8224</v>
      </c>
      <c r="H875" t="s">
        <v>8246</v>
      </c>
      <c r="I875" s="9">
        <v>1352610040</v>
      </c>
      <c r="J875">
        <v>1349150440</v>
      </c>
      <c r="K875" t="b">
        <v>0</v>
      </c>
      <c r="L875">
        <v>5</v>
      </c>
      <c r="M875" t="b">
        <v>0</v>
      </c>
      <c r="N875" s="11">
        <f t="shared" si="78"/>
        <v>1.2857142857142856</v>
      </c>
      <c r="O875" s="16">
        <f t="shared" si="79"/>
        <v>41184.167129629634</v>
      </c>
      <c r="P875" s="18">
        <f t="shared" si="80"/>
        <v>41224.208796296298</v>
      </c>
      <c r="Q875" t="s">
        <v>8278</v>
      </c>
      <c r="R875" s="7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7">
        <v>3000</v>
      </c>
      <c r="E876">
        <v>730</v>
      </c>
      <c r="F876" t="s">
        <v>8221</v>
      </c>
      <c r="G876" t="s">
        <v>8224</v>
      </c>
      <c r="H876" t="s">
        <v>8246</v>
      </c>
      <c r="I876" s="9">
        <v>1367676034</v>
      </c>
      <c r="J876">
        <v>1365084034</v>
      </c>
      <c r="K876" t="b">
        <v>0</v>
      </c>
      <c r="L876">
        <v>21</v>
      </c>
      <c r="M876" t="b">
        <v>0</v>
      </c>
      <c r="N876" s="11">
        <f t="shared" si="78"/>
        <v>24.333333333333336</v>
      </c>
      <c r="O876" s="16">
        <f t="shared" si="79"/>
        <v>41368.583726851852</v>
      </c>
      <c r="P876" s="18">
        <f t="shared" si="80"/>
        <v>41398.583726851852</v>
      </c>
      <c r="Q876" t="s">
        <v>8278</v>
      </c>
      <c r="R876" s="7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7">
        <v>5000</v>
      </c>
      <c r="E877">
        <v>0</v>
      </c>
      <c r="F877" t="s">
        <v>8221</v>
      </c>
      <c r="G877" t="s">
        <v>8224</v>
      </c>
      <c r="H877" t="s">
        <v>8246</v>
      </c>
      <c r="I877" s="9">
        <v>1442856131</v>
      </c>
      <c r="J877">
        <v>1441128131</v>
      </c>
      <c r="K877" t="b">
        <v>0</v>
      </c>
      <c r="L877">
        <v>0</v>
      </c>
      <c r="M877" t="b">
        <v>0</v>
      </c>
      <c r="N877" s="11">
        <f t="shared" si="78"/>
        <v>0</v>
      </c>
      <c r="O877" s="16">
        <f t="shared" si="79"/>
        <v>42248.723738425921</v>
      </c>
      <c r="P877" s="18">
        <f t="shared" si="80"/>
        <v>42268.723738425921</v>
      </c>
      <c r="Q877" t="s">
        <v>8278</v>
      </c>
      <c r="R877" s="7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7">
        <v>3152</v>
      </c>
      <c r="E878">
        <v>1286</v>
      </c>
      <c r="F878" t="s">
        <v>8221</v>
      </c>
      <c r="G878" t="s">
        <v>8225</v>
      </c>
      <c r="H878" t="s">
        <v>8247</v>
      </c>
      <c r="I878" s="9">
        <v>1359978927</v>
      </c>
      <c r="J878">
        <v>1357127727</v>
      </c>
      <c r="K878" t="b">
        <v>0</v>
      </c>
      <c r="L878">
        <v>45</v>
      </c>
      <c r="M878" t="b">
        <v>0</v>
      </c>
      <c r="N878" s="11">
        <f t="shared" si="78"/>
        <v>40.799492385786799</v>
      </c>
      <c r="O878" s="16">
        <f t="shared" si="79"/>
        <v>41276.496840277774</v>
      </c>
      <c r="P878" s="18">
        <f t="shared" si="80"/>
        <v>41309.496840277774</v>
      </c>
      <c r="Q878" t="s">
        <v>8278</v>
      </c>
      <c r="R878" s="7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7">
        <v>2000</v>
      </c>
      <c r="E879">
        <v>1351</v>
      </c>
      <c r="F879" t="s">
        <v>8221</v>
      </c>
      <c r="G879" t="s">
        <v>8224</v>
      </c>
      <c r="H879" t="s">
        <v>8246</v>
      </c>
      <c r="I879" s="9">
        <v>1387479360</v>
      </c>
      <c r="J879">
        <v>1384887360</v>
      </c>
      <c r="K879" t="b">
        <v>0</v>
      </c>
      <c r="L879">
        <v>29</v>
      </c>
      <c r="M879" t="b">
        <v>0</v>
      </c>
      <c r="N879" s="11">
        <f t="shared" si="78"/>
        <v>67.55</v>
      </c>
      <c r="O879" s="16">
        <f t="shared" si="79"/>
        <v>41597.788888888892</v>
      </c>
      <c r="P879" s="18">
        <f t="shared" si="80"/>
        <v>41627.788888888892</v>
      </c>
      <c r="Q879" t="s">
        <v>8278</v>
      </c>
      <c r="R879" s="7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7">
        <v>5000</v>
      </c>
      <c r="E880">
        <v>65</v>
      </c>
      <c r="F880" t="s">
        <v>8221</v>
      </c>
      <c r="G880" t="s">
        <v>8224</v>
      </c>
      <c r="H880" t="s">
        <v>8246</v>
      </c>
      <c r="I880" s="9">
        <v>1293082524</v>
      </c>
      <c r="J880">
        <v>1290490524</v>
      </c>
      <c r="K880" t="b">
        <v>0</v>
      </c>
      <c r="L880">
        <v>2</v>
      </c>
      <c r="M880" t="b">
        <v>0</v>
      </c>
      <c r="N880" s="11">
        <f t="shared" si="78"/>
        <v>1.3</v>
      </c>
      <c r="O880" s="16">
        <f t="shared" si="79"/>
        <v>40505.232916666668</v>
      </c>
      <c r="P880" s="18">
        <f t="shared" si="80"/>
        <v>40535.232916666668</v>
      </c>
      <c r="Q880" t="s">
        <v>8278</v>
      </c>
      <c r="R880" s="7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7">
        <v>2100</v>
      </c>
      <c r="E881">
        <v>644</v>
      </c>
      <c r="F881" t="s">
        <v>8221</v>
      </c>
      <c r="G881" t="s">
        <v>8224</v>
      </c>
      <c r="H881" t="s">
        <v>8246</v>
      </c>
      <c r="I881" s="9">
        <v>1338321305</v>
      </c>
      <c r="J881">
        <v>1336506905</v>
      </c>
      <c r="K881" t="b">
        <v>0</v>
      </c>
      <c r="L881">
        <v>30</v>
      </c>
      <c r="M881" t="b">
        <v>0</v>
      </c>
      <c r="N881" s="11">
        <f t="shared" si="78"/>
        <v>30.666666666666664</v>
      </c>
      <c r="O881" s="16">
        <f t="shared" si="79"/>
        <v>41037.829918981479</v>
      </c>
      <c r="P881" s="18">
        <f t="shared" si="80"/>
        <v>41058.829918981479</v>
      </c>
      <c r="Q881" t="s">
        <v>8278</v>
      </c>
      <c r="R881" s="7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7">
        <v>3780</v>
      </c>
      <c r="E882">
        <v>113</v>
      </c>
      <c r="F882" t="s">
        <v>8221</v>
      </c>
      <c r="G882" t="s">
        <v>8224</v>
      </c>
      <c r="H882" t="s">
        <v>8246</v>
      </c>
      <c r="I882" s="9">
        <v>1351582938</v>
      </c>
      <c r="J882">
        <v>1348731738</v>
      </c>
      <c r="K882" t="b">
        <v>0</v>
      </c>
      <c r="L882">
        <v>8</v>
      </c>
      <c r="M882" t="b">
        <v>0</v>
      </c>
      <c r="N882" s="11">
        <f t="shared" si="78"/>
        <v>2.9894179894179893</v>
      </c>
      <c r="O882" s="16">
        <f t="shared" si="79"/>
        <v>41179.32104166667</v>
      </c>
      <c r="P882" s="18">
        <f t="shared" si="80"/>
        <v>41212.32104166667</v>
      </c>
      <c r="Q882" t="s">
        <v>8279</v>
      </c>
      <c r="R882" s="7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7">
        <v>3750</v>
      </c>
      <c r="E883">
        <v>30</v>
      </c>
      <c r="F883" t="s">
        <v>8221</v>
      </c>
      <c r="G883" t="s">
        <v>8224</v>
      </c>
      <c r="H883" t="s">
        <v>8246</v>
      </c>
      <c r="I883" s="9">
        <v>1326520886</v>
      </c>
      <c r="J883">
        <v>1322632886</v>
      </c>
      <c r="K883" t="b">
        <v>0</v>
      </c>
      <c r="L883">
        <v>1</v>
      </c>
      <c r="M883" t="b">
        <v>0</v>
      </c>
      <c r="N883" s="11">
        <f t="shared" si="78"/>
        <v>0.8</v>
      </c>
      <c r="O883" s="16">
        <f t="shared" si="79"/>
        <v>40877.25099537037</v>
      </c>
      <c r="P883" s="18">
        <f t="shared" si="80"/>
        <v>40922.25099537037</v>
      </c>
      <c r="Q883" t="s">
        <v>8279</v>
      </c>
      <c r="R883" s="7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7">
        <v>1500</v>
      </c>
      <c r="E884">
        <v>302</v>
      </c>
      <c r="F884" t="s">
        <v>8221</v>
      </c>
      <c r="G884" t="s">
        <v>8224</v>
      </c>
      <c r="H884" t="s">
        <v>8246</v>
      </c>
      <c r="I884" s="9">
        <v>1315341550</v>
      </c>
      <c r="J884">
        <v>1312490350</v>
      </c>
      <c r="K884" t="b">
        <v>0</v>
      </c>
      <c r="L884">
        <v>14</v>
      </c>
      <c r="M884" t="b">
        <v>0</v>
      </c>
      <c r="N884" s="11">
        <f t="shared" si="78"/>
        <v>20.133333333333333</v>
      </c>
      <c r="O884" s="16">
        <f t="shared" si="79"/>
        <v>40759.860532407409</v>
      </c>
      <c r="P884" s="18">
        <f t="shared" si="80"/>
        <v>40792.860532407409</v>
      </c>
      <c r="Q884" t="s">
        <v>8279</v>
      </c>
      <c r="R884" s="7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7">
        <v>5000</v>
      </c>
      <c r="E885">
        <v>2001</v>
      </c>
      <c r="F885" t="s">
        <v>8221</v>
      </c>
      <c r="G885" t="s">
        <v>8224</v>
      </c>
      <c r="H885" t="s">
        <v>8246</v>
      </c>
      <c r="I885" s="9">
        <v>1456957635</v>
      </c>
      <c r="J885">
        <v>1451773635</v>
      </c>
      <c r="K885" t="b">
        <v>0</v>
      </c>
      <c r="L885">
        <v>24</v>
      </c>
      <c r="M885" t="b">
        <v>0</v>
      </c>
      <c r="N885" s="11">
        <f t="shared" si="78"/>
        <v>40.020000000000003</v>
      </c>
      <c r="O885" s="16">
        <f t="shared" si="79"/>
        <v>42371.935590277775</v>
      </c>
      <c r="P885" s="18">
        <f t="shared" si="80"/>
        <v>42431.935590277775</v>
      </c>
      <c r="Q885" t="s">
        <v>8279</v>
      </c>
      <c r="R885" s="7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7">
        <v>2000</v>
      </c>
      <c r="E886">
        <v>20</v>
      </c>
      <c r="F886" t="s">
        <v>8221</v>
      </c>
      <c r="G886" t="s">
        <v>8224</v>
      </c>
      <c r="H886" t="s">
        <v>8246</v>
      </c>
      <c r="I886" s="9">
        <v>1336789860</v>
      </c>
      <c r="J886">
        <v>1331666146</v>
      </c>
      <c r="K886" t="b">
        <v>0</v>
      </c>
      <c r="L886">
        <v>2</v>
      </c>
      <c r="M886" t="b">
        <v>0</v>
      </c>
      <c r="N886" s="11">
        <f t="shared" si="78"/>
        <v>1</v>
      </c>
      <c r="O886" s="16">
        <f t="shared" si="79"/>
        <v>40981.802615740737</v>
      </c>
      <c r="P886" s="18">
        <f t="shared" si="80"/>
        <v>41041.104861111111</v>
      </c>
      <c r="Q886" t="s">
        <v>8279</v>
      </c>
      <c r="R886" s="7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7">
        <v>1000</v>
      </c>
      <c r="E887">
        <v>750</v>
      </c>
      <c r="F887" t="s">
        <v>8221</v>
      </c>
      <c r="G887" t="s">
        <v>8224</v>
      </c>
      <c r="H887" t="s">
        <v>8246</v>
      </c>
      <c r="I887" s="9">
        <v>1483137311</v>
      </c>
      <c r="J887">
        <v>1481322911</v>
      </c>
      <c r="K887" t="b">
        <v>0</v>
      </c>
      <c r="L887">
        <v>21</v>
      </c>
      <c r="M887" t="b">
        <v>0</v>
      </c>
      <c r="N887" s="11">
        <f t="shared" si="78"/>
        <v>75</v>
      </c>
      <c r="O887" s="16">
        <f t="shared" si="79"/>
        <v>42713.941099537042</v>
      </c>
      <c r="P887" s="18">
        <f t="shared" si="80"/>
        <v>42734.941099537042</v>
      </c>
      <c r="Q887" t="s">
        <v>8279</v>
      </c>
      <c r="R887" s="7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7">
        <v>500</v>
      </c>
      <c r="E888">
        <v>205</v>
      </c>
      <c r="F888" t="s">
        <v>8221</v>
      </c>
      <c r="G888" t="s">
        <v>8224</v>
      </c>
      <c r="H888" t="s">
        <v>8246</v>
      </c>
      <c r="I888" s="9">
        <v>1473972813</v>
      </c>
      <c r="J888">
        <v>1471812813</v>
      </c>
      <c r="K888" t="b">
        <v>0</v>
      </c>
      <c r="L888">
        <v>7</v>
      </c>
      <c r="M888" t="b">
        <v>0</v>
      </c>
      <c r="N888" s="11">
        <f t="shared" si="78"/>
        <v>41</v>
      </c>
      <c r="O888" s="16">
        <f t="shared" si="79"/>
        <v>42603.870520833334</v>
      </c>
      <c r="P888" s="18">
        <f t="shared" si="80"/>
        <v>42628.870520833334</v>
      </c>
      <c r="Q888" t="s">
        <v>8279</v>
      </c>
      <c r="R888" s="7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7">
        <v>1000</v>
      </c>
      <c r="E889">
        <v>0</v>
      </c>
      <c r="F889" t="s">
        <v>8221</v>
      </c>
      <c r="G889" t="s">
        <v>8224</v>
      </c>
      <c r="H889" t="s">
        <v>8246</v>
      </c>
      <c r="I889" s="9">
        <v>1338159655</v>
      </c>
      <c r="J889">
        <v>1335567655</v>
      </c>
      <c r="K889" t="b">
        <v>0</v>
      </c>
      <c r="L889">
        <v>0</v>
      </c>
      <c r="M889" t="b">
        <v>0</v>
      </c>
      <c r="N889" s="11">
        <f t="shared" si="78"/>
        <v>0</v>
      </c>
      <c r="O889" s="16">
        <f t="shared" si="79"/>
        <v>41026.958969907406</v>
      </c>
      <c r="P889" s="18">
        <f t="shared" si="80"/>
        <v>41056.958969907406</v>
      </c>
      <c r="Q889" t="s">
        <v>8279</v>
      </c>
      <c r="R889" s="7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7">
        <v>1000</v>
      </c>
      <c r="E890">
        <v>72</v>
      </c>
      <c r="F890" t="s">
        <v>8221</v>
      </c>
      <c r="G890" t="s">
        <v>8224</v>
      </c>
      <c r="H890" t="s">
        <v>8246</v>
      </c>
      <c r="I890" s="9">
        <v>1314856800</v>
      </c>
      <c r="J890">
        <v>1311789885</v>
      </c>
      <c r="K890" t="b">
        <v>0</v>
      </c>
      <c r="L890">
        <v>4</v>
      </c>
      <c r="M890" t="b">
        <v>0</v>
      </c>
      <c r="N890" s="11">
        <f t="shared" si="78"/>
        <v>7.1999999999999993</v>
      </c>
      <c r="O890" s="16">
        <f t="shared" si="79"/>
        <v>40751.753298611111</v>
      </c>
      <c r="P890" s="18">
        <f t="shared" si="80"/>
        <v>40787.25</v>
      </c>
      <c r="Q890" t="s">
        <v>8279</v>
      </c>
      <c r="R890" s="7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7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9">
        <v>1412534943</v>
      </c>
      <c r="J891">
        <v>1409942943</v>
      </c>
      <c r="K891" t="b">
        <v>0</v>
      </c>
      <c r="L891">
        <v>32</v>
      </c>
      <c r="M891" t="b">
        <v>0</v>
      </c>
      <c r="N891" s="11">
        <f t="shared" si="78"/>
        <v>9.4412800000000008</v>
      </c>
      <c r="O891" s="16">
        <f t="shared" si="79"/>
        <v>41887.784062500003</v>
      </c>
      <c r="P891" s="18">
        <f t="shared" si="80"/>
        <v>41917.784062500003</v>
      </c>
      <c r="Q891" t="s">
        <v>8279</v>
      </c>
      <c r="R891" s="7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7">
        <v>3000</v>
      </c>
      <c r="E892">
        <v>125</v>
      </c>
      <c r="F892" t="s">
        <v>8221</v>
      </c>
      <c r="G892" t="s">
        <v>8224</v>
      </c>
      <c r="H892" t="s">
        <v>8246</v>
      </c>
      <c r="I892" s="9">
        <v>1385055979</v>
      </c>
      <c r="J892">
        <v>1382460379</v>
      </c>
      <c r="K892" t="b">
        <v>0</v>
      </c>
      <c r="L892">
        <v>4</v>
      </c>
      <c r="M892" t="b">
        <v>0</v>
      </c>
      <c r="N892" s="11">
        <f t="shared" si="78"/>
        <v>4.1666666666666661</v>
      </c>
      <c r="O892" s="16">
        <f t="shared" si="79"/>
        <v>41569.698831018519</v>
      </c>
      <c r="P892" s="18">
        <f t="shared" si="80"/>
        <v>41599.740497685183</v>
      </c>
      <c r="Q892" t="s">
        <v>8279</v>
      </c>
      <c r="R892" s="7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7">
        <v>8000</v>
      </c>
      <c r="E893">
        <v>260</v>
      </c>
      <c r="F893" t="s">
        <v>8221</v>
      </c>
      <c r="G893" t="s">
        <v>8224</v>
      </c>
      <c r="H893" t="s">
        <v>8246</v>
      </c>
      <c r="I893" s="9">
        <v>1408581930</v>
      </c>
      <c r="J893">
        <v>1405989930</v>
      </c>
      <c r="K893" t="b">
        <v>0</v>
      </c>
      <c r="L893">
        <v>9</v>
      </c>
      <c r="M893" t="b">
        <v>0</v>
      </c>
      <c r="N893" s="11">
        <f t="shared" si="78"/>
        <v>3.25</v>
      </c>
      <c r="O893" s="16">
        <f t="shared" si="79"/>
        <v>41842.031597222223</v>
      </c>
      <c r="P893" s="18">
        <f t="shared" si="80"/>
        <v>41872.031597222223</v>
      </c>
      <c r="Q893" t="s">
        <v>8279</v>
      </c>
      <c r="R893" s="7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7">
        <v>6000</v>
      </c>
      <c r="E894">
        <v>2445</v>
      </c>
      <c r="F894" t="s">
        <v>8221</v>
      </c>
      <c r="G894" t="s">
        <v>8224</v>
      </c>
      <c r="H894" t="s">
        <v>8246</v>
      </c>
      <c r="I894" s="9">
        <v>1280635200</v>
      </c>
      <c r="J894">
        <v>1273121283</v>
      </c>
      <c r="K894" t="b">
        <v>0</v>
      </c>
      <c r="L894">
        <v>17</v>
      </c>
      <c r="M894" t="b">
        <v>0</v>
      </c>
      <c r="N894" s="11">
        <f t="shared" si="78"/>
        <v>40.75</v>
      </c>
      <c r="O894" s="16">
        <f t="shared" si="79"/>
        <v>40304.20003472222</v>
      </c>
      <c r="P894" s="18">
        <f t="shared" si="80"/>
        <v>40391.166666666664</v>
      </c>
      <c r="Q894" t="s">
        <v>8279</v>
      </c>
      <c r="R894" s="7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7">
        <v>2000</v>
      </c>
      <c r="E895">
        <v>200</v>
      </c>
      <c r="F895" t="s">
        <v>8221</v>
      </c>
      <c r="G895" t="s">
        <v>8224</v>
      </c>
      <c r="H895" t="s">
        <v>8246</v>
      </c>
      <c r="I895" s="9">
        <v>1427920363</v>
      </c>
      <c r="J895">
        <v>1425331963</v>
      </c>
      <c r="K895" t="b">
        <v>0</v>
      </c>
      <c r="L895">
        <v>5</v>
      </c>
      <c r="M895" t="b">
        <v>0</v>
      </c>
      <c r="N895" s="11">
        <f t="shared" si="78"/>
        <v>10</v>
      </c>
      <c r="O895" s="16">
        <f t="shared" si="79"/>
        <v>42065.897719907407</v>
      </c>
      <c r="P895" s="18">
        <f t="shared" si="80"/>
        <v>42095.856053240743</v>
      </c>
      <c r="Q895" t="s">
        <v>8279</v>
      </c>
      <c r="R895" s="7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7">
        <v>20000</v>
      </c>
      <c r="E896">
        <v>7834</v>
      </c>
      <c r="F896" t="s">
        <v>8221</v>
      </c>
      <c r="G896" t="s">
        <v>8224</v>
      </c>
      <c r="H896" t="s">
        <v>8246</v>
      </c>
      <c r="I896" s="9">
        <v>1465169610</v>
      </c>
      <c r="J896">
        <v>1462577610</v>
      </c>
      <c r="K896" t="b">
        <v>0</v>
      </c>
      <c r="L896">
        <v>53</v>
      </c>
      <c r="M896" t="b">
        <v>0</v>
      </c>
      <c r="N896" s="11">
        <f t="shared" si="78"/>
        <v>39.17</v>
      </c>
      <c r="O896" s="16">
        <f t="shared" si="79"/>
        <v>42496.981597222228</v>
      </c>
      <c r="P896" s="18">
        <f t="shared" si="80"/>
        <v>42526.981597222228</v>
      </c>
      <c r="Q896" t="s">
        <v>8279</v>
      </c>
      <c r="R896" s="7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7">
        <v>8000</v>
      </c>
      <c r="E897">
        <v>195</v>
      </c>
      <c r="F897" t="s">
        <v>8221</v>
      </c>
      <c r="G897" t="s">
        <v>8224</v>
      </c>
      <c r="H897" t="s">
        <v>8246</v>
      </c>
      <c r="I897" s="9">
        <v>1287975829</v>
      </c>
      <c r="J897">
        <v>1284087829</v>
      </c>
      <c r="K897" t="b">
        <v>0</v>
      </c>
      <c r="L897">
        <v>7</v>
      </c>
      <c r="M897" t="b">
        <v>0</v>
      </c>
      <c r="N897" s="11">
        <f t="shared" si="78"/>
        <v>2.4375</v>
      </c>
      <c r="O897" s="16">
        <f t="shared" si="79"/>
        <v>40431.127650462964</v>
      </c>
      <c r="P897" s="18">
        <f t="shared" si="80"/>
        <v>40476.127650462964</v>
      </c>
      <c r="Q897" t="s">
        <v>8279</v>
      </c>
      <c r="R897" s="7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7">
        <v>8000</v>
      </c>
      <c r="E898">
        <v>3200</v>
      </c>
      <c r="F898" t="s">
        <v>8221</v>
      </c>
      <c r="G898" t="s">
        <v>8224</v>
      </c>
      <c r="H898" t="s">
        <v>8246</v>
      </c>
      <c r="I898" s="9">
        <v>1440734400</v>
      </c>
      <c r="J898">
        <v>1438549026</v>
      </c>
      <c r="K898" t="b">
        <v>0</v>
      </c>
      <c r="L898">
        <v>72</v>
      </c>
      <c r="M898" t="b">
        <v>0</v>
      </c>
      <c r="N898" s="11">
        <f t="shared" ref="N898:N961" si="84">E898/D898*100</f>
        <v>40</v>
      </c>
      <c r="O898" s="16">
        <f t="shared" ref="O898:O961" si="85">(((J898/60)/60)/24)+DATE(1970,1,1)</f>
        <v>42218.872986111113</v>
      </c>
      <c r="P898" s="18">
        <f t="shared" ref="P898:P961" si="86">(((I898/60)/60)/24)+DATE(1970,1,1)</f>
        <v>42244.166666666672</v>
      </c>
      <c r="Q898" t="s">
        <v>8279</v>
      </c>
      <c r="R898" s="7">
        <f t="shared" ref="R898:R961" si="87">E898/L898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7">
        <v>3000</v>
      </c>
      <c r="E899">
        <v>0</v>
      </c>
      <c r="F899" t="s">
        <v>8221</v>
      </c>
      <c r="G899" t="s">
        <v>8224</v>
      </c>
      <c r="H899" t="s">
        <v>8246</v>
      </c>
      <c r="I899" s="9">
        <v>1354123908</v>
      </c>
      <c r="J899">
        <v>1351528308</v>
      </c>
      <c r="K899" t="b">
        <v>0</v>
      </c>
      <c r="L899">
        <v>0</v>
      </c>
      <c r="M899" t="b">
        <v>0</v>
      </c>
      <c r="N899" s="11">
        <f t="shared" si="84"/>
        <v>0</v>
      </c>
      <c r="O899" s="16">
        <f t="shared" si="85"/>
        <v>41211.688750000001</v>
      </c>
      <c r="P899" s="18">
        <f t="shared" si="86"/>
        <v>41241.730416666665</v>
      </c>
      <c r="Q899" t="s">
        <v>8279</v>
      </c>
      <c r="R899" s="7" t="e">
        <f t="shared" si="87"/>
        <v>#DIV/0!</v>
      </c>
      <c r="S899" t="str">
        <f t="shared" ref="S899:S962" si="88">LEFT(Q899,FIND("/",Q899)-1)</f>
        <v>music</v>
      </c>
      <c r="T899" t="str">
        <f t="shared" ref="T899:T962" si="89">RIGHT(Q899,LEN(Q899)-FIND("/",Q899))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7">
        <v>2500</v>
      </c>
      <c r="E900">
        <v>70</v>
      </c>
      <c r="F900" t="s">
        <v>8221</v>
      </c>
      <c r="G900" t="s">
        <v>8224</v>
      </c>
      <c r="H900" t="s">
        <v>8246</v>
      </c>
      <c r="I900" s="9">
        <v>1326651110</v>
      </c>
      <c r="J900">
        <v>1322763110</v>
      </c>
      <c r="K900" t="b">
        <v>0</v>
      </c>
      <c r="L900">
        <v>2</v>
      </c>
      <c r="M900" t="b">
        <v>0</v>
      </c>
      <c r="N900" s="11">
        <f t="shared" si="84"/>
        <v>2.8000000000000003</v>
      </c>
      <c r="O900" s="16">
        <f t="shared" si="85"/>
        <v>40878.758217592593</v>
      </c>
      <c r="P900" s="18">
        <f t="shared" si="86"/>
        <v>40923.758217592593</v>
      </c>
      <c r="Q900" t="s">
        <v>8279</v>
      </c>
      <c r="R900" s="7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7">
        <v>750</v>
      </c>
      <c r="E901">
        <v>280</v>
      </c>
      <c r="F901" t="s">
        <v>8221</v>
      </c>
      <c r="G901" t="s">
        <v>8224</v>
      </c>
      <c r="H901" t="s">
        <v>8246</v>
      </c>
      <c r="I901" s="9">
        <v>1306549362</v>
      </c>
      <c r="J901">
        <v>1302661362</v>
      </c>
      <c r="K901" t="b">
        <v>0</v>
      </c>
      <c r="L901">
        <v>8</v>
      </c>
      <c r="M901" t="b">
        <v>0</v>
      </c>
      <c r="N901" s="11">
        <f t="shared" si="84"/>
        <v>37.333333333333336</v>
      </c>
      <c r="O901" s="16">
        <f t="shared" si="85"/>
        <v>40646.099097222221</v>
      </c>
      <c r="P901" s="18">
        <f t="shared" si="86"/>
        <v>40691.099097222221</v>
      </c>
      <c r="Q901" t="s">
        <v>8279</v>
      </c>
      <c r="R901" s="7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7">
        <v>5000</v>
      </c>
      <c r="E902">
        <v>21</v>
      </c>
      <c r="F902" t="s">
        <v>8221</v>
      </c>
      <c r="G902" t="s">
        <v>8224</v>
      </c>
      <c r="H902" t="s">
        <v>8246</v>
      </c>
      <c r="I902" s="9">
        <v>1459365802</v>
      </c>
      <c r="J902">
        <v>1456777402</v>
      </c>
      <c r="K902" t="b">
        <v>0</v>
      </c>
      <c r="L902">
        <v>2</v>
      </c>
      <c r="M902" t="b">
        <v>0</v>
      </c>
      <c r="N902" s="11">
        <f t="shared" si="84"/>
        <v>0.42</v>
      </c>
      <c r="O902" s="16">
        <f t="shared" si="85"/>
        <v>42429.84956018519</v>
      </c>
      <c r="P902" s="18">
        <f t="shared" si="86"/>
        <v>42459.807893518519</v>
      </c>
      <c r="Q902" t="s">
        <v>8278</v>
      </c>
      <c r="R902" s="7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7">
        <v>6500</v>
      </c>
      <c r="E903">
        <v>0</v>
      </c>
      <c r="F903" t="s">
        <v>8221</v>
      </c>
      <c r="G903" t="s">
        <v>8224</v>
      </c>
      <c r="H903" t="s">
        <v>8246</v>
      </c>
      <c r="I903" s="9">
        <v>1276024260</v>
      </c>
      <c r="J903">
        <v>1272050914</v>
      </c>
      <c r="K903" t="b">
        <v>0</v>
      </c>
      <c r="L903">
        <v>0</v>
      </c>
      <c r="M903" t="b">
        <v>0</v>
      </c>
      <c r="N903" s="11">
        <f t="shared" si="84"/>
        <v>0</v>
      </c>
      <c r="O903" s="16">
        <f t="shared" si="85"/>
        <v>40291.81150462963</v>
      </c>
      <c r="P903" s="18">
        <f t="shared" si="86"/>
        <v>40337.799305555556</v>
      </c>
      <c r="Q903" t="s">
        <v>8278</v>
      </c>
      <c r="R903" s="7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7">
        <v>30000</v>
      </c>
      <c r="E904">
        <v>90</v>
      </c>
      <c r="F904" t="s">
        <v>8221</v>
      </c>
      <c r="G904" t="s">
        <v>8224</v>
      </c>
      <c r="H904" t="s">
        <v>8246</v>
      </c>
      <c r="I904" s="9">
        <v>1409412600</v>
      </c>
      <c r="J904">
        <v>1404947422</v>
      </c>
      <c r="K904" t="b">
        <v>0</v>
      </c>
      <c r="L904">
        <v>3</v>
      </c>
      <c r="M904" t="b">
        <v>0</v>
      </c>
      <c r="N904" s="11">
        <f t="shared" si="84"/>
        <v>0.3</v>
      </c>
      <c r="O904" s="16">
        <f t="shared" si="85"/>
        <v>41829.965532407405</v>
      </c>
      <c r="P904" s="18">
        <f t="shared" si="86"/>
        <v>41881.645833333336</v>
      </c>
      <c r="Q904" t="s">
        <v>8278</v>
      </c>
      <c r="R904" s="7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7">
        <v>5000</v>
      </c>
      <c r="E905">
        <v>160</v>
      </c>
      <c r="F905" t="s">
        <v>8221</v>
      </c>
      <c r="G905" t="s">
        <v>8224</v>
      </c>
      <c r="H905" t="s">
        <v>8246</v>
      </c>
      <c r="I905" s="9">
        <v>1348367100</v>
      </c>
      <c r="J905">
        <v>1346180780</v>
      </c>
      <c r="K905" t="b">
        <v>0</v>
      </c>
      <c r="L905">
        <v>4</v>
      </c>
      <c r="M905" t="b">
        <v>0</v>
      </c>
      <c r="N905" s="11">
        <f t="shared" si="84"/>
        <v>3.2</v>
      </c>
      <c r="O905" s="16">
        <f t="shared" si="85"/>
        <v>41149.796064814815</v>
      </c>
      <c r="P905" s="18">
        <f t="shared" si="86"/>
        <v>41175.100694444445</v>
      </c>
      <c r="Q905" t="s">
        <v>8278</v>
      </c>
      <c r="R905" s="7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7">
        <v>50000</v>
      </c>
      <c r="E906">
        <v>151</v>
      </c>
      <c r="F906" t="s">
        <v>8221</v>
      </c>
      <c r="G906" t="s">
        <v>8224</v>
      </c>
      <c r="H906" t="s">
        <v>8246</v>
      </c>
      <c r="I906" s="9">
        <v>1451786137</v>
      </c>
      <c r="J906">
        <v>1449194137</v>
      </c>
      <c r="K906" t="b">
        <v>0</v>
      </c>
      <c r="L906">
        <v>3</v>
      </c>
      <c r="M906" t="b">
        <v>0</v>
      </c>
      <c r="N906" s="11">
        <f t="shared" si="84"/>
        <v>0.30199999999999999</v>
      </c>
      <c r="O906" s="16">
        <f t="shared" si="85"/>
        <v>42342.080289351856</v>
      </c>
      <c r="P906" s="18">
        <f t="shared" si="86"/>
        <v>42372.080289351856</v>
      </c>
      <c r="Q906" t="s">
        <v>8278</v>
      </c>
      <c r="R906" s="7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7">
        <v>6500</v>
      </c>
      <c r="E907">
        <v>196</v>
      </c>
      <c r="F907" t="s">
        <v>8221</v>
      </c>
      <c r="G907" t="s">
        <v>8224</v>
      </c>
      <c r="H907" t="s">
        <v>8246</v>
      </c>
      <c r="I907" s="9">
        <v>1295847926</v>
      </c>
      <c r="J907">
        <v>1290663926</v>
      </c>
      <c r="K907" t="b">
        <v>0</v>
      </c>
      <c r="L907">
        <v>6</v>
      </c>
      <c r="M907" t="b">
        <v>0</v>
      </c>
      <c r="N907" s="11">
        <f t="shared" si="84"/>
        <v>3.0153846153846153</v>
      </c>
      <c r="O907" s="16">
        <f t="shared" si="85"/>
        <v>40507.239884259259</v>
      </c>
      <c r="P907" s="18">
        <f t="shared" si="86"/>
        <v>40567.239884259259</v>
      </c>
      <c r="Q907" t="s">
        <v>8278</v>
      </c>
      <c r="R907" s="7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7">
        <v>15000</v>
      </c>
      <c r="E908">
        <v>0</v>
      </c>
      <c r="F908" t="s">
        <v>8221</v>
      </c>
      <c r="G908" t="s">
        <v>8224</v>
      </c>
      <c r="H908" t="s">
        <v>8246</v>
      </c>
      <c r="I908" s="9">
        <v>1394681590</v>
      </c>
      <c r="J908">
        <v>1392093190</v>
      </c>
      <c r="K908" t="b">
        <v>0</v>
      </c>
      <c r="L908">
        <v>0</v>
      </c>
      <c r="M908" t="b">
        <v>0</v>
      </c>
      <c r="N908" s="11">
        <f t="shared" si="84"/>
        <v>0</v>
      </c>
      <c r="O908" s="16">
        <f t="shared" si="85"/>
        <v>41681.189699074072</v>
      </c>
      <c r="P908" s="18">
        <f t="shared" si="86"/>
        <v>41711.148032407407</v>
      </c>
      <c r="Q908" t="s">
        <v>8278</v>
      </c>
      <c r="R908" s="7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7">
        <v>2900</v>
      </c>
      <c r="E909">
        <v>0</v>
      </c>
      <c r="F909" t="s">
        <v>8221</v>
      </c>
      <c r="G909" t="s">
        <v>8224</v>
      </c>
      <c r="H909" t="s">
        <v>8246</v>
      </c>
      <c r="I909" s="9">
        <v>1315715823</v>
      </c>
      <c r="J909">
        <v>1313123823</v>
      </c>
      <c r="K909" t="b">
        <v>0</v>
      </c>
      <c r="L909">
        <v>0</v>
      </c>
      <c r="M909" t="b">
        <v>0</v>
      </c>
      <c r="N909" s="11">
        <f t="shared" si="84"/>
        <v>0</v>
      </c>
      <c r="O909" s="16">
        <f t="shared" si="85"/>
        <v>40767.192395833335</v>
      </c>
      <c r="P909" s="18">
        <f t="shared" si="86"/>
        <v>40797.192395833335</v>
      </c>
      <c r="Q909" t="s">
        <v>8278</v>
      </c>
      <c r="R909" s="7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7">
        <v>2500</v>
      </c>
      <c r="E910">
        <v>0</v>
      </c>
      <c r="F910" t="s">
        <v>8221</v>
      </c>
      <c r="G910" t="s">
        <v>8224</v>
      </c>
      <c r="H910" t="s">
        <v>8246</v>
      </c>
      <c r="I910" s="9">
        <v>1280206740</v>
      </c>
      <c r="J910">
        <v>1276283655</v>
      </c>
      <c r="K910" t="b">
        <v>0</v>
      </c>
      <c r="L910">
        <v>0</v>
      </c>
      <c r="M910" t="b">
        <v>0</v>
      </c>
      <c r="N910" s="11">
        <f t="shared" si="84"/>
        <v>0</v>
      </c>
      <c r="O910" s="16">
        <f t="shared" si="85"/>
        <v>40340.801562499997</v>
      </c>
      <c r="P910" s="18">
        <f t="shared" si="86"/>
        <v>40386.207638888889</v>
      </c>
      <c r="Q910" t="s">
        <v>8278</v>
      </c>
      <c r="R910" s="7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7">
        <v>16000</v>
      </c>
      <c r="E911">
        <v>520</v>
      </c>
      <c r="F911" t="s">
        <v>8221</v>
      </c>
      <c r="G911" t="s">
        <v>8224</v>
      </c>
      <c r="H911" t="s">
        <v>8246</v>
      </c>
      <c r="I911" s="9">
        <v>1343016000</v>
      </c>
      <c r="J911">
        <v>1340296440</v>
      </c>
      <c r="K911" t="b">
        <v>0</v>
      </c>
      <c r="L911">
        <v>8</v>
      </c>
      <c r="M911" t="b">
        <v>0</v>
      </c>
      <c r="N911" s="11">
        <f t="shared" si="84"/>
        <v>3.25</v>
      </c>
      <c r="O911" s="16">
        <f t="shared" si="85"/>
        <v>41081.69027777778</v>
      </c>
      <c r="P911" s="18">
        <f t="shared" si="86"/>
        <v>41113.166666666664</v>
      </c>
      <c r="Q911" t="s">
        <v>8278</v>
      </c>
      <c r="R911" s="7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7">
        <v>550</v>
      </c>
      <c r="E912">
        <v>123</v>
      </c>
      <c r="F912" t="s">
        <v>8221</v>
      </c>
      <c r="G912" t="s">
        <v>8225</v>
      </c>
      <c r="H912" t="s">
        <v>8247</v>
      </c>
      <c r="I912" s="9">
        <v>1488546319</v>
      </c>
      <c r="J912">
        <v>1483362319</v>
      </c>
      <c r="K912" t="b">
        <v>0</v>
      </c>
      <c r="L912">
        <v>5</v>
      </c>
      <c r="M912" t="b">
        <v>0</v>
      </c>
      <c r="N912" s="11">
        <f t="shared" si="84"/>
        <v>22.363636363636363</v>
      </c>
      <c r="O912" s="16">
        <f t="shared" si="85"/>
        <v>42737.545358796298</v>
      </c>
      <c r="P912" s="18">
        <f t="shared" si="86"/>
        <v>42797.545358796298</v>
      </c>
      <c r="Q912" t="s">
        <v>8278</v>
      </c>
      <c r="R912" s="7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7">
        <v>100000</v>
      </c>
      <c r="E913">
        <v>0</v>
      </c>
      <c r="F913" t="s">
        <v>8221</v>
      </c>
      <c r="G913" t="s">
        <v>8224</v>
      </c>
      <c r="H913" t="s">
        <v>8246</v>
      </c>
      <c r="I913" s="9">
        <v>1390522045</v>
      </c>
      <c r="J913">
        <v>1388707645</v>
      </c>
      <c r="K913" t="b">
        <v>0</v>
      </c>
      <c r="L913">
        <v>0</v>
      </c>
      <c r="M913" t="b">
        <v>0</v>
      </c>
      <c r="N913" s="11">
        <f t="shared" si="84"/>
        <v>0</v>
      </c>
      <c r="O913" s="16">
        <f t="shared" si="85"/>
        <v>41642.005150462966</v>
      </c>
      <c r="P913" s="18">
        <f t="shared" si="86"/>
        <v>41663.005150462966</v>
      </c>
      <c r="Q913" t="s">
        <v>8278</v>
      </c>
      <c r="R913" s="7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7">
        <v>3500</v>
      </c>
      <c r="E914">
        <v>30</v>
      </c>
      <c r="F914" t="s">
        <v>8221</v>
      </c>
      <c r="G914" t="s">
        <v>8224</v>
      </c>
      <c r="H914" t="s">
        <v>8246</v>
      </c>
      <c r="I914" s="9">
        <v>1355197047</v>
      </c>
      <c r="J914">
        <v>1350009447</v>
      </c>
      <c r="K914" t="b">
        <v>0</v>
      </c>
      <c r="L914">
        <v>2</v>
      </c>
      <c r="M914" t="b">
        <v>0</v>
      </c>
      <c r="N914" s="11">
        <f t="shared" si="84"/>
        <v>0.85714285714285721</v>
      </c>
      <c r="O914" s="16">
        <f t="shared" si="85"/>
        <v>41194.109340277777</v>
      </c>
      <c r="P914" s="18">
        <f t="shared" si="86"/>
        <v>41254.151006944441</v>
      </c>
      <c r="Q914" t="s">
        <v>8278</v>
      </c>
      <c r="R914" s="7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7">
        <v>30000</v>
      </c>
      <c r="E915">
        <v>1982</v>
      </c>
      <c r="F915" t="s">
        <v>8221</v>
      </c>
      <c r="G915" t="s">
        <v>8224</v>
      </c>
      <c r="H915" t="s">
        <v>8246</v>
      </c>
      <c r="I915" s="9">
        <v>1336188019</v>
      </c>
      <c r="J915">
        <v>1333596019</v>
      </c>
      <c r="K915" t="b">
        <v>0</v>
      </c>
      <c r="L915">
        <v>24</v>
      </c>
      <c r="M915" t="b">
        <v>0</v>
      </c>
      <c r="N915" s="11">
        <f t="shared" si="84"/>
        <v>6.6066666666666665</v>
      </c>
      <c r="O915" s="16">
        <f t="shared" si="85"/>
        <v>41004.139108796298</v>
      </c>
      <c r="P915" s="18">
        <f t="shared" si="86"/>
        <v>41034.139108796298</v>
      </c>
      <c r="Q915" t="s">
        <v>8278</v>
      </c>
      <c r="R915" s="7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7">
        <v>1500</v>
      </c>
      <c r="E916">
        <v>0</v>
      </c>
      <c r="F916" t="s">
        <v>8221</v>
      </c>
      <c r="G916" t="s">
        <v>8224</v>
      </c>
      <c r="H916" t="s">
        <v>8246</v>
      </c>
      <c r="I916" s="9">
        <v>1345918747</v>
      </c>
      <c r="J916">
        <v>1343326747</v>
      </c>
      <c r="K916" t="b">
        <v>0</v>
      </c>
      <c r="L916">
        <v>0</v>
      </c>
      <c r="M916" t="b">
        <v>0</v>
      </c>
      <c r="N916" s="11">
        <f t="shared" si="84"/>
        <v>0</v>
      </c>
      <c r="O916" s="16">
        <f t="shared" si="85"/>
        <v>41116.763275462967</v>
      </c>
      <c r="P916" s="18">
        <f t="shared" si="86"/>
        <v>41146.763275462967</v>
      </c>
      <c r="Q916" t="s">
        <v>8278</v>
      </c>
      <c r="R916" s="7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7">
        <v>6500</v>
      </c>
      <c r="E917">
        <v>375</v>
      </c>
      <c r="F917" t="s">
        <v>8221</v>
      </c>
      <c r="G917" t="s">
        <v>8224</v>
      </c>
      <c r="H917" t="s">
        <v>8246</v>
      </c>
      <c r="I917" s="9">
        <v>1330577940</v>
      </c>
      <c r="J917">
        <v>1327853914</v>
      </c>
      <c r="K917" t="b">
        <v>0</v>
      </c>
      <c r="L917">
        <v>9</v>
      </c>
      <c r="M917" t="b">
        <v>0</v>
      </c>
      <c r="N917" s="11">
        <f t="shared" si="84"/>
        <v>5.7692307692307692</v>
      </c>
      <c r="O917" s="16">
        <f t="shared" si="85"/>
        <v>40937.679560185185</v>
      </c>
      <c r="P917" s="18">
        <f t="shared" si="86"/>
        <v>40969.207638888889</v>
      </c>
      <c r="Q917" t="s">
        <v>8278</v>
      </c>
      <c r="R917" s="7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7">
        <v>3300</v>
      </c>
      <c r="E918">
        <v>0</v>
      </c>
      <c r="F918" t="s">
        <v>8221</v>
      </c>
      <c r="G918" t="s">
        <v>8224</v>
      </c>
      <c r="H918" t="s">
        <v>8246</v>
      </c>
      <c r="I918" s="9">
        <v>1287723600</v>
      </c>
      <c r="J918">
        <v>1284409734</v>
      </c>
      <c r="K918" t="b">
        <v>0</v>
      </c>
      <c r="L918">
        <v>0</v>
      </c>
      <c r="M918" t="b">
        <v>0</v>
      </c>
      <c r="N918" s="11">
        <f t="shared" si="84"/>
        <v>0</v>
      </c>
      <c r="O918" s="16">
        <f t="shared" si="85"/>
        <v>40434.853402777779</v>
      </c>
      <c r="P918" s="18">
        <f t="shared" si="86"/>
        <v>40473.208333333336</v>
      </c>
      <c r="Q918" t="s">
        <v>8278</v>
      </c>
      <c r="R918" s="7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7">
        <v>5000</v>
      </c>
      <c r="E919">
        <v>30</v>
      </c>
      <c r="F919" t="s">
        <v>8221</v>
      </c>
      <c r="G919" t="s">
        <v>8224</v>
      </c>
      <c r="H919" t="s">
        <v>8246</v>
      </c>
      <c r="I919" s="9">
        <v>1405305000</v>
      </c>
      <c r="J919">
        <v>1402612730</v>
      </c>
      <c r="K919" t="b">
        <v>0</v>
      </c>
      <c r="L919">
        <v>1</v>
      </c>
      <c r="M919" t="b">
        <v>0</v>
      </c>
      <c r="N919" s="11">
        <f t="shared" si="84"/>
        <v>0.6</v>
      </c>
      <c r="O919" s="16">
        <f t="shared" si="85"/>
        <v>41802.94363425926</v>
      </c>
      <c r="P919" s="18">
        <f t="shared" si="86"/>
        <v>41834.104166666664</v>
      </c>
      <c r="Q919" t="s">
        <v>8278</v>
      </c>
      <c r="R919" s="7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7">
        <v>3900</v>
      </c>
      <c r="E920">
        <v>196</v>
      </c>
      <c r="F920" t="s">
        <v>8221</v>
      </c>
      <c r="G920" t="s">
        <v>8225</v>
      </c>
      <c r="H920" t="s">
        <v>8247</v>
      </c>
      <c r="I920" s="9">
        <v>1417474761</v>
      </c>
      <c r="J920">
        <v>1414879161</v>
      </c>
      <c r="K920" t="b">
        <v>0</v>
      </c>
      <c r="L920">
        <v>10</v>
      </c>
      <c r="M920" t="b">
        <v>0</v>
      </c>
      <c r="N920" s="11">
        <f t="shared" si="84"/>
        <v>5.0256410256410255</v>
      </c>
      <c r="O920" s="16">
        <f t="shared" si="85"/>
        <v>41944.916215277779</v>
      </c>
      <c r="P920" s="18">
        <f t="shared" si="86"/>
        <v>41974.957881944443</v>
      </c>
      <c r="Q920" t="s">
        <v>8278</v>
      </c>
      <c r="R920" s="7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 s="7">
        <v>20000</v>
      </c>
      <c r="E921">
        <v>100</v>
      </c>
      <c r="F921" t="s">
        <v>8221</v>
      </c>
      <c r="G921" t="s">
        <v>8224</v>
      </c>
      <c r="H921" t="s">
        <v>8246</v>
      </c>
      <c r="I921" s="9">
        <v>1355930645</v>
      </c>
      <c r="J921">
        <v>1352906645</v>
      </c>
      <c r="K921" t="b">
        <v>0</v>
      </c>
      <c r="L921">
        <v>1</v>
      </c>
      <c r="M921" t="b">
        <v>0</v>
      </c>
      <c r="N921" s="11">
        <f t="shared" si="84"/>
        <v>0.5</v>
      </c>
      <c r="O921" s="16">
        <f t="shared" si="85"/>
        <v>41227.641724537039</v>
      </c>
      <c r="P921" s="18">
        <f t="shared" si="86"/>
        <v>41262.641724537039</v>
      </c>
      <c r="Q921" t="s">
        <v>8278</v>
      </c>
      <c r="R921" s="7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7">
        <v>5500</v>
      </c>
      <c r="E922">
        <v>0</v>
      </c>
      <c r="F922" t="s">
        <v>8221</v>
      </c>
      <c r="G922" t="s">
        <v>8224</v>
      </c>
      <c r="H922" t="s">
        <v>8246</v>
      </c>
      <c r="I922" s="9">
        <v>1384448822</v>
      </c>
      <c r="J922">
        <v>1381853222</v>
      </c>
      <c r="K922" t="b">
        <v>0</v>
      </c>
      <c r="L922">
        <v>0</v>
      </c>
      <c r="M922" t="b">
        <v>0</v>
      </c>
      <c r="N922" s="11">
        <f t="shared" si="84"/>
        <v>0</v>
      </c>
      <c r="O922" s="16">
        <f t="shared" si="85"/>
        <v>41562.67155092593</v>
      </c>
      <c r="P922" s="18">
        <f t="shared" si="86"/>
        <v>41592.713217592594</v>
      </c>
      <c r="Q922" t="s">
        <v>8278</v>
      </c>
      <c r="R922" s="7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7">
        <v>15000</v>
      </c>
      <c r="E923">
        <v>4635</v>
      </c>
      <c r="F923" t="s">
        <v>8221</v>
      </c>
      <c r="G923" t="s">
        <v>8224</v>
      </c>
      <c r="H923" t="s">
        <v>8246</v>
      </c>
      <c r="I923" s="9">
        <v>1323666376</v>
      </c>
      <c r="J923">
        <v>1320033976</v>
      </c>
      <c r="K923" t="b">
        <v>0</v>
      </c>
      <c r="L923">
        <v>20</v>
      </c>
      <c r="M923" t="b">
        <v>0</v>
      </c>
      <c r="N923" s="11">
        <f t="shared" si="84"/>
        <v>30.9</v>
      </c>
      <c r="O923" s="16">
        <f t="shared" si="85"/>
        <v>40847.171018518515</v>
      </c>
      <c r="P923" s="18">
        <f t="shared" si="86"/>
        <v>40889.212685185186</v>
      </c>
      <c r="Q923" t="s">
        <v>8278</v>
      </c>
      <c r="R923" s="7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7">
        <v>27000</v>
      </c>
      <c r="E924">
        <v>5680</v>
      </c>
      <c r="F924" t="s">
        <v>8221</v>
      </c>
      <c r="G924" t="s">
        <v>8224</v>
      </c>
      <c r="H924" t="s">
        <v>8246</v>
      </c>
      <c r="I924" s="9">
        <v>1412167393</v>
      </c>
      <c r="J924">
        <v>1409143393</v>
      </c>
      <c r="K924" t="b">
        <v>0</v>
      </c>
      <c r="L924">
        <v>30</v>
      </c>
      <c r="M924" t="b">
        <v>0</v>
      </c>
      <c r="N924" s="11">
        <f t="shared" si="84"/>
        <v>21.037037037037038</v>
      </c>
      <c r="O924" s="16">
        <f t="shared" si="85"/>
        <v>41878.530011574076</v>
      </c>
      <c r="P924" s="18">
        <f t="shared" si="86"/>
        <v>41913.530011574076</v>
      </c>
      <c r="Q924" t="s">
        <v>8278</v>
      </c>
      <c r="R924" s="7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7">
        <v>15000</v>
      </c>
      <c r="E925">
        <v>330</v>
      </c>
      <c r="F925" t="s">
        <v>8221</v>
      </c>
      <c r="G925" t="s">
        <v>8224</v>
      </c>
      <c r="H925" t="s">
        <v>8246</v>
      </c>
      <c r="I925" s="9">
        <v>1416614523</v>
      </c>
      <c r="J925">
        <v>1414018923</v>
      </c>
      <c r="K925" t="b">
        <v>0</v>
      </c>
      <c r="L925">
        <v>6</v>
      </c>
      <c r="M925" t="b">
        <v>0</v>
      </c>
      <c r="N925" s="11">
        <f t="shared" si="84"/>
        <v>2.1999999999999997</v>
      </c>
      <c r="O925" s="16">
        <f t="shared" si="85"/>
        <v>41934.959756944445</v>
      </c>
      <c r="P925" s="18">
        <f t="shared" si="86"/>
        <v>41965.001423611116</v>
      </c>
      <c r="Q925" t="s">
        <v>8278</v>
      </c>
      <c r="R925" s="7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7">
        <v>3000</v>
      </c>
      <c r="E926">
        <v>327</v>
      </c>
      <c r="F926" t="s">
        <v>8221</v>
      </c>
      <c r="G926" t="s">
        <v>8224</v>
      </c>
      <c r="H926" t="s">
        <v>8246</v>
      </c>
      <c r="I926" s="9">
        <v>1360795069</v>
      </c>
      <c r="J926">
        <v>1358203069</v>
      </c>
      <c r="K926" t="b">
        <v>0</v>
      </c>
      <c r="L926">
        <v>15</v>
      </c>
      <c r="M926" t="b">
        <v>0</v>
      </c>
      <c r="N926" s="11">
        <f t="shared" si="84"/>
        <v>10.9</v>
      </c>
      <c r="O926" s="16">
        <f t="shared" si="85"/>
        <v>41288.942928240744</v>
      </c>
      <c r="P926" s="18">
        <f t="shared" si="86"/>
        <v>41318.942928240744</v>
      </c>
      <c r="Q926" t="s">
        <v>8278</v>
      </c>
      <c r="R926" s="7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7">
        <v>6000</v>
      </c>
      <c r="E927">
        <v>160</v>
      </c>
      <c r="F927" t="s">
        <v>8221</v>
      </c>
      <c r="G927" t="s">
        <v>8224</v>
      </c>
      <c r="H927" t="s">
        <v>8246</v>
      </c>
      <c r="I927" s="9">
        <v>1385590111</v>
      </c>
      <c r="J927">
        <v>1382994511</v>
      </c>
      <c r="K927" t="b">
        <v>0</v>
      </c>
      <c r="L927">
        <v>5</v>
      </c>
      <c r="M927" t="b">
        <v>0</v>
      </c>
      <c r="N927" s="11">
        <f t="shared" si="84"/>
        <v>2.666666666666667</v>
      </c>
      <c r="O927" s="16">
        <f t="shared" si="85"/>
        <v>41575.880914351852</v>
      </c>
      <c r="P927" s="18">
        <f t="shared" si="86"/>
        <v>41605.922581018516</v>
      </c>
      <c r="Q927" t="s">
        <v>8278</v>
      </c>
      <c r="R927" s="7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7">
        <v>7000</v>
      </c>
      <c r="E928">
        <v>0</v>
      </c>
      <c r="F928" t="s">
        <v>8221</v>
      </c>
      <c r="G928" t="s">
        <v>8224</v>
      </c>
      <c r="H928" t="s">
        <v>8246</v>
      </c>
      <c r="I928" s="9">
        <v>1278628800</v>
      </c>
      <c r="J928">
        <v>1276043330</v>
      </c>
      <c r="K928" t="b">
        <v>0</v>
      </c>
      <c r="L928">
        <v>0</v>
      </c>
      <c r="M928" t="b">
        <v>0</v>
      </c>
      <c r="N928" s="11">
        <f t="shared" si="84"/>
        <v>0</v>
      </c>
      <c r="O928" s="16">
        <f t="shared" si="85"/>
        <v>40338.02002314815</v>
      </c>
      <c r="P928" s="18">
        <f t="shared" si="86"/>
        <v>40367.944444444445</v>
      </c>
      <c r="Q928" t="s">
        <v>8278</v>
      </c>
      <c r="R928" s="7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7">
        <v>20000</v>
      </c>
      <c r="E929">
        <v>0</v>
      </c>
      <c r="F929" t="s">
        <v>8221</v>
      </c>
      <c r="G929" t="s">
        <v>8224</v>
      </c>
      <c r="H929" t="s">
        <v>8246</v>
      </c>
      <c r="I929" s="9">
        <v>1337024695</v>
      </c>
      <c r="J929">
        <v>1334432695</v>
      </c>
      <c r="K929" t="b">
        <v>0</v>
      </c>
      <c r="L929">
        <v>0</v>
      </c>
      <c r="M929" t="b">
        <v>0</v>
      </c>
      <c r="N929" s="11">
        <f t="shared" si="84"/>
        <v>0</v>
      </c>
      <c r="O929" s="16">
        <f t="shared" si="85"/>
        <v>41013.822858796295</v>
      </c>
      <c r="P929" s="18">
        <f t="shared" si="86"/>
        <v>41043.822858796295</v>
      </c>
      <c r="Q929" t="s">
        <v>8278</v>
      </c>
      <c r="R929" s="7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7">
        <v>14500</v>
      </c>
      <c r="E930">
        <v>1575</v>
      </c>
      <c r="F930" t="s">
        <v>8221</v>
      </c>
      <c r="G930" t="s">
        <v>8224</v>
      </c>
      <c r="H930" t="s">
        <v>8246</v>
      </c>
      <c r="I930" s="9">
        <v>1353196800</v>
      </c>
      <c r="J930">
        <v>1348864913</v>
      </c>
      <c r="K930" t="b">
        <v>0</v>
      </c>
      <c r="L930">
        <v>28</v>
      </c>
      <c r="M930" t="b">
        <v>0</v>
      </c>
      <c r="N930" s="11">
        <f t="shared" si="84"/>
        <v>10.86206896551724</v>
      </c>
      <c r="O930" s="16">
        <f t="shared" si="85"/>
        <v>41180.86241898148</v>
      </c>
      <c r="P930" s="18">
        <f t="shared" si="86"/>
        <v>41231</v>
      </c>
      <c r="Q930" t="s">
        <v>8278</v>
      </c>
      <c r="R930" s="7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7">
        <v>500</v>
      </c>
      <c r="E931">
        <v>0</v>
      </c>
      <c r="F931" t="s">
        <v>8221</v>
      </c>
      <c r="G931" t="s">
        <v>8224</v>
      </c>
      <c r="H931" t="s">
        <v>8246</v>
      </c>
      <c r="I931" s="9">
        <v>1333946569</v>
      </c>
      <c r="J931">
        <v>1331358169</v>
      </c>
      <c r="K931" t="b">
        <v>0</v>
      </c>
      <c r="L931">
        <v>0</v>
      </c>
      <c r="M931" t="b">
        <v>0</v>
      </c>
      <c r="N931" s="11">
        <f t="shared" si="84"/>
        <v>0</v>
      </c>
      <c r="O931" s="16">
        <f t="shared" si="85"/>
        <v>40978.238067129627</v>
      </c>
      <c r="P931" s="18">
        <f t="shared" si="86"/>
        <v>41008.196400462963</v>
      </c>
      <c r="Q931" t="s">
        <v>8278</v>
      </c>
      <c r="R931" s="7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7">
        <v>900</v>
      </c>
      <c r="E932">
        <v>345</v>
      </c>
      <c r="F932" t="s">
        <v>8221</v>
      </c>
      <c r="G932" t="s">
        <v>8224</v>
      </c>
      <c r="H932" t="s">
        <v>8246</v>
      </c>
      <c r="I932" s="9">
        <v>1277501520</v>
      </c>
      <c r="J932">
        <v>1273874306</v>
      </c>
      <c r="K932" t="b">
        <v>0</v>
      </c>
      <c r="L932">
        <v>5</v>
      </c>
      <c r="M932" t="b">
        <v>0</v>
      </c>
      <c r="N932" s="11">
        <f t="shared" si="84"/>
        <v>38.333333333333336</v>
      </c>
      <c r="O932" s="16">
        <f t="shared" si="85"/>
        <v>40312.915578703702</v>
      </c>
      <c r="P932" s="18">
        <f t="shared" si="86"/>
        <v>40354.897222222222</v>
      </c>
      <c r="Q932" t="s">
        <v>8278</v>
      </c>
      <c r="R932" s="7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7">
        <v>2000</v>
      </c>
      <c r="E933">
        <v>131</v>
      </c>
      <c r="F933" t="s">
        <v>8221</v>
      </c>
      <c r="G933" t="s">
        <v>8225</v>
      </c>
      <c r="H933" t="s">
        <v>8247</v>
      </c>
      <c r="I933" s="9">
        <v>1395007200</v>
      </c>
      <c r="J933">
        <v>1392021502</v>
      </c>
      <c r="K933" t="b">
        <v>0</v>
      </c>
      <c r="L933">
        <v>7</v>
      </c>
      <c r="M933" t="b">
        <v>0</v>
      </c>
      <c r="N933" s="11">
        <f t="shared" si="84"/>
        <v>6.5500000000000007</v>
      </c>
      <c r="O933" s="16">
        <f t="shared" si="85"/>
        <v>41680.359976851854</v>
      </c>
      <c r="P933" s="18">
        <f t="shared" si="86"/>
        <v>41714.916666666664</v>
      </c>
      <c r="Q933" t="s">
        <v>8278</v>
      </c>
      <c r="R933" s="7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7">
        <v>9500</v>
      </c>
      <c r="E934">
        <v>1381</v>
      </c>
      <c r="F934" t="s">
        <v>8221</v>
      </c>
      <c r="G934" t="s">
        <v>8224</v>
      </c>
      <c r="H934" t="s">
        <v>8246</v>
      </c>
      <c r="I934" s="9">
        <v>1363990545</v>
      </c>
      <c r="J934">
        <v>1360106145</v>
      </c>
      <c r="K934" t="b">
        <v>0</v>
      </c>
      <c r="L934">
        <v>30</v>
      </c>
      <c r="M934" t="b">
        <v>0</v>
      </c>
      <c r="N934" s="11">
        <f t="shared" si="84"/>
        <v>14.536842105263158</v>
      </c>
      <c r="O934" s="16">
        <f t="shared" si="85"/>
        <v>41310.969270833331</v>
      </c>
      <c r="P934" s="18">
        <f t="shared" si="86"/>
        <v>41355.927604166667</v>
      </c>
      <c r="Q934" t="s">
        <v>8278</v>
      </c>
      <c r="R934" s="7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7">
        <v>2000</v>
      </c>
      <c r="E935">
        <v>120</v>
      </c>
      <c r="F935" t="s">
        <v>8221</v>
      </c>
      <c r="G935" t="s">
        <v>8224</v>
      </c>
      <c r="H935" t="s">
        <v>8246</v>
      </c>
      <c r="I935" s="9">
        <v>1399867409</v>
      </c>
      <c r="J935">
        <v>1394683409</v>
      </c>
      <c r="K935" t="b">
        <v>0</v>
      </c>
      <c r="L935">
        <v>2</v>
      </c>
      <c r="M935" t="b">
        <v>0</v>
      </c>
      <c r="N935" s="11">
        <f t="shared" si="84"/>
        <v>6</v>
      </c>
      <c r="O935" s="16">
        <f t="shared" si="85"/>
        <v>41711.169085648151</v>
      </c>
      <c r="P935" s="18">
        <f t="shared" si="86"/>
        <v>41771.169085648151</v>
      </c>
      <c r="Q935" t="s">
        <v>8278</v>
      </c>
      <c r="R935" s="7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7">
        <v>5000</v>
      </c>
      <c r="E936">
        <v>1520</v>
      </c>
      <c r="F936" t="s">
        <v>8221</v>
      </c>
      <c r="G936" t="s">
        <v>8229</v>
      </c>
      <c r="H936" t="s">
        <v>8251</v>
      </c>
      <c r="I936" s="9">
        <v>1399183200</v>
      </c>
      <c r="J936">
        <v>1396633284</v>
      </c>
      <c r="K936" t="b">
        <v>0</v>
      </c>
      <c r="L936">
        <v>30</v>
      </c>
      <c r="M936" t="b">
        <v>0</v>
      </c>
      <c r="N936" s="11">
        <f t="shared" si="84"/>
        <v>30.4</v>
      </c>
      <c r="O936" s="16">
        <f t="shared" si="85"/>
        <v>41733.737083333333</v>
      </c>
      <c r="P936" s="18">
        <f t="shared" si="86"/>
        <v>41763.25</v>
      </c>
      <c r="Q936" t="s">
        <v>8278</v>
      </c>
      <c r="R936" s="7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7">
        <v>3500</v>
      </c>
      <c r="E937">
        <v>50</v>
      </c>
      <c r="F937" t="s">
        <v>8221</v>
      </c>
      <c r="G937" t="s">
        <v>8224</v>
      </c>
      <c r="H937" t="s">
        <v>8246</v>
      </c>
      <c r="I937" s="9">
        <v>1454054429</v>
      </c>
      <c r="J937">
        <v>1451462429</v>
      </c>
      <c r="K937" t="b">
        <v>0</v>
      </c>
      <c r="L937">
        <v>2</v>
      </c>
      <c r="M937" t="b">
        <v>0</v>
      </c>
      <c r="N937" s="11">
        <f t="shared" si="84"/>
        <v>1.4285714285714286</v>
      </c>
      <c r="O937" s="16">
        <f t="shared" si="85"/>
        <v>42368.333668981482</v>
      </c>
      <c r="P937" s="18">
        <f t="shared" si="86"/>
        <v>42398.333668981482</v>
      </c>
      <c r="Q937" t="s">
        <v>8278</v>
      </c>
      <c r="R937" s="7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7">
        <v>1400</v>
      </c>
      <c r="E938">
        <v>0</v>
      </c>
      <c r="F938" t="s">
        <v>8221</v>
      </c>
      <c r="G938" t="s">
        <v>8224</v>
      </c>
      <c r="H938" t="s">
        <v>8246</v>
      </c>
      <c r="I938" s="9">
        <v>1326916800</v>
      </c>
      <c r="J938">
        <v>1323131689</v>
      </c>
      <c r="K938" t="b">
        <v>0</v>
      </c>
      <c r="L938">
        <v>0</v>
      </c>
      <c r="M938" t="b">
        <v>0</v>
      </c>
      <c r="N938" s="11">
        <f t="shared" si="84"/>
        <v>0</v>
      </c>
      <c r="O938" s="16">
        <f t="shared" si="85"/>
        <v>40883.024178240739</v>
      </c>
      <c r="P938" s="18">
        <f t="shared" si="86"/>
        <v>40926.833333333336</v>
      </c>
      <c r="Q938" t="s">
        <v>8278</v>
      </c>
      <c r="R938" s="7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7">
        <v>3500</v>
      </c>
      <c r="E939">
        <v>40</v>
      </c>
      <c r="F939" t="s">
        <v>8221</v>
      </c>
      <c r="G939" t="s">
        <v>8224</v>
      </c>
      <c r="H939" t="s">
        <v>8246</v>
      </c>
      <c r="I939" s="9">
        <v>1383509357</v>
      </c>
      <c r="J939">
        <v>1380913757</v>
      </c>
      <c r="K939" t="b">
        <v>0</v>
      </c>
      <c r="L939">
        <v>2</v>
      </c>
      <c r="M939" t="b">
        <v>0</v>
      </c>
      <c r="N939" s="11">
        <f t="shared" si="84"/>
        <v>1.1428571428571428</v>
      </c>
      <c r="O939" s="16">
        <f t="shared" si="85"/>
        <v>41551.798113425924</v>
      </c>
      <c r="P939" s="18">
        <f t="shared" si="86"/>
        <v>41581.839780092596</v>
      </c>
      <c r="Q939" t="s">
        <v>8278</v>
      </c>
      <c r="R939" s="7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7">
        <v>7000</v>
      </c>
      <c r="E940">
        <v>25</v>
      </c>
      <c r="F940" t="s">
        <v>8221</v>
      </c>
      <c r="G940" t="s">
        <v>8224</v>
      </c>
      <c r="H940" t="s">
        <v>8246</v>
      </c>
      <c r="I940" s="9">
        <v>1346585448</v>
      </c>
      <c r="J940">
        <v>1343993448</v>
      </c>
      <c r="K940" t="b">
        <v>0</v>
      </c>
      <c r="L940">
        <v>1</v>
      </c>
      <c r="M940" t="b">
        <v>0</v>
      </c>
      <c r="N940" s="11">
        <f t="shared" si="84"/>
        <v>0.35714285714285715</v>
      </c>
      <c r="O940" s="16">
        <f t="shared" si="85"/>
        <v>41124.479722222226</v>
      </c>
      <c r="P940" s="18">
        <f t="shared" si="86"/>
        <v>41154.479722222226</v>
      </c>
      <c r="Q940" t="s">
        <v>8278</v>
      </c>
      <c r="R940" s="7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7">
        <v>2750</v>
      </c>
      <c r="E941">
        <v>40</v>
      </c>
      <c r="F941" t="s">
        <v>8221</v>
      </c>
      <c r="G941" t="s">
        <v>8224</v>
      </c>
      <c r="H941" t="s">
        <v>8246</v>
      </c>
      <c r="I941" s="9">
        <v>1372622280</v>
      </c>
      <c r="J941">
        <v>1369246738</v>
      </c>
      <c r="K941" t="b">
        <v>0</v>
      </c>
      <c r="L941">
        <v>2</v>
      </c>
      <c r="M941" t="b">
        <v>0</v>
      </c>
      <c r="N941" s="11">
        <f t="shared" si="84"/>
        <v>1.4545454545454546</v>
      </c>
      <c r="O941" s="16">
        <f t="shared" si="85"/>
        <v>41416.763171296298</v>
      </c>
      <c r="P941" s="18">
        <f t="shared" si="86"/>
        <v>41455.831944444442</v>
      </c>
      <c r="Q941" t="s">
        <v>8278</v>
      </c>
      <c r="R941" s="7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7">
        <v>9000</v>
      </c>
      <c r="E942">
        <v>1544</v>
      </c>
      <c r="F942" t="s">
        <v>8221</v>
      </c>
      <c r="G942" t="s">
        <v>8224</v>
      </c>
      <c r="H942" t="s">
        <v>8246</v>
      </c>
      <c r="I942" s="9">
        <v>1439251926</v>
      </c>
      <c r="J942">
        <v>1435363926</v>
      </c>
      <c r="K942" t="b">
        <v>0</v>
      </c>
      <c r="L942">
        <v>14</v>
      </c>
      <c r="M942" t="b">
        <v>0</v>
      </c>
      <c r="N942" s="11">
        <f t="shared" si="84"/>
        <v>17.155555555555555</v>
      </c>
      <c r="O942" s="16">
        <f t="shared" si="85"/>
        <v>42182.008402777778</v>
      </c>
      <c r="P942" s="18">
        <f t="shared" si="86"/>
        <v>42227.008402777778</v>
      </c>
      <c r="Q942" t="s">
        <v>8273</v>
      </c>
      <c r="R942" s="7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7">
        <v>50000</v>
      </c>
      <c r="E943">
        <v>1161</v>
      </c>
      <c r="F943" t="s">
        <v>8221</v>
      </c>
      <c r="G943" t="s">
        <v>8224</v>
      </c>
      <c r="H943" t="s">
        <v>8246</v>
      </c>
      <c r="I943" s="9">
        <v>1486693145</v>
      </c>
      <c r="J943">
        <v>1484101145</v>
      </c>
      <c r="K943" t="b">
        <v>0</v>
      </c>
      <c r="L943">
        <v>31</v>
      </c>
      <c r="M943" t="b">
        <v>0</v>
      </c>
      <c r="N943" s="11">
        <f t="shared" si="84"/>
        <v>2.3220000000000001</v>
      </c>
      <c r="O943" s="16">
        <f t="shared" si="85"/>
        <v>42746.096585648149</v>
      </c>
      <c r="P943" s="18">
        <f t="shared" si="86"/>
        <v>42776.096585648149</v>
      </c>
      <c r="Q943" t="s">
        <v>8273</v>
      </c>
      <c r="R943" s="7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7">
        <v>7500</v>
      </c>
      <c r="E944">
        <v>668</v>
      </c>
      <c r="F944" t="s">
        <v>8221</v>
      </c>
      <c r="G944" t="s">
        <v>8224</v>
      </c>
      <c r="H944" t="s">
        <v>8246</v>
      </c>
      <c r="I944" s="9">
        <v>1455826460</v>
      </c>
      <c r="J944">
        <v>1452716060</v>
      </c>
      <c r="K944" t="b">
        <v>0</v>
      </c>
      <c r="L944">
        <v>16</v>
      </c>
      <c r="M944" t="b">
        <v>0</v>
      </c>
      <c r="N944" s="11">
        <f t="shared" si="84"/>
        <v>8.9066666666666663</v>
      </c>
      <c r="O944" s="16">
        <f t="shared" si="85"/>
        <v>42382.843287037031</v>
      </c>
      <c r="P944" s="18">
        <f t="shared" si="86"/>
        <v>42418.843287037031</v>
      </c>
      <c r="Q944" t="s">
        <v>8273</v>
      </c>
      <c r="R944" s="7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7">
        <v>3000</v>
      </c>
      <c r="E945">
        <v>289</v>
      </c>
      <c r="F945" t="s">
        <v>8221</v>
      </c>
      <c r="G945" t="s">
        <v>8224</v>
      </c>
      <c r="H945" t="s">
        <v>8246</v>
      </c>
      <c r="I945" s="9">
        <v>1480438905</v>
      </c>
      <c r="J945">
        <v>1477843305</v>
      </c>
      <c r="K945" t="b">
        <v>0</v>
      </c>
      <c r="L945">
        <v>12</v>
      </c>
      <c r="M945" t="b">
        <v>0</v>
      </c>
      <c r="N945" s="11">
        <f t="shared" si="84"/>
        <v>9.6333333333333346</v>
      </c>
      <c r="O945" s="16">
        <f t="shared" si="85"/>
        <v>42673.66788194445</v>
      </c>
      <c r="P945" s="18">
        <f t="shared" si="86"/>
        <v>42703.709548611107</v>
      </c>
      <c r="Q945" t="s">
        <v>8273</v>
      </c>
      <c r="R945" s="7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7">
        <v>50000</v>
      </c>
      <c r="E946">
        <v>6663</v>
      </c>
      <c r="F946" t="s">
        <v>8221</v>
      </c>
      <c r="G946" t="s">
        <v>8224</v>
      </c>
      <c r="H946" t="s">
        <v>8246</v>
      </c>
      <c r="I946" s="9">
        <v>1460988000</v>
      </c>
      <c r="J946">
        <v>1458050450</v>
      </c>
      <c r="K946" t="b">
        <v>0</v>
      </c>
      <c r="L946">
        <v>96</v>
      </c>
      <c r="M946" t="b">
        <v>0</v>
      </c>
      <c r="N946" s="11">
        <f t="shared" si="84"/>
        <v>13.325999999999999</v>
      </c>
      <c r="O946" s="16">
        <f t="shared" si="85"/>
        <v>42444.583912037036</v>
      </c>
      <c r="P946" s="18">
        <f t="shared" si="86"/>
        <v>42478.583333333328</v>
      </c>
      <c r="Q946" t="s">
        <v>8273</v>
      </c>
      <c r="R946" s="7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7">
        <v>100000</v>
      </c>
      <c r="E947">
        <v>2484</v>
      </c>
      <c r="F947" t="s">
        <v>8221</v>
      </c>
      <c r="G947" t="s">
        <v>8230</v>
      </c>
      <c r="H947" t="s">
        <v>8249</v>
      </c>
      <c r="I947" s="9">
        <v>1487462340</v>
      </c>
      <c r="J947">
        <v>1482958626</v>
      </c>
      <c r="K947" t="b">
        <v>0</v>
      </c>
      <c r="L947">
        <v>16</v>
      </c>
      <c r="M947" t="b">
        <v>0</v>
      </c>
      <c r="N947" s="11">
        <f t="shared" si="84"/>
        <v>2.484</v>
      </c>
      <c r="O947" s="16">
        <f t="shared" si="85"/>
        <v>42732.872986111113</v>
      </c>
      <c r="P947" s="18">
        <f t="shared" si="86"/>
        <v>42784.999305555553</v>
      </c>
      <c r="Q947" t="s">
        <v>8273</v>
      </c>
      <c r="R947" s="7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7">
        <v>15000</v>
      </c>
      <c r="E948">
        <v>286</v>
      </c>
      <c r="F948" t="s">
        <v>8221</v>
      </c>
      <c r="G948" t="s">
        <v>8224</v>
      </c>
      <c r="H948" t="s">
        <v>8246</v>
      </c>
      <c r="I948" s="9">
        <v>1473444048</v>
      </c>
      <c r="J948">
        <v>1470852048</v>
      </c>
      <c r="K948" t="b">
        <v>0</v>
      </c>
      <c r="L948">
        <v>5</v>
      </c>
      <c r="M948" t="b">
        <v>0</v>
      </c>
      <c r="N948" s="11">
        <f t="shared" si="84"/>
        <v>1.9066666666666665</v>
      </c>
      <c r="O948" s="16">
        <f t="shared" si="85"/>
        <v>42592.750555555554</v>
      </c>
      <c r="P948" s="18">
        <f t="shared" si="86"/>
        <v>42622.750555555554</v>
      </c>
      <c r="Q948" t="s">
        <v>8273</v>
      </c>
      <c r="R948" s="7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7">
        <v>850</v>
      </c>
      <c r="E949">
        <v>0</v>
      </c>
      <c r="F949" t="s">
        <v>8221</v>
      </c>
      <c r="G949" t="s">
        <v>8224</v>
      </c>
      <c r="H949" t="s">
        <v>8246</v>
      </c>
      <c r="I949" s="9">
        <v>1467312306</v>
      </c>
      <c r="J949">
        <v>1462128306</v>
      </c>
      <c r="K949" t="b">
        <v>0</v>
      </c>
      <c r="L949">
        <v>0</v>
      </c>
      <c r="M949" t="b">
        <v>0</v>
      </c>
      <c r="N949" s="11">
        <f t="shared" si="84"/>
        <v>0</v>
      </c>
      <c r="O949" s="16">
        <f t="shared" si="85"/>
        <v>42491.781319444446</v>
      </c>
      <c r="P949" s="18">
        <f t="shared" si="86"/>
        <v>42551.781319444446</v>
      </c>
      <c r="Q949" t="s">
        <v>8273</v>
      </c>
      <c r="R949" s="7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7">
        <v>4000</v>
      </c>
      <c r="E950">
        <v>480</v>
      </c>
      <c r="F950" t="s">
        <v>8221</v>
      </c>
      <c r="G950" t="s">
        <v>8233</v>
      </c>
      <c r="H950" t="s">
        <v>8249</v>
      </c>
      <c r="I950" s="9">
        <v>1457812364</v>
      </c>
      <c r="J950">
        <v>1455220364</v>
      </c>
      <c r="K950" t="b">
        <v>0</v>
      </c>
      <c r="L950">
        <v>8</v>
      </c>
      <c r="M950" t="b">
        <v>0</v>
      </c>
      <c r="N950" s="11">
        <f t="shared" si="84"/>
        <v>12</v>
      </c>
      <c r="O950" s="16">
        <f t="shared" si="85"/>
        <v>42411.828287037039</v>
      </c>
      <c r="P950" s="18">
        <f t="shared" si="86"/>
        <v>42441.828287037039</v>
      </c>
      <c r="Q950" t="s">
        <v>8273</v>
      </c>
      <c r="R950" s="7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7">
        <v>20000</v>
      </c>
      <c r="E951">
        <v>273</v>
      </c>
      <c r="F951" t="s">
        <v>8221</v>
      </c>
      <c r="G951" t="s">
        <v>8236</v>
      </c>
      <c r="H951" t="s">
        <v>8249</v>
      </c>
      <c r="I951" s="9">
        <v>1456016576</v>
      </c>
      <c r="J951">
        <v>1450832576</v>
      </c>
      <c r="K951" t="b">
        <v>0</v>
      </c>
      <c r="L951">
        <v>7</v>
      </c>
      <c r="M951" t="b">
        <v>0</v>
      </c>
      <c r="N951" s="11">
        <f t="shared" si="84"/>
        <v>1.365</v>
      </c>
      <c r="O951" s="16">
        <f t="shared" si="85"/>
        <v>42361.043703703705</v>
      </c>
      <c r="P951" s="18">
        <f t="shared" si="86"/>
        <v>42421.043703703705</v>
      </c>
      <c r="Q951" t="s">
        <v>8273</v>
      </c>
      <c r="R951" s="7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7">
        <v>5000</v>
      </c>
      <c r="E952">
        <v>1402</v>
      </c>
      <c r="F952" t="s">
        <v>8221</v>
      </c>
      <c r="G952" t="s">
        <v>8229</v>
      </c>
      <c r="H952" t="s">
        <v>8251</v>
      </c>
      <c r="I952" s="9">
        <v>1453053661</v>
      </c>
      <c r="J952">
        <v>1450461661</v>
      </c>
      <c r="K952" t="b">
        <v>0</v>
      </c>
      <c r="L952">
        <v>24</v>
      </c>
      <c r="M952" t="b">
        <v>0</v>
      </c>
      <c r="N952" s="11">
        <f t="shared" si="84"/>
        <v>28.04</v>
      </c>
      <c r="O952" s="16">
        <f t="shared" si="85"/>
        <v>42356.750706018516</v>
      </c>
      <c r="P952" s="18">
        <f t="shared" si="86"/>
        <v>42386.750706018516</v>
      </c>
      <c r="Q952" t="s">
        <v>8273</v>
      </c>
      <c r="R952" s="7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 s="7">
        <v>50000</v>
      </c>
      <c r="E953">
        <v>19195</v>
      </c>
      <c r="F953" t="s">
        <v>8221</v>
      </c>
      <c r="G953" t="s">
        <v>8224</v>
      </c>
      <c r="H953" t="s">
        <v>8246</v>
      </c>
      <c r="I953" s="9">
        <v>1465054872</v>
      </c>
      <c r="J953">
        <v>1461166872</v>
      </c>
      <c r="K953" t="b">
        <v>0</v>
      </c>
      <c r="L953">
        <v>121</v>
      </c>
      <c r="M953" t="b">
        <v>0</v>
      </c>
      <c r="N953" s="11">
        <f t="shared" si="84"/>
        <v>38.39</v>
      </c>
      <c r="O953" s="16">
        <f t="shared" si="85"/>
        <v>42480.653611111105</v>
      </c>
      <c r="P953" s="18">
        <f t="shared" si="86"/>
        <v>42525.653611111105</v>
      </c>
      <c r="Q953" t="s">
        <v>8273</v>
      </c>
      <c r="R953" s="7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7">
        <v>49000</v>
      </c>
      <c r="E954">
        <v>19572</v>
      </c>
      <c r="F954" t="s">
        <v>8221</v>
      </c>
      <c r="G954" t="s">
        <v>8224</v>
      </c>
      <c r="H954" t="s">
        <v>8246</v>
      </c>
      <c r="I954" s="9">
        <v>1479483812</v>
      </c>
      <c r="J954">
        <v>1476888212</v>
      </c>
      <c r="K954" t="b">
        <v>0</v>
      </c>
      <c r="L954">
        <v>196</v>
      </c>
      <c r="M954" t="b">
        <v>0</v>
      </c>
      <c r="N954" s="11">
        <f t="shared" si="84"/>
        <v>39.942857142857143</v>
      </c>
      <c r="O954" s="16">
        <f t="shared" si="85"/>
        <v>42662.613564814819</v>
      </c>
      <c r="P954" s="18">
        <f t="shared" si="86"/>
        <v>42692.655231481483</v>
      </c>
      <c r="Q954" t="s">
        <v>8273</v>
      </c>
      <c r="R954" s="7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7">
        <v>15000</v>
      </c>
      <c r="E955">
        <v>126</v>
      </c>
      <c r="F955" t="s">
        <v>8221</v>
      </c>
      <c r="G955" t="s">
        <v>8224</v>
      </c>
      <c r="H955" t="s">
        <v>8246</v>
      </c>
      <c r="I955" s="9">
        <v>1422158199</v>
      </c>
      <c r="J955">
        <v>1419566199</v>
      </c>
      <c r="K955" t="b">
        <v>0</v>
      </c>
      <c r="L955">
        <v>5</v>
      </c>
      <c r="M955" t="b">
        <v>0</v>
      </c>
      <c r="N955" s="11">
        <f t="shared" si="84"/>
        <v>0.84</v>
      </c>
      <c r="O955" s="16">
        <f t="shared" si="85"/>
        <v>41999.164340277777</v>
      </c>
      <c r="P955" s="18">
        <f t="shared" si="86"/>
        <v>42029.164340277777</v>
      </c>
      <c r="Q955" t="s">
        <v>8273</v>
      </c>
      <c r="R955" s="7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7">
        <v>15000</v>
      </c>
      <c r="E956">
        <v>6511</v>
      </c>
      <c r="F956" t="s">
        <v>8221</v>
      </c>
      <c r="G956" t="s">
        <v>8224</v>
      </c>
      <c r="H956" t="s">
        <v>8246</v>
      </c>
      <c r="I956" s="9">
        <v>1440100839</v>
      </c>
      <c r="J956">
        <v>1436472039</v>
      </c>
      <c r="K956" t="b">
        <v>0</v>
      </c>
      <c r="L956">
        <v>73</v>
      </c>
      <c r="M956" t="b">
        <v>0</v>
      </c>
      <c r="N956" s="11">
        <f t="shared" si="84"/>
        <v>43.406666666666666</v>
      </c>
      <c r="O956" s="16">
        <f t="shared" si="85"/>
        <v>42194.833784722221</v>
      </c>
      <c r="P956" s="18">
        <f t="shared" si="86"/>
        <v>42236.833784722221</v>
      </c>
      <c r="Q956" t="s">
        <v>8273</v>
      </c>
      <c r="R956" s="7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7">
        <v>300000</v>
      </c>
      <c r="E957">
        <v>16984</v>
      </c>
      <c r="F957" t="s">
        <v>8221</v>
      </c>
      <c r="G957" t="s">
        <v>8224</v>
      </c>
      <c r="H957" t="s">
        <v>8246</v>
      </c>
      <c r="I957" s="9">
        <v>1473750300</v>
      </c>
      <c r="J957">
        <v>1470294300</v>
      </c>
      <c r="K957" t="b">
        <v>0</v>
      </c>
      <c r="L957">
        <v>93</v>
      </c>
      <c r="M957" t="b">
        <v>0</v>
      </c>
      <c r="N957" s="11">
        <f t="shared" si="84"/>
        <v>5.6613333333333333</v>
      </c>
      <c r="O957" s="16">
        <f t="shared" si="85"/>
        <v>42586.295138888891</v>
      </c>
      <c r="P957" s="18">
        <f t="shared" si="86"/>
        <v>42626.295138888891</v>
      </c>
      <c r="Q957" t="s">
        <v>8273</v>
      </c>
      <c r="R957" s="7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7">
        <v>50000</v>
      </c>
      <c r="E958">
        <v>861</v>
      </c>
      <c r="F958" t="s">
        <v>8221</v>
      </c>
      <c r="G958" t="s">
        <v>8224</v>
      </c>
      <c r="H958" t="s">
        <v>8246</v>
      </c>
      <c r="I958" s="9">
        <v>1430081759</v>
      </c>
      <c r="J958">
        <v>1424901359</v>
      </c>
      <c r="K958" t="b">
        <v>0</v>
      </c>
      <c r="L958">
        <v>17</v>
      </c>
      <c r="M958" t="b">
        <v>0</v>
      </c>
      <c r="N958" s="11">
        <f t="shared" si="84"/>
        <v>1.722</v>
      </c>
      <c r="O958" s="16">
        <f t="shared" si="85"/>
        <v>42060.913877314815</v>
      </c>
      <c r="P958" s="18">
        <f t="shared" si="86"/>
        <v>42120.872210648144</v>
      </c>
      <c r="Q958" t="s">
        <v>8273</v>
      </c>
      <c r="R958" s="7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7">
        <v>12000</v>
      </c>
      <c r="E959">
        <v>233</v>
      </c>
      <c r="F959" t="s">
        <v>8221</v>
      </c>
      <c r="G959" t="s">
        <v>8224</v>
      </c>
      <c r="H959" t="s">
        <v>8246</v>
      </c>
      <c r="I959" s="9">
        <v>1479392133</v>
      </c>
      <c r="J959">
        <v>1476710133</v>
      </c>
      <c r="K959" t="b">
        <v>0</v>
      </c>
      <c r="L959">
        <v>7</v>
      </c>
      <c r="M959" t="b">
        <v>0</v>
      </c>
      <c r="N959" s="11">
        <f t="shared" si="84"/>
        <v>1.9416666666666664</v>
      </c>
      <c r="O959" s="16">
        <f t="shared" si="85"/>
        <v>42660.552465277782</v>
      </c>
      <c r="P959" s="18">
        <f t="shared" si="86"/>
        <v>42691.594131944439</v>
      </c>
      <c r="Q959" t="s">
        <v>8273</v>
      </c>
      <c r="R959" s="7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7">
        <v>7777</v>
      </c>
      <c r="E960">
        <v>881</v>
      </c>
      <c r="F960" t="s">
        <v>8221</v>
      </c>
      <c r="G960" t="s">
        <v>8224</v>
      </c>
      <c r="H960" t="s">
        <v>8246</v>
      </c>
      <c r="I960" s="9">
        <v>1428641940</v>
      </c>
      <c r="J960">
        <v>1426792563</v>
      </c>
      <c r="K960" t="b">
        <v>0</v>
      </c>
      <c r="L960">
        <v>17</v>
      </c>
      <c r="M960" t="b">
        <v>0</v>
      </c>
      <c r="N960" s="11">
        <f t="shared" si="84"/>
        <v>11.328275684711327</v>
      </c>
      <c r="O960" s="16">
        <f t="shared" si="85"/>
        <v>42082.802812499998</v>
      </c>
      <c r="P960" s="18">
        <f t="shared" si="86"/>
        <v>42104.207638888889</v>
      </c>
      <c r="Q960" t="s">
        <v>8273</v>
      </c>
      <c r="R960" s="7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7">
        <v>50000</v>
      </c>
      <c r="E961">
        <v>19430</v>
      </c>
      <c r="F961" t="s">
        <v>8221</v>
      </c>
      <c r="G961" t="s">
        <v>8224</v>
      </c>
      <c r="H961" t="s">
        <v>8246</v>
      </c>
      <c r="I961" s="9">
        <v>1421640665</v>
      </c>
      <c r="J961">
        <v>1419048665</v>
      </c>
      <c r="K961" t="b">
        <v>0</v>
      </c>
      <c r="L961">
        <v>171</v>
      </c>
      <c r="M961" t="b">
        <v>0</v>
      </c>
      <c r="N961" s="11">
        <f t="shared" si="84"/>
        <v>38.86</v>
      </c>
      <c r="O961" s="16">
        <f t="shared" si="85"/>
        <v>41993.174363425926</v>
      </c>
      <c r="P961" s="18">
        <f t="shared" si="86"/>
        <v>42023.174363425926</v>
      </c>
      <c r="Q961" t="s">
        <v>8273</v>
      </c>
      <c r="R961" s="7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7">
        <v>55650</v>
      </c>
      <c r="E962">
        <v>25655</v>
      </c>
      <c r="F962" t="s">
        <v>8221</v>
      </c>
      <c r="G962" t="s">
        <v>8224</v>
      </c>
      <c r="H962" t="s">
        <v>8246</v>
      </c>
      <c r="I962" s="9">
        <v>1489500155</v>
      </c>
      <c r="J962">
        <v>1485874955</v>
      </c>
      <c r="K962" t="b">
        <v>0</v>
      </c>
      <c r="L962">
        <v>188</v>
      </c>
      <c r="M962" t="b">
        <v>0</v>
      </c>
      <c r="N962" s="11">
        <f t="shared" ref="N962:N1025" si="90">E962/D962*100</f>
        <v>46.100628930817614</v>
      </c>
      <c r="O962" s="16">
        <f t="shared" ref="O962:O1025" si="91">(((J962/60)/60)/24)+DATE(1970,1,1)</f>
        <v>42766.626793981486</v>
      </c>
      <c r="P962" s="18">
        <f t="shared" ref="P962:P1025" si="92">(((I962/60)/60)/24)+DATE(1970,1,1)</f>
        <v>42808.585127314815</v>
      </c>
      <c r="Q962" t="s">
        <v>8273</v>
      </c>
      <c r="R962" s="7">
        <f t="shared" ref="R962:R1025" si="93">E962/L962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7">
        <v>95000</v>
      </c>
      <c r="E963">
        <v>40079</v>
      </c>
      <c r="F963" t="s">
        <v>8221</v>
      </c>
      <c r="G963" t="s">
        <v>8224</v>
      </c>
      <c r="H963" t="s">
        <v>8246</v>
      </c>
      <c r="I963" s="9">
        <v>1487617200</v>
      </c>
      <c r="J963">
        <v>1483634335</v>
      </c>
      <c r="K963" t="b">
        <v>0</v>
      </c>
      <c r="L963">
        <v>110</v>
      </c>
      <c r="M963" t="b">
        <v>0</v>
      </c>
      <c r="N963" s="11">
        <f t="shared" si="90"/>
        <v>42.188421052631583</v>
      </c>
      <c r="O963" s="16">
        <f t="shared" si="91"/>
        <v>42740.693692129629</v>
      </c>
      <c r="P963" s="18">
        <f t="shared" si="92"/>
        <v>42786.791666666672</v>
      </c>
      <c r="Q963" t="s">
        <v>8273</v>
      </c>
      <c r="R963" s="7">
        <f t="shared" si="93"/>
        <v>364.35454545454547</v>
      </c>
      <c r="S963" t="str">
        <f t="shared" ref="S963:S1026" si="94">LEFT(Q963,FIND("/",Q963)-1)</f>
        <v>technology</v>
      </c>
      <c r="T963" t="str">
        <f t="shared" ref="T963:T1026" si="95">RIGHT(Q963,LEN(Q963)-FIND("/",Q963))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7">
        <v>2500</v>
      </c>
      <c r="E964">
        <v>712</v>
      </c>
      <c r="F964" t="s">
        <v>8221</v>
      </c>
      <c r="G964" t="s">
        <v>8224</v>
      </c>
      <c r="H964" t="s">
        <v>8246</v>
      </c>
      <c r="I964" s="9">
        <v>1455210353</v>
      </c>
      <c r="J964">
        <v>1451927153</v>
      </c>
      <c r="K964" t="b">
        <v>0</v>
      </c>
      <c r="L964">
        <v>37</v>
      </c>
      <c r="M964" t="b">
        <v>0</v>
      </c>
      <c r="N964" s="11">
        <f t="shared" si="90"/>
        <v>28.48</v>
      </c>
      <c r="O964" s="16">
        <f t="shared" si="91"/>
        <v>42373.712418981479</v>
      </c>
      <c r="P964" s="18">
        <f t="shared" si="92"/>
        <v>42411.712418981479</v>
      </c>
      <c r="Q964" t="s">
        <v>8273</v>
      </c>
      <c r="R964" s="7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7">
        <v>35000</v>
      </c>
      <c r="E965">
        <v>377</v>
      </c>
      <c r="F965" t="s">
        <v>8221</v>
      </c>
      <c r="G965" t="s">
        <v>8224</v>
      </c>
      <c r="H965" t="s">
        <v>8246</v>
      </c>
      <c r="I965" s="9">
        <v>1476717319</v>
      </c>
      <c r="J965">
        <v>1473693319</v>
      </c>
      <c r="K965" t="b">
        <v>0</v>
      </c>
      <c r="L965">
        <v>9</v>
      </c>
      <c r="M965" t="b">
        <v>0</v>
      </c>
      <c r="N965" s="11">
        <f t="shared" si="90"/>
        <v>1.077142857142857</v>
      </c>
      <c r="O965" s="16">
        <f t="shared" si="91"/>
        <v>42625.635636574079</v>
      </c>
      <c r="P965" s="18">
        <f t="shared" si="92"/>
        <v>42660.635636574079</v>
      </c>
      <c r="Q965" t="s">
        <v>8273</v>
      </c>
      <c r="R965" s="7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7">
        <v>110000</v>
      </c>
      <c r="E966">
        <v>879</v>
      </c>
      <c r="F966" t="s">
        <v>8221</v>
      </c>
      <c r="G966" t="s">
        <v>8229</v>
      </c>
      <c r="H966" t="s">
        <v>8251</v>
      </c>
      <c r="I966" s="9">
        <v>1441119919</v>
      </c>
      <c r="J966">
        <v>1437663919</v>
      </c>
      <c r="K966" t="b">
        <v>0</v>
      </c>
      <c r="L966">
        <v>29</v>
      </c>
      <c r="M966" t="b">
        <v>0</v>
      </c>
      <c r="N966" s="11">
        <f t="shared" si="90"/>
        <v>0.79909090909090907</v>
      </c>
      <c r="O966" s="16">
        <f t="shared" si="91"/>
        <v>42208.628692129627</v>
      </c>
      <c r="P966" s="18">
        <f t="shared" si="92"/>
        <v>42248.628692129627</v>
      </c>
      <c r="Q966" t="s">
        <v>8273</v>
      </c>
      <c r="R966" s="7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7">
        <v>25000</v>
      </c>
      <c r="E967">
        <v>298</v>
      </c>
      <c r="F967" t="s">
        <v>8221</v>
      </c>
      <c r="G967" t="s">
        <v>8224</v>
      </c>
      <c r="H967" t="s">
        <v>8246</v>
      </c>
      <c r="I967" s="9">
        <v>1477454340</v>
      </c>
      <c r="J967">
        <v>1474676646</v>
      </c>
      <c r="K967" t="b">
        <v>0</v>
      </c>
      <c r="L967">
        <v>6</v>
      </c>
      <c r="M967" t="b">
        <v>0</v>
      </c>
      <c r="N967" s="11">
        <f t="shared" si="90"/>
        <v>1.1919999999999999</v>
      </c>
      <c r="O967" s="16">
        <f t="shared" si="91"/>
        <v>42637.016736111109</v>
      </c>
      <c r="P967" s="18">
        <f t="shared" si="92"/>
        <v>42669.165972222225</v>
      </c>
      <c r="Q967" t="s">
        <v>8273</v>
      </c>
      <c r="R967" s="7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7">
        <v>12000</v>
      </c>
      <c r="E968">
        <v>1776</v>
      </c>
      <c r="F968" t="s">
        <v>8221</v>
      </c>
      <c r="G968" t="s">
        <v>8224</v>
      </c>
      <c r="H968" t="s">
        <v>8246</v>
      </c>
      <c r="I968" s="9">
        <v>1475766932</v>
      </c>
      <c r="J968">
        <v>1473174932</v>
      </c>
      <c r="K968" t="b">
        <v>0</v>
      </c>
      <c r="L968">
        <v>30</v>
      </c>
      <c r="M968" t="b">
        <v>0</v>
      </c>
      <c r="N968" s="11">
        <f t="shared" si="90"/>
        <v>14.799999999999999</v>
      </c>
      <c r="O968" s="16">
        <f t="shared" si="91"/>
        <v>42619.635787037041</v>
      </c>
      <c r="P968" s="18">
        <f t="shared" si="92"/>
        <v>42649.635787037041</v>
      </c>
      <c r="Q968" t="s">
        <v>8273</v>
      </c>
      <c r="R968" s="7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7">
        <v>20000</v>
      </c>
      <c r="E969">
        <v>3562</v>
      </c>
      <c r="F969" t="s">
        <v>8221</v>
      </c>
      <c r="G969" t="s">
        <v>8224</v>
      </c>
      <c r="H969" t="s">
        <v>8246</v>
      </c>
      <c r="I969" s="9">
        <v>1461301574</v>
      </c>
      <c r="J969">
        <v>1456121174</v>
      </c>
      <c r="K969" t="b">
        <v>0</v>
      </c>
      <c r="L969">
        <v>81</v>
      </c>
      <c r="M969" t="b">
        <v>0</v>
      </c>
      <c r="N969" s="11">
        <f t="shared" si="90"/>
        <v>17.810000000000002</v>
      </c>
      <c r="O969" s="16">
        <f t="shared" si="91"/>
        <v>42422.254328703704</v>
      </c>
      <c r="P969" s="18">
        <f t="shared" si="92"/>
        <v>42482.21266203704</v>
      </c>
      <c r="Q969" t="s">
        <v>8273</v>
      </c>
      <c r="R969" s="7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7">
        <v>8000</v>
      </c>
      <c r="E970">
        <v>106</v>
      </c>
      <c r="F970" t="s">
        <v>8221</v>
      </c>
      <c r="G970" t="s">
        <v>8224</v>
      </c>
      <c r="H970" t="s">
        <v>8246</v>
      </c>
      <c r="I970" s="9">
        <v>1408134034</v>
      </c>
      <c r="J970">
        <v>1405542034</v>
      </c>
      <c r="K970" t="b">
        <v>0</v>
      </c>
      <c r="L970">
        <v>4</v>
      </c>
      <c r="M970" t="b">
        <v>0</v>
      </c>
      <c r="N970" s="11">
        <f t="shared" si="90"/>
        <v>1.325</v>
      </c>
      <c r="O970" s="16">
        <f t="shared" si="91"/>
        <v>41836.847615740742</v>
      </c>
      <c r="P970" s="18">
        <f t="shared" si="92"/>
        <v>41866.847615740742</v>
      </c>
      <c r="Q970" t="s">
        <v>8273</v>
      </c>
      <c r="R970" s="7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7">
        <v>30000</v>
      </c>
      <c r="E971">
        <v>14000</v>
      </c>
      <c r="F971" t="s">
        <v>8221</v>
      </c>
      <c r="G971" t="s">
        <v>8238</v>
      </c>
      <c r="H971" t="s">
        <v>8256</v>
      </c>
      <c r="I971" s="9">
        <v>1486624607</v>
      </c>
      <c r="J971">
        <v>1483773407</v>
      </c>
      <c r="K971" t="b">
        <v>0</v>
      </c>
      <c r="L971">
        <v>11</v>
      </c>
      <c r="M971" t="b">
        <v>0</v>
      </c>
      <c r="N971" s="11">
        <f t="shared" si="90"/>
        <v>46.666666666666664</v>
      </c>
      <c r="O971" s="16">
        <f t="shared" si="91"/>
        <v>42742.30332175926</v>
      </c>
      <c r="P971" s="18">
        <f t="shared" si="92"/>
        <v>42775.30332175926</v>
      </c>
      <c r="Q971" t="s">
        <v>8273</v>
      </c>
      <c r="R971" s="7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7">
        <v>5000</v>
      </c>
      <c r="E972">
        <v>2296</v>
      </c>
      <c r="F972" t="s">
        <v>8221</v>
      </c>
      <c r="G972" t="s">
        <v>8229</v>
      </c>
      <c r="H972" t="s">
        <v>8251</v>
      </c>
      <c r="I972" s="9">
        <v>1485147540</v>
      </c>
      <c r="J972">
        <v>1481951853</v>
      </c>
      <c r="K972" t="b">
        <v>0</v>
      </c>
      <c r="L972">
        <v>14</v>
      </c>
      <c r="M972" t="b">
        <v>0</v>
      </c>
      <c r="N972" s="11">
        <f t="shared" si="90"/>
        <v>45.92</v>
      </c>
      <c r="O972" s="16">
        <f t="shared" si="91"/>
        <v>42721.220520833333</v>
      </c>
      <c r="P972" s="18">
        <f t="shared" si="92"/>
        <v>42758.207638888889</v>
      </c>
      <c r="Q972" t="s">
        <v>8273</v>
      </c>
      <c r="R972" s="7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7">
        <v>100000</v>
      </c>
      <c r="E973">
        <v>226</v>
      </c>
      <c r="F973" t="s">
        <v>8221</v>
      </c>
      <c r="G973" t="s">
        <v>8224</v>
      </c>
      <c r="H973" t="s">
        <v>8246</v>
      </c>
      <c r="I973" s="9">
        <v>1433178060</v>
      </c>
      <c r="J973">
        <v>1429290060</v>
      </c>
      <c r="K973" t="b">
        <v>0</v>
      </c>
      <c r="L973">
        <v>5</v>
      </c>
      <c r="M973" t="b">
        <v>0</v>
      </c>
      <c r="N973" s="11">
        <f t="shared" si="90"/>
        <v>0.22599999999999998</v>
      </c>
      <c r="O973" s="16">
        <f t="shared" si="91"/>
        <v>42111.709027777775</v>
      </c>
      <c r="P973" s="18">
        <f t="shared" si="92"/>
        <v>42156.709027777775</v>
      </c>
      <c r="Q973" t="s">
        <v>8273</v>
      </c>
      <c r="R973" s="7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7">
        <v>20000</v>
      </c>
      <c r="E974">
        <v>6925</v>
      </c>
      <c r="F974" t="s">
        <v>8221</v>
      </c>
      <c r="G974" t="s">
        <v>8224</v>
      </c>
      <c r="H974" t="s">
        <v>8246</v>
      </c>
      <c r="I974" s="9">
        <v>1409813940</v>
      </c>
      <c r="J974">
        <v>1407271598</v>
      </c>
      <c r="K974" t="b">
        <v>0</v>
      </c>
      <c r="L974">
        <v>45</v>
      </c>
      <c r="M974" t="b">
        <v>0</v>
      </c>
      <c r="N974" s="11">
        <f t="shared" si="90"/>
        <v>34.625</v>
      </c>
      <c r="O974" s="16">
        <f t="shared" si="91"/>
        <v>41856.865717592591</v>
      </c>
      <c r="P974" s="18">
        <f t="shared" si="92"/>
        <v>41886.290972222225</v>
      </c>
      <c r="Q974" t="s">
        <v>8273</v>
      </c>
      <c r="R974" s="7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7">
        <v>20000</v>
      </c>
      <c r="E975">
        <v>411</v>
      </c>
      <c r="F975" t="s">
        <v>8221</v>
      </c>
      <c r="G975" t="s">
        <v>8224</v>
      </c>
      <c r="H975" t="s">
        <v>8246</v>
      </c>
      <c r="I975" s="9">
        <v>1447032093</v>
      </c>
      <c r="J975">
        <v>1441844493</v>
      </c>
      <c r="K975" t="b">
        <v>0</v>
      </c>
      <c r="L975">
        <v>8</v>
      </c>
      <c r="M975" t="b">
        <v>0</v>
      </c>
      <c r="N975" s="11">
        <f t="shared" si="90"/>
        <v>2.0549999999999997</v>
      </c>
      <c r="O975" s="16">
        <f t="shared" si="91"/>
        <v>42257.014965277776</v>
      </c>
      <c r="P975" s="18">
        <f t="shared" si="92"/>
        <v>42317.056631944448</v>
      </c>
      <c r="Q975" t="s">
        <v>8273</v>
      </c>
      <c r="R975" s="7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7">
        <v>50000</v>
      </c>
      <c r="E976">
        <v>280</v>
      </c>
      <c r="F976" t="s">
        <v>8221</v>
      </c>
      <c r="G976" t="s">
        <v>8224</v>
      </c>
      <c r="H976" t="s">
        <v>8246</v>
      </c>
      <c r="I976" s="9">
        <v>1458925156</v>
      </c>
      <c r="J976">
        <v>1456336756</v>
      </c>
      <c r="K976" t="b">
        <v>0</v>
      </c>
      <c r="L976">
        <v>3</v>
      </c>
      <c r="M976" t="b">
        <v>0</v>
      </c>
      <c r="N976" s="11">
        <f t="shared" si="90"/>
        <v>0.55999999999999994</v>
      </c>
      <c r="O976" s="16">
        <f t="shared" si="91"/>
        <v>42424.749490740738</v>
      </c>
      <c r="P976" s="18">
        <f t="shared" si="92"/>
        <v>42454.707824074074</v>
      </c>
      <c r="Q976" t="s">
        <v>8273</v>
      </c>
      <c r="R976" s="7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7">
        <v>100000</v>
      </c>
      <c r="E977">
        <v>2607</v>
      </c>
      <c r="F977" t="s">
        <v>8221</v>
      </c>
      <c r="G977" t="s">
        <v>8224</v>
      </c>
      <c r="H977" t="s">
        <v>8246</v>
      </c>
      <c r="I977" s="9">
        <v>1467132185</v>
      </c>
      <c r="J977">
        <v>1461948185</v>
      </c>
      <c r="K977" t="b">
        <v>0</v>
      </c>
      <c r="L977">
        <v>24</v>
      </c>
      <c r="M977" t="b">
        <v>0</v>
      </c>
      <c r="N977" s="11">
        <f t="shared" si="90"/>
        <v>2.6069999999999998</v>
      </c>
      <c r="O977" s="16">
        <f t="shared" si="91"/>
        <v>42489.696585648147</v>
      </c>
      <c r="P977" s="18">
        <f t="shared" si="92"/>
        <v>42549.696585648147</v>
      </c>
      <c r="Q977" t="s">
        <v>8273</v>
      </c>
      <c r="R977" s="7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7">
        <v>150000</v>
      </c>
      <c r="E978">
        <v>2889</v>
      </c>
      <c r="F978" t="s">
        <v>8221</v>
      </c>
      <c r="G978" t="s">
        <v>8226</v>
      </c>
      <c r="H978" t="s">
        <v>8248</v>
      </c>
      <c r="I978" s="9">
        <v>1439515497</v>
      </c>
      <c r="J978">
        <v>1435627497</v>
      </c>
      <c r="K978" t="b">
        <v>0</v>
      </c>
      <c r="L978">
        <v>18</v>
      </c>
      <c r="M978" t="b">
        <v>0</v>
      </c>
      <c r="N978" s="11">
        <f t="shared" si="90"/>
        <v>1.9259999999999999</v>
      </c>
      <c r="O978" s="16">
        <f t="shared" si="91"/>
        <v>42185.058993055558</v>
      </c>
      <c r="P978" s="18">
        <f t="shared" si="92"/>
        <v>42230.058993055558</v>
      </c>
      <c r="Q978" t="s">
        <v>8273</v>
      </c>
      <c r="R978" s="7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7">
        <v>2700</v>
      </c>
      <c r="E979">
        <v>909</v>
      </c>
      <c r="F979" t="s">
        <v>8221</v>
      </c>
      <c r="G979" t="s">
        <v>8239</v>
      </c>
      <c r="H979" t="s">
        <v>8249</v>
      </c>
      <c r="I979" s="9">
        <v>1456094197</v>
      </c>
      <c r="J979">
        <v>1453502197</v>
      </c>
      <c r="K979" t="b">
        <v>0</v>
      </c>
      <c r="L979">
        <v>12</v>
      </c>
      <c r="M979" t="b">
        <v>0</v>
      </c>
      <c r="N979" s="11">
        <f t="shared" si="90"/>
        <v>33.666666666666664</v>
      </c>
      <c r="O979" s="16">
        <f t="shared" si="91"/>
        <v>42391.942094907412</v>
      </c>
      <c r="P979" s="18">
        <f t="shared" si="92"/>
        <v>42421.942094907412</v>
      </c>
      <c r="Q979" t="s">
        <v>8273</v>
      </c>
      <c r="R979" s="7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7">
        <v>172889</v>
      </c>
      <c r="E980">
        <v>97273</v>
      </c>
      <c r="F980" t="s">
        <v>8221</v>
      </c>
      <c r="G980" t="s">
        <v>8235</v>
      </c>
      <c r="H980" t="s">
        <v>8255</v>
      </c>
      <c r="I980" s="9">
        <v>1456385101</v>
      </c>
      <c r="J980">
        <v>1453793101</v>
      </c>
      <c r="K980" t="b">
        <v>0</v>
      </c>
      <c r="L980">
        <v>123</v>
      </c>
      <c r="M980" t="b">
        <v>0</v>
      </c>
      <c r="N980" s="11">
        <f t="shared" si="90"/>
        <v>56.263267182990241</v>
      </c>
      <c r="O980" s="16">
        <f t="shared" si="91"/>
        <v>42395.309039351851</v>
      </c>
      <c r="P980" s="18">
        <f t="shared" si="92"/>
        <v>42425.309039351851</v>
      </c>
      <c r="Q980" t="s">
        <v>8273</v>
      </c>
      <c r="R980" s="7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7">
        <v>35000</v>
      </c>
      <c r="E981">
        <v>28986.16</v>
      </c>
      <c r="F981" t="s">
        <v>8221</v>
      </c>
      <c r="G981" t="s">
        <v>8224</v>
      </c>
      <c r="H981" t="s">
        <v>8246</v>
      </c>
      <c r="I981" s="9">
        <v>1466449140</v>
      </c>
      <c r="J981">
        <v>1463392828</v>
      </c>
      <c r="K981" t="b">
        <v>0</v>
      </c>
      <c r="L981">
        <v>96</v>
      </c>
      <c r="M981" t="b">
        <v>0</v>
      </c>
      <c r="N981" s="11">
        <f t="shared" si="90"/>
        <v>82.817599999999999</v>
      </c>
      <c r="O981" s="16">
        <f t="shared" si="91"/>
        <v>42506.416990740734</v>
      </c>
      <c r="P981" s="18">
        <f t="shared" si="92"/>
        <v>42541.790972222225</v>
      </c>
      <c r="Q981" t="s">
        <v>8273</v>
      </c>
      <c r="R981" s="7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7">
        <v>10000</v>
      </c>
      <c r="E982">
        <v>1486</v>
      </c>
      <c r="F982" t="s">
        <v>8221</v>
      </c>
      <c r="G982" t="s">
        <v>8224</v>
      </c>
      <c r="H982" t="s">
        <v>8246</v>
      </c>
      <c r="I982" s="9">
        <v>1417387322</v>
      </c>
      <c r="J982">
        <v>1413495722</v>
      </c>
      <c r="K982" t="b">
        <v>0</v>
      </c>
      <c r="L982">
        <v>31</v>
      </c>
      <c r="M982" t="b">
        <v>0</v>
      </c>
      <c r="N982" s="11">
        <f t="shared" si="90"/>
        <v>14.860000000000001</v>
      </c>
      <c r="O982" s="16">
        <f t="shared" si="91"/>
        <v>41928.904189814813</v>
      </c>
      <c r="P982" s="18">
        <f t="shared" si="92"/>
        <v>41973.945856481485</v>
      </c>
      <c r="Q982" t="s">
        <v>8273</v>
      </c>
      <c r="R982" s="7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7">
        <v>88888</v>
      </c>
      <c r="E983">
        <v>11</v>
      </c>
      <c r="F983" t="s">
        <v>8221</v>
      </c>
      <c r="G983" t="s">
        <v>8224</v>
      </c>
      <c r="H983" t="s">
        <v>8246</v>
      </c>
      <c r="I983" s="9">
        <v>1407624222</v>
      </c>
      <c r="J983">
        <v>1405032222</v>
      </c>
      <c r="K983" t="b">
        <v>0</v>
      </c>
      <c r="L983">
        <v>4</v>
      </c>
      <c r="M983" t="b">
        <v>0</v>
      </c>
      <c r="N983" s="11">
        <f t="shared" si="90"/>
        <v>1.2375123751237513E-2</v>
      </c>
      <c r="O983" s="16">
        <f t="shared" si="91"/>
        <v>41830.947013888886</v>
      </c>
      <c r="P983" s="18">
        <f t="shared" si="92"/>
        <v>41860.947013888886</v>
      </c>
      <c r="Q983" t="s">
        <v>8273</v>
      </c>
      <c r="R983" s="7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7">
        <v>17500</v>
      </c>
      <c r="E984">
        <v>3</v>
      </c>
      <c r="F984" t="s">
        <v>8221</v>
      </c>
      <c r="G984" t="s">
        <v>8224</v>
      </c>
      <c r="H984" t="s">
        <v>8246</v>
      </c>
      <c r="I984" s="9">
        <v>1475431486</v>
      </c>
      <c r="J984">
        <v>1472839486</v>
      </c>
      <c r="K984" t="b">
        <v>0</v>
      </c>
      <c r="L984">
        <v>3</v>
      </c>
      <c r="M984" t="b">
        <v>0</v>
      </c>
      <c r="N984" s="11">
        <f t="shared" si="90"/>
        <v>1.7142857142857144E-2</v>
      </c>
      <c r="O984" s="16">
        <f t="shared" si="91"/>
        <v>42615.753310185188</v>
      </c>
      <c r="P984" s="18">
        <f t="shared" si="92"/>
        <v>42645.753310185188</v>
      </c>
      <c r="Q984" t="s">
        <v>8273</v>
      </c>
      <c r="R984" s="7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7">
        <v>104219</v>
      </c>
      <c r="E985">
        <v>30751</v>
      </c>
      <c r="F985" t="s">
        <v>8221</v>
      </c>
      <c r="G985" t="s">
        <v>8227</v>
      </c>
      <c r="H985" t="s">
        <v>8249</v>
      </c>
      <c r="I985" s="9">
        <v>1471985640</v>
      </c>
      <c r="J985">
        <v>1469289685</v>
      </c>
      <c r="K985" t="b">
        <v>0</v>
      </c>
      <c r="L985">
        <v>179</v>
      </c>
      <c r="M985" t="b">
        <v>0</v>
      </c>
      <c r="N985" s="11">
        <f t="shared" si="90"/>
        <v>29.506136117214709</v>
      </c>
      <c r="O985" s="16">
        <f t="shared" si="91"/>
        <v>42574.667650462965</v>
      </c>
      <c r="P985" s="18">
        <f t="shared" si="92"/>
        <v>42605.870833333334</v>
      </c>
      <c r="Q985" t="s">
        <v>8273</v>
      </c>
      <c r="R985" s="7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7">
        <v>10000</v>
      </c>
      <c r="E986">
        <v>106</v>
      </c>
      <c r="F986" t="s">
        <v>8221</v>
      </c>
      <c r="G986" t="s">
        <v>8224</v>
      </c>
      <c r="H986" t="s">
        <v>8246</v>
      </c>
      <c r="I986" s="9">
        <v>1427507208</v>
      </c>
      <c r="J986">
        <v>1424918808</v>
      </c>
      <c r="K986" t="b">
        <v>0</v>
      </c>
      <c r="L986">
        <v>3</v>
      </c>
      <c r="M986" t="b">
        <v>0</v>
      </c>
      <c r="N986" s="11">
        <f t="shared" si="90"/>
        <v>1.06</v>
      </c>
      <c r="O986" s="16">
        <f t="shared" si="91"/>
        <v>42061.11583333333</v>
      </c>
      <c r="P986" s="18">
        <f t="shared" si="92"/>
        <v>42091.074166666673</v>
      </c>
      <c r="Q986" t="s">
        <v>8273</v>
      </c>
      <c r="R986" s="7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7">
        <v>30000</v>
      </c>
      <c r="E987">
        <v>1888</v>
      </c>
      <c r="F987" t="s">
        <v>8221</v>
      </c>
      <c r="G987" t="s">
        <v>8236</v>
      </c>
      <c r="H987" t="s">
        <v>8249</v>
      </c>
      <c r="I987" s="9">
        <v>1451602800</v>
      </c>
      <c r="J987">
        <v>1449011610</v>
      </c>
      <c r="K987" t="b">
        <v>0</v>
      </c>
      <c r="L987">
        <v>23</v>
      </c>
      <c r="M987" t="b">
        <v>0</v>
      </c>
      <c r="N987" s="11">
        <f t="shared" si="90"/>
        <v>6.293333333333333</v>
      </c>
      <c r="O987" s="16">
        <f t="shared" si="91"/>
        <v>42339.967708333337</v>
      </c>
      <c r="P987" s="18">
        <f t="shared" si="92"/>
        <v>42369.958333333328</v>
      </c>
      <c r="Q987" t="s">
        <v>8273</v>
      </c>
      <c r="R987" s="7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7">
        <v>20000</v>
      </c>
      <c r="E988">
        <v>2550</v>
      </c>
      <c r="F988" t="s">
        <v>8221</v>
      </c>
      <c r="G988" t="s">
        <v>8225</v>
      </c>
      <c r="H988" t="s">
        <v>8247</v>
      </c>
      <c r="I988" s="9">
        <v>1452384000</v>
      </c>
      <c r="J988">
        <v>1447698300</v>
      </c>
      <c r="K988" t="b">
        <v>0</v>
      </c>
      <c r="L988">
        <v>23</v>
      </c>
      <c r="M988" t="b">
        <v>0</v>
      </c>
      <c r="N988" s="11">
        <f t="shared" si="90"/>
        <v>12.75</v>
      </c>
      <c r="O988" s="16">
        <f t="shared" si="91"/>
        <v>42324.767361111109</v>
      </c>
      <c r="P988" s="18">
        <f t="shared" si="92"/>
        <v>42379</v>
      </c>
      <c r="Q988" t="s">
        <v>8273</v>
      </c>
      <c r="R988" s="7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7">
        <v>50000</v>
      </c>
      <c r="E989">
        <v>6610</v>
      </c>
      <c r="F989" t="s">
        <v>8221</v>
      </c>
      <c r="G989" t="s">
        <v>8233</v>
      </c>
      <c r="H989" t="s">
        <v>8249</v>
      </c>
      <c r="I989" s="9">
        <v>1403507050</v>
      </c>
      <c r="J989">
        <v>1400051050</v>
      </c>
      <c r="K989" t="b">
        <v>0</v>
      </c>
      <c r="L989">
        <v>41</v>
      </c>
      <c r="M989" t="b">
        <v>0</v>
      </c>
      <c r="N989" s="11">
        <f t="shared" si="90"/>
        <v>13.22</v>
      </c>
      <c r="O989" s="16">
        <f t="shared" si="91"/>
        <v>41773.294560185182</v>
      </c>
      <c r="P989" s="18">
        <f t="shared" si="92"/>
        <v>41813.294560185182</v>
      </c>
      <c r="Q989" t="s">
        <v>8273</v>
      </c>
      <c r="R989" s="7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7">
        <v>5000</v>
      </c>
      <c r="E990">
        <v>0</v>
      </c>
      <c r="F990" t="s">
        <v>8221</v>
      </c>
      <c r="G990" t="s">
        <v>8237</v>
      </c>
      <c r="H990" t="s">
        <v>8249</v>
      </c>
      <c r="I990" s="9">
        <v>1475310825</v>
      </c>
      <c r="J990">
        <v>1472718825</v>
      </c>
      <c r="K990" t="b">
        <v>0</v>
      </c>
      <c r="L990">
        <v>0</v>
      </c>
      <c r="M990" t="b">
        <v>0</v>
      </c>
      <c r="N990" s="11">
        <f t="shared" si="90"/>
        <v>0</v>
      </c>
      <c r="O990" s="16">
        <f t="shared" si="91"/>
        <v>42614.356770833328</v>
      </c>
      <c r="P990" s="18">
        <f t="shared" si="92"/>
        <v>42644.356770833328</v>
      </c>
      <c r="Q990" t="s">
        <v>8273</v>
      </c>
      <c r="R990" s="7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7">
        <v>10000</v>
      </c>
      <c r="E991">
        <v>1677</v>
      </c>
      <c r="F991" t="s">
        <v>8221</v>
      </c>
      <c r="G991" t="s">
        <v>8224</v>
      </c>
      <c r="H991" t="s">
        <v>8246</v>
      </c>
      <c r="I991" s="9">
        <v>1475101495</v>
      </c>
      <c r="J991">
        <v>1472509495</v>
      </c>
      <c r="K991" t="b">
        <v>0</v>
      </c>
      <c r="L991">
        <v>32</v>
      </c>
      <c r="M991" t="b">
        <v>0</v>
      </c>
      <c r="N991" s="11">
        <f t="shared" si="90"/>
        <v>16.77</v>
      </c>
      <c r="O991" s="16">
        <f t="shared" si="91"/>
        <v>42611.933969907404</v>
      </c>
      <c r="P991" s="18">
        <f t="shared" si="92"/>
        <v>42641.933969907404</v>
      </c>
      <c r="Q991" t="s">
        <v>8273</v>
      </c>
      <c r="R991" s="7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7">
        <v>25000</v>
      </c>
      <c r="E992">
        <v>26</v>
      </c>
      <c r="F992" t="s">
        <v>8221</v>
      </c>
      <c r="G992" t="s">
        <v>8224</v>
      </c>
      <c r="H992" t="s">
        <v>8246</v>
      </c>
      <c r="I992" s="9">
        <v>1409770164</v>
      </c>
      <c r="J992">
        <v>1407178164</v>
      </c>
      <c r="K992" t="b">
        <v>0</v>
      </c>
      <c r="L992">
        <v>2</v>
      </c>
      <c r="M992" t="b">
        <v>0</v>
      </c>
      <c r="N992" s="11">
        <f t="shared" si="90"/>
        <v>0.104</v>
      </c>
      <c r="O992" s="16">
        <f t="shared" si="91"/>
        <v>41855.784305555557</v>
      </c>
      <c r="P992" s="18">
        <f t="shared" si="92"/>
        <v>41885.784305555557</v>
      </c>
      <c r="Q992" t="s">
        <v>8273</v>
      </c>
      <c r="R992" s="7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7">
        <v>5000</v>
      </c>
      <c r="E993">
        <v>212</v>
      </c>
      <c r="F993" t="s">
        <v>8221</v>
      </c>
      <c r="G993" t="s">
        <v>8225</v>
      </c>
      <c r="H993" t="s">
        <v>8247</v>
      </c>
      <c r="I993" s="9">
        <v>1468349460</v>
      </c>
      <c r="J993">
        <v>1466186988</v>
      </c>
      <c r="K993" t="b">
        <v>0</v>
      </c>
      <c r="L993">
        <v>7</v>
      </c>
      <c r="M993" t="b">
        <v>0</v>
      </c>
      <c r="N993" s="11">
        <f t="shared" si="90"/>
        <v>4.24</v>
      </c>
      <c r="O993" s="16">
        <f t="shared" si="91"/>
        <v>42538.75680555556</v>
      </c>
      <c r="P993" s="18">
        <f t="shared" si="92"/>
        <v>42563.785416666666</v>
      </c>
      <c r="Q993" t="s">
        <v>8273</v>
      </c>
      <c r="R993" s="7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7">
        <v>100000</v>
      </c>
      <c r="E994">
        <v>467</v>
      </c>
      <c r="F994" t="s">
        <v>8221</v>
      </c>
      <c r="G994" t="s">
        <v>8224</v>
      </c>
      <c r="H994" t="s">
        <v>8246</v>
      </c>
      <c r="I994" s="9">
        <v>1462655519</v>
      </c>
      <c r="J994">
        <v>1457475119</v>
      </c>
      <c r="K994" t="b">
        <v>0</v>
      </c>
      <c r="L994">
        <v>4</v>
      </c>
      <c r="M994" t="b">
        <v>0</v>
      </c>
      <c r="N994" s="11">
        <f t="shared" si="90"/>
        <v>0.46699999999999997</v>
      </c>
      <c r="O994" s="16">
        <f t="shared" si="91"/>
        <v>42437.924988425926</v>
      </c>
      <c r="P994" s="18">
        <f t="shared" si="92"/>
        <v>42497.883321759262</v>
      </c>
      <c r="Q994" t="s">
        <v>8273</v>
      </c>
      <c r="R994" s="7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7">
        <v>70000</v>
      </c>
      <c r="E995">
        <v>17561</v>
      </c>
      <c r="F995" t="s">
        <v>8221</v>
      </c>
      <c r="G995" t="s">
        <v>8224</v>
      </c>
      <c r="H995" t="s">
        <v>8246</v>
      </c>
      <c r="I995" s="9">
        <v>1478926800</v>
      </c>
      <c r="J995">
        <v>1476054568</v>
      </c>
      <c r="K995" t="b">
        <v>0</v>
      </c>
      <c r="L995">
        <v>196</v>
      </c>
      <c r="M995" t="b">
        <v>0</v>
      </c>
      <c r="N995" s="11">
        <f t="shared" si="90"/>
        <v>25.087142857142858</v>
      </c>
      <c r="O995" s="16">
        <f t="shared" si="91"/>
        <v>42652.964907407411</v>
      </c>
      <c r="P995" s="18">
        <f t="shared" si="92"/>
        <v>42686.208333333328</v>
      </c>
      <c r="Q995" t="s">
        <v>8273</v>
      </c>
      <c r="R995" s="7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7">
        <v>200000</v>
      </c>
      <c r="E996">
        <v>4669</v>
      </c>
      <c r="F996" t="s">
        <v>8221</v>
      </c>
      <c r="G996" t="s">
        <v>8224</v>
      </c>
      <c r="H996" t="s">
        <v>8246</v>
      </c>
      <c r="I996" s="9">
        <v>1417388340</v>
      </c>
      <c r="J996">
        <v>1412835530</v>
      </c>
      <c r="K996" t="b">
        <v>0</v>
      </c>
      <c r="L996">
        <v>11</v>
      </c>
      <c r="M996" t="b">
        <v>0</v>
      </c>
      <c r="N996" s="11">
        <f t="shared" si="90"/>
        <v>2.3345000000000002</v>
      </c>
      <c r="O996" s="16">
        <f t="shared" si="91"/>
        <v>41921.263078703705</v>
      </c>
      <c r="P996" s="18">
        <f t="shared" si="92"/>
        <v>41973.957638888889</v>
      </c>
      <c r="Q996" t="s">
        <v>8273</v>
      </c>
      <c r="R996" s="7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7">
        <v>10000</v>
      </c>
      <c r="E997">
        <v>726</v>
      </c>
      <c r="F997" t="s">
        <v>8221</v>
      </c>
      <c r="G997" t="s">
        <v>8224</v>
      </c>
      <c r="H997" t="s">
        <v>8246</v>
      </c>
      <c r="I997" s="9">
        <v>1417276800</v>
      </c>
      <c r="J997">
        <v>1415140480</v>
      </c>
      <c r="K997" t="b">
        <v>0</v>
      </c>
      <c r="L997">
        <v>9</v>
      </c>
      <c r="M997" t="b">
        <v>0</v>
      </c>
      <c r="N997" s="11">
        <f t="shared" si="90"/>
        <v>7.26</v>
      </c>
      <c r="O997" s="16">
        <f t="shared" si="91"/>
        <v>41947.940740740742</v>
      </c>
      <c r="P997" s="18">
        <f t="shared" si="92"/>
        <v>41972.666666666672</v>
      </c>
      <c r="Q997" t="s">
        <v>8273</v>
      </c>
      <c r="R997" s="7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7">
        <v>4000</v>
      </c>
      <c r="E998">
        <v>65</v>
      </c>
      <c r="F998" t="s">
        <v>8221</v>
      </c>
      <c r="G998" t="s">
        <v>8224</v>
      </c>
      <c r="H998" t="s">
        <v>8246</v>
      </c>
      <c r="I998" s="9">
        <v>1406474820</v>
      </c>
      <c r="J998">
        <v>1403902060</v>
      </c>
      <c r="K998" t="b">
        <v>0</v>
      </c>
      <c r="L998">
        <v>5</v>
      </c>
      <c r="M998" t="b">
        <v>0</v>
      </c>
      <c r="N998" s="11">
        <f t="shared" si="90"/>
        <v>1.625</v>
      </c>
      <c r="O998" s="16">
        <f t="shared" si="91"/>
        <v>41817.866435185184</v>
      </c>
      <c r="P998" s="18">
        <f t="shared" si="92"/>
        <v>41847.643750000003</v>
      </c>
      <c r="Q998" t="s">
        <v>8273</v>
      </c>
      <c r="R998" s="7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7">
        <v>5000</v>
      </c>
      <c r="E999">
        <v>65</v>
      </c>
      <c r="F999" t="s">
        <v>8221</v>
      </c>
      <c r="G999" t="s">
        <v>8224</v>
      </c>
      <c r="H999" t="s">
        <v>8246</v>
      </c>
      <c r="I999" s="9">
        <v>1417145297</v>
      </c>
      <c r="J999">
        <v>1414549697</v>
      </c>
      <c r="K999" t="b">
        <v>0</v>
      </c>
      <c r="L999">
        <v>8</v>
      </c>
      <c r="M999" t="b">
        <v>0</v>
      </c>
      <c r="N999" s="11">
        <f t="shared" si="90"/>
        <v>1.3</v>
      </c>
      <c r="O999" s="16">
        <f t="shared" si="91"/>
        <v>41941.10297453704</v>
      </c>
      <c r="P999" s="18">
        <f t="shared" si="92"/>
        <v>41971.144641203704</v>
      </c>
      <c r="Q999" t="s">
        <v>8273</v>
      </c>
      <c r="R999" s="7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7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9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>
        <f t="shared" si="90"/>
        <v>58.558333333333337</v>
      </c>
      <c r="O1000" s="16">
        <f t="shared" si="91"/>
        <v>42282.168993055559</v>
      </c>
      <c r="P1000" s="18">
        <f t="shared" si="92"/>
        <v>42327.210659722223</v>
      </c>
      <c r="Q1000" t="s">
        <v>8273</v>
      </c>
      <c r="R1000" s="7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7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9">
        <v>1415865720</v>
      </c>
      <c r="J1001">
        <v>1413270690</v>
      </c>
      <c r="K1001" t="b">
        <v>0</v>
      </c>
      <c r="L1001">
        <v>40</v>
      </c>
      <c r="M1001" t="b">
        <v>0</v>
      </c>
      <c r="N1001" s="11">
        <f t="shared" si="90"/>
        <v>7.7886666666666677</v>
      </c>
      <c r="O1001" s="16">
        <f t="shared" si="91"/>
        <v>41926.29965277778</v>
      </c>
      <c r="P1001" s="18">
        <f t="shared" si="92"/>
        <v>41956.334722222222</v>
      </c>
      <c r="Q1001" t="s">
        <v>8273</v>
      </c>
      <c r="R1001" s="7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7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9">
        <v>1489537560</v>
      </c>
      <c r="J1002">
        <v>1484357160</v>
      </c>
      <c r="K1002" t="b">
        <v>0</v>
      </c>
      <c r="L1002">
        <v>6</v>
      </c>
      <c r="M1002" t="b">
        <v>0</v>
      </c>
      <c r="N1002" s="11">
        <f t="shared" si="90"/>
        <v>2.2157147647256061</v>
      </c>
      <c r="O1002" s="16">
        <f t="shared" si="91"/>
        <v>42749.059722222228</v>
      </c>
      <c r="P1002" s="18">
        <f t="shared" si="92"/>
        <v>42809.018055555556</v>
      </c>
      <c r="Q1002" t="s">
        <v>8273</v>
      </c>
      <c r="R1002" s="7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7">
        <v>5000</v>
      </c>
      <c r="E1003">
        <v>5200</v>
      </c>
      <c r="F1003" t="s">
        <v>8220</v>
      </c>
      <c r="G1003" t="s">
        <v>8225</v>
      </c>
      <c r="H1003" t="s">
        <v>8247</v>
      </c>
      <c r="I1003" s="9">
        <v>1485796613</v>
      </c>
      <c r="J1003">
        <v>1481908613</v>
      </c>
      <c r="K1003" t="b">
        <v>0</v>
      </c>
      <c r="L1003">
        <v>4</v>
      </c>
      <c r="M1003" t="b">
        <v>0</v>
      </c>
      <c r="N1003" s="11">
        <f t="shared" si="90"/>
        <v>104</v>
      </c>
      <c r="O1003" s="16">
        <f t="shared" si="91"/>
        <v>42720.720057870371</v>
      </c>
      <c r="P1003" s="18">
        <f t="shared" si="92"/>
        <v>42765.720057870371</v>
      </c>
      <c r="Q1003" t="s">
        <v>8273</v>
      </c>
      <c r="R1003" s="7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7">
        <v>9999</v>
      </c>
      <c r="E1004">
        <v>2960</v>
      </c>
      <c r="F1004" t="s">
        <v>8220</v>
      </c>
      <c r="G1004" t="s">
        <v>8224</v>
      </c>
      <c r="H1004" t="s">
        <v>8246</v>
      </c>
      <c r="I1004" s="9">
        <v>1450331940</v>
      </c>
      <c r="J1004">
        <v>1447777514</v>
      </c>
      <c r="K1004" t="b">
        <v>0</v>
      </c>
      <c r="L1004">
        <v>22</v>
      </c>
      <c r="M1004" t="b">
        <v>0</v>
      </c>
      <c r="N1004" s="11">
        <f t="shared" si="90"/>
        <v>29.6029602960296</v>
      </c>
      <c r="O1004" s="16">
        <f t="shared" si="91"/>
        <v>42325.684189814812</v>
      </c>
      <c r="P1004" s="18">
        <f t="shared" si="92"/>
        <v>42355.249305555553</v>
      </c>
      <c r="Q1004" t="s">
        <v>8273</v>
      </c>
      <c r="R1004" s="7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7">
        <v>20000</v>
      </c>
      <c r="E1005">
        <v>3211</v>
      </c>
      <c r="F1005" t="s">
        <v>8220</v>
      </c>
      <c r="G1005" t="s">
        <v>8230</v>
      </c>
      <c r="H1005" t="s">
        <v>8249</v>
      </c>
      <c r="I1005" s="9">
        <v>1489680061</v>
      </c>
      <c r="J1005">
        <v>1487091661</v>
      </c>
      <c r="K1005" t="b">
        <v>0</v>
      </c>
      <c r="L1005">
        <v>15</v>
      </c>
      <c r="M1005" t="b">
        <v>0</v>
      </c>
      <c r="N1005" s="11">
        <f t="shared" si="90"/>
        <v>16.055</v>
      </c>
      <c r="O1005" s="16">
        <f t="shared" si="91"/>
        <v>42780.709039351852</v>
      </c>
      <c r="P1005" s="18">
        <f t="shared" si="92"/>
        <v>42810.667372685188</v>
      </c>
      <c r="Q1005" t="s">
        <v>8273</v>
      </c>
      <c r="R1005" s="7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7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9">
        <v>1455814827</v>
      </c>
      <c r="J1006">
        <v>1453222827</v>
      </c>
      <c r="K1006" t="b">
        <v>0</v>
      </c>
      <c r="L1006">
        <v>95</v>
      </c>
      <c r="M1006" t="b">
        <v>0</v>
      </c>
      <c r="N1006" s="11">
        <f t="shared" si="90"/>
        <v>82.207999999999998</v>
      </c>
      <c r="O1006" s="16">
        <f t="shared" si="91"/>
        <v>42388.708645833336</v>
      </c>
      <c r="P1006" s="18">
        <f t="shared" si="92"/>
        <v>42418.708645833336</v>
      </c>
      <c r="Q1006" t="s">
        <v>8273</v>
      </c>
      <c r="R1006" s="7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9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>
        <f t="shared" si="90"/>
        <v>75.051000000000002</v>
      </c>
      <c r="O1007" s="16">
        <f t="shared" si="91"/>
        <v>42276.624803240738</v>
      </c>
      <c r="P1007" s="18">
        <f t="shared" si="92"/>
        <v>42307.624803240738</v>
      </c>
      <c r="Q1007" t="s">
        <v>8273</v>
      </c>
      <c r="R1007" s="7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7">
        <v>4000</v>
      </c>
      <c r="E1008">
        <v>234</v>
      </c>
      <c r="F1008" t="s">
        <v>8220</v>
      </c>
      <c r="G1008" t="s">
        <v>8224</v>
      </c>
      <c r="H1008" t="s">
        <v>8246</v>
      </c>
      <c r="I1008" s="9">
        <v>1418368260</v>
      </c>
      <c r="J1008">
        <v>1417654672</v>
      </c>
      <c r="K1008" t="b">
        <v>0</v>
      </c>
      <c r="L1008">
        <v>8</v>
      </c>
      <c r="M1008" t="b">
        <v>0</v>
      </c>
      <c r="N1008" s="11">
        <f t="shared" si="90"/>
        <v>5.8500000000000005</v>
      </c>
      <c r="O1008" s="16">
        <f t="shared" si="91"/>
        <v>41977.040185185186</v>
      </c>
      <c r="P1008" s="18">
        <f t="shared" si="92"/>
        <v>41985.299305555556</v>
      </c>
      <c r="Q1008" t="s">
        <v>8273</v>
      </c>
      <c r="R1008" s="7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7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>
        <f t="shared" si="90"/>
        <v>44.32</v>
      </c>
      <c r="O1009" s="16">
        <f t="shared" si="91"/>
        <v>42676.583599537036</v>
      </c>
      <c r="P1009" s="18">
        <f t="shared" si="92"/>
        <v>42718.6252662037</v>
      </c>
      <c r="Q1009" t="s">
        <v>8273</v>
      </c>
      <c r="R1009" s="7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7">
        <v>93500</v>
      </c>
      <c r="E1010">
        <v>250</v>
      </c>
      <c r="F1010" t="s">
        <v>8220</v>
      </c>
      <c r="G1010" t="s">
        <v>8238</v>
      </c>
      <c r="H1010" t="s">
        <v>8256</v>
      </c>
      <c r="I1010" s="9">
        <v>1482953115</v>
      </c>
      <c r="J1010">
        <v>1480361115</v>
      </c>
      <c r="K1010" t="b">
        <v>0</v>
      </c>
      <c r="L1010">
        <v>1</v>
      </c>
      <c r="M1010" t="b">
        <v>0</v>
      </c>
      <c r="N1010" s="11">
        <f t="shared" si="90"/>
        <v>0.26737967914438499</v>
      </c>
      <c r="O1010" s="16">
        <f t="shared" si="91"/>
        <v>42702.809201388889</v>
      </c>
      <c r="P1010" s="18">
        <f t="shared" si="92"/>
        <v>42732.809201388889</v>
      </c>
      <c r="Q1010" t="s">
        <v>8273</v>
      </c>
      <c r="R1010" s="7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7">
        <v>50000</v>
      </c>
      <c r="E1011">
        <v>6565</v>
      </c>
      <c r="F1011" t="s">
        <v>8220</v>
      </c>
      <c r="G1011" t="s">
        <v>8224</v>
      </c>
      <c r="H1011" t="s">
        <v>8246</v>
      </c>
      <c r="I1011" s="9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>
        <f t="shared" si="90"/>
        <v>13.13</v>
      </c>
      <c r="O1011" s="16">
        <f t="shared" si="91"/>
        <v>42510.604699074072</v>
      </c>
      <c r="P1011" s="18">
        <f t="shared" si="92"/>
        <v>42540.604699074072</v>
      </c>
      <c r="Q1011" t="s">
        <v>8273</v>
      </c>
      <c r="R1011" s="7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7">
        <v>115250</v>
      </c>
      <c r="E1012">
        <v>220</v>
      </c>
      <c r="F1012" t="s">
        <v>8220</v>
      </c>
      <c r="G1012" t="s">
        <v>8224</v>
      </c>
      <c r="H1012" t="s">
        <v>8246</v>
      </c>
      <c r="I1012" s="9">
        <v>1473044340</v>
      </c>
      <c r="J1012">
        <v>1468180462</v>
      </c>
      <c r="K1012" t="b">
        <v>0</v>
      </c>
      <c r="L1012">
        <v>4</v>
      </c>
      <c r="M1012" t="b">
        <v>0</v>
      </c>
      <c r="N1012" s="11">
        <f t="shared" si="90"/>
        <v>0.19088937093275488</v>
      </c>
      <c r="O1012" s="16">
        <f t="shared" si="91"/>
        <v>42561.829421296294</v>
      </c>
      <c r="P1012" s="18">
        <f t="shared" si="92"/>
        <v>42618.124305555553</v>
      </c>
      <c r="Q1012" t="s">
        <v>8273</v>
      </c>
      <c r="R1012" s="7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7">
        <v>20000</v>
      </c>
      <c r="E1013">
        <v>75</v>
      </c>
      <c r="F1013" t="s">
        <v>8220</v>
      </c>
      <c r="G1013" t="s">
        <v>8224</v>
      </c>
      <c r="H1013" t="s">
        <v>8246</v>
      </c>
      <c r="I1013" s="9">
        <v>1418938395</v>
      </c>
      <c r="J1013">
        <v>1415050395</v>
      </c>
      <c r="K1013" t="b">
        <v>0</v>
      </c>
      <c r="L1013">
        <v>1</v>
      </c>
      <c r="M1013" t="b">
        <v>0</v>
      </c>
      <c r="N1013" s="11">
        <f t="shared" si="90"/>
        <v>0.375</v>
      </c>
      <c r="O1013" s="16">
        <f t="shared" si="91"/>
        <v>41946.898090277777</v>
      </c>
      <c r="P1013" s="18">
        <f t="shared" si="92"/>
        <v>41991.898090277777</v>
      </c>
      <c r="Q1013" t="s">
        <v>8273</v>
      </c>
      <c r="R1013" s="7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7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9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>
        <f t="shared" si="90"/>
        <v>21535.021000000001</v>
      </c>
      <c r="O1014" s="16">
        <f t="shared" si="91"/>
        <v>42714.440416666665</v>
      </c>
      <c r="P1014" s="18">
        <f t="shared" si="92"/>
        <v>42759.440416666665</v>
      </c>
      <c r="Q1014" t="s">
        <v>8273</v>
      </c>
      <c r="R1014" s="7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7">
        <v>25000</v>
      </c>
      <c r="E1015">
        <v>8632</v>
      </c>
      <c r="F1015" t="s">
        <v>8220</v>
      </c>
      <c r="G1015" t="s">
        <v>8224</v>
      </c>
      <c r="H1015" t="s">
        <v>8246</v>
      </c>
      <c r="I1015" s="9">
        <v>1451419200</v>
      </c>
      <c r="J1015">
        <v>1449000056</v>
      </c>
      <c r="K1015" t="b">
        <v>0</v>
      </c>
      <c r="L1015">
        <v>90</v>
      </c>
      <c r="M1015" t="b">
        <v>0</v>
      </c>
      <c r="N1015" s="11">
        <f t="shared" si="90"/>
        <v>34.527999999999999</v>
      </c>
      <c r="O1015" s="16">
        <f t="shared" si="91"/>
        <v>42339.833981481483</v>
      </c>
      <c r="P1015" s="18">
        <f t="shared" si="92"/>
        <v>42367.833333333328</v>
      </c>
      <c r="Q1015" t="s">
        <v>8273</v>
      </c>
      <c r="R1015" s="7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7">
        <v>10000</v>
      </c>
      <c r="E1016">
        <v>3060</v>
      </c>
      <c r="F1016" t="s">
        <v>8220</v>
      </c>
      <c r="G1016" t="s">
        <v>8224</v>
      </c>
      <c r="H1016" t="s">
        <v>8246</v>
      </c>
      <c r="I1016" s="9">
        <v>1420070615</v>
      </c>
      <c r="J1016">
        <v>1415750615</v>
      </c>
      <c r="K1016" t="b">
        <v>0</v>
      </c>
      <c r="L1016">
        <v>16</v>
      </c>
      <c r="M1016" t="b">
        <v>0</v>
      </c>
      <c r="N1016" s="11">
        <f t="shared" si="90"/>
        <v>30.599999999999998</v>
      </c>
      <c r="O1016" s="16">
        <f t="shared" si="91"/>
        <v>41955.002488425926</v>
      </c>
      <c r="P1016" s="18">
        <f t="shared" si="92"/>
        <v>42005.002488425926</v>
      </c>
      <c r="Q1016" t="s">
        <v>8273</v>
      </c>
      <c r="R1016" s="7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7">
        <v>9000</v>
      </c>
      <c r="E1017">
        <v>240</v>
      </c>
      <c r="F1017" t="s">
        <v>8220</v>
      </c>
      <c r="G1017" t="s">
        <v>8240</v>
      </c>
      <c r="H1017" t="s">
        <v>8257</v>
      </c>
      <c r="I1017" s="9">
        <v>1448489095</v>
      </c>
      <c r="J1017">
        <v>1445893495</v>
      </c>
      <c r="K1017" t="b">
        <v>0</v>
      </c>
      <c r="L1017">
        <v>6</v>
      </c>
      <c r="M1017" t="b">
        <v>0</v>
      </c>
      <c r="N1017" s="11">
        <f t="shared" si="90"/>
        <v>2.666666666666667</v>
      </c>
      <c r="O1017" s="16">
        <f t="shared" si="91"/>
        <v>42303.878414351857</v>
      </c>
      <c r="P1017" s="18">
        <f t="shared" si="92"/>
        <v>42333.920081018514</v>
      </c>
      <c r="Q1017" t="s">
        <v>8273</v>
      </c>
      <c r="R1017" s="7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7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9">
        <v>1459992856</v>
      </c>
      <c r="J1018">
        <v>1456108456</v>
      </c>
      <c r="K1018" t="b">
        <v>0</v>
      </c>
      <c r="L1018">
        <v>38</v>
      </c>
      <c r="M1018" t="b">
        <v>0</v>
      </c>
      <c r="N1018" s="11">
        <f t="shared" si="90"/>
        <v>2.8420000000000001</v>
      </c>
      <c r="O1018" s="16">
        <f t="shared" si="91"/>
        <v>42422.107129629629</v>
      </c>
      <c r="P1018" s="18">
        <f t="shared" si="92"/>
        <v>42467.065462962957</v>
      </c>
      <c r="Q1018" t="s">
        <v>8273</v>
      </c>
      <c r="R1018" s="7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7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>
        <f t="shared" si="90"/>
        <v>22.878799999999998</v>
      </c>
      <c r="O1019" s="16">
        <f t="shared" si="91"/>
        <v>42289.675173611111</v>
      </c>
      <c r="P1019" s="18">
        <f t="shared" si="92"/>
        <v>42329.716840277775</v>
      </c>
      <c r="Q1019" t="s">
        <v>8273</v>
      </c>
      <c r="R1019" s="7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7">
        <v>20000</v>
      </c>
      <c r="E1020">
        <v>621</v>
      </c>
      <c r="F1020" t="s">
        <v>8220</v>
      </c>
      <c r="G1020" t="s">
        <v>8224</v>
      </c>
      <c r="H1020" t="s">
        <v>8246</v>
      </c>
      <c r="I1020" s="9">
        <v>1468496933</v>
      </c>
      <c r="J1020">
        <v>1465904933</v>
      </c>
      <c r="K1020" t="b">
        <v>0</v>
      </c>
      <c r="L1020">
        <v>7</v>
      </c>
      <c r="M1020" t="b">
        <v>0</v>
      </c>
      <c r="N1020" s="11">
        <f t="shared" si="90"/>
        <v>3.105</v>
      </c>
      <c r="O1020" s="16">
        <f t="shared" si="91"/>
        <v>42535.492280092592</v>
      </c>
      <c r="P1020" s="18">
        <f t="shared" si="92"/>
        <v>42565.492280092592</v>
      </c>
      <c r="Q1020" t="s">
        <v>8273</v>
      </c>
      <c r="R1020" s="7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7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9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>
        <f t="shared" si="90"/>
        <v>47.333333333333336</v>
      </c>
      <c r="O1021" s="16">
        <f t="shared" si="91"/>
        <v>42009.973946759259</v>
      </c>
      <c r="P1021" s="18">
        <f t="shared" si="92"/>
        <v>42039.973946759259</v>
      </c>
      <c r="Q1021" t="s">
        <v>8273</v>
      </c>
      <c r="R1021" s="7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7">
        <v>1550</v>
      </c>
      <c r="E1022">
        <v>3186</v>
      </c>
      <c r="F1022" t="s">
        <v>8219</v>
      </c>
      <c r="G1022" t="s">
        <v>8229</v>
      </c>
      <c r="H1022" t="s">
        <v>8251</v>
      </c>
      <c r="I1022" s="9">
        <v>1433206020</v>
      </c>
      <c r="J1022">
        <v>1430617209</v>
      </c>
      <c r="K1022" t="b">
        <v>0</v>
      </c>
      <c r="L1022">
        <v>30</v>
      </c>
      <c r="M1022" t="b">
        <v>1</v>
      </c>
      <c r="N1022" s="11">
        <f t="shared" si="90"/>
        <v>205.54838709677421</v>
      </c>
      <c r="O1022" s="16">
        <f t="shared" si="91"/>
        <v>42127.069548611107</v>
      </c>
      <c r="P1022" s="18">
        <f t="shared" si="92"/>
        <v>42157.032638888893</v>
      </c>
      <c r="Q1022" t="s">
        <v>8280</v>
      </c>
      <c r="R1022" s="7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7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9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>
        <f t="shared" si="90"/>
        <v>351.80366666666669</v>
      </c>
      <c r="O1023" s="16">
        <f t="shared" si="91"/>
        <v>42271.251979166671</v>
      </c>
      <c r="P1023" s="18">
        <f t="shared" si="92"/>
        <v>42294.166666666672</v>
      </c>
      <c r="Q1023" t="s">
        <v>8280</v>
      </c>
      <c r="R1023" s="7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7">
        <v>2000</v>
      </c>
      <c r="E1024">
        <v>2298</v>
      </c>
      <c r="F1024" t="s">
        <v>8219</v>
      </c>
      <c r="G1024" t="s">
        <v>8224</v>
      </c>
      <c r="H1024" t="s">
        <v>8246</v>
      </c>
      <c r="I1024" s="9">
        <v>1431876677</v>
      </c>
      <c r="J1024">
        <v>1429284677</v>
      </c>
      <c r="K1024" t="b">
        <v>1</v>
      </c>
      <c r="L1024">
        <v>74</v>
      </c>
      <c r="M1024" t="b">
        <v>1</v>
      </c>
      <c r="N1024" s="11">
        <f t="shared" si="90"/>
        <v>114.9</v>
      </c>
      <c r="O1024" s="16">
        <f t="shared" si="91"/>
        <v>42111.646724537044</v>
      </c>
      <c r="P1024" s="18">
        <f t="shared" si="92"/>
        <v>42141.646724537044</v>
      </c>
      <c r="Q1024" t="s">
        <v>8280</v>
      </c>
      <c r="R1024" s="7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7">
        <v>2000</v>
      </c>
      <c r="E1025">
        <v>4743</v>
      </c>
      <c r="F1025" t="s">
        <v>8219</v>
      </c>
      <c r="G1025" t="s">
        <v>8225</v>
      </c>
      <c r="H1025" t="s">
        <v>8247</v>
      </c>
      <c r="I1025" s="9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>
        <f t="shared" si="90"/>
        <v>237.15</v>
      </c>
      <c r="O1025" s="16">
        <f t="shared" si="91"/>
        <v>42145.919687500005</v>
      </c>
      <c r="P1025" s="18">
        <f t="shared" si="92"/>
        <v>42175.919687500005</v>
      </c>
      <c r="Q1025" t="s">
        <v>8280</v>
      </c>
      <c r="R1025" s="7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7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9">
        <v>1454248563</v>
      </c>
      <c r="J1026">
        <v>1451656563</v>
      </c>
      <c r="K1026" t="b">
        <v>1</v>
      </c>
      <c r="L1026">
        <v>61</v>
      </c>
      <c r="M1026" t="b">
        <v>1</v>
      </c>
      <c r="N1026" s="11">
        <f t="shared" ref="N1026:N1089" si="96">E1026/D1026*100</f>
        <v>118.63774999999998</v>
      </c>
      <c r="O1026" s="16">
        <f t="shared" ref="O1026:O1089" si="97">(((J1026/60)/60)/24)+DATE(1970,1,1)</f>
        <v>42370.580590277779</v>
      </c>
      <c r="P1026" s="18">
        <f t="shared" ref="P1026:P1089" si="98">(((I1026/60)/60)/24)+DATE(1970,1,1)</f>
        <v>42400.580590277779</v>
      </c>
      <c r="Q1026" t="s">
        <v>8280</v>
      </c>
      <c r="R1026" s="7">
        <f t="shared" ref="R1026:R1089" si="99">E1026/L1026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9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>
        <f t="shared" si="96"/>
        <v>109.92831428571431</v>
      </c>
      <c r="O1027" s="16">
        <f t="shared" si="97"/>
        <v>42049.833761574075</v>
      </c>
      <c r="P1027" s="18">
        <f t="shared" si="98"/>
        <v>42079.792094907403</v>
      </c>
      <c r="Q1027" t="s">
        <v>8280</v>
      </c>
      <c r="R1027" s="7">
        <f t="shared" si="99"/>
        <v>71.848571428571432</v>
      </c>
      <c r="S1027" t="str">
        <f t="shared" ref="S1027:S1090" si="100">LEFT(Q1027,FIND("/",Q1027)-1)</f>
        <v>music</v>
      </c>
      <c r="T1027" t="str">
        <f t="shared" ref="T1027:T1090" si="101">RIGHT(Q1027,LEN(Q1027)-FIND("/",Q1027))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7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9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>
        <f t="shared" si="96"/>
        <v>100.00828571428571</v>
      </c>
      <c r="O1028" s="16">
        <f t="shared" si="97"/>
        <v>42426.407592592594</v>
      </c>
      <c r="P1028" s="18">
        <f t="shared" si="98"/>
        <v>42460.365925925929</v>
      </c>
      <c r="Q1028" t="s">
        <v>8280</v>
      </c>
      <c r="R1028" s="7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7">
        <v>7501</v>
      </c>
      <c r="E1029">
        <v>7733</v>
      </c>
      <c r="F1029" t="s">
        <v>8219</v>
      </c>
      <c r="G1029" t="s">
        <v>8224</v>
      </c>
      <c r="H1029" t="s">
        <v>8246</v>
      </c>
      <c r="I1029" s="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>
        <f t="shared" si="96"/>
        <v>103.09292094387415</v>
      </c>
      <c r="O1029" s="16">
        <f t="shared" si="97"/>
        <v>41905.034108796295</v>
      </c>
      <c r="P1029" s="18">
        <f t="shared" si="98"/>
        <v>41935.034108796295</v>
      </c>
      <c r="Q1029" t="s">
        <v>8280</v>
      </c>
      <c r="R1029" s="7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7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9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>
        <f t="shared" si="96"/>
        <v>117.27000000000001</v>
      </c>
      <c r="O1030" s="16">
        <f t="shared" si="97"/>
        <v>42755.627372685187</v>
      </c>
      <c r="P1030" s="18">
        <f t="shared" si="98"/>
        <v>42800.833333333328</v>
      </c>
      <c r="Q1030" t="s">
        <v>8280</v>
      </c>
      <c r="R1030" s="7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7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9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>
        <f t="shared" si="96"/>
        <v>111.75999999999999</v>
      </c>
      <c r="O1031" s="16">
        <f t="shared" si="97"/>
        <v>42044.711886574078</v>
      </c>
      <c r="P1031" s="18">
        <f t="shared" si="98"/>
        <v>42098.915972222225</v>
      </c>
      <c r="Q1031" t="s">
        <v>8280</v>
      </c>
      <c r="R1031" s="7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7">
        <v>2000</v>
      </c>
      <c r="E1032">
        <v>6842</v>
      </c>
      <c r="F1032" t="s">
        <v>8219</v>
      </c>
      <c r="G1032" t="s">
        <v>8224</v>
      </c>
      <c r="H1032" t="s">
        <v>8246</v>
      </c>
      <c r="I1032" s="9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>
        <f t="shared" si="96"/>
        <v>342.09999999999997</v>
      </c>
      <c r="O1032" s="16">
        <f t="shared" si="97"/>
        <v>42611.483206018514</v>
      </c>
      <c r="P1032" s="18">
        <f t="shared" si="98"/>
        <v>42625.483206018514</v>
      </c>
      <c r="Q1032" t="s">
        <v>8280</v>
      </c>
      <c r="R1032" s="7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7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9">
        <v>1450290010</v>
      </c>
      <c r="J1033">
        <v>1447698010</v>
      </c>
      <c r="K1033" t="b">
        <v>0</v>
      </c>
      <c r="L1033">
        <v>99</v>
      </c>
      <c r="M1033" t="b">
        <v>1</v>
      </c>
      <c r="N1033" s="11">
        <f t="shared" si="96"/>
        <v>107.4</v>
      </c>
      <c r="O1033" s="16">
        <f t="shared" si="97"/>
        <v>42324.764004629629</v>
      </c>
      <c r="P1033" s="18">
        <f t="shared" si="98"/>
        <v>42354.764004629629</v>
      </c>
      <c r="Q1033" t="s">
        <v>8280</v>
      </c>
      <c r="R1033" s="7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7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9">
        <v>1466697625</v>
      </c>
      <c r="J1034">
        <v>1464105625</v>
      </c>
      <c r="K1034" t="b">
        <v>0</v>
      </c>
      <c r="L1034">
        <v>96</v>
      </c>
      <c r="M1034" t="b">
        <v>1</v>
      </c>
      <c r="N1034" s="11">
        <f t="shared" si="96"/>
        <v>108.49703703703703</v>
      </c>
      <c r="O1034" s="16">
        <f t="shared" si="97"/>
        <v>42514.666956018518</v>
      </c>
      <c r="P1034" s="18">
        <f t="shared" si="98"/>
        <v>42544.666956018518</v>
      </c>
      <c r="Q1034" t="s">
        <v>8280</v>
      </c>
      <c r="R1034" s="7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7">
        <v>1328</v>
      </c>
      <c r="E1035">
        <v>1366</v>
      </c>
      <c r="F1035" t="s">
        <v>8219</v>
      </c>
      <c r="G1035" t="s">
        <v>8225</v>
      </c>
      <c r="H1035" t="s">
        <v>8247</v>
      </c>
      <c r="I1035" s="9">
        <v>1481564080</v>
      </c>
      <c r="J1035">
        <v>1479144880</v>
      </c>
      <c r="K1035" t="b">
        <v>0</v>
      </c>
      <c r="L1035">
        <v>27</v>
      </c>
      <c r="M1035" t="b">
        <v>1</v>
      </c>
      <c r="N1035" s="11">
        <f t="shared" si="96"/>
        <v>102.86144578313252</v>
      </c>
      <c r="O1035" s="16">
        <f t="shared" si="97"/>
        <v>42688.732407407413</v>
      </c>
      <c r="P1035" s="18">
        <f t="shared" si="98"/>
        <v>42716.732407407413</v>
      </c>
      <c r="Q1035" t="s">
        <v>8280</v>
      </c>
      <c r="R1035" s="7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7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9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>
        <f t="shared" si="96"/>
        <v>130.0018</v>
      </c>
      <c r="O1036" s="16">
        <f t="shared" si="97"/>
        <v>42555.166712962964</v>
      </c>
      <c r="P1036" s="18">
        <f t="shared" si="98"/>
        <v>42587.165972222225</v>
      </c>
      <c r="Q1036" t="s">
        <v>8280</v>
      </c>
      <c r="R1036" s="7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7">
        <v>4600</v>
      </c>
      <c r="E1037">
        <v>4952</v>
      </c>
      <c r="F1037" t="s">
        <v>8219</v>
      </c>
      <c r="G1037" t="s">
        <v>8224</v>
      </c>
      <c r="H1037" t="s">
        <v>8246</v>
      </c>
      <c r="I1037" s="9">
        <v>1423668220</v>
      </c>
      <c r="J1037">
        <v>1421076220</v>
      </c>
      <c r="K1037" t="b">
        <v>0</v>
      </c>
      <c r="L1037">
        <v>76</v>
      </c>
      <c r="M1037" t="b">
        <v>1</v>
      </c>
      <c r="N1037" s="11">
        <f t="shared" si="96"/>
        <v>107.65217391304347</v>
      </c>
      <c r="O1037" s="16">
        <f t="shared" si="97"/>
        <v>42016.641435185185</v>
      </c>
      <c r="P1037" s="18">
        <f t="shared" si="98"/>
        <v>42046.641435185185</v>
      </c>
      <c r="Q1037" t="s">
        <v>8280</v>
      </c>
      <c r="R1037" s="7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7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9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>
        <f t="shared" si="96"/>
        <v>112.36044444444444</v>
      </c>
      <c r="O1038" s="16">
        <f t="shared" si="97"/>
        <v>41249.448958333334</v>
      </c>
      <c r="P1038" s="18">
        <f t="shared" si="98"/>
        <v>41281.333333333336</v>
      </c>
      <c r="Q1038" t="s">
        <v>8280</v>
      </c>
      <c r="R1038" s="7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7">
        <v>1000</v>
      </c>
      <c r="E1039">
        <v>1021</v>
      </c>
      <c r="F1039" t="s">
        <v>8219</v>
      </c>
      <c r="G1039" t="s">
        <v>8224</v>
      </c>
      <c r="H1039" t="s">
        <v>8246</v>
      </c>
      <c r="I1039" s="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>
        <f t="shared" si="96"/>
        <v>102.1</v>
      </c>
      <c r="O1039" s="16">
        <f t="shared" si="97"/>
        <v>42119.822476851856</v>
      </c>
      <c r="P1039" s="18">
        <f t="shared" si="98"/>
        <v>42142.208333333328</v>
      </c>
      <c r="Q1039" t="s">
        <v>8280</v>
      </c>
      <c r="R1039" s="7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7">
        <v>1500</v>
      </c>
      <c r="E1040">
        <v>2180</v>
      </c>
      <c r="F1040" t="s">
        <v>8219</v>
      </c>
      <c r="G1040" t="s">
        <v>8224</v>
      </c>
      <c r="H1040" t="s">
        <v>8246</v>
      </c>
      <c r="I1040" s="9">
        <v>1458362023</v>
      </c>
      <c r="J1040">
        <v>1455773623</v>
      </c>
      <c r="K1040" t="b">
        <v>0</v>
      </c>
      <c r="L1040">
        <v>61</v>
      </c>
      <c r="M1040" t="b">
        <v>1</v>
      </c>
      <c r="N1040" s="11">
        <f t="shared" si="96"/>
        <v>145.33333333333334</v>
      </c>
      <c r="O1040" s="16">
        <f t="shared" si="97"/>
        <v>42418.231747685189</v>
      </c>
      <c r="P1040" s="18">
        <f t="shared" si="98"/>
        <v>42448.190081018518</v>
      </c>
      <c r="Q1040" t="s">
        <v>8280</v>
      </c>
      <c r="R1040" s="7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7">
        <v>500</v>
      </c>
      <c r="E1041">
        <v>641</v>
      </c>
      <c r="F1041" t="s">
        <v>8219</v>
      </c>
      <c r="G1041" t="s">
        <v>8224</v>
      </c>
      <c r="H1041" t="s">
        <v>8246</v>
      </c>
      <c r="I1041" s="9">
        <v>1481615940</v>
      </c>
      <c r="J1041">
        <v>1479436646</v>
      </c>
      <c r="K1041" t="b">
        <v>0</v>
      </c>
      <c r="L1041">
        <v>30</v>
      </c>
      <c r="M1041" t="b">
        <v>1</v>
      </c>
      <c r="N1041" s="11">
        <f t="shared" si="96"/>
        <v>128.19999999999999</v>
      </c>
      <c r="O1041" s="16">
        <f t="shared" si="97"/>
        <v>42692.109328703707</v>
      </c>
      <c r="P1041" s="18">
        <f t="shared" si="98"/>
        <v>42717.332638888889</v>
      </c>
      <c r="Q1041" t="s">
        <v>8280</v>
      </c>
      <c r="R1041" s="7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7">
        <v>85000</v>
      </c>
      <c r="E1042">
        <v>250</v>
      </c>
      <c r="F1042" t="s">
        <v>8220</v>
      </c>
      <c r="G1042" t="s">
        <v>8224</v>
      </c>
      <c r="H1042" t="s">
        <v>8246</v>
      </c>
      <c r="I1042" s="9">
        <v>1472317209</v>
      </c>
      <c r="J1042">
        <v>1469725209</v>
      </c>
      <c r="K1042" t="b">
        <v>0</v>
      </c>
      <c r="L1042">
        <v>1</v>
      </c>
      <c r="M1042" t="b">
        <v>0</v>
      </c>
      <c r="N1042" s="11">
        <f t="shared" si="96"/>
        <v>0.29411764705882354</v>
      </c>
      <c r="O1042" s="16">
        <f t="shared" si="97"/>
        <v>42579.708437499998</v>
      </c>
      <c r="P1042" s="18">
        <f t="shared" si="98"/>
        <v>42609.708437499998</v>
      </c>
      <c r="Q1042" t="s">
        <v>8281</v>
      </c>
      <c r="R1042" s="7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7">
        <v>50</v>
      </c>
      <c r="E1043">
        <v>0</v>
      </c>
      <c r="F1043" t="s">
        <v>8220</v>
      </c>
      <c r="G1043" t="s">
        <v>8224</v>
      </c>
      <c r="H1043" t="s">
        <v>8246</v>
      </c>
      <c r="I1043" s="9">
        <v>1406769992</v>
      </c>
      <c r="J1043">
        <v>1405041992</v>
      </c>
      <c r="K1043" t="b">
        <v>0</v>
      </c>
      <c r="L1043">
        <v>0</v>
      </c>
      <c r="M1043" t="b">
        <v>0</v>
      </c>
      <c r="N1043" s="11">
        <f t="shared" si="96"/>
        <v>0</v>
      </c>
      <c r="O1043" s="16">
        <f t="shared" si="97"/>
        <v>41831.060092592597</v>
      </c>
      <c r="P1043" s="18">
        <f t="shared" si="98"/>
        <v>41851.060092592597</v>
      </c>
      <c r="Q1043" t="s">
        <v>8281</v>
      </c>
      <c r="R1043" s="7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7">
        <v>650</v>
      </c>
      <c r="E1044">
        <v>10</v>
      </c>
      <c r="F1044" t="s">
        <v>8220</v>
      </c>
      <c r="G1044" t="s">
        <v>8224</v>
      </c>
      <c r="H1044" t="s">
        <v>8246</v>
      </c>
      <c r="I1044" s="9">
        <v>1410516000</v>
      </c>
      <c r="J1044">
        <v>1406824948</v>
      </c>
      <c r="K1044" t="b">
        <v>0</v>
      </c>
      <c r="L1044">
        <v>1</v>
      </c>
      <c r="M1044" t="b">
        <v>0</v>
      </c>
      <c r="N1044" s="11">
        <f t="shared" si="96"/>
        <v>1.5384615384615385</v>
      </c>
      <c r="O1044" s="16">
        <f t="shared" si="97"/>
        <v>41851.696157407408</v>
      </c>
      <c r="P1044" s="18">
        <f t="shared" si="98"/>
        <v>41894.416666666664</v>
      </c>
      <c r="Q1044" t="s">
        <v>8281</v>
      </c>
      <c r="R1044" s="7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7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9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>
        <f t="shared" si="96"/>
        <v>8.5370000000000008</v>
      </c>
      <c r="O1045" s="16">
        <f t="shared" si="97"/>
        <v>42114.252951388888</v>
      </c>
      <c r="P1045" s="18">
        <f t="shared" si="98"/>
        <v>42144.252951388888</v>
      </c>
      <c r="Q1045" t="s">
        <v>8281</v>
      </c>
      <c r="R1045" s="7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7">
        <v>7000</v>
      </c>
      <c r="E1046">
        <v>6</v>
      </c>
      <c r="F1046" t="s">
        <v>8220</v>
      </c>
      <c r="G1046" t="s">
        <v>8224</v>
      </c>
      <c r="H1046" t="s">
        <v>8246</v>
      </c>
      <c r="I1046" s="9">
        <v>1425587220</v>
      </c>
      <c r="J1046">
        <v>1420668801</v>
      </c>
      <c r="K1046" t="b">
        <v>0</v>
      </c>
      <c r="L1046">
        <v>2</v>
      </c>
      <c r="M1046" t="b">
        <v>0</v>
      </c>
      <c r="N1046" s="11">
        <f t="shared" si="96"/>
        <v>8.5714285714285715E-2</v>
      </c>
      <c r="O1046" s="16">
        <f t="shared" si="97"/>
        <v>42011.925937499997</v>
      </c>
      <c r="P1046" s="18">
        <f t="shared" si="98"/>
        <v>42068.852083333331</v>
      </c>
      <c r="Q1046" t="s">
        <v>8281</v>
      </c>
      <c r="R1046" s="7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7">
        <v>10000</v>
      </c>
      <c r="E1047">
        <v>266</v>
      </c>
      <c r="F1047" t="s">
        <v>8220</v>
      </c>
      <c r="G1047" t="s">
        <v>8224</v>
      </c>
      <c r="H1047" t="s">
        <v>8246</v>
      </c>
      <c r="I1047" s="9">
        <v>1408827550</v>
      </c>
      <c r="J1047">
        <v>1406235550</v>
      </c>
      <c r="K1047" t="b">
        <v>0</v>
      </c>
      <c r="L1047">
        <v>8</v>
      </c>
      <c r="M1047" t="b">
        <v>0</v>
      </c>
      <c r="N1047" s="11">
        <f t="shared" si="96"/>
        <v>2.6599999999999997</v>
      </c>
      <c r="O1047" s="16">
        <f t="shared" si="97"/>
        <v>41844.874421296299</v>
      </c>
      <c r="P1047" s="18">
        <f t="shared" si="98"/>
        <v>41874.874421296299</v>
      </c>
      <c r="Q1047" t="s">
        <v>8281</v>
      </c>
      <c r="R1047" s="7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7">
        <v>3000</v>
      </c>
      <c r="E1048">
        <v>0</v>
      </c>
      <c r="F1048" t="s">
        <v>8220</v>
      </c>
      <c r="G1048" t="s">
        <v>8236</v>
      </c>
      <c r="H1048" t="s">
        <v>8249</v>
      </c>
      <c r="I1048" s="9">
        <v>1451161560</v>
      </c>
      <c r="J1048">
        <v>1447273560</v>
      </c>
      <c r="K1048" t="b">
        <v>0</v>
      </c>
      <c r="L1048">
        <v>0</v>
      </c>
      <c r="M1048" t="b">
        <v>0</v>
      </c>
      <c r="N1048" s="11">
        <f t="shared" si="96"/>
        <v>0</v>
      </c>
      <c r="O1048" s="16">
        <f t="shared" si="97"/>
        <v>42319.851388888885</v>
      </c>
      <c r="P1048" s="18">
        <f t="shared" si="98"/>
        <v>42364.851388888885</v>
      </c>
      <c r="Q1048" t="s">
        <v>8281</v>
      </c>
      <c r="R1048" s="7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7">
        <v>2000</v>
      </c>
      <c r="E1049">
        <v>1</v>
      </c>
      <c r="F1049" t="s">
        <v>8220</v>
      </c>
      <c r="G1049" t="s">
        <v>8224</v>
      </c>
      <c r="H1049" t="s">
        <v>8246</v>
      </c>
      <c r="I1049" s="9">
        <v>1415219915</v>
      </c>
      <c r="J1049">
        <v>1412624315</v>
      </c>
      <c r="K1049" t="b">
        <v>0</v>
      </c>
      <c r="L1049">
        <v>1</v>
      </c>
      <c r="M1049" t="b">
        <v>0</v>
      </c>
      <c r="N1049" s="11">
        <f t="shared" si="96"/>
        <v>0.05</v>
      </c>
      <c r="O1049" s="16">
        <f t="shared" si="97"/>
        <v>41918.818460648145</v>
      </c>
      <c r="P1049" s="18">
        <f t="shared" si="98"/>
        <v>41948.860127314816</v>
      </c>
      <c r="Q1049" t="s">
        <v>8281</v>
      </c>
      <c r="R1049" s="7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7">
        <v>15000</v>
      </c>
      <c r="E1050">
        <v>212</v>
      </c>
      <c r="F1050" t="s">
        <v>8220</v>
      </c>
      <c r="G1050" t="s">
        <v>8224</v>
      </c>
      <c r="H1050" t="s">
        <v>8246</v>
      </c>
      <c r="I1050" s="9">
        <v>1474766189</v>
      </c>
      <c r="J1050">
        <v>1471310189</v>
      </c>
      <c r="K1050" t="b">
        <v>0</v>
      </c>
      <c r="L1050">
        <v>4</v>
      </c>
      <c r="M1050" t="b">
        <v>0</v>
      </c>
      <c r="N1050" s="11">
        <f t="shared" si="96"/>
        <v>1.4133333333333333</v>
      </c>
      <c r="O1050" s="16">
        <f t="shared" si="97"/>
        <v>42598.053113425922</v>
      </c>
      <c r="P1050" s="18">
        <f t="shared" si="98"/>
        <v>42638.053113425922</v>
      </c>
      <c r="Q1050" t="s">
        <v>8281</v>
      </c>
      <c r="R1050" s="7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7">
        <v>12000</v>
      </c>
      <c r="E1051">
        <v>0</v>
      </c>
      <c r="F1051" t="s">
        <v>8220</v>
      </c>
      <c r="G1051" t="s">
        <v>8224</v>
      </c>
      <c r="H1051" t="s">
        <v>8246</v>
      </c>
      <c r="I1051" s="9">
        <v>1455272445</v>
      </c>
      <c r="J1051">
        <v>1452680445</v>
      </c>
      <c r="K1051" t="b">
        <v>0</v>
      </c>
      <c r="L1051">
        <v>0</v>
      </c>
      <c r="M1051" t="b">
        <v>0</v>
      </c>
      <c r="N1051" s="11">
        <f t="shared" si="96"/>
        <v>0</v>
      </c>
      <c r="O1051" s="16">
        <f t="shared" si="97"/>
        <v>42382.431076388893</v>
      </c>
      <c r="P1051" s="18">
        <f t="shared" si="98"/>
        <v>42412.431076388893</v>
      </c>
      <c r="Q1051" t="s">
        <v>8281</v>
      </c>
      <c r="R1051" s="7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7">
        <v>2500</v>
      </c>
      <c r="E1052">
        <v>0</v>
      </c>
      <c r="F1052" t="s">
        <v>8220</v>
      </c>
      <c r="G1052" t="s">
        <v>8224</v>
      </c>
      <c r="H1052" t="s">
        <v>8246</v>
      </c>
      <c r="I1052" s="9">
        <v>1442257677</v>
      </c>
      <c r="J1052">
        <v>1439665677</v>
      </c>
      <c r="K1052" t="b">
        <v>0</v>
      </c>
      <c r="L1052">
        <v>0</v>
      </c>
      <c r="M1052" t="b">
        <v>0</v>
      </c>
      <c r="N1052" s="11">
        <f t="shared" si="96"/>
        <v>0</v>
      </c>
      <c r="O1052" s="16">
        <f t="shared" si="97"/>
        <v>42231.7971875</v>
      </c>
      <c r="P1052" s="18">
        <f t="shared" si="98"/>
        <v>42261.7971875</v>
      </c>
      <c r="Q1052" t="s">
        <v>8281</v>
      </c>
      <c r="R1052" s="7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7">
        <v>500</v>
      </c>
      <c r="E1053">
        <v>0</v>
      </c>
      <c r="F1053" t="s">
        <v>8220</v>
      </c>
      <c r="G1053" t="s">
        <v>8224</v>
      </c>
      <c r="H1053" t="s">
        <v>8246</v>
      </c>
      <c r="I1053" s="9">
        <v>1409098825</v>
      </c>
      <c r="J1053">
        <v>1406679625</v>
      </c>
      <c r="K1053" t="b">
        <v>0</v>
      </c>
      <c r="L1053">
        <v>0</v>
      </c>
      <c r="M1053" t="b">
        <v>0</v>
      </c>
      <c r="N1053" s="11">
        <f t="shared" si="96"/>
        <v>0</v>
      </c>
      <c r="O1053" s="16">
        <f t="shared" si="97"/>
        <v>41850.014178240745</v>
      </c>
      <c r="P1053" s="18">
        <f t="shared" si="98"/>
        <v>41878.014178240745</v>
      </c>
      <c r="Q1053" t="s">
        <v>8281</v>
      </c>
      <c r="R1053" s="7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7">
        <v>4336</v>
      </c>
      <c r="E1054">
        <v>0</v>
      </c>
      <c r="F1054" t="s">
        <v>8220</v>
      </c>
      <c r="G1054" t="s">
        <v>8224</v>
      </c>
      <c r="H1054" t="s">
        <v>8246</v>
      </c>
      <c r="I1054" s="9">
        <v>1465243740</v>
      </c>
      <c r="J1054">
        <v>1461438495</v>
      </c>
      <c r="K1054" t="b">
        <v>0</v>
      </c>
      <c r="L1054">
        <v>0</v>
      </c>
      <c r="M1054" t="b">
        <v>0</v>
      </c>
      <c r="N1054" s="11">
        <f t="shared" si="96"/>
        <v>0</v>
      </c>
      <c r="O1054" s="16">
        <f t="shared" si="97"/>
        <v>42483.797395833331</v>
      </c>
      <c r="P1054" s="18">
        <f t="shared" si="98"/>
        <v>42527.839583333334</v>
      </c>
      <c r="Q1054" t="s">
        <v>8281</v>
      </c>
      <c r="R1054" s="7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7">
        <v>1500</v>
      </c>
      <c r="E1055">
        <v>15</v>
      </c>
      <c r="F1055" t="s">
        <v>8220</v>
      </c>
      <c r="G1055" t="s">
        <v>8224</v>
      </c>
      <c r="H1055" t="s">
        <v>8246</v>
      </c>
      <c r="I1055" s="9">
        <v>1488773332</v>
      </c>
      <c r="J1055">
        <v>1486613332</v>
      </c>
      <c r="K1055" t="b">
        <v>0</v>
      </c>
      <c r="L1055">
        <v>1</v>
      </c>
      <c r="M1055" t="b">
        <v>0</v>
      </c>
      <c r="N1055" s="11">
        <f t="shared" si="96"/>
        <v>1</v>
      </c>
      <c r="O1055" s="16">
        <f t="shared" si="97"/>
        <v>42775.172824074078</v>
      </c>
      <c r="P1055" s="18">
        <f t="shared" si="98"/>
        <v>42800.172824074078</v>
      </c>
      <c r="Q1055" t="s">
        <v>8281</v>
      </c>
      <c r="R1055" s="7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7">
        <v>2500</v>
      </c>
      <c r="E1056">
        <v>0</v>
      </c>
      <c r="F1056" t="s">
        <v>8220</v>
      </c>
      <c r="G1056" t="s">
        <v>8224</v>
      </c>
      <c r="H1056" t="s">
        <v>8246</v>
      </c>
      <c r="I1056" s="9">
        <v>1407708000</v>
      </c>
      <c r="J1056">
        <v>1405110399</v>
      </c>
      <c r="K1056" t="b">
        <v>0</v>
      </c>
      <c r="L1056">
        <v>0</v>
      </c>
      <c r="M1056" t="b">
        <v>0</v>
      </c>
      <c r="N1056" s="11">
        <f t="shared" si="96"/>
        <v>0</v>
      </c>
      <c r="O1056" s="16">
        <f t="shared" si="97"/>
        <v>41831.851840277777</v>
      </c>
      <c r="P1056" s="18">
        <f t="shared" si="98"/>
        <v>41861.916666666664</v>
      </c>
      <c r="Q1056" t="s">
        <v>8281</v>
      </c>
      <c r="R1056" s="7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7">
        <v>3500</v>
      </c>
      <c r="E1057">
        <v>0</v>
      </c>
      <c r="F1057" t="s">
        <v>8220</v>
      </c>
      <c r="G1057" t="s">
        <v>8224</v>
      </c>
      <c r="H1057" t="s">
        <v>8246</v>
      </c>
      <c r="I1057" s="9">
        <v>1457394545</v>
      </c>
      <c r="J1057">
        <v>1454802545</v>
      </c>
      <c r="K1057" t="b">
        <v>0</v>
      </c>
      <c r="L1057">
        <v>0</v>
      </c>
      <c r="M1057" t="b">
        <v>0</v>
      </c>
      <c r="N1057" s="11">
        <f t="shared" si="96"/>
        <v>0</v>
      </c>
      <c r="O1057" s="16">
        <f t="shared" si="97"/>
        <v>42406.992418981477</v>
      </c>
      <c r="P1057" s="18">
        <f t="shared" si="98"/>
        <v>42436.992418981477</v>
      </c>
      <c r="Q1057" t="s">
        <v>8281</v>
      </c>
      <c r="R1057" s="7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7">
        <v>10000</v>
      </c>
      <c r="E1058">
        <v>0</v>
      </c>
      <c r="F1058" t="s">
        <v>8220</v>
      </c>
      <c r="G1058" t="s">
        <v>8224</v>
      </c>
      <c r="H1058" t="s">
        <v>8246</v>
      </c>
      <c r="I1058" s="9">
        <v>1429892177</v>
      </c>
      <c r="J1058">
        <v>1424711777</v>
      </c>
      <c r="K1058" t="b">
        <v>0</v>
      </c>
      <c r="L1058">
        <v>0</v>
      </c>
      <c r="M1058" t="b">
        <v>0</v>
      </c>
      <c r="N1058" s="11">
        <f t="shared" si="96"/>
        <v>0</v>
      </c>
      <c r="O1058" s="16">
        <f t="shared" si="97"/>
        <v>42058.719641203701</v>
      </c>
      <c r="P1058" s="18">
        <f t="shared" si="98"/>
        <v>42118.677974537044</v>
      </c>
      <c r="Q1058" t="s">
        <v>8281</v>
      </c>
      <c r="R1058" s="7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7">
        <v>10000</v>
      </c>
      <c r="E1059">
        <v>0</v>
      </c>
      <c r="F1059" t="s">
        <v>8220</v>
      </c>
      <c r="G1059" t="s">
        <v>8224</v>
      </c>
      <c r="H1059" t="s">
        <v>8246</v>
      </c>
      <c r="I1059" s="9">
        <v>1480888483</v>
      </c>
      <c r="J1059">
        <v>1478292883</v>
      </c>
      <c r="K1059" t="b">
        <v>0</v>
      </c>
      <c r="L1059">
        <v>0</v>
      </c>
      <c r="M1059" t="b">
        <v>0</v>
      </c>
      <c r="N1059" s="11">
        <f t="shared" si="96"/>
        <v>0</v>
      </c>
      <c r="O1059" s="16">
        <f t="shared" si="97"/>
        <v>42678.871331018512</v>
      </c>
      <c r="P1059" s="18">
        <f t="shared" si="98"/>
        <v>42708.912997685184</v>
      </c>
      <c r="Q1059" t="s">
        <v>8281</v>
      </c>
      <c r="R1059" s="7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7">
        <v>40000</v>
      </c>
      <c r="E1060">
        <v>0</v>
      </c>
      <c r="F1060" t="s">
        <v>8220</v>
      </c>
      <c r="G1060" t="s">
        <v>8224</v>
      </c>
      <c r="H1060" t="s">
        <v>8246</v>
      </c>
      <c r="I1060" s="9">
        <v>1427328000</v>
      </c>
      <c r="J1060">
        <v>1423777043</v>
      </c>
      <c r="K1060" t="b">
        <v>0</v>
      </c>
      <c r="L1060">
        <v>0</v>
      </c>
      <c r="M1060" t="b">
        <v>0</v>
      </c>
      <c r="N1060" s="11">
        <f t="shared" si="96"/>
        <v>0</v>
      </c>
      <c r="O1060" s="16">
        <f t="shared" si="97"/>
        <v>42047.900960648149</v>
      </c>
      <c r="P1060" s="18">
        <f t="shared" si="98"/>
        <v>42089</v>
      </c>
      <c r="Q1060" t="s">
        <v>8281</v>
      </c>
      <c r="R1060" s="7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7">
        <v>1100</v>
      </c>
      <c r="E1061">
        <v>0</v>
      </c>
      <c r="F1061" t="s">
        <v>8220</v>
      </c>
      <c r="G1061" t="s">
        <v>8224</v>
      </c>
      <c r="H1061" t="s">
        <v>8246</v>
      </c>
      <c r="I1061" s="9">
        <v>1426269456</v>
      </c>
      <c r="J1061">
        <v>1423681056</v>
      </c>
      <c r="K1061" t="b">
        <v>0</v>
      </c>
      <c r="L1061">
        <v>0</v>
      </c>
      <c r="M1061" t="b">
        <v>0</v>
      </c>
      <c r="N1061" s="11">
        <f t="shared" si="96"/>
        <v>0</v>
      </c>
      <c r="O1061" s="16">
        <f t="shared" si="97"/>
        <v>42046.79</v>
      </c>
      <c r="P1061" s="18">
        <f t="shared" si="98"/>
        <v>42076.748333333337</v>
      </c>
      <c r="Q1061" t="s">
        <v>8281</v>
      </c>
      <c r="R1061" s="7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7">
        <v>5000</v>
      </c>
      <c r="E1062">
        <v>50</v>
      </c>
      <c r="F1062" t="s">
        <v>8220</v>
      </c>
      <c r="G1062" t="s">
        <v>8224</v>
      </c>
      <c r="H1062" t="s">
        <v>8246</v>
      </c>
      <c r="I1062" s="9">
        <v>1429134893</v>
      </c>
      <c r="J1062">
        <v>1426542893</v>
      </c>
      <c r="K1062" t="b">
        <v>0</v>
      </c>
      <c r="L1062">
        <v>1</v>
      </c>
      <c r="M1062" t="b">
        <v>0</v>
      </c>
      <c r="N1062" s="11">
        <f t="shared" si="96"/>
        <v>1</v>
      </c>
      <c r="O1062" s="16">
        <f t="shared" si="97"/>
        <v>42079.913113425922</v>
      </c>
      <c r="P1062" s="18">
        <f t="shared" si="98"/>
        <v>42109.913113425922</v>
      </c>
      <c r="Q1062" t="s">
        <v>8281</v>
      </c>
      <c r="R1062" s="7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7">
        <v>4000</v>
      </c>
      <c r="E1063">
        <v>0</v>
      </c>
      <c r="F1063" t="s">
        <v>8220</v>
      </c>
      <c r="G1063" t="s">
        <v>8224</v>
      </c>
      <c r="H1063" t="s">
        <v>8246</v>
      </c>
      <c r="I1063" s="9">
        <v>1462150800</v>
      </c>
      <c r="J1063">
        <v>1456987108</v>
      </c>
      <c r="K1063" t="b">
        <v>0</v>
      </c>
      <c r="L1063">
        <v>0</v>
      </c>
      <c r="M1063" t="b">
        <v>0</v>
      </c>
      <c r="N1063" s="11">
        <f t="shared" si="96"/>
        <v>0</v>
      </c>
      <c r="O1063" s="16">
        <f t="shared" si="97"/>
        <v>42432.276712962965</v>
      </c>
      <c r="P1063" s="18">
        <f t="shared" si="98"/>
        <v>42492.041666666672</v>
      </c>
      <c r="Q1063" t="s">
        <v>8281</v>
      </c>
      <c r="R1063" s="7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7">
        <v>199</v>
      </c>
      <c r="E1064">
        <v>190</v>
      </c>
      <c r="F1064" t="s">
        <v>8220</v>
      </c>
      <c r="G1064" t="s">
        <v>8224</v>
      </c>
      <c r="H1064" t="s">
        <v>8246</v>
      </c>
      <c r="I1064" s="9">
        <v>1468351341</v>
      </c>
      <c r="J1064">
        <v>1467746541</v>
      </c>
      <c r="K1064" t="b">
        <v>0</v>
      </c>
      <c r="L1064">
        <v>4</v>
      </c>
      <c r="M1064" t="b">
        <v>0</v>
      </c>
      <c r="N1064" s="11">
        <f t="shared" si="96"/>
        <v>95.477386934673376</v>
      </c>
      <c r="O1064" s="16">
        <f t="shared" si="97"/>
        <v>42556.807187500002</v>
      </c>
      <c r="P1064" s="18">
        <f t="shared" si="98"/>
        <v>42563.807187500002</v>
      </c>
      <c r="Q1064" t="s">
        <v>8281</v>
      </c>
      <c r="R1064" s="7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7">
        <v>1000</v>
      </c>
      <c r="E1065">
        <v>0</v>
      </c>
      <c r="F1065" t="s">
        <v>8220</v>
      </c>
      <c r="G1065" t="s">
        <v>8224</v>
      </c>
      <c r="H1065" t="s">
        <v>8246</v>
      </c>
      <c r="I1065" s="9">
        <v>1472604262</v>
      </c>
      <c r="J1065">
        <v>1470012262</v>
      </c>
      <c r="K1065" t="b">
        <v>0</v>
      </c>
      <c r="L1065">
        <v>0</v>
      </c>
      <c r="M1065" t="b">
        <v>0</v>
      </c>
      <c r="N1065" s="11">
        <f t="shared" si="96"/>
        <v>0</v>
      </c>
      <c r="O1065" s="16">
        <f t="shared" si="97"/>
        <v>42583.030810185184</v>
      </c>
      <c r="P1065" s="18">
        <f t="shared" si="98"/>
        <v>42613.030810185184</v>
      </c>
      <c r="Q1065" t="s">
        <v>8281</v>
      </c>
      <c r="R1065" s="7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7">
        <v>90000</v>
      </c>
      <c r="E1066">
        <v>8077</v>
      </c>
      <c r="F1066" t="s">
        <v>8221</v>
      </c>
      <c r="G1066" t="s">
        <v>8224</v>
      </c>
      <c r="H1066" t="s">
        <v>8246</v>
      </c>
      <c r="I1066" s="9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>
        <f t="shared" si="96"/>
        <v>8.974444444444444</v>
      </c>
      <c r="O1066" s="16">
        <f t="shared" si="97"/>
        <v>41417.228043981479</v>
      </c>
      <c r="P1066" s="18">
        <f t="shared" si="98"/>
        <v>41462.228043981479</v>
      </c>
      <c r="Q1066" t="s">
        <v>8282</v>
      </c>
      <c r="R1066" s="7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7">
        <v>3000</v>
      </c>
      <c r="E1067">
        <v>81</v>
      </c>
      <c r="F1067" t="s">
        <v>8221</v>
      </c>
      <c r="G1067" t="s">
        <v>8226</v>
      </c>
      <c r="H1067" t="s">
        <v>8248</v>
      </c>
      <c r="I1067" s="9">
        <v>1392800922</v>
      </c>
      <c r="J1067">
        <v>1390381722</v>
      </c>
      <c r="K1067" t="b">
        <v>0</v>
      </c>
      <c r="L1067">
        <v>5</v>
      </c>
      <c r="M1067" t="b">
        <v>0</v>
      </c>
      <c r="N1067" s="11">
        <f t="shared" si="96"/>
        <v>2.7</v>
      </c>
      <c r="O1067" s="16">
        <f t="shared" si="97"/>
        <v>41661.381041666667</v>
      </c>
      <c r="P1067" s="18">
        <f t="shared" si="98"/>
        <v>41689.381041666667</v>
      </c>
      <c r="Q1067" t="s">
        <v>8282</v>
      </c>
      <c r="R1067" s="7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7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9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>
        <f t="shared" si="96"/>
        <v>3.3673333333333333</v>
      </c>
      <c r="O1068" s="16">
        <f t="shared" si="97"/>
        <v>41445.962754629632</v>
      </c>
      <c r="P1068" s="18">
        <f t="shared" si="98"/>
        <v>41490.962754629632</v>
      </c>
      <c r="Q1068" t="s">
        <v>8282</v>
      </c>
      <c r="R1068" s="7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7">
        <v>500</v>
      </c>
      <c r="E1069">
        <v>130</v>
      </c>
      <c r="F1069" t="s">
        <v>8221</v>
      </c>
      <c r="G1069" t="s">
        <v>8224</v>
      </c>
      <c r="H1069" t="s">
        <v>8246</v>
      </c>
      <c r="I1069" s="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>
        <f t="shared" si="96"/>
        <v>26</v>
      </c>
      <c r="O1069" s="16">
        <f t="shared" si="97"/>
        <v>41599.855682870373</v>
      </c>
      <c r="P1069" s="18">
        <f t="shared" si="98"/>
        <v>41629.855682870373</v>
      </c>
      <c r="Q1069" t="s">
        <v>8282</v>
      </c>
      <c r="R1069" s="7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7">
        <v>30000</v>
      </c>
      <c r="E1070">
        <v>45</v>
      </c>
      <c r="F1070" t="s">
        <v>8221</v>
      </c>
      <c r="G1070" t="s">
        <v>8224</v>
      </c>
      <c r="H1070" t="s">
        <v>8246</v>
      </c>
      <c r="I1070" s="9">
        <v>1460274864</v>
      </c>
      <c r="J1070">
        <v>1457686464</v>
      </c>
      <c r="K1070" t="b">
        <v>0</v>
      </c>
      <c r="L1070">
        <v>4</v>
      </c>
      <c r="M1070" t="b">
        <v>0</v>
      </c>
      <c r="N1070" s="11">
        <f t="shared" si="96"/>
        <v>0.15</v>
      </c>
      <c r="O1070" s="16">
        <f t="shared" si="97"/>
        <v>42440.371111111104</v>
      </c>
      <c r="P1070" s="18">
        <f t="shared" si="98"/>
        <v>42470.329444444447</v>
      </c>
      <c r="Q1070" t="s">
        <v>8282</v>
      </c>
      <c r="R1070" s="7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7">
        <v>2200</v>
      </c>
      <c r="E1071">
        <v>850</v>
      </c>
      <c r="F1071" t="s">
        <v>8221</v>
      </c>
      <c r="G1071" t="s">
        <v>8224</v>
      </c>
      <c r="H1071" t="s">
        <v>8246</v>
      </c>
      <c r="I1071" s="9">
        <v>1385447459</v>
      </c>
      <c r="J1071">
        <v>1382679059</v>
      </c>
      <c r="K1071" t="b">
        <v>0</v>
      </c>
      <c r="L1071">
        <v>21</v>
      </c>
      <c r="M1071" t="b">
        <v>0</v>
      </c>
      <c r="N1071" s="11">
        <f t="shared" si="96"/>
        <v>38.636363636363633</v>
      </c>
      <c r="O1071" s="16">
        <f t="shared" si="97"/>
        <v>41572.229849537034</v>
      </c>
      <c r="P1071" s="18">
        <f t="shared" si="98"/>
        <v>41604.271516203706</v>
      </c>
      <c r="Q1071" t="s">
        <v>8282</v>
      </c>
      <c r="R1071" s="7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7">
        <v>10000</v>
      </c>
      <c r="E1072">
        <v>70</v>
      </c>
      <c r="F1072" t="s">
        <v>8221</v>
      </c>
      <c r="G1072" t="s">
        <v>8224</v>
      </c>
      <c r="H1072" t="s">
        <v>8246</v>
      </c>
      <c r="I1072" s="9">
        <v>1349050622</v>
      </c>
      <c r="J1072">
        <v>1347322622</v>
      </c>
      <c r="K1072" t="b">
        <v>0</v>
      </c>
      <c r="L1072">
        <v>2</v>
      </c>
      <c r="M1072" t="b">
        <v>0</v>
      </c>
      <c r="N1072" s="11">
        <f t="shared" si="96"/>
        <v>0.70000000000000007</v>
      </c>
      <c r="O1072" s="16">
        <f t="shared" si="97"/>
        <v>41163.011828703704</v>
      </c>
      <c r="P1072" s="18">
        <f t="shared" si="98"/>
        <v>41183.011828703704</v>
      </c>
      <c r="Q1072" t="s">
        <v>8282</v>
      </c>
      <c r="R1072" s="7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7">
        <v>100</v>
      </c>
      <c r="E1073">
        <v>0</v>
      </c>
      <c r="F1073" t="s">
        <v>8221</v>
      </c>
      <c r="G1073" t="s">
        <v>8234</v>
      </c>
      <c r="H1073" t="s">
        <v>8254</v>
      </c>
      <c r="I1073" s="9">
        <v>1447787093</v>
      </c>
      <c r="J1073">
        <v>1445191493</v>
      </c>
      <c r="K1073" t="b">
        <v>0</v>
      </c>
      <c r="L1073">
        <v>0</v>
      </c>
      <c r="M1073" t="b">
        <v>0</v>
      </c>
      <c r="N1073" s="11">
        <f t="shared" si="96"/>
        <v>0</v>
      </c>
      <c r="O1073" s="16">
        <f t="shared" si="97"/>
        <v>42295.753391203703</v>
      </c>
      <c r="P1073" s="18">
        <f t="shared" si="98"/>
        <v>42325.795057870375</v>
      </c>
      <c r="Q1073" t="s">
        <v>8282</v>
      </c>
      <c r="R1073" s="7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7">
        <v>75000</v>
      </c>
      <c r="E1074">
        <v>51</v>
      </c>
      <c r="F1074" t="s">
        <v>8221</v>
      </c>
      <c r="G1074" t="s">
        <v>8224</v>
      </c>
      <c r="H1074" t="s">
        <v>8246</v>
      </c>
      <c r="I1074" s="9">
        <v>1391630297</v>
      </c>
      <c r="J1074">
        <v>1389038297</v>
      </c>
      <c r="K1074" t="b">
        <v>0</v>
      </c>
      <c r="L1074">
        <v>4</v>
      </c>
      <c r="M1074" t="b">
        <v>0</v>
      </c>
      <c r="N1074" s="11">
        <f t="shared" si="96"/>
        <v>6.8000000000000005E-2</v>
      </c>
      <c r="O1074" s="16">
        <f t="shared" si="97"/>
        <v>41645.832141203704</v>
      </c>
      <c r="P1074" s="18">
        <f t="shared" si="98"/>
        <v>41675.832141203704</v>
      </c>
      <c r="Q1074" t="s">
        <v>8282</v>
      </c>
      <c r="R1074" s="7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7">
        <v>750</v>
      </c>
      <c r="E1075">
        <v>10</v>
      </c>
      <c r="F1075" t="s">
        <v>8221</v>
      </c>
      <c r="G1075" t="s">
        <v>8224</v>
      </c>
      <c r="H1075" t="s">
        <v>8246</v>
      </c>
      <c r="I1075" s="9">
        <v>1318806541</v>
      </c>
      <c r="J1075">
        <v>1316214541</v>
      </c>
      <c r="K1075" t="b">
        <v>0</v>
      </c>
      <c r="L1075">
        <v>1</v>
      </c>
      <c r="M1075" t="b">
        <v>0</v>
      </c>
      <c r="N1075" s="11">
        <f t="shared" si="96"/>
        <v>1.3333333333333335</v>
      </c>
      <c r="O1075" s="16">
        <f t="shared" si="97"/>
        <v>40802.964594907404</v>
      </c>
      <c r="P1075" s="18">
        <f t="shared" si="98"/>
        <v>40832.964594907404</v>
      </c>
      <c r="Q1075" t="s">
        <v>8282</v>
      </c>
      <c r="R1075" s="7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7">
        <v>54000</v>
      </c>
      <c r="E1076">
        <v>3407</v>
      </c>
      <c r="F1076" t="s">
        <v>8221</v>
      </c>
      <c r="G1076" t="s">
        <v>8224</v>
      </c>
      <c r="H1076" t="s">
        <v>8246</v>
      </c>
      <c r="I1076" s="9">
        <v>1388808545</v>
      </c>
      <c r="J1076">
        <v>1386216545</v>
      </c>
      <c r="K1076" t="b">
        <v>0</v>
      </c>
      <c r="L1076">
        <v>30</v>
      </c>
      <c r="M1076" t="b">
        <v>0</v>
      </c>
      <c r="N1076" s="11">
        <f t="shared" si="96"/>
        <v>6.3092592592592585</v>
      </c>
      <c r="O1076" s="16">
        <f t="shared" si="97"/>
        <v>41613.172974537039</v>
      </c>
      <c r="P1076" s="18">
        <f t="shared" si="98"/>
        <v>41643.172974537039</v>
      </c>
      <c r="Q1076" t="s">
        <v>8282</v>
      </c>
      <c r="R1076" s="7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7">
        <v>1000</v>
      </c>
      <c r="E1077">
        <v>45</v>
      </c>
      <c r="F1077" t="s">
        <v>8221</v>
      </c>
      <c r="G1077" t="s">
        <v>8224</v>
      </c>
      <c r="H1077" t="s">
        <v>8246</v>
      </c>
      <c r="I1077" s="9">
        <v>1336340516</v>
      </c>
      <c r="J1077">
        <v>1333748516</v>
      </c>
      <c r="K1077" t="b">
        <v>0</v>
      </c>
      <c r="L1077">
        <v>3</v>
      </c>
      <c r="M1077" t="b">
        <v>0</v>
      </c>
      <c r="N1077" s="11">
        <f t="shared" si="96"/>
        <v>4.5</v>
      </c>
      <c r="O1077" s="16">
        <f t="shared" si="97"/>
        <v>41005.904120370367</v>
      </c>
      <c r="P1077" s="18">
        <f t="shared" si="98"/>
        <v>41035.904120370367</v>
      </c>
      <c r="Q1077" t="s">
        <v>8282</v>
      </c>
      <c r="R1077" s="7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7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9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>
        <f t="shared" si="96"/>
        <v>62.765333333333331</v>
      </c>
      <c r="O1078" s="16">
        <f t="shared" si="97"/>
        <v>41838.377893518518</v>
      </c>
      <c r="P1078" s="18">
        <f t="shared" si="98"/>
        <v>41893.377893518518</v>
      </c>
      <c r="Q1078" t="s">
        <v>8282</v>
      </c>
      <c r="R1078" s="7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7">
        <v>25000</v>
      </c>
      <c r="E1079">
        <v>7344</v>
      </c>
      <c r="F1079" t="s">
        <v>8221</v>
      </c>
      <c r="G1079" t="s">
        <v>8224</v>
      </c>
      <c r="H1079" t="s">
        <v>8246</v>
      </c>
      <c r="I1079" s="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>
        <f t="shared" si="96"/>
        <v>29.376000000000001</v>
      </c>
      <c r="O1079" s="16">
        <f t="shared" si="97"/>
        <v>42353.16679398148</v>
      </c>
      <c r="P1079" s="18">
        <f t="shared" si="98"/>
        <v>42383.16679398148</v>
      </c>
      <c r="Q1079" t="s">
        <v>8282</v>
      </c>
      <c r="R1079" s="7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7">
        <v>600</v>
      </c>
      <c r="E1080">
        <v>45</v>
      </c>
      <c r="F1080" t="s">
        <v>8221</v>
      </c>
      <c r="G1080" t="s">
        <v>8224</v>
      </c>
      <c r="H1080" t="s">
        <v>8246</v>
      </c>
      <c r="I1080" s="9">
        <v>1311309721</v>
      </c>
      <c r="J1080">
        <v>1307421721</v>
      </c>
      <c r="K1080" t="b">
        <v>0</v>
      </c>
      <c r="L1080">
        <v>5</v>
      </c>
      <c r="M1080" t="b">
        <v>0</v>
      </c>
      <c r="N1080" s="11">
        <f t="shared" si="96"/>
        <v>7.5</v>
      </c>
      <c r="O1080" s="16">
        <f t="shared" si="97"/>
        <v>40701.195844907408</v>
      </c>
      <c r="P1080" s="18">
        <f t="shared" si="98"/>
        <v>40746.195844907408</v>
      </c>
      <c r="Q1080" t="s">
        <v>8282</v>
      </c>
      <c r="R1080" s="7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7">
        <v>26000</v>
      </c>
      <c r="E1081">
        <v>678</v>
      </c>
      <c r="F1081" t="s">
        <v>8221</v>
      </c>
      <c r="G1081" t="s">
        <v>8236</v>
      </c>
      <c r="H1081" t="s">
        <v>8249</v>
      </c>
      <c r="I1081" s="9">
        <v>1463232936</v>
      </c>
      <c r="J1081">
        <v>1461072936</v>
      </c>
      <c r="K1081" t="b">
        <v>0</v>
      </c>
      <c r="L1081">
        <v>18</v>
      </c>
      <c r="M1081" t="b">
        <v>0</v>
      </c>
      <c r="N1081" s="11">
        <f t="shared" si="96"/>
        <v>2.6076923076923078</v>
      </c>
      <c r="O1081" s="16">
        <f t="shared" si="97"/>
        <v>42479.566388888896</v>
      </c>
      <c r="P1081" s="18">
        <f t="shared" si="98"/>
        <v>42504.566388888896</v>
      </c>
      <c r="Q1081" t="s">
        <v>8282</v>
      </c>
      <c r="R1081" s="7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7">
        <v>20000</v>
      </c>
      <c r="E1082">
        <v>1821</v>
      </c>
      <c r="F1082" t="s">
        <v>8221</v>
      </c>
      <c r="G1082" t="s">
        <v>8224</v>
      </c>
      <c r="H1082" t="s">
        <v>8246</v>
      </c>
      <c r="I1082" s="9">
        <v>1399778333</v>
      </c>
      <c r="J1082">
        <v>1397186333</v>
      </c>
      <c r="K1082" t="b">
        <v>0</v>
      </c>
      <c r="L1082">
        <v>98</v>
      </c>
      <c r="M1082" t="b">
        <v>0</v>
      </c>
      <c r="N1082" s="11">
        <f t="shared" si="96"/>
        <v>9.1050000000000004</v>
      </c>
      <c r="O1082" s="16">
        <f t="shared" si="97"/>
        <v>41740.138113425928</v>
      </c>
      <c r="P1082" s="18">
        <f t="shared" si="98"/>
        <v>41770.138113425928</v>
      </c>
      <c r="Q1082" t="s">
        <v>8282</v>
      </c>
      <c r="R1082" s="7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7">
        <v>68000</v>
      </c>
      <c r="E1083">
        <v>12</v>
      </c>
      <c r="F1083" t="s">
        <v>8221</v>
      </c>
      <c r="G1083" t="s">
        <v>8224</v>
      </c>
      <c r="H1083" t="s">
        <v>8246</v>
      </c>
      <c r="I1083" s="9">
        <v>1422483292</v>
      </c>
      <c r="J1083">
        <v>1419891292</v>
      </c>
      <c r="K1083" t="b">
        <v>0</v>
      </c>
      <c r="L1083">
        <v>4</v>
      </c>
      <c r="M1083" t="b">
        <v>0</v>
      </c>
      <c r="N1083" s="11">
        <f t="shared" si="96"/>
        <v>1.7647058823529412E-2</v>
      </c>
      <c r="O1083" s="16">
        <f t="shared" si="97"/>
        <v>42002.926990740743</v>
      </c>
      <c r="P1083" s="18">
        <f t="shared" si="98"/>
        <v>42032.926990740743</v>
      </c>
      <c r="Q1083" t="s">
        <v>8282</v>
      </c>
      <c r="R1083" s="7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7">
        <v>10000</v>
      </c>
      <c r="E1084">
        <v>56</v>
      </c>
      <c r="F1084" t="s">
        <v>8221</v>
      </c>
      <c r="G1084" t="s">
        <v>8224</v>
      </c>
      <c r="H1084" t="s">
        <v>8246</v>
      </c>
      <c r="I1084" s="9">
        <v>1344635088</v>
      </c>
      <c r="J1084">
        <v>1342043088</v>
      </c>
      <c r="K1084" t="b">
        <v>0</v>
      </c>
      <c r="L1084">
        <v>3</v>
      </c>
      <c r="M1084" t="b">
        <v>0</v>
      </c>
      <c r="N1084" s="11">
        <f t="shared" si="96"/>
        <v>0.55999999999999994</v>
      </c>
      <c r="O1084" s="16">
        <f t="shared" si="97"/>
        <v>41101.906111111115</v>
      </c>
      <c r="P1084" s="18">
        <f t="shared" si="98"/>
        <v>41131.906111111115</v>
      </c>
      <c r="Q1084" t="s">
        <v>8282</v>
      </c>
      <c r="R1084" s="7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7">
        <v>50000</v>
      </c>
      <c r="E1085">
        <v>410</v>
      </c>
      <c r="F1085" t="s">
        <v>8221</v>
      </c>
      <c r="G1085" t="s">
        <v>8229</v>
      </c>
      <c r="H1085" t="s">
        <v>8251</v>
      </c>
      <c r="I1085" s="9">
        <v>1406994583</v>
      </c>
      <c r="J1085">
        <v>1401810583</v>
      </c>
      <c r="K1085" t="b">
        <v>0</v>
      </c>
      <c r="L1085">
        <v>1</v>
      </c>
      <c r="M1085" t="b">
        <v>0</v>
      </c>
      <c r="N1085" s="11">
        <f t="shared" si="96"/>
        <v>0.82000000000000006</v>
      </c>
      <c r="O1085" s="16">
        <f t="shared" si="97"/>
        <v>41793.659525462965</v>
      </c>
      <c r="P1085" s="18">
        <f t="shared" si="98"/>
        <v>41853.659525462965</v>
      </c>
      <c r="Q1085" t="s">
        <v>8282</v>
      </c>
      <c r="R1085" s="7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7">
        <v>550</v>
      </c>
      <c r="E1086">
        <v>0</v>
      </c>
      <c r="F1086" t="s">
        <v>8221</v>
      </c>
      <c r="G1086" t="s">
        <v>8224</v>
      </c>
      <c r="H1086" t="s">
        <v>8246</v>
      </c>
      <c r="I1086" s="9">
        <v>1407534804</v>
      </c>
      <c r="J1086">
        <v>1404942804</v>
      </c>
      <c r="K1086" t="b">
        <v>0</v>
      </c>
      <c r="L1086">
        <v>0</v>
      </c>
      <c r="M1086" t="b">
        <v>0</v>
      </c>
      <c r="N1086" s="11">
        <f t="shared" si="96"/>
        <v>0</v>
      </c>
      <c r="O1086" s="16">
        <f t="shared" si="97"/>
        <v>41829.912083333329</v>
      </c>
      <c r="P1086" s="18">
        <f t="shared" si="98"/>
        <v>41859.912083333329</v>
      </c>
      <c r="Q1086" t="s">
        <v>8282</v>
      </c>
      <c r="R1086" s="7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9">
        <v>1457967975</v>
      </c>
      <c r="J1087">
        <v>1455379575</v>
      </c>
      <c r="K1087" t="b">
        <v>0</v>
      </c>
      <c r="L1087">
        <v>9</v>
      </c>
      <c r="M1087" t="b">
        <v>0</v>
      </c>
      <c r="N1087" s="11">
        <f t="shared" si="96"/>
        <v>3.42</v>
      </c>
      <c r="O1087" s="16">
        <f t="shared" si="97"/>
        <v>42413.671006944445</v>
      </c>
      <c r="P1087" s="18">
        <f t="shared" si="98"/>
        <v>42443.629340277781</v>
      </c>
      <c r="Q1087" t="s">
        <v>8282</v>
      </c>
      <c r="R1087" s="7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7">
        <v>18000</v>
      </c>
      <c r="E1088">
        <v>15</v>
      </c>
      <c r="F1088" t="s">
        <v>8221</v>
      </c>
      <c r="G1088" t="s">
        <v>8224</v>
      </c>
      <c r="H1088" t="s">
        <v>8246</v>
      </c>
      <c r="I1088" s="9">
        <v>1408913291</v>
      </c>
      <c r="J1088">
        <v>1406321291</v>
      </c>
      <c r="K1088" t="b">
        <v>0</v>
      </c>
      <c r="L1088">
        <v>2</v>
      </c>
      <c r="M1088" t="b">
        <v>0</v>
      </c>
      <c r="N1088" s="11">
        <f t="shared" si="96"/>
        <v>8.3333333333333343E-2</v>
      </c>
      <c r="O1088" s="16">
        <f t="shared" si="97"/>
        <v>41845.866793981484</v>
      </c>
      <c r="P1088" s="18">
        <f t="shared" si="98"/>
        <v>41875.866793981484</v>
      </c>
      <c r="Q1088" t="s">
        <v>8282</v>
      </c>
      <c r="R1088" s="7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7">
        <v>1100</v>
      </c>
      <c r="E1089">
        <v>0</v>
      </c>
      <c r="F1089" t="s">
        <v>8221</v>
      </c>
      <c r="G1089" t="s">
        <v>8224</v>
      </c>
      <c r="H1089" t="s">
        <v>8246</v>
      </c>
      <c r="I1089" s="9">
        <v>1402852087</v>
      </c>
      <c r="J1089">
        <v>1400260087</v>
      </c>
      <c r="K1089" t="b">
        <v>0</v>
      </c>
      <c r="L1089">
        <v>0</v>
      </c>
      <c r="M1089" t="b">
        <v>0</v>
      </c>
      <c r="N1089" s="11">
        <f t="shared" si="96"/>
        <v>0</v>
      </c>
      <c r="O1089" s="16">
        <f t="shared" si="97"/>
        <v>41775.713969907411</v>
      </c>
      <c r="P1089" s="18">
        <f t="shared" si="98"/>
        <v>41805.713969907411</v>
      </c>
      <c r="Q1089" t="s">
        <v>8282</v>
      </c>
      <c r="R1089" s="7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7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9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>
        <f t="shared" ref="N1090:N1153" si="102">E1090/D1090*100</f>
        <v>14.182977777777777</v>
      </c>
      <c r="O1090" s="16">
        <f t="shared" ref="O1090:O1153" si="103">(((J1090/60)/60)/24)+DATE(1970,1,1)</f>
        <v>41723.799386574072</v>
      </c>
      <c r="P1090" s="18">
        <f t="shared" ref="P1090:P1153" si="104">(((I1090/60)/60)/24)+DATE(1970,1,1)</f>
        <v>41753.799386574072</v>
      </c>
      <c r="Q1090" t="s">
        <v>8282</v>
      </c>
      <c r="R1090" s="7">
        <f t="shared" ref="R1090:R1153" si="105">E1090/L1090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7">
        <v>15000</v>
      </c>
      <c r="E1091">
        <v>1174</v>
      </c>
      <c r="F1091" t="s">
        <v>8221</v>
      </c>
      <c r="G1091" t="s">
        <v>8230</v>
      </c>
      <c r="H1091" t="s">
        <v>8249</v>
      </c>
      <c r="I1091" s="9">
        <v>1435293175</v>
      </c>
      <c r="J1091">
        <v>1432701175</v>
      </c>
      <c r="K1091" t="b">
        <v>0</v>
      </c>
      <c r="L1091">
        <v>49</v>
      </c>
      <c r="M1091" t="b">
        <v>0</v>
      </c>
      <c r="N1091" s="11">
        <f t="shared" si="102"/>
        <v>7.8266666666666662</v>
      </c>
      <c r="O1091" s="16">
        <f t="shared" si="103"/>
        <v>42151.189525462964</v>
      </c>
      <c r="P1091" s="18">
        <f t="shared" si="104"/>
        <v>42181.189525462964</v>
      </c>
      <c r="Q1091" t="s">
        <v>8282</v>
      </c>
      <c r="R1091" s="7">
        <f t="shared" si="105"/>
        <v>23.959183673469386</v>
      </c>
      <c r="S1091" t="str">
        <f t="shared" ref="S1091:S1154" si="106">LEFT(Q1091,FIND("/",Q1091)-1)</f>
        <v>games</v>
      </c>
      <c r="T1091" t="str">
        <f t="shared" ref="T1091:T1154" si="107">RIGHT(Q1091,LEN(Q1091)-FIND("/",Q1091))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7">
        <v>12999</v>
      </c>
      <c r="E1092">
        <v>5</v>
      </c>
      <c r="F1092" t="s">
        <v>8221</v>
      </c>
      <c r="G1092" t="s">
        <v>8226</v>
      </c>
      <c r="H1092" t="s">
        <v>8248</v>
      </c>
      <c r="I1092" s="9">
        <v>1432873653</v>
      </c>
      <c r="J1092">
        <v>1430281653</v>
      </c>
      <c r="K1092" t="b">
        <v>0</v>
      </c>
      <c r="L1092">
        <v>1</v>
      </c>
      <c r="M1092" t="b">
        <v>0</v>
      </c>
      <c r="N1092" s="11">
        <f t="shared" si="102"/>
        <v>3.8464497269020695E-2</v>
      </c>
      <c r="O1092" s="16">
        <f t="shared" si="103"/>
        <v>42123.185798611114</v>
      </c>
      <c r="P1092" s="18">
        <f t="shared" si="104"/>
        <v>42153.185798611114</v>
      </c>
      <c r="Q1092" t="s">
        <v>8282</v>
      </c>
      <c r="R1092" s="7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7">
        <v>200</v>
      </c>
      <c r="E1093">
        <v>25</v>
      </c>
      <c r="F1093" t="s">
        <v>8221</v>
      </c>
      <c r="G1093" t="s">
        <v>8225</v>
      </c>
      <c r="H1093" t="s">
        <v>8247</v>
      </c>
      <c r="I1093" s="9">
        <v>1460313672</v>
      </c>
      <c r="J1093">
        <v>1457725272</v>
      </c>
      <c r="K1093" t="b">
        <v>0</v>
      </c>
      <c r="L1093">
        <v>2</v>
      </c>
      <c r="M1093" t="b">
        <v>0</v>
      </c>
      <c r="N1093" s="11">
        <f t="shared" si="102"/>
        <v>12.5</v>
      </c>
      <c r="O1093" s="16">
        <f t="shared" si="103"/>
        <v>42440.820277777777</v>
      </c>
      <c r="P1093" s="18">
        <f t="shared" si="104"/>
        <v>42470.778611111105</v>
      </c>
      <c r="Q1093" t="s">
        <v>8282</v>
      </c>
      <c r="R1093" s="7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7">
        <v>2000</v>
      </c>
      <c r="E1094">
        <v>21</v>
      </c>
      <c r="F1094" t="s">
        <v>8221</v>
      </c>
      <c r="G1094" t="s">
        <v>8224</v>
      </c>
      <c r="H1094" t="s">
        <v>8246</v>
      </c>
      <c r="I1094" s="9">
        <v>1357432638</v>
      </c>
      <c r="J1094">
        <v>1354840638</v>
      </c>
      <c r="K1094" t="b">
        <v>0</v>
      </c>
      <c r="L1094">
        <v>7</v>
      </c>
      <c r="M1094" t="b">
        <v>0</v>
      </c>
      <c r="N1094" s="11">
        <f t="shared" si="102"/>
        <v>1.05</v>
      </c>
      <c r="O1094" s="16">
        <f t="shared" si="103"/>
        <v>41250.025902777779</v>
      </c>
      <c r="P1094" s="18">
        <f t="shared" si="104"/>
        <v>41280.025902777779</v>
      </c>
      <c r="Q1094" t="s">
        <v>8282</v>
      </c>
      <c r="R1094" s="7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7">
        <v>300</v>
      </c>
      <c r="E1095">
        <v>42.25</v>
      </c>
      <c r="F1095" t="s">
        <v>8221</v>
      </c>
      <c r="G1095" t="s">
        <v>8229</v>
      </c>
      <c r="H1095" t="s">
        <v>8251</v>
      </c>
      <c r="I1095" s="9">
        <v>1455232937</v>
      </c>
      <c r="J1095">
        <v>1453936937</v>
      </c>
      <c r="K1095" t="b">
        <v>0</v>
      </c>
      <c r="L1095">
        <v>4</v>
      </c>
      <c r="M1095" t="b">
        <v>0</v>
      </c>
      <c r="N1095" s="11">
        <f t="shared" si="102"/>
        <v>14.083333333333334</v>
      </c>
      <c r="O1095" s="16">
        <f t="shared" si="103"/>
        <v>42396.973807870367</v>
      </c>
      <c r="P1095" s="18">
        <f t="shared" si="104"/>
        <v>42411.973807870367</v>
      </c>
      <c r="Q1095" t="s">
        <v>8282</v>
      </c>
      <c r="R1095" s="7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7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9">
        <v>1318180033</v>
      </c>
      <c r="J1096">
        <v>1315588033</v>
      </c>
      <c r="K1096" t="b">
        <v>0</v>
      </c>
      <c r="L1096">
        <v>27</v>
      </c>
      <c r="M1096" t="b">
        <v>0</v>
      </c>
      <c r="N1096" s="11">
        <f t="shared" si="102"/>
        <v>18.300055555555556</v>
      </c>
      <c r="O1096" s="16">
        <f t="shared" si="103"/>
        <v>40795.713344907403</v>
      </c>
      <c r="P1096" s="18">
        <f t="shared" si="104"/>
        <v>40825.713344907403</v>
      </c>
      <c r="Q1096" t="s">
        <v>8282</v>
      </c>
      <c r="R1096" s="7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9">
        <v>1377867220</v>
      </c>
      <c r="J1097">
        <v>1375275220</v>
      </c>
      <c r="K1097" t="b">
        <v>0</v>
      </c>
      <c r="L1097">
        <v>94</v>
      </c>
      <c r="M1097" t="b">
        <v>0</v>
      </c>
      <c r="N1097" s="11">
        <f t="shared" si="102"/>
        <v>5.0347999999999997</v>
      </c>
      <c r="O1097" s="16">
        <f t="shared" si="103"/>
        <v>41486.537268518521</v>
      </c>
      <c r="P1097" s="18">
        <f t="shared" si="104"/>
        <v>41516.537268518521</v>
      </c>
      <c r="Q1097" t="s">
        <v>8282</v>
      </c>
      <c r="R1097" s="7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7">
        <v>12000</v>
      </c>
      <c r="E1098">
        <v>2152</v>
      </c>
      <c r="F1098" t="s">
        <v>8221</v>
      </c>
      <c r="G1098" t="s">
        <v>8224</v>
      </c>
      <c r="H1098" t="s">
        <v>8246</v>
      </c>
      <c r="I1098" s="9">
        <v>1412393400</v>
      </c>
      <c r="J1098">
        <v>1409747154</v>
      </c>
      <c r="K1098" t="b">
        <v>0</v>
      </c>
      <c r="L1098">
        <v>29</v>
      </c>
      <c r="M1098" t="b">
        <v>0</v>
      </c>
      <c r="N1098" s="11">
        <f t="shared" si="102"/>
        <v>17.933333333333334</v>
      </c>
      <c r="O1098" s="16">
        <f t="shared" si="103"/>
        <v>41885.51798611111</v>
      </c>
      <c r="P1098" s="18">
        <f t="shared" si="104"/>
        <v>41916.145833333336</v>
      </c>
      <c r="Q1098" t="s">
        <v>8282</v>
      </c>
      <c r="R1098" s="7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7">
        <v>100000</v>
      </c>
      <c r="E1099">
        <v>47</v>
      </c>
      <c r="F1099" t="s">
        <v>8221</v>
      </c>
      <c r="G1099" t="s">
        <v>8224</v>
      </c>
      <c r="H1099" t="s">
        <v>8246</v>
      </c>
      <c r="I1099" s="9">
        <v>1393786877</v>
      </c>
      <c r="J1099">
        <v>1390330877</v>
      </c>
      <c r="K1099" t="b">
        <v>0</v>
      </c>
      <c r="L1099">
        <v>7</v>
      </c>
      <c r="M1099" t="b">
        <v>0</v>
      </c>
      <c r="N1099" s="11">
        <f t="shared" si="102"/>
        <v>4.7E-2</v>
      </c>
      <c r="O1099" s="16">
        <f t="shared" si="103"/>
        <v>41660.792557870373</v>
      </c>
      <c r="P1099" s="18">
        <f t="shared" si="104"/>
        <v>41700.792557870373</v>
      </c>
      <c r="Q1099" t="s">
        <v>8282</v>
      </c>
      <c r="R1099" s="7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7">
        <v>25000</v>
      </c>
      <c r="E1100">
        <v>1803</v>
      </c>
      <c r="F1100" t="s">
        <v>8221</v>
      </c>
      <c r="G1100" t="s">
        <v>8224</v>
      </c>
      <c r="H1100" t="s">
        <v>8246</v>
      </c>
      <c r="I1100" s="9">
        <v>1397413095</v>
      </c>
      <c r="J1100">
        <v>1394821095</v>
      </c>
      <c r="K1100" t="b">
        <v>0</v>
      </c>
      <c r="L1100">
        <v>22</v>
      </c>
      <c r="M1100" t="b">
        <v>0</v>
      </c>
      <c r="N1100" s="11">
        <f t="shared" si="102"/>
        <v>7.2120000000000006</v>
      </c>
      <c r="O1100" s="16">
        <f t="shared" si="103"/>
        <v>41712.762673611112</v>
      </c>
      <c r="P1100" s="18">
        <f t="shared" si="104"/>
        <v>41742.762673611112</v>
      </c>
      <c r="Q1100" t="s">
        <v>8282</v>
      </c>
      <c r="R1100" s="7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7">
        <v>5000</v>
      </c>
      <c r="E1101">
        <v>25</v>
      </c>
      <c r="F1101" t="s">
        <v>8221</v>
      </c>
      <c r="G1101" t="s">
        <v>8225</v>
      </c>
      <c r="H1101" t="s">
        <v>8247</v>
      </c>
      <c r="I1101" s="9">
        <v>1431547468</v>
      </c>
      <c r="J1101">
        <v>1428955468</v>
      </c>
      <c r="K1101" t="b">
        <v>0</v>
      </c>
      <c r="L1101">
        <v>1</v>
      </c>
      <c r="M1101" t="b">
        <v>0</v>
      </c>
      <c r="N1101" s="11">
        <f t="shared" si="102"/>
        <v>0.5</v>
      </c>
      <c r="O1101" s="16">
        <f t="shared" si="103"/>
        <v>42107.836435185185</v>
      </c>
      <c r="P1101" s="18">
        <f t="shared" si="104"/>
        <v>42137.836435185185</v>
      </c>
      <c r="Q1101" t="s">
        <v>8282</v>
      </c>
      <c r="R1101" s="7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7">
        <v>4000</v>
      </c>
      <c r="E1102">
        <v>100</v>
      </c>
      <c r="F1102" t="s">
        <v>8221</v>
      </c>
      <c r="G1102" t="s">
        <v>8236</v>
      </c>
      <c r="H1102" t="s">
        <v>8249</v>
      </c>
      <c r="I1102" s="9">
        <v>1455417571</v>
      </c>
      <c r="J1102">
        <v>1452825571</v>
      </c>
      <c r="K1102" t="b">
        <v>0</v>
      </c>
      <c r="L1102">
        <v>10</v>
      </c>
      <c r="M1102" t="b">
        <v>0</v>
      </c>
      <c r="N1102" s="11">
        <f t="shared" si="102"/>
        <v>2.5</v>
      </c>
      <c r="O1102" s="16">
        <f t="shared" si="103"/>
        <v>42384.110775462963</v>
      </c>
      <c r="P1102" s="18">
        <f t="shared" si="104"/>
        <v>42414.110775462963</v>
      </c>
      <c r="Q1102" t="s">
        <v>8282</v>
      </c>
      <c r="R1102" s="7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7">
        <v>100000</v>
      </c>
      <c r="E1103">
        <v>41</v>
      </c>
      <c r="F1103" t="s">
        <v>8221</v>
      </c>
      <c r="G1103" t="s">
        <v>8224</v>
      </c>
      <c r="H1103" t="s">
        <v>8246</v>
      </c>
      <c r="I1103" s="9">
        <v>1468519920</v>
      </c>
      <c r="J1103">
        <v>1466188338</v>
      </c>
      <c r="K1103" t="b">
        <v>0</v>
      </c>
      <c r="L1103">
        <v>6</v>
      </c>
      <c r="M1103" t="b">
        <v>0</v>
      </c>
      <c r="N1103" s="11">
        <f t="shared" si="102"/>
        <v>4.1000000000000002E-2</v>
      </c>
      <c r="O1103" s="16">
        <f t="shared" si="103"/>
        <v>42538.77243055556</v>
      </c>
      <c r="P1103" s="18">
        <f t="shared" si="104"/>
        <v>42565.758333333331</v>
      </c>
      <c r="Q1103" t="s">
        <v>8282</v>
      </c>
      <c r="R1103" s="7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7">
        <v>8000</v>
      </c>
      <c r="E1104">
        <v>425</v>
      </c>
      <c r="F1104" t="s">
        <v>8221</v>
      </c>
      <c r="G1104" t="s">
        <v>8224</v>
      </c>
      <c r="H1104" t="s">
        <v>8246</v>
      </c>
      <c r="I1104" s="9">
        <v>1386568740</v>
      </c>
      <c r="J1104">
        <v>1383095125</v>
      </c>
      <c r="K1104" t="b">
        <v>0</v>
      </c>
      <c r="L1104">
        <v>24</v>
      </c>
      <c r="M1104" t="b">
        <v>0</v>
      </c>
      <c r="N1104" s="11">
        <f t="shared" si="102"/>
        <v>5.3125</v>
      </c>
      <c r="O1104" s="16">
        <f t="shared" si="103"/>
        <v>41577.045428240745</v>
      </c>
      <c r="P1104" s="18">
        <f t="shared" si="104"/>
        <v>41617.249305555553</v>
      </c>
      <c r="Q1104" t="s">
        <v>8282</v>
      </c>
      <c r="R1104" s="7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7">
        <v>15000</v>
      </c>
      <c r="E1105">
        <v>243</v>
      </c>
      <c r="F1105" t="s">
        <v>8221</v>
      </c>
      <c r="G1105" t="s">
        <v>8224</v>
      </c>
      <c r="H1105" t="s">
        <v>8246</v>
      </c>
      <c r="I1105" s="9">
        <v>1466227190</v>
      </c>
      <c r="J1105">
        <v>1461043190</v>
      </c>
      <c r="K1105" t="b">
        <v>0</v>
      </c>
      <c r="L1105">
        <v>15</v>
      </c>
      <c r="M1105" t="b">
        <v>0</v>
      </c>
      <c r="N1105" s="11">
        <f t="shared" si="102"/>
        <v>1.6199999999999999</v>
      </c>
      <c r="O1105" s="16">
        <f t="shared" si="103"/>
        <v>42479.22210648148</v>
      </c>
      <c r="P1105" s="18">
        <f t="shared" si="104"/>
        <v>42539.22210648148</v>
      </c>
      <c r="Q1105" t="s">
        <v>8282</v>
      </c>
      <c r="R1105" s="7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7">
        <v>60000</v>
      </c>
      <c r="E1106">
        <v>2971</v>
      </c>
      <c r="F1106" t="s">
        <v>8221</v>
      </c>
      <c r="G1106" t="s">
        <v>8225</v>
      </c>
      <c r="H1106" t="s">
        <v>8247</v>
      </c>
      <c r="I1106" s="9">
        <v>1402480221</v>
      </c>
      <c r="J1106">
        <v>1399888221</v>
      </c>
      <c r="K1106" t="b">
        <v>0</v>
      </c>
      <c r="L1106">
        <v>37</v>
      </c>
      <c r="M1106" t="b">
        <v>0</v>
      </c>
      <c r="N1106" s="11">
        <f t="shared" si="102"/>
        <v>4.9516666666666671</v>
      </c>
      <c r="O1106" s="16">
        <f t="shared" si="103"/>
        <v>41771.40996527778</v>
      </c>
      <c r="P1106" s="18">
        <f t="shared" si="104"/>
        <v>41801.40996527778</v>
      </c>
      <c r="Q1106" t="s">
        <v>8282</v>
      </c>
      <c r="R1106" s="7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9">
        <v>1395627327</v>
      </c>
      <c r="J1107">
        <v>1393038927</v>
      </c>
      <c r="K1107" t="b">
        <v>0</v>
      </c>
      <c r="L1107">
        <v>20</v>
      </c>
      <c r="M1107" t="b">
        <v>0</v>
      </c>
      <c r="N1107" s="11">
        <f t="shared" si="102"/>
        <v>0.159</v>
      </c>
      <c r="O1107" s="16">
        <f t="shared" si="103"/>
        <v>41692.135729166665</v>
      </c>
      <c r="P1107" s="18">
        <f t="shared" si="104"/>
        <v>41722.0940625</v>
      </c>
      <c r="Q1107" t="s">
        <v>8282</v>
      </c>
      <c r="R1107" s="7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7">
        <v>400</v>
      </c>
      <c r="E1108">
        <v>165</v>
      </c>
      <c r="F1108" t="s">
        <v>8221</v>
      </c>
      <c r="G1108" t="s">
        <v>8224</v>
      </c>
      <c r="H1108" t="s">
        <v>8246</v>
      </c>
      <c r="I1108" s="9">
        <v>1333557975</v>
      </c>
      <c r="J1108">
        <v>1330969575</v>
      </c>
      <c r="K1108" t="b">
        <v>0</v>
      </c>
      <c r="L1108">
        <v>7</v>
      </c>
      <c r="M1108" t="b">
        <v>0</v>
      </c>
      <c r="N1108" s="11">
        <f t="shared" si="102"/>
        <v>41.25</v>
      </c>
      <c r="O1108" s="16">
        <f t="shared" si="103"/>
        <v>40973.740451388891</v>
      </c>
      <c r="P1108" s="18">
        <f t="shared" si="104"/>
        <v>41003.698784722219</v>
      </c>
      <c r="Q1108" t="s">
        <v>8282</v>
      </c>
      <c r="R1108" s="7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7">
        <v>10000</v>
      </c>
      <c r="E1109">
        <v>0</v>
      </c>
      <c r="F1109" t="s">
        <v>8221</v>
      </c>
      <c r="G1109" t="s">
        <v>8224</v>
      </c>
      <c r="H1109" t="s">
        <v>8246</v>
      </c>
      <c r="I1109" s="9">
        <v>1406148024</v>
      </c>
      <c r="J1109">
        <v>1403556024</v>
      </c>
      <c r="K1109" t="b">
        <v>0</v>
      </c>
      <c r="L1109">
        <v>0</v>
      </c>
      <c r="M1109" t="b">
        <v>0</v>
      </c>
      <c r="N1109" s="11">
        <f t="shared" si="102"/>
        <v>0</v>
      </c>
      <c r="O1109" s="16">
        <f t="shared" si="103"/>
        <v>41813.861388888887</v>
      </c>
      <c r="P1109" s="18">
        <f t="shared" si="104"/>
        <v>41843.861388888887</v>
      </c>
      <c r="Q1109" t="s">
        <v>8282</v>
      </c>
      <c r="R1109" s="7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7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9">
        <v>1334326635</v>
      </c>
      <c r="J1110">
        <v>1329146235</v>
      </c>
      <c r="K1110" t="b">
        <v>0</v>
      </c>
      <c r="L1110">
        <v>21</v>
      </c>
      <c r="M1110" t="b">
        <v>0</v>
      </c>
      <c r="N1110" s="11">
        <f t="shared" si="102"/>
        <v>2.93</v>
      </c>
      <c r="O1110" s="16">
        <f t="shared" si="103"/>
        <v>40952.636979166666</v>
      </c>
      <c r="P1110" s="18">
        <f t="shared" si="104"/>
        <v>41012.595312500001</v>
      </c>
      <c r="Q1110" t="s">
        <v>8282</v>
      </c>
      <c r="R1110" s="7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7">
        <v>10000</v>
      </c>
      <c r="E1111">
        <v>45</v>
      </c>
      <c r="F1111" t="s">
        <v>8221</v>
      </c>
      <c r="G1111" t="s">
        <v>8224</v>
      </c>
      <c r="H1111" t="s">
        <v>8246</v>
      </c>
      <c r="I1111" s="9">
        <v>1479495790</v>
      </c>
      <c r="J1111">
        <v>1476900190</v>
      </c>
      <c r="K1111" t="b">
        <v>0</v>
      </c>
      <c r="L1111">
        <v>3</v>
      </c>
      <c r="M1111" t="b">
        <v>0</v>
      </c>
      <c r="N1111" s="11">
        <f t="shared" si="102"/>
        <v>0.44999999999999996</v>
      </c>
      <c r="O1111" s="16">
        <f t="shared" si="103"/>
        <v>42662.752199074079</v>
      </c>
      <c r="P1111" s="18">
        <f t="shared" si="104"/>
        <v>42692.793865740736</v>
      </c>
      <c r="Q1111" t="s">
        <v>8282</v>
      </c>
      <c r="R1111" s="7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7">
        <v>50000</v>
      </c>
      <c r="E1112">
        <v>255</v>
      </c>
      <c r="F1112" t="s">
        <v>8221</v>
      </c>
      <c r="G1112" t="s">
        <v>8224</v>
      </c>
      <c r="H1112" t="s">
        <v>8246</v>
      </c>
      <c r="I1112" s="9">
        <v>1354919022</v>
      </c>
      <c r="J1112">
        <v>1352327022</v>
      </c>
      <c r="K1112" t="b">
        <v>0</v>
      </c>
      <c r="L1112">
        <v>11</v>
      </c>
      <c r="M1112" t="b">
        <v>0</v>
      </c>
      <c r="N1112" s="11">
        <f t="shared" si="102"/>
        <v>0.51</v>
      </c>
      <c r="O1112" s="16">
        <f t="shared" si="103"/>
        <v>41220.933124999996</v>
      </c>
      <c r="P1112" s="18">
        <f t="shared" si="104"/>
        <v>41250.933124999996</v>
      </c>
      <c r="Q1112" t="s">
        <v>8282</v>
      </c>
      <c r="R1112" s="7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7">
        <v>2500</v>
      </c>
      <c r="E1113">
        <v>1</v>
      </c>
      <c r="F1113" t="s">
        <v>8221</v>
      </c>
      <c r="G1113" t="s">
        <v>8224</v>
      </c>
      <c r="H1113" t="s">
        <v>8246</v>
      </c>
      <c r="I1113" s="9">
        <v>1452228790</v>
      </c>
      <c r="J1113">
        <v>1449636790</v>
      </c>
      <c r="K1113" t="b">
        <v>0</v>
      </c>
      <c r="L1113">
        <v>1</v>
      </c>
      <c r="M1113" t="b">
        <v>0</v>
      </c>
      <c r="N1113" s="11">
        <f t="shared" si="102"/>
        <v>0.04</v>
      </c>
      <c r="O1113" s="16">
        <f t="shared" si="103"/>
        <v>42347.203587962969</v>
      </c>
      <c r="P1113" s="18">
        <f t="shared" si="104"/>
        <v>42377.203587962969</v>
      </c>
      <c r="Q1113" t="s">
        <v>8282</v>
      </c>
      <c r="R1113" s="7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7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9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>
        <f t="shared" si="102"/>
        <v>35.537409090909087</v>
      </c>
      <c r="O1114" s="16">
        <f t="shared" si="103"/>
        <v>41963.759386574078</v>
      </c>
      <c r="P1114" s="18">
        <f t="shared" si="104"/>
        <v>42023.354166666672</v>
      </c>
      <c r="Q1114" t="s">
        <v>8282</v>
      </c>
      <c r="R1114" s="7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7">
        <v>1000</v>
      </c>
      <c r="E1115">
        <v>5</v>
      </c>
      <c r="F1115" t="s">
        <v>8221</v>
      </c>
      <c r="G1115" t="s">
        <v>8225</v>
      </c>
      <c r="H1115" t="s">
        <v>8247</v>
      </c>
      <c r="I1115" s="9">
        <v>1408058820</v>
      </c>
      <c r="J1115">
        <v>1405466820</v>
      </c>
      <c r="K1115" t="b">
        <v>0</v>
      </c>
      <c r="L1115">
        <v>1</v>
      </c>
      <c r="M1115" t="b">
        <v>0</v>
      </c>
      <c r="N1115" s="11">
        <f t="shared" si="102"/>
        <v>0.5</v>
      </c>
      <c r="O1115" s="16">
        <f t="shared" si="103"/>
        <v>41835.977083333331</v>
      </c>
      <c r="P1115" s="18">
        <f t="shared" si="104"/>
        <v>41865.977083333331</v>
      </c>
      <c r="Q1115" t="s">
        <v>8282</v>
      </c>
      <c r="R1115" s="7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7">
        <v>6000</v>
      </c>
      <c r="E1116">
        <v>10</v>
      </c>
      <c r="F1116" t="s">
        <v>8221</v>
      </c>
      <c r="G1116" t="s">
        <v>8225</v>
      </c>
      <c r="H1116" t="s">
        <v>8247</v>
      </c>
      <c r="I1116" s="9">
        <v>1381306687</v>
      </c>
      <c r="J1116">
        <v>1378714687</v>
      </c>
      <c r="K1116" t="b">
        <v>0</v>
      </c>
      <c r="L1116">
        <v>3</v>
      </c>
      <c r="M1116" t="b">
        <v>0</v>
      </c>
      <c r="N1116" s="11">
        <f t="shared" si="102"/>
        <v>0.16666666666666669</v>
      </c>
      <c r="O1116" s="16">
        <f t="shared" si="103"/>
        <v>41526.345914351856</v>
      </c>
      <c r="P1116" s="18">
        <f t="shared" si="104"/>
        <v>41556.345914351856</v>
      </c>
      <c r="Q1116" t="s">
        <v>8282</v>
      </c>
      <c r="R1116" s="7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7">
        <v>40000</v>
      </c>
      <c r="E1117">
        <v>53</v>
      </c>
      <c r="F1117" t="s">
        <v>8221</v>
      </c>
      <c r="G1117" t="s">
        <v>8224</v>
      </c>
      <c r="H1117" t="s">
        <v>8246</v>
      </c>
      <c r="I1117" s="9">
        <v>1459352495</v>
      </c>
      <c r="J1117">
        <v>1456764095</v>
      </c>
      <c r="K1117" t="b">
        <v>0</v>
      </c>
      <c r="L1117">
        <v>4</v>
      </c>
      <c r="M1117" t="b">
        <v>0</v>
      </c>
      <c r="N1117" s="11">
        <f t="shared" si="102"/>
        <v>0.13250000000000001</v>
      </c>
      <c r="O1117" s="16">
        <f t="shared" si="103"/>
        <v>42429.695543981477</v>
      </c>
      <c r="P1117" s="18">
        <f t="shared" si="104"/>
        <v>42459.653877314813</v>
      </c>
      <c r="Q1117" t="s">
        <v>8282</v>
      </c>
      <c r="R1117" s="7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7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9">
        <v>1339273208</v>
      </c>
      <c r="J1118">
        <v>1334089208</v>
      </c>
      <c r="K1118" t="b">
        <v>0</v>
      </c>
      <c r="L1118">
        <v>10</v>
      </c>
      <c r="M1118" t="b">
        <v>0</v>
      </c>
      <c r="N1118" s="11">
        <f t="shared" si="102"/>
        <v>3.5704000000000007E-2</v>
      </c>
      <c r="O1118" s="16">
        <f t="shared" si="103"/>
        <v>41009.847314814811</v>
      </c>
      <c r="P1118" s="18">
        <f t="shared" si="104"/>
        <v>41069.847314814811</v>
      </c>
      <c r="Q1118" t="s">
        <v>8282</v>
      </c>
      <c r="R1118" s="7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7">
        <v>1000</v>
      </c>
      <c r="E1119">
        <v>83</v>
      </c>
      <c r="F1119" t="s">
        <v>8221</v>
      </c>
      <c r="G1119" t="s">
        <v>8236</v>
      </c>
      <c r="H1119" t="s">
        <v>8249</v>
      </c>
      <c r="I1119" s="9">
        <v>1451053313</v>
      </c>
      <c r="J1119">
        <v>1448461313</v>
      </c>
      <c r="K1119" t="b">
        <v>0</v>
      </c>
      <c r="L1119">
        <v>8</v>
      </c>
      <c r="M1119" t="b">
        <v>0</v>
      </c>
      <c r="N1119" s="11">
        <f t="shared" si="102"/>
        <v>8.3000000000000007</v>
      </c>
      <c r="O1119" s="16">
        <f t="shared" si="103"/>
        <v>42333.598530092597</v>
      </c>
      <c r="P1119" s="18">
        <f t="shared" si="104"/>
        <v>42363.598530092597</v>
      </c>
      <c r="Q1119" t="s">
        <v>8282</v>
      </c>
      <c r="R1119" s="7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7">
        <v>4500</v>
      </c>
      <c r="E1120">
        <v>109</v>
      </c>
      <c r="F1120" t="s">
        <v>8221</v>
      </c>
      <c r="G1120" t="s">
        <v>8226</v>
      </c>
      <c r="H1120" t="s">
        <v>8248</v>
      </c>
      <c r="I1120" s="9">
        <v>1396666779</v>
      </c>
      <c r="J1120">
        <v>1394078379</v>
      </c>
      <c r="K1120" t="b">
        <v>0</v>
      </c>
      <c r="L1120">
        <v>3</v>
      </c>
      <c r="M1120" t="b">
        <v>0</v>
      </c>
      <c r="N1120" s="11">
        <f t="shared" si="102"/>
        <v>2.4222222222222221</v>
      </c>
      <c r="O1120" s="16">
        <f t="shared" si="103"/>
        <v>41704.16642361111</v>
      </c>
      <c r="P1120" s="18">
        <f t="shared" si="104"/>
        <v>41734.124756944446</v>
      </c>
      <c r="Q1120" t="s">
        <v>8282</v>
      </c>
      <c r="R1120" s="7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7">
        <v>2100</v>
      </c>
      <c r="E1121">
        <v>5</v>
      </c>
      <c r="F1121" t="s">
        <v>8221</v>
      </c>
      <c r="G1121" t="s">
        <v>8224</v>
      </c>
      <c r="H1121" t="s">
        <v>8246</v>
      </c>
      <c r="I1121" s="9">
        <v>1396810864</v>
      </c>
      <c r="J1121">
        <v>1395687664</v>
      </c>
      <c r="K1121" t="b">
        <v>0</v>
      </c>
      <c r="L1121">
        <v>1</v>
      </c>
      <c r="M1121" t="b">
        <v>0</v>
      </c>
      <c r="N1121" s="11">
        <f t="shared" si="102"/>
        <v>0.23809523809523811</v>
      </c>
      <c r="O1121" s="16">
        <f t="shared" si="103"/>
        <v>41722.792407407411</v>
      </c>
      <c r="P1121" s="18">
        <f t="shared" si="104"/>
        <v>41735.792407407411</v>
      </c>
      <c r="Q1121" t="s">
        <v>8282</v>
      </c>
      <c r="R1121" s="7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7">
        <v>25000</v>
      </c>
      <c r="E1122">
        <v>0</v>
      </c>
      <c r="F1122" t="s">
        <v>8221</v>
      </c>
      <c r="G1122" t="s">
        <v>8224</v>
      </c>
      <c r="H1122" t="s">
        <v>8246</v>
      </c>
      <c r="I1122" s="9">
        <v>1319835400</v>
      </c>
      <c r="J1122">
        <v>1315947400</v>
      </c>
      <c r="K1122" t="b">
        <v>0</v>
      </c>
      <c r="L1122">
        <v>0</v>
      </c>
      <c r="M1122" t="b">
        <v>0</v>
      </c>
      <c r="N1122" s="11">
        <f t="shared" si="102"/>
        <v>0</v>
      </c>
      <c r="O1122" s="16">
        <f t="shared" si="103"/>
        <v>40799.872685185182</v>
      </c>
      <c r="P1122" s="18">
        <f t="shared" si="104"/>
        <v>40844.872685185182</v>
      </c>
      <c r="Q1122" t="s">
        <v>8282</v>
      </c>
      <c r="R1122" s="7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7">
        <v>250000</v>
      </c>
      <c r="E1123">
        <v>29</v>
      </c>
      <c r="F1123" t="s">
        <v>8221</v>
      </c>
      <c r="G1123" t="s">
        <v>8224</v>
      </c>
      <c r="H1123" t="s">
        <v>8246</v>
      </c>
      <c r="I1123" s="9">
        <v>1457904316</v>
      </c>
      <c r="J1123">
        <v>1455315916</v>
      </c>
      <c r="K1123" t="b">
        <v>0</v>
      </c>
      <c r="L1123">
        <v>5</v>
      </c>
      <c r="M1123" t="b">
        <v>0</v>
      </c>
      <c r="N1123" s="11">
        <f t="shared" si="102"/>
        <v>1.1599999999999999E-2</v>
      </c>
      <c r="O1123" s="16">
        <f t="shared" si="103"/>
        <v>42412.934212962966</v>
      </c>
      <c r="P1123" s="18">
        <f t="shared" si="104"/>
        <v>42442.892546296294</v>
      </c>
      <c r="Q1123" t="s">
        <v>8282</v>
      </c>
      <c r="R1123" s="7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7">
        <v>3200</v>
      </c>
      <c r="E1124">
        <v>0</v>
      </c>
      <c r="F1124" t="s">
        <v>8221</v>
      </c>
      <c r="G1124" t="s">
        <v>8225</v>
      </c>
      <c r="H1124" t="s">
        <v>8247</v>
      </c>
      <c r="I1124" s="9">
        <v>1369932825</v>
      </c>
      <c r="J1124">
        <v>1368723225</v>
      </c>
      <c r="K1124" t="b">
        <v>0</v>
      </c>
      <c r="L1124">
        <v>0</v>
      </c>
      <c r="M1124" t="b">
        <v>0</v>
      </c>
      <c r="N1124" s="11">
        <f t="shared" si="102"/>
        <v>0</v>
      </c>
      <c r="O1124" s="16">
        <f t="shared" si="103"/>
        <v>41410.703993055555</v>
      </c>
      <c r="P1124" s="18">
        <f t="shared" si="104"/>
        <v>41424.703993055555</v>
      </c>
      <c r="Q1124" t="s">
        <v>8282</v>
      </c>
      <c r="R1124" s="7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7">
        <v>5000</v>
      </c>
      <c r="E1125">
        <v>11</v>
      </c>
      <c r="F1125" t="s">
        <v>8221</v>
      </c>
      <c r="G1125" t="s">
        <v>8224</v>
      </c>
      <c r="H1125" t="s">
        <v>8246</v>
      </c>
      <c r="I1125" s="9">
        <v>1397910848</v>
      </c>
      <c r="J1125">
        <v>1395318848</v>
      </c>
      <c r="K1125" t="b">
        <v>0</v>
      </c>
      <c r="L1125">
        <v>3</v>
      </c>
      <c r="M1125" t="b">
        <v>0</v>
      </c>
      <c r="N1125" s="11">
        <f t="shared" si="102"/>
        <v>0.22</v>
      </c>
      <c r="O1125" s="16">
        <f t="shared" si="103"/>
        <v>41718.5237037037</v>
      </c>
      <c r="P1125" s="18">
        <f t="shared" si="104"/>
        <v>41748.5237037037</v>
      </c>
      <c r="Q1125" t="s">
        <v>8282</v>
      </c>
      <c r="R1125" s="7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7">
        <v>90000</v>
      </c>
      <c r="E1126">
        <v>425</v>
      </c>
      <c r="F1126" t="s">
        <v>8221</v>
      </c>
      <c r="G1126" t="s">
        <v>8224</v>
      </c>
      <c r="H1126" t="s">
        <v>8246</v>
      </c>
      <c r="I1126" s="9">
        <v>1430409651</v>
      </c>
      <c r="J1126">
        <v>1427817651</v>
      </c>
      <c r="K1126" t="b">
        <v>0</v>
      </c>
      <c r="L1126">
        <v>7</v>
      </c>
      <c r="M1126" t="b">
        <v>0</v>
      </c>
      <c r="N1126" s="11">
        <f t="shared" si="102"/>
        <v>0.47222222222222221</v>
      </c>
      <c r="O1126" s="16">
        <f t="shared" si="103"/>
        <v>42094.667256944449</v>
      </c>
      <c r="P1126" s="18">
        <f t="shared" si="104"/>
        <v>42124.667256944449</v>
      </c>
      <c r="Q1126" t="s">
        <v>8283</v>
      </c>
      <c r="R1126" s="7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7">
        <v>3000</v>
      </c>
      <c r="E1127">
        <v>0</v>
      </c>
      <c r="F1127" t="s">
        <v>8221</v>
      </c>
      <c r="G1127" t="s">
        <v>8225</v>
      </c>
      <c r="H1127" t="s">
        <v>8247</v>
      </c>
      <c r="I1127" s="9">
        <v>1443193130</v>
      </c>
      <c r="J1127">
        <v>1438009130</v>
      </c>
      <c r="K1127" t="b">
        <v>0</v>
      </c>
      <c r="L1127">
        <v>0</v>
      </c>
      <c r="M1127" t="b">
        <v>0</v>
      </c>
      <c r="N1127" s="11">
        <f t="shared" si="102"/>
        <v>0</v>
      </c>
      <c r="O1127" s="16">
        <f t="shared" si="103"/>
        <v>42212.624189814815</v>
      </c>
      <c r="P1127" s="18">
        <f t="shared" si="104"/>
        <v>42272.624189814815</v>
      </c>
      <c r="Q1127" t="s">
        <v>8283</v>
      </c>
      <c r="R1127" s="7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7">
        <v>2000</v>
      </c>
      <c r="E1128">
        <v>10</v>
      </c>
      <c r="F1128" t="s">
        <v>8221</v>
      </c>
      <c r="G1128" t="s">
        <v>8224</v>
      </c>
      <c r="H1128" t="s">
        <v>8246</v>
      </c>
      <c r="I1128" s="9">
        <v>1468482694</v>
      </c>
      <c r="J1128">
        <v>1465890694</v>
      </c>
      <c r="K1128" t="b">
        <v>0</v>
      </c>
      <c r="L1128">
        <v>2</v>
      </c>
      <c r="M1128" t="b">
        <v>0</v>
      </c>
      <c r="N1128" s="11">
        <f t="shared" si="102"/>
        <v>0.5</v>
      </c>
      <c r="O1128" s="16">
        <f t="shared" si="103"/>
        <v>42535.327476851846</v>
      </c>
      <c r="P1128" s="18">
        <f t="shared" si="104"/>
        <v>42565.327476851846</v>
      </c>
      <c r="Q1128" t="s">
        <v>8283</v>
      </c>
      <c r="R1128" s="7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7">
        <v>35000</v>
      </c>
      <c r="E1129">
        <v>585</v>
      </c>
      <c r="F1129" t="s">
        <v>8221</v>
      </c>
      <c r="G1129" t="s">
        <v>8224</v>
      </c>
      <c r="H1129" t="s">
        <v>8246</v>
      </c>
      <c r="I1129" s="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>
        <f t="shared" si="102"/>
        <v>1.6714285714285713</v>
      </c>
      <c r="O1129" s="16">
        <f t="shared" si="103"/>
        <v>41926.854166666664</v>
      </c>
      <c r="P1129" s="18">
        <f t="shared" si="104"/>
        <v>41957.895833333328</v>
      </c>
      <c r="Q1129" t="s">
        <v>8283</v>
      </c>
      <c r="R1129" s="7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7">
        <v>1000</v>
      </c>
      <c r="E1130">
        <v>1</v>
      </c>
      <c r="F1130" t="s">
        <v>8221</v>
      </c>
      <c r="G1130" t="s">
        <v>8225</v>
      </c>
      <c r="H1130" t="s">
        <v>8247</v>
      </c>
      <c r="I1130" s="9">
        <v>1407425717</v>
      </c>
      <c r="J1130">
        <v>1404833717</v>
      </c>
      <c r="K1130" t="b">
        <v>0</v>
      </c>
      <c r="L1130">
        <v>1</v>
      </c>
      <c r="M1130" t="b">
        <v>0</v>
      </c>
      <c r="N1130" s="11">
        <f t="shared" si="102"/>
        <v>0.1</v>
      </c>
      <c r="O1130" s="16">
        <f t="shared" si="103"/>
        <v>41828.649502314816</v>
      </c>
      <c r="P1130" s="18">
        <f t="shared" si="104"/>
        <v>41858.649502314816</v>
      </c>
      <c r="Q1130" t="s">
        <v>8283</v>
      </c>
      <c r="R1130" s="7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7">
        <v>20000</v>
      </c>
      <c r="E1131">
        <v>21</v>
      </c>
      <c r="F1131" t="s">
        <v>8221</v>
      </c>
      <c r="G1131" t="s">
        <v>8224</v>
      </c>
      <c r="H1131" t="s">
        <v>8246</v>
      </c>
      <c r="I1131" s="9">
        <v>1465107693</v>
      </c>
      <c r="J1131">
        <v>1462515693</v>
      </c>
      <c r="K1131" t="b">
        <v>0</v>
      </c>
      <c r="L1131">
        <v>2</v>
      </c>
      <c r="M1131" t="b">
        <v>0</v>
      </c>
      <c r="N1131" s="11">
        <f t="shared" si="102"/>
        <v>0.105</v>
      </c>
      <c r="O1131" s="16">
        <f t="shared" si="103"/>
        <v>42496.264965277776</v>
      </c>
      <c r="P1131" s="18">
        <f t="shared" si="104"/>
        <v>42526.264965277776</v>
      </c>
      <c r="Q1131" t="s">
        <v>8283</v>
      </c>
      <c r="R1131" s="7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7">
        <v>5000</v>
      </c>
      <c r="E1132">
        <v>11</v>
      </c>
      <c r="F1132" t="s">
        <v>8221</v>
      </c>
      <c r="G1132" t="s">
        <v>8224</v>
      </c>
      <c r="H1132" t="s">
        <v>8246</v>
      </c>
      <c r="I1132" s="9">
        <v>1416963300</v>
      </c>
      <c r="J1132">
        <v>1411775700</v>
      </c>
      <c r="K1132" t="b">
        <v>0</v>
      </c>
      <c r="L1132">
        <v>3</v>
      </c>
      <c r="M1132" t="b">
        <v>0</v>
      </c>
      <c r="N1132" s="11">
        <f t="shared" si="102"/>
        <v>0.22</v>
      </c>
      <c r="O1132" s="16">
        <f t="shared" si="103"/>
        <v>41908.996527777781</v>
      </c>
      <c r="P1132" s="18">
        <f t="shared" si="104"/>
        <v>41969.038194444445</v>
      </c>
      <c r="Q1132" t="s">
        <v>8283</v>
      </c>
      <c r="R1132" s="7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7">
        <v>40000</v>
      </c>
      <c r="E1133">
        <v>0</v>
      </c>
      <c r="F1133" t="s">
        <v>8221</v>
      </c>
      <c r="G1133" t="s">
        <v>8226</v>
      </c>
      <c r="H1133" t="s">
        <v>8248</v>
      </c>
      <c r="I1133" s="9">
        <v>1450993668</v>
      </c>
      <c r="J1133">
        <v>1448401668</v>
      </c>
      <c r="K1133" t="b">
        <v>0</v>
      </c>
      <c r="L1133">
        <v>0</v>
      </c>
      <c r="M1133" t="b">
        <v>0</v>
      </c>
      <c r="N1133" s="11">
        <f t="shared" si="102"/>
        <v>0</v>
      </c>
      <c r="O1133" s="16">
        <f t="shared" si="103"/>
        <v>42332.908194444448</v>
      </c>
      <c r="P1133" s="18">
        <f t="shared" si="104"/>
        <v>42362.908194444448</v>
      </c>
      <c r="Q1133" t="s">
        <v>8283</v>
      </c>
      <c r="R1133" s="7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7">
        <v>10000</v>
      </c>
      <c r="E1134">
        <v>1438</v>
      </c>
      <c r="F1134" t="s">
        <v>8221</v>
      </c>
      <c r="G1134" t="s">
        <v>8229</v>
      </c>
      <c r="H1134" t="s">
        <v>8251</v>
      </c>
      <c r="I1134" s="9">
        <v>1483238771</v>
      </c>
      <c r="J1134">
        <v>1480646771</v>
      </c>
      <c r="K1134" t="b">
        <v>0</v>
      </c>
      <c r="L1134">
        <v>13</v>
      </c>
      <c r="M1134" t="b">
        <v>0</v>
      </c>
      <c r="N1134" s="11">
        <f t="shared" si="102"/>
        <v>14.38</v>
      </c>
      <c r="O1134" s="16">
        <f t="shared" si="103"/>
        <v>42706.115405092598</v>
      </c>
      <c r="P1134" s="18">
        <f t="shared" si="104"/>
        <v>42736.115405092598</v>
      </c>
      <c r="Q1134" t="s">
        <v>8283</v>
      </c>
      <c r="R1134" s="7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7">
        <v>3000</v>
      </c>
      <c r="E1135">
        <v>20</v>
      </c>
      <c r="F1135" t="s">
        <v>8221</v>
      </c>
      <c r="G1135" t="s">
        <v>8225</v>
      </c>
      <c r="H1135" t="s">
        <v>8247</v>
      </c>
      <c r="I1135" s="9">
        <v>1406799981</v>
      </c>
      <c r="J1135">
        <v>1404207981</v>
      </c>
      <c r="K1135" t="b">
        <v>0</v>
      </c>
      <c r="L1135">
        <v>1</v>
      </c>
      <c r="M1135" t="b">
        <v>0</v>
      </c>
      <c r="N1135" s="11">
        <f t="shared" si="102"/>
        <v>0.66666666666666674</v>
      </c>
      <c r="O1135" s="16">
        <f t="shared" si="103"/>
        <v>41821.407187500001</v>
      </c>
      <c r="P1135" s="18">
        <f t="shared" si="104"/>
        <v>41851.407187500001</v>
      </c>
      <c r="Q1135" t="s">
        <v>8283</v>
      </c>
      <c r="R1135" s="7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7">
        <v>25000</v>
      </c>
      <c r="E1136">
        <v>1</v>
      </c>
      <c r="F1136" t="s">
        <v>8221</v>
      </c>
      <c r="G1136" t="s">
        <v>8226</v>
      </c>
      <c r="H1136" t="s">
        <v>8248</v>
      </c>
      <c r="I1136" s="9">
        <v>1417235580</v>
      </c>
      <c r="J1136">
        <v>1416034228</v>
      </c>
      <c r="K1136" t="b">
        <v>0</v>
      </c>
      <c r="L1136">
        <v>1</v>
      </c>
      <c r="M1136" t="b">
        <v>0</v>
      </c>
      <c r="N1136" s="11">
        <f t="shared" si="102"/>
        <v>4.0000000000000001E-3</v>
      </c>
      <c r="O1136" s="16">
        <f t="shared" si="103"/>
        <v>41958.285046296296</v>
      </c>
      <c r="P1136" s="18">
        <f t="shared" si="104"/>
        <v>41972.189583333333</v>
      </c>
      <c r="Q1136" t="s">
        <v>8283</v>
      </c>
      <c r="R1136" s="7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7">
        <v>1000</v>
      </c>
      <c r="E1137">
        <v>50</v>
      </c>
      <c r="F1137" t="s">
        <v>8221</v>
      </c>
      <c r="G1137" t="s">
        <v>8236</v>
      </c>
      <c r="H1137" t="s">
        <v>8249</v>
      </c>
      <c r="I1137" s="9">
        <v>1470527094</v>
      </c>
      <c r="J1137">
        <v>1467935094</v>
      </c>
      <c r="K1137" t="b">
        <v>0</v>
      </c>
      <c r="L1137">
        <v>1</v>
      </c>
      <c r="M1137" t="b">
        <v>0</v>
      </c>
      <c r="N1137" s="11">
        <f t="shared" si="102"/>
        <v>5</v>
      </c>
      <c r="O1137" s="16">
        <f t="shared" si="103"/>
        <v>42558.989513888882</v>
      </c>
      <c r="P1137" s="18">
        <f t="shared" si="104"/>
        <v>42588.989513888882</v>
      </c>
      <c r="Q1137" t="s">
        <v>8283</v>
      </c>
      <c r="R1137" s="7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7">
        <v>4190</v>
      </c>
      <c r="E1138">
        <v>270</v>
      </c>
      <c r="F1138" t="s">
        <v>8221</v>
      </c>
      <c r="G1138" t="s">
        <v>8230</v>
      </c>
      <c r="H1138" t="s">
        <v>8249</v>
      </c>
      <c r="I1138" s="9">
        <v>1450541229</v>
      </c>
      <c r="J1138">
        <v>1447949229</v>
      </c>
      <c r="K1138" t="b">
        <v>0</v>
      </c>
      <c r="L1138">
        <v>6</v>
      </c>
      <c r="M1138" t="b">
        <v>0</v>
      </c>
      <c r="N1138" s="11">
        <f t="shared" si="102"/>
        <v>6.4439140811455857</v>
      </c>
      <c r="O1138" s="16">
        <f t="shared" si="103"/>
        <v>42327.671631944439</v>
      </c>
      <c r="P1138" s="18">
        <f t="shared" si="104"/>
        <v>42357.671631944439</v>
      </c>
      <c r="Q1138" t="s">
        <v>8283</v>
      </c>
      <c r="R1138" s="7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7">
        <v>25000</v>
      </c>
      <c r="E1139">
        <v>9875</v>
      </c>
      <c r="F1139" t="s">
        <v>8221</v>
      </c>
      <c r="G1139" t="s">
        <v>8224</v>
      </c>
      <c r="H1139" t="s">
        <v>8246</v>
      </c>
      <c r="I1139" s="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>
        <f t="shared" si="102"/>
        <v>39.5</v>
      </c>
      <c r="O1139" s="16">
        <f t="shared" si="103"/>
        <v>42453.819687499999</v>
      </c>
      <c r="P1139" s="18">
        <f t="shared" si="104"/>
        <v>42483.819687499999</v>
      </c>
      <c r="Q1139" t="s">
        <v>8283</v>
      </c>
      <c r="R1139" s="7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7">
        <v>35000</v>
      </c>
      <c r="E1140">
        <v>125</v>
      </c>
      <c r="F1140" t="s">
        <v>8221</v>
      </c>
      <c r="G1140" t="s">
        <v>8224</v>
      </c>
      <c r="H1140" t="s">
        <v>8246</v>
      </c>
      <c r="I1140" s="9">
        <v>1485035131</v>
      </c>
      <c r="J1140">
        <v>1483307131</v>
      </c>
      <c r="K1140" t="b">
        <v>0</v>
      </c>
      <c r="L1140">
        <v>4</v>
      </c>
      <c r="M1140" t="b">
        <v>0</v>
      </c>
      <c r="N1140" s="11">
        <f t="shared" si="102"/>
        <v>0.35714285714285715</v>
      </c>
      <c r="O1140" s="16">
        <f t="shared" si="103"/>
        <v>42736.9066087963</v>
      </c>
      <c r="P1140" s="18">
        <f t="shared" si="104"/>
        <v>42756.9066087963</v>
      </c>
      <c r="Q1140" t="s">
        <v>8283</v>
      </c>
      <c r="R1140" s="7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7">
        <v>8000</v>
      </c>
      <c r="E1141">
        <v>5</v>
      </c>
      <c r="F1141" t="s">
        <v>8221</v>
      </c>
      <c r="G1141" t="s">
        <v>8224</v>
      </c>
      <c r="H1141" t="s">
        <v>8246</v>
      </c>
      <c r="I1141" s="9">
        <v>1420100426</v>
      </c>
      <c r="J1141">
        <v>1417508426</v>
      </c>
      <c r="K1141" t="b">
        <v>0</v>
      </c>
      <c r="L1141">
        <v>1</v>
      </c>
      <c r="M1141" t="b">
        <v>0</v>
      </c>
      <c r="N1141" s="11">
        <f t="shared" si="102"/>
        <v>6.25E-2</v>
      </c>
      <c r="O1141" s="16">
        <f t="shared" si="103"/>
        <v>41975.347523148142</v>
      </c>
      <c r="P1141" s="18">
        <f t="shared" si="104"/>
        <v>42005.347523148142</v>
      </c>
      <c r="Q1141" t="s">
        <v>8283</v>
      </c>
      <c r="R1141" s="7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7">
        <v>5000</v>
      </c>
      <c r="E1142">
        <v>0</v>
      </c>
      <c r="F1142" t="s">
        <v>8221</v>
      </c>
      <c r="G1142" t="s">
        <v>8225</v>
      </c>
      <c r="H1142" t="s">
        <v>8247</v>
      </c>
      <c r="I1142" s="9">
        <v>1438859121</v>
      </c>
      <c r="J1142">
        <v>1436267121</v>
      </c>
      <c r="K1142" t="b">
        <v>0</v>
      </c>
      <c r="L1142">
        <v>0</v>
      </c>
      <c r="M1142" t="b">
        <v>0</v>
      </c>
      <c r="N1142" s="11">
        <f t="shared" si="102"/>
        <v>0</v>
      </c>
      <c r="O1142" s="16">
        <f t="shared" si="103"/>
        <v>42192.462048611109</v>
      </c>
      <c r="P1142" s="18">
        <f t="shared" si="104"/>
        <v>42222.462048611109</v>
      </c>
      <c r="Q1142" t="s">
        <v>8283</v>
      </c>
      <c r="R1142" s="7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7">
        <v>500</v>
      </c>
      <c r="E1143">
        <v>0</v>
      </c>
      <c r="F1143" t="s">
        <v>8221</v>
      </c>
      <c r="G1143" t="s">
        <v>8236</v>
      </c>
      <c r="H1143" t="s">
        <v>8249</v>
      </c>
      <c r="I1143" s="9">
        <v>1436460450</v>
      </c>
      <c r="J1143">
        <v>1433868450</v>
      </c>
      <c r="K1143" t="b">
        <v>0</v>
      </c>
      <c r="L1143">
        <v>0</v>
      </c>
      <c r="M1143" t="b">
        <v>0</v>
      </c>
      <c r="N1143" s="11">
        <f t="shared" si="102"/>
        <v>0</v>
      </c>
      <c r="O1143" s="16">
        <f t="shared" si="103"/>
        <v>42164.699652777781</v>
      </c>
      <c r="P1143" s="18">
        <f t="shared" si="104"/>
        <v>42194.699652777781</v>
      </c>
      <c r="Q1143" t="s">
        <v>8283</v>
      </c>
      <c r="R1143" s="7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7">
        <v>4000</v>
      </c>
      <c r="E1144">
        <v>0</v>
      </c>
      <c r="F1144" t="s">
        <v>8221</v>
      </c>
      <c r="G1144" t="s">
        <v>8224</v>
      </c>
      <c r="H1144" t="s">
        <v>8246</v>
      </c>
      <c r="I1144" s="9">
        <v>1424131727</v>
      </c>
      <c r="J1144">
        <v>1421539727</v>
      </c>
      <c r="K1144" t="b">
        <v>0</v>
      </c>
      <c r="L1144">
        <v>0</v>
      </c>
      <c r="M1144" t="b">
        <v>0</v>
      </c>
      <c r="N1144" s="11">
        <f t="shared" si="102"/>
        <v>0</v>
      </c>
      <c r="O1144" s="16">
        <f t="shared" si="103"/>
        <v>42022.006099537044</v>
      </c>
      <c r="P1144" s="18">
        <f t="shared" si="104"/>
        <v>42052.006099537044</v>
      </c>
      <c r="Q1144" t="s">
        <v>8283</v>
      </c>
      <c r="R1144" s="7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7">
        <v>45000</v>
      </c>
      <c r="E1145">
        <v>186</v>
      </c>
      <c r="F1145" t="s">
        <v>8221</v>
      </c>
      <c r="G1145" t="s">
        <v>8224</v>
      </c>
      <c r="H1145" t="s">
        <v>8246</v>
      </c>
      <c r="I1145" s="9">
        <v>1450327126</v>
      </c>
      <c r="J1145">
        <v>1447735126</v>
      </c>
      <c r="K1145" t="b">
        <v>0</v>
      </c>
      <c r="L1145">
        <v>8</v>
      </c>
      <c r="M1145" t="b">
        <v>0</v>
      </c>
      <c r="N1145" s="11">
        <f t="shared" si="102"/>
        <v>0.41333333333333333</v>
      </c>
      <c r="O1145" s="16">
        <f t="shared" si="103"/>
        <v>42325.19358796296</v>
      </c>
      <c r="P1145" s="18">
        <f t="shared" si="104"/>
        <v>42355.19358796296</v>
      </c>
      <c r="Q1145" t="s">
        <v>8283</v>
      </c>
      <c r="R1145" s="7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7">
        <v>9300</v>
      </c>
      <c r="E1146">
        <v>0</v>
      </c>
      <c r="F1146" t="s">
        <v>8221</v>
      </c>
      <c r="G1146" t="s">
        <v>8224</v>
      </c>
      <c r="H1146" t="s">
        <v>8246</v>
      </c>
      <c r="I1146" s="9">
        <v>1430281320</v>
      </c>
      <c r="J1146">
        <v>1427689320</v>
      </c>
      <c r="K1146" t="b">
        <v>0</v>
      </c>
      <c r="L1146">
        <v>0</v>
      </c>
      <c r="M1146" t="b">
        <v>0</v>
      </c>
      <c r="N1146" s="11">
        <f t="shared" si="102"/>
        <v>0</v>
      </c>
      <c r="O1146" s="16">
        <f t="shared" si="103"/>
        <v>42093.181944444441</v>
      </c>
      <c r="P1146" s="18">
        <f t="shared" si="104"/>
        <v>42123.181944444441</v>
      </c>
      <c r="Q1146" t="s">
        <v>8284</v>
      </c>
      <c r="R1146" s="7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7">
        <v>80000</v>
      </c>
      <c r="E1147">
        <v>100</v>
      </c>
      <c r="F1147" t="s">
        <v>8221</v>
      </c>
      <c r="G1147" t="s">
        <v>8224</v>
      </c>
      <c r="H1147" t="s">
        <v>8246</v>
      </c>
      <c r="I1147" s="9">
        <v>1412272592</v>
      </c>
      <c r="J1147">
        <v>1407088592</v>
      </c>
      <c r="K1147" t="b">
        <v>0</v>
      </c>
      <c r="L1147">
        <v>1</v>
      </c>
      <c r="M1147" t="b">
        <v>0</v>
      </c>
      <c r="N1147" s="11">
        <f t="shared" si="102"/>
        <v>0.125</v>
      </c>
      <c r="O1147" s="16">
        <f t="shared" si="103"/>
        <v>41854.747592592597</v>
      </c>
      <c r="P1147" s="18">
        <f t="shared" si="104"/>
        <v>41914.747592592597</v>
      </c>
      <c r="Q1147" t="s">
        <v>8284</v>
      </c>
      <c r="R1147" s="7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7">
        <v>6000</v>
      </c>
      <c r="E1148">
        <v>530</v>
      </c>
      <c r="F1148" t="s">
        <v>8221</v>
      </c>
      <c r="G1148" t="s">
        <v>8224</v>
      </c>
      <c r="H1148" t="s">
        <v>8246</v>
      </c>
      <c r="I1148" s="9">
        <v>1399071173</v>
      </c>
      <c r="J1148">
        <v>1395787973</v>
      </c>
      <c r="K1148" t="b">
        <v>0</v>
      </c>
      <c r="L1148">
        <v>12</v>
      </c>
      <c r="M1148" t="b">
        <v>0</v>
      </c>
      <c r="N1148" s="11">
        <f t="shared" si="102"/>
        <v>8.8333333333333339</v>
      </c>
      <c r="O1148" s="16">
        <f t="shared" si="103"/>
        <v>41723.9533912037</v>
      </c>
      <c r="P1148" s="18">
        <f t="shared" si="104"/>
        <v>41761.9533912037</v>
      </c>
      <c r="Q1148" t="s">
        <v>8284</v>
      </c>
      <c r="R1148" s="7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7">
        <v>25000</v>
      </c>
      <c r="E1149">
        <v>0</v>
      </c>
      <c r="F1149" t="s">
        <v>8221</v>
      </c>
      <c r="G1149" t="s">
        <v>8229</v>
      </c>
      <c r="H1149" t="s">
        <v>8251</v>
      </c>
      <c r="I1149" s="9">
        <v>1413760783</v>
      </c>
      <c r="J1149">
        <v>1408576783</v>
      </c>
      <c r="K1149" t="b">
        <v>0</v>
      </c>
      <c r="L1149">
        <v>0</v>
      </c>
      <c r="M1149" t="b">
        <v>0</v>
      </c>
      <c r="N1149" s="11">
        <f t="shared" si="102"/>
        <v>0</v>
      </c>
      <c r="O1149" s="16">
        <f t="shared" si="103"/>
        <v>41871.972025462965</v>
      </c>
      <c r="P1149" s="18">
        <f t="shared" si="104"/>
        <v>41931.972025462965</v>
      </c>
      <c r="Q1149" t="s">
        <v>8284</v>
      </c>
      <c r="R1149" s="7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7">
        <v>15000</v>
      </c>
      <c r="E1150">
        <v>73</v>
      </c>
      <c r="F1150" t="s">
        <v>8221</v>
      </c>
      <c r="G1150" t="s">
        <v>8224</v>
      </c>
      <c r="H1150" t="s">
        <v>8246</v>
      </c>
      <c r="I1150" s="9">
        <v>1480568781</v>
      </c>
      <c r="J1150">
        <v>1477973181</v>
      </c>
      <c r="K1150" t="b">
        <v>0</v>
      </c>
      <c r="L1150">
        <v>3</v>
      </c>
      <c r="M1150" t="b">
        <v>0</v>
      </c>
      <c r="N1150" s="11">
        <f t="shared" si="102"/>
        <v>0.48666666666666669</v>
      </c>
      <c r="O1150" s="16">
        <f t="shared" si="103"/>
        <v>42675.171076388884</v>
      </c>
      <c r="P1150" s="18">
        <f t="shared" si="104"/>
        <v>42705.212743055556</v>
      </c>
      <c r="Q1150" t="s">
        <v>8284</v>
      </c>
      <c r="R1150" s="7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7">
        <v>50000</v>
      </c>
      <c r="E1151">
        <v>75</v>
      </c>
      <c r="F1151" t="s">
        <v>8221</v>
      </c>
      <c r="G1151" t="s">
        <v>8224</v>
      </c>
      <c r="H1151" t="s">
        <v>8246</v>
      </c>
      <c r="I1151" s="9">
        <v>1466096566</v>
      </c>
      <c r="J1151">
        <v>1463504566</v>
      </c>
      <c r="K1151" t="b">
        <v>0</v>
      </c>
      <c r="L1151">
        <v>2</v>
      </c>
      <c r="M1151" t="b">
        <v>0</v>
      </c>
      <c r="N1151" s="11">
        <f t="shared" si="102"/>
        <v>0.15</v>
      </c>
      <c r="O1151" s="16">
        <f t="shared" si="103"/>
        <v>42507.71025462963</v>
      </c>
      <c r="P1151" s="18">
        <f t="shared" si="104"/>
        <v>42537.71025462963</v>
      </c>
      <c r="Q1151" t="s">
        <v>8284</v>
      </c>
      <c r="R1151" s="7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7">
        <v>2500</v>
      </c>
      <c r="E1152">
        <v>252</v>
      </c>
      <c r="F1152" t="s">
        <v>8221</v>
      </c>
      <c r="G1152" t="s">
        <v>8224</v>
      </c>
      <c r="H1152" t="s">
        <v>8246</v>
      </c>
      <c r="I1152" s="9">
        <v>1452293675</v>
      </c>
      <c r="J1152">
        <v>1447109675</v>
      </c>
      <c r="K1152" t="b">
        <v>0</v>
      </c>
      <c r="L1152">
        <v>6</v>
      </c>
      <c r="M1152" t="b">
        <v>0</v>
      </c>
      <c r="N1152" s="11">
        <f t="shared" si="102"/>
        <v>10.08</v>
      </c>
      <c r="O1152" s="16">
        <f t="shared" si="103"/>
        <v>42317.954571759255</v>
      </c>
      <c r="P1152" s="18">
        <f t="shared" si="104"/>
        <v>42377.954571759255</v>
      </c>
      <c r="Q1152" t="s">
        <v>8284</v>
      </c>
      <c r="R1152" s="7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7">
        <v>25000</v>
      </c>
      <c r="E1153">
        <v>0</v>
      </c>
      <c r="F1153" t="s">
        <v>8221</v>
      </c>
      <c r="G1153" t="s">
        <v>8224</v>
      </c>
      <c r="H1153" t="s">
        <v>8246</v>
      </c>
      <c r="I1153" s="9">
        <v>1441592863</v>
      </c>
      <c r="J1153">
        <v>1439000863</v>
      </c>
      <c r="K1153" t="b">
        <v>0</v>
      </c>
      <c r="L1153">
        <v>0</v>
      </c>
      <c r="M1153" t="b">
        <v>0</v>
      </c>
      <c r="N1153" s="11">
        <f t="shared" si="102"/>
        <v>0</v>
      </c>
      <c r="O1153" s="16">
        <f t="shared" si="103"/>
        <v>42224.102581018517</v>
      </c>
      <c r="P1153" s="18">
        <f t="shared" si="104"/>
        <v>42254.102581018517</v>
      </c>
      <c r="Q1153" t="s">
        <v>8284</v>
      </c>
      <c r="R1153" s="7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7">
        <v>16000</v>
      </c>
      <c r="E1154">
        <v>911</v>
      </c>
      <c r="F1154" t="s">
        <v>8221</v>
      </c>
      <c r="G1154" t="s">
        <v>8224</v>
      </c>
      <c r="H1154" t="s">
        <v>8246</v>
      </c>
      <c r="I1154" s="9">
        <v>1431709312</v>
      </c>
      <c r="J1154">
        <v>1429117312</v>
      </c>
      <c r="K1154" t="b">
        <v>0</v>
      </c>
      <c r="L1154">
        <v>15</v>
      </c>
      <c r="M1154" t="b">
        <v>0</v>
      </c>
      <c r="N1154" s="11">
        <f t="shared" ref="N1154:N1217" si="108">E1154/D1154*100</f>
        <v>5.6937500000000005</v>
      </c>
      <c r="O1154" s="16">
        <f t="shared" ref="O1154:O1217" si="109">(((J1154/60)/60)/24)+DATE(1970,1,1)</f>
        <v>42109.709629629629</v>
      </c>
      <c r="P1154" s="18">
        <f t="shared" ref="P1154:P1217" si="110">(((I1154/60)/60)/24)+DATE(1970,1,1)</f>
        <v>42139.709629629629</v>
      </c>
      <c r="Q1154" t="s">
        <v>8284</v>
      </c>
      <c r="R1154" s="7">
        <f t="shared" ref="R1154:R1217" si="111">E1154/L1154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7">
        <v>8000</v>
      </c>
      <c r="E1155">
        <v>50</v>
      </c>
      <c r="F1155" t="s">
        <v>8221</v>
      </c>
      <c r="G1155" t="s">
        <v>8224</v>
      </c>
      <c r="H1155" t="s">
        <v>8246</v>
      </c>
      <c r="I1155" s="9">
        <v>1434647305</v>
      </c>
      <c r="J1155">
        <v>1432055305</v>
      </c>
      <c r="K1155" t="b">
        <v>0</v>
      </c>
      <c r="L1155">
        <v>1</v>
      </c>
      <c r="M1155" t="b">
        <v>0</v>
      </c>
      <c r="N1155" s="11">
        <f t="shared" si="108"/>
        <v>0.625</v>
      </c>
      <c r="O1155" s="16">
        <f t="shared" si="109"/>
        <v>42143.714178240742</v>
      </c>
      <c r="P1155" s="18">
        <f t="shared" si="110"/>
        <v>42173.714178240742</v>
      </c>
      <c r="Q1155" t="s">
        <v>8284</v>
      </c>
      <c r="R1155" s="7">
        <f t="shared" si="111"/>
        <v>50</v>
      </c>
      <c r="S1155" t="str">
        <f t="shared" ref="S1155:S1218" si="112">LEFT(Q1155,FIND("/",Q1155)-1)</f>
        <v>food</v>
      </c>
      <c r="T1155" t="str">
        <f t="shared" ref="T1155:T1218" si="113">RIGHT(Q1155,LEN(Q1155)-FIND("/",Q1155))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7">
        <v>5000</v>
      </c>
      <c r="E1156">
        <v>325</v>
      </c>
      <c r="F1156" t="s">
        <v>8221</v>
      </c>
      <c r="G1156" t="s">
        <v>8224</v>
      </c>
      <c r="H1156" t="s">
        <v>8246</v>
      </c>
      <c r="I1156" s="9">
        <v>1441507006</v>
      </c>
      <c r="J1156">
        <v>1438915006</v>
      </c>
      <c r="K1156" t="b">
        <v>0</v>
      </c>
      <c r="L1156">
        <v>3</v>
      </c>
      <c r="M1156" t="b">
        <v>0</v>
      </c>
      <c r="N1156" s="11">
        <f t="shared" si="108"/>
        <v>6.5</v>
      </c>
      <c r="O1156" s="16">
        <f t="shared" si="109"/>
        <v>42223.108865740738</v>
      </c>
      <c r="P1156" s="18">
        <f t="shared" si="110"/>
        <v>42253.108865740738</v>
      </c>
      <c r="Q1156" t="s">
        <v>8284</v>
      </c>
      <c r="R1156" s="7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7">
        <v>25000</v>
      </c>
      <c r="E1157">
        <v>188</v>
      </c>
      <c r="F1157" t="s">
        <v>8221</v>
      </c>
      <c r="G1157" t="s">
        <v>8224</v>
      </c>
      <c r="H1157" t="s">
        <v>8246</v>
      </c>
      <c r="I1157" s="9">
        <v>1408040408</v>
      </c>
      <c r="J1157">
        <v>1405448408</v>
      </c>
      <c r="K1157" t="b">
        <v>0</v>
      </c>
      <c r="L1157">
        <v>8</v>
      </c>
      <c r="M1157" t="b">
        <v>0</v>
      </c>
      <c r="N1157" s="11">
        <f t="shared" si="108"/>
        <v>0.752</v>
      </c>
      <c r="O1157" s="16">
        <f t="shared" si="109"/>
        <v>41835.763981481483</v>
      </c>
      <c r="P1157" s="18">
        <f t="shared" si="110"/>
        <v>41865.763981481483</v>
      </c>
      <c r="Q1157" t="s">
        <v>8284</v>
      </c>
      <c r="R1157" s="7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7">
        <v>6500</v>
      </c>
      <c r="E1158">
        <v>0</v>
      </c>
      <c r="F1158" t="s">
        <v>8221</v>
      </c>
      <c r="G1158" t="s">
        <v>8224</v>
      </c>
      <c r="H1158" t="s">
        <v>8246</v>
      </c>
      <c r="I1158" s="9">
        <v>1424742162</v>
      </c>
      <c r="J1158">
        <v>1422150162</v>
      </c>
      <c r="K1158" t="b">
        <v>0</v>
      </c>
      <c r="L1158">
        <v>0</v>
      </c>
      <c r="M1158" t="b">
        <v>0</v>
      </c>
      <c r="N1158" s="11">
        <f t="shared" si="108"/>
        <v>0</v>
      </c>
      <c r="O1158" s="16">
        <f t="shared" si="109"/>
        <v>42029.07131944444</v>
      </c>
      <c r="P1158" s="18">
        <f t="shared" si="110"/>
        <v>42059.07131944444</v>
      </c>
      <c r="Q1158" t="s">
        <v>8284</v>
      </c>
      <c r="R1158" s="7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7">
        <v>10000</v>
      </c>
      <c r="E1159">
        <v>151</v>
      </c>
      <c r="F1159" t="s">
        <v>8221</v>
      </c>
      <c r="G1159" t="s">
        <v>8224</v>
      </c>
      <c r="H1159" t="s">
        <v>8246</v>
      </c>
      <c r="I1159" s="9">
        <v>1417795480</v>
      </c>
      <c r="J1159">
        <v>1412607880</v>
      </c>
      <c r="K1159" t="b">
        <v>0</v>
      </c>
      <c r="L1159">
        <v>3</v>
      </c>
      <c r="M1159" t="b">
        <v>0</v>
      </c>
      <c r="N1159" s="11">
        <f t="shared" si="108"/>
        <v>1.51</v>
      </c>
      <c r="O1159" s="16">
        <f t="shared" si="109"/>
        <v>41918.628240740742</v>
      </c>
      <c r="P1159" s="18">
        <f t="shared" si="110"/>
        <v>41978.669907407413</v>
      </c>
      <c r="Q1159" t="s">
        <v>8284</v>
      </c>
      <c r="R1159" s="7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7">
        <v>7500</v>
      </c>
      <c r="E1160">
        <v>35</v>
      </c>
      <c r="F1160" t="s">
        <v>8221</v>
      </c>
      <c r="G1160" t="s">
        <v>8224</v>
      </c>
      <c r="H1160" t="s">
        <v>8246</v>
      </c>
      <c r="I1160" s="9">
        <v>1418091128</v>
      </c>
      <c r="J1160">
        <v>1415499128</v>
      </c>
      <c r="K1160" t="b">
        <v>0</v>
      </c>
      <c r="L1160">
        <v>3</v>
      </c>
      <c r="M1160" t="b">
        <v>0</v>
      </c>
      <c r="N1160" s="11">
        <f t="shared" si="108"/>
        <v>0.46666666666666673</v>
      </c>
      <c r="O1160" s="16">
        <f t="shared" si="109"/>
        <v>41952.09175925926</v>
      </c>
      <c r="P1160" s="18">
        <f t="shared" si="110"/>
        <v>41982.09175925926</v>
      </c>
      <c r="Q1160" t="s">
        <v>8284</v>
      </c>
      <c r="R1160" s="7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7">
        <v>6750</v>
      </c>
      <c r="E1161">
        <v>0</v>
      </c>
      <c r="F1161" t="s">
        <v>8221</v>
      </c>
      <c r="G1161" t="s">
        <v>8224</v>
      </c>
      <c r="H1161" t="s">
        <v>8246</v>
      </c>
      <c r="I1161" s="9">
        <v>1435679100</v>
      </c>
      <c r="J1161">
        <v>1433006765</v>
      </c>
      <c r="K1161" t="b">
        <v>0</v>
      </c>
      <c r="L1161">
        <v>0</v>
      </c>
      <c r="M1161" t="b">
        <v>0</v>
      </c>
      <c r="N1161" s="11">
        <f t="shared" si="108"/>
        <v>0</v>
      </c>
      <c r="O1161" s="16">
        <f t="shared" si="109"/>
        <v>42154.726446759261</v>
      </c>
      <c r="P1161" s="18">
        <f t="shared" si="110"/>
        <v>42185.65625</v>
      </c>
      <c r="Q1161" t="s">
        <v>8284</v>
      </c>
      <c r="R1161" s="7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7">
        <v>30000</v>
      </c>
      <c r="E1162">
        <v>1155</v>
      </c>
      <c r="F1162" t="s">
        <v>8221</v>
      </c>
      <c r="G1162" t="s">
        <v>8224</v>
      </c>
      <c r="H1162" t="s">
        <v>8246</v>
      </c>
      <c r="I1162" s="9">
        <v>1427510586</v>
      </c>
      <c r="J1162">
        <v>1424922186</v>
      </c>
      <c r="K1162" t="b">
        <v>0</v>
      </c>
      <c r="L1162">
        <v>19</v>
      </c>
      <c r="M1162" t="b">
        <v>0</v>
      </c>
      <c r="N1162" s="11">
        <f t="shared" si="108"/>
        <v>3.85</v>
      </c>
      <c r="O1162" s="16">
        <f t="shared" si="109"/>
        <v>42061.154930555553</v>
      </c>
      <c r="P1162" s="18">
        <f t="shared" si="110"/>
        <v>42091.113263888896</v>
      </c>
      <c r="Q1162" t="s">
        <v>8284</v>
      </c>
      <c r="R1162" s="7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7">
        <v>18000</v>
      </c>
      <c r="E1163">
        <v>0</v>
      </c>
      <c r="F1163" t="s">
        <v>8221</v>
      </c>
      <c r="G1163" t="s">
        <v>8224</v>
      </c>
      <c r="H1163" t="s">
        <v>8246</v>
      </c>
      <c r="I1163" s="9">
        <v>1432047989</v>
      </c>
      <c r="J1163">
        <v>1430233589</v>
      </c>
      <c r="K1163" t="b">
        <v>0</v>
      </c>
      <c r="L1163">
        <v>0</v>
      </c>
      <c r="M1163" t="b">
        <v>0</v>
      </c>
      <c r="N1163" s="11">
        <f t="shared" si="108"/>
        <v>0</v>
      </c>
      <c r="O1163" s="16">
        <f t="shared" si="109"/>
        <v>42122.629502314812</v>
      </c>
      <c r="P1163" s="18">
        <f t="shared" si="110"/>
        <v>42143.629502314812</v>
      </c>
      <c r="Q1163" t="s">
        <v>8284</v>
      </c>
      <c r="R1163" s="7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7">
        <v>60000</v>
      </c>
      <c r="E1164">
        <v>35</v>
      </c>
      <c r="F1164" t="s">
        <v>8221</v>
      </c>
      <c r="G1164" t="s">
        <v>8224</v>
      </c>
      <c r="H1164" t="s">
        <v>8246</v>
      </c>
      <c r="I1164" s="9">
        <v>1411662264</v>
      </c>
      <c r="J1164">
        <v>1408983864</v>
      </c>
      <c r="K1164" t="b">
        <v>0</v>
      </c>
      <c r="L1164">
        <v>2</v>
      </c>
      <c r="M1164" t="b">
        <v>0</v>
      </c>
      <c r="N1164" s="11">
        <f t="shared" si="108"/>
        <v>5.8333333333333341E-2</v>
      </c>
      <c r="O1164" s="16">
        <f t="shared" si="109"/>
        <v>41876.683611111112</v>
      </c>
      <c r="P1164" s="18">
        <f t="shared" si="110"/>
        <v>41907.683611111112</v>
      </c>
      <c r="Q1164" t="s">
        <v>8284</v>
      </c>
      <c r="R1164" s="7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7">
        <v>5200</v>
      </c>
      <c r="E1165">
        <v>0</v>
      </c>
      <c r="F1165" t="s">
        <v>8221</v>
      </c>
      <c r="G1165" t="s">
        <v>8224</v>
      </c>
      <c r="H1165" t="s">
        <v>8246</v>
      </c>
      <c r="I1165" s="9">
        <v>1407604920</v>
      </c>
      <c r="J1165">
        <v>1405012920</v>
      </c>
      <c r="K1165" t="b">
        <v>0</v>
      </c>
      <c r="L1165">
        <v>0</v>
      </c>
      <c r="M1165" t="b">
        <v>0</v>
      </c>
      <c r="N1165" s="11">
        <f t="shared" si="108"/>
        <v>0</v>
      </c>
      <c r="O1165" s="16">
        <f t="shared" si="109"/>
        <v>41830.723611111112</v>
      </c>
      <c r="P1165" s="18">
        <f t="shared" si="110"/>
        <v>41860.723611111112</v>
      </c>
      <c r="Q1165" t="s">
        <v>8284</v>
      </c>
      <c r="R1165" s="7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7">
        <v>10000</v>
      </c>
      <c r="E1166">
        <v>0</v>
      </c>
      <c r="F1166" t="s">
        <v>8221</v>
      </c>
      <c r="G1166" t="s">
        <v>8224</v>
      </c>
      <c r="H1166" t="s">
        <v>8246</v>
      </c>
      <c r="I1166" s="9">
        <v>1466270582</v>
      </c>
      <c r="J1166">
        <v>1463678582</v>
      </c>
      <c r="K1166" t="b">
        <v>0</v>
      </c>
      <c r="L1166">
        <v>0</v>
      </c>
      <c r="M1166" t="b">
        <v>0</v>
      </c>
      <c r="N1166" s="11">
        <f t="shared" si="108"/>
        <v>0</v>
      </c>
      <c r="O1166" s="16">
        <f t="shared" si="109"/>
        <v>42509.724328703705</v>
      </c>
      <c r="P1166" s="18">
        <f t="shared" si="110"/>
        <v>42539.724328703705</v>
      </c>
      <c r="Q1166" t="s">
        <v>8284</v>
      </c>
      <c r="R1166" s="7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9">
        <v>1404623330</v>
      </c>
      <c r="J1167">
        <v>1401685730</v>
      </c>
      <c r="K1167" t="b">
        <v>0</v>
      </c>
      <c r="L1167">
        <v>25</v>
      </c>
      <c r="M1167" t="b">
        <v>0</v>
      </c>
      <c r="N1167" s="11">
        <f t="shared" si="108"/>
        <v>20.705000000000002</v>
      </c>
      <c r="O1167" s="16">
        <f t="shared" si="109"/>
        <v>41792.214467592588</v>
      </c>
      <c r="P1167" s="18">
        <f t="shared" si="110"/>
        <v>41826.214467592588</v>
      </c>
      <c r="Q1167" t="s">
        <v>8284</v>
      </c>
      <c r="R1167" s="7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7">
        <v>15000</v>
      </c>
      <c r="E1168">
        <v>2871</v>
      </c>
      <c r="F1168" t="s">
        <v>8221</v>
      </c>
      <c r="G1168" t="s">
        <v>8224</v>
      </c>
      <c r="H1168" t="s">
        <v>8246</v>
      </c>
      <c r="I1168" s="9">
        <v>1435291200</v>
      </c>
      <c r="J1168">
        <v>1432640342</v>
      </c>
      <c r="K1168" t="b">
        <v>0</v>
      </c>
      <c r="L1168">
        <v>8</v>
      </c>
      <c r="M1168" t="b">
        <v>0</v>
      </c>
      <c r="N1168" s="11">
        <f t="shared" si="108"/>
        <v>19.139999999999997</v>
      </c>
      <c r="O1168" s="16">
        <f t="shared" si="109"/>
        <v>42150.485439814816</v>
      </c>
      <c r="P1168" s="18">
        <f t="shared" si="110"/>
        <v>42181.166666666672</v>
      </c>
      <c r="Q1168" t="s">
        <v>8284</v>
      </c>
      <c r="R1168" s="7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7">
        <v>60000</v>
      </c>
      <c r="E1169">
        <v>979</v>
      </c>
      <c r="F1169" t="s">
        <v>8221</v>
      </c>
      <c r="G1169" t="s">
        <v>8224</v>
      </c>
      <c r="H1169" t="s">
        <v>8246</v>
      </c>
      <c r="I1169" s="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>
        <f t="shared" si="108"/>
        <v>1.6316666666666666</v>
      </c>
      <c r="O1169" s="16">
        <f t="shared" si="109"/>
        <v>41863.734895833331</v>
      </c>
      <c r="P1169" s="18">
        <f t="shared" si="110"/>
        <v>41894.734895833331</v>
      </c>
      <c r="Q1169" t="s">
        <v>8284</v>
      </c>
      <c r="R1169" s="7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7">
        <v>18000</v>
      </c>
      <c r="E1170">
        <v>1020</v>
      </c>
      <c r="F1170" t="s">
        <v>8221</v>
      </c>
      <c r="G1170" t="s">
        <v>8224</v>
      </c>
      <c r="H1170" t="s">
        <v>8246</v>
      </c>
      <c r="I1170" s="9">
        <v>1474507065</v>
      </c>
      <c r="J1170">
        <v>1471915065</v>
      </c>
      <c r="K1170" t="b">
        <v>0</v>
      </c>
      <c r="L1170">
        <v>3</v>
      </c>
      <c r="M1170" t="b">
        <v>0</v>
      </c>
      <c r="N1170" s="11">
        <f t="shared" si="108"/>
        <v>5.6666666666666661</v>
      </c>
      <c r="O1170" s="16">
        <f t="shared" si="109"/>
        <v>42605.053993055553</v>
      </c>
      <c r="P1170" s="18">
        <f t="shared" si="110"/>
        <v>42635.053993055553</v>
      </c>
      <c r="Q1170" t="s">
        <v>8284</v>
      </c>
      <c r="R1170" s="7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7">
        <v>10000</v>
      </c>
      <c r="E1171">
        <v>17</v>
      </c>
      <c r="F1171" t="s">
        <v>8221</v>
      </c>
      <c r="G1171" t="s">
        <v>8224</v>
      </c>
      <c r="H1171" t="s">
        <v>8246</v>
      </c>
      <c r="I1171" s="9">
        <v>1424593763</v>
      </c>
      <c r="J1171">
        <v>1422001763</v>
      </c>
      <c r="K1171" t="b">
        <v>0</v>
      </c>
      <c r="L1171">
        <v>3</v>
      </c>
      <c r="M1171" t="b">
        <v>0</v>
      </c>
      <c r="N1171" s="11">
        <f t="shared" si="108"/>
        <v>0.16999999999999998</v>
      </c>
      <c r="O1171" s="16">
        <f t="shared" si="109"/>
        <v>42027.353738425925</v>
      </c>
      <c r="P1171" s="18">
        <f t="shared" si="110"/>
        <v>42057.353738425925</v>
      </c>
      <c r="Q1171" t="s">
        <v>8284</v>
      </c>
      <c r="R1171" s="7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7">
        <v>25000</v>
      </c>
      <c r="E1172">
        <v>100</v>
      </c>
      <c r="F1172" t="s">
        <v>8221</v>
      </c>
      <c r="G1172" t="s">
        <v>8225</v>
      </c>
      <c r="H1172" t="s">
        <v>8247</v>
      </c>
      <c r="I1172" s="9">
        <v>1433021171</v>
      </c>
      <c r="J1172">
        <v>1430429171</v>
      </c>
      <c r="K1172" t="b">
        <v>0</v>
      </c>
      <c r="L1172">
        <v>2</v>
      </c>
      <c r="M1172" t="b">
        <v>0</v>
      </c>
      <c r="N1172" s="11">
        <f t="shared" si="108"/>
        <v>0.4</v>
      </c>
      <c r="O1172" s="16">
        <f t="shared" si="109"/>
        <v>42124.893182870372</v>
      </c>
      <c r="P1172" s="18">
        <f t="shared" si="110"/>
        <v>42154.893182870372</v>
      </c>
      <c r="Q1172" t="s">
        <v>8284</v>
      </c>
      <c r="R1172" s="7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7">
        <v>25000</v>
      </c>
      <c r="E1173">
        <v>25</v>
      </c>
      <c r="F1173" t="s">
        <v>8221</v>
      </c>
      <c r="G1173" t="s">
        <v>8224</v>
      </c>
      <c r="H1173" t="s">
        <v>8246</v>
      </c>
      <c r="I1173" s="9">
        <v>1415909927</v>
      </c>
      <c r="J1173">
        <v>1414351127</v>
      </c>
      <c r="K1173" t="b">
        <v>0</v>
      </c>
      <c r="L1173">
        <v>1</v>
      </c>
      <c r="M1173" t="b">
        <v>0</v>
      </c>
      <c r="N1173" s="11">
        <f t="shared" si="108"/>
        <v>0.1</v>
      </c>
      <c r="O1173" s="16">
        <f t="shared" si="109"/>
        <v>41938.804710648146</v>
      </c>
      <c r="P1173" s="18">
        <f t="shared" si="110"/>
        <v>41956.846377314811</v>
      </c>
      <c r="Q1173" t="s">
        <v>8284</v>
      </c>
      <c r="R1173" s="7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7">
        <v>9000</v>
      </c>
      <c r="E1174">
        <v>0</v>
      </c>
      <c r="F1174" t="s">
        <v>8221</v>
      </c>
      <c r="G1174" t="s">
        <v>8224</v>
      </c>
      <c r="H1174" t="s">
        <v>8246</v>
      </c>
      <c r="I1174" s="9">
        <v>1408551752</v>
      </c>
      <c r="J1174">
        <v>1405959752</v>
      </c>
      <c r="K1174" t="b">
        <v>0</v>
      </c>
      <c r="L1174">
        <v>0</v>
      </c>
      <c r="M1174" t="b">
        <v>0</v>
      </c>
      <c r="N1174" s="11">
        <f t="shared" si="108"/>
        <v>0</v>
      </c>
      <c r="O1174" s="16">
        <f t="shared" si="109"/>
        <v>41841.682314814818</v>
      </c>
      <c r="P1174" s="18">
        <f t="shared" si="110"/>
        <v>41871.682314814818</v>
      </c>
      <c r="Q1174" t="s">
        <v>8284</v>
      </c>
      <c r="R1174" s="7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7">
        <v>125000</v>
      </c>
      <c r="E1175">
        <v>30</v>
      </c>
      <c r="F1175" t="s">
        <v>8221</v>
      </c>
      <c r="G1175" t="s">
        <v>8224</v>
      </c>
      <c r="H1175" t="s">
        <v>8246</v>
      </c>
      <c r="I1175" s="9">
        <v>1438576057</v>
      </c>
      <c r="J1175">
        <v>1435552057</v>
      </c>
      <c r="K1175" t="b">
        <v>0</v>
      </c>
      <c r="L1175">
        <v>1</v>
      </c>
      <c r="M1175" t="b">
        <v>0</v>
      </c>
      <c r="N1175" s="11">
        <f t="shared" si="108"/>
        <v>2.4E-2</v>
      </c>
      <c r="O1175" s="16">
        <f t="shared" si="109"/>
        <v>42184.185844907406</v>
      </c>
      <c r="P1175" s="18">
        <f t="shared" si="110"/>
        <v>42219.185844907406</v>
      </c>
      <c r="Q1175" t="s">
        <v>8284</v>
      </c>
      <c r="R1175" s="7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7">
        <v>15000</v>
      </c>
      <c r="E1176">
        <v>886</v>
      </c>
      <c r="F1176" t="s">
        <v>8221</v>
      </c>
      <c r="G1176" t="s">
        <v>8224</v>
      </c>
      <c r="H1176" t="s">
        <v>8246</v>
      </c>
      <c r="I1176" s="9">
        <v>1462738327</v>
      </c>
      <c r="J1176">
        <v>1460146327</v>
      </c>
      <c r="K1176" t="b">
        <v>0</v>
      </c>
      <c r="L1176">
        <v>19</v>
      </c>
      <c r="M1176" t="b">
        <v>0</v>
      </c>
      <c r="N1176" s="11">
        <f t="shared" si="108"/>
        <v>5.9066666666666672</v>
      </c>
      <c r="O1176" s="16">
        <f t="shared" si="109"/>
        <v>42468.84174768519</v>
      </c>
      <c r="P1176" s="18">
        <f t="shared" si="110"/>
        <v>42498.84174768519</v>
      </c>
      <c r="Q1176" t="s">
        <v>8284</v>
      </c>
      <c r="R1176" s="7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7">
        <v>20000</v>
      </c>
      <c r="E1177">
        <v>585</v>
      </c>
      <c r="F1177" t="s">
        <v>8221</v>
      </c>
      <c r="G1177" t="s">
        <v>8224</v>
      </c>
      <c r="H1177" t="s">
        <v>8246</v>
      </c>
      <c r="I1177" s="9">
        <v>1436981339</v>
      </c>
      <c r="J1177">
        <v>1434389339</v>
      </c>
      <c r="K1177" t="b">
        <v>0</v>
      </c>
      <c r="L1177">
        <v>9</v>
      </c>
      <c r="M1177" t="b">
        <v>0</v>
      </c>
      <c r="N1177" s="11">
        <f t="shared" si="108"/>
        <v>2.9250000000000003</v>
      </c>
      <c r="O1177" s="16">
        <f t="shared" si="109"/>
        <v>42170.728460648148</v>
      </c>
      <c r="P1177" s="18">
        <f t="shared" si="110"/>
        <v>42200.728460648148</v>
      </c>
      <c r="Q1177" t="s">
        <v>8284</v>
      </c>
      <c r="R1177" s="7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7">
        <v>175000</v>
      </c>
      <c r="E1178">
        <v>10</v>
      </c>
      <c r="F1178" t="s">
        <v>8221</v>
      </c>
      <c r="G1178" t="s">
        <v>8226</v>
      </c>
      <c r="H1178" t="s">
        <v>8248</v>
      </c>
      <c r="I1178" s="9">
        <v>1488805200</v>
      </c>
      <c r="J1178">
        <v>1484094498</v>
      </c>
      <c r="K1178" t="b">
        <v>0</v>
      </c>
      <c r="L1178">
        <v>1</v>
      </c>
      <c r="M1178" t="b">
        <v>0</v>
      </c>
      <c r="N1178" s="11">
        <f t="shared" si="108"/>
        <v>5.7142857142857143E-3</v>
      </c>
      <c r="O1178" s="16">
        <f t="shared" si="109"/>
        <v>42746.019652777773</v>
      </c>
      <c r="P1178" s="18">
        <f t="shared" si="110"/>
        <v>42800.541666666672</v>
      </c>
      <c r="Q1178" t="s">
        <v>8284</v>
      </c>
      <c r="R1178" s="7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7">
        <v>6000</v>
      </c>
      <c r="E1179">
        <v>0</v>
      </c>
      <c r="F1179" t="s">
        <v>8221</v>
      </c>
      <c r="G1179" t="s">
        <v>8225</v>
      </c>
      <c r="H1179" t="s">
        <v>8247</v>
      </c>
      <c r="I1179" s="9">
        <v>1413388296</v>
      </c>
      <c r="J1179">
        <v>1410796296</v>
      </c>
      <c r="K1179" t="b">
        <v>0</v>
      </c>
      <c r="L1179">
        <v>0</v>
      </c>
      <c r="M1179" t="b">
        <v>0</v>
      </c>
      <c r="N1179" s="11">
        <f t="shared" si="108"/>
        <v>0</v>
      </c>
      <c r="O1179" s="16">
        <f t="shared" si="109"/>
        <v>41897.660833333335</v>
      </c>
      <c r="P1179" s="18">
        <f t="shared" si="110"/>
        <v>41927.660833333335</v>
      </c>
      <c r="Q1179" t="s">
        <v>8284</v>
      </c>
      <c r="R1179" s="7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7">
        <v>75000</v>
      </c>
      <c r="E1180">
        <v>5</v>
      </c>
      <c r="F1180" t="s">
        <v>8221</v>
      </c>
      <c r="G1180" t="s">
        <v>8224</v>
      </c>
      <c r="H1180" t="s">
        <v>8246</v>
      </c>
      <c r="I1180" s="9">
        <v>1408225452</v>
      </c>
      <c r="J1180">
        <v>1405633452</v>
      </c>
      <c r="K1180" t="b">
        <v>0</v>
      </c>
      <c r="L1180">
        <v>1</v>
      </c>
      <c r="M1180" t="b">
        <v>0</v>
      </c>
      <c r="N1180" s="11">
        <f t="shared" si="108"/>
        <v>6.6666666666666671E-3</v>
      </c>
      <c r="O1180" s="16">
        <f t="shared" si="109"/>
        <v>41837.905694444446</v>
      </c>
      <c r="P1180" s="18">
        <f t="shared" si="110"/>
        <v>41867.905694444446</v>
      </c>
      <c r="Q1180" t="s">
        <v>8284</v>
      </c>
      <c r="R1180" s="7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7">
        <v>60000</v>
      </c>
      <c r="E1181">
        <v>3200</v>
      </c>
      <c r="F1181" t="s">
        <v>8221</v>
      </c>
      <c r="G1181" t="s">
        <v>8229</v>
      </c>
      <c r="H1181" t="s">
        <v>8251</v>
      </c>
      <c r="I1181" s="9">
        <v>1446052627</v>
      </c>
      <c r="J1181">
        <v>1443460627</v>
      </c>
      <c r="K1181" t="b">
        <v>0</v>
      </c>
      <c r="L1181">
        <v>5</v>
      </c>
      <c r="M1181" t="b">
        <v>0</v>
      </c>
      <c r="N1181" s="11">
        <f t="shared" si="108"/>
        <v>5.3333333333333339</v>
      </c>
      <c r="O1181" s="16">
        <f t="shared" si="109"/>
        <v>42275.720219907409</v>
      </c>
      <c r="P1181" s="18">
        <f t="shared" si="110"/>
        <v>42305.720219907409</v>
      </c>
      <c r="Q1181" t="s">
        <v>8284</v>
      </c>
      <c r="R1181" s="7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7">
        <v>50000</v>
      </c>
      <c r="E1182">
        <v>5875</v>
      </c>
      <c r="F1182" t="s">
        <v>8221</v>
      </c>
      <c r="G1182" t="s">
        <v>8224</v>
      </c>
      <c r="H1182" t="s">
        <v>8246</v>
      </c>
      <c r="I1182" s="9">
        <v>1403983314</v>
      </c>
      <c r="J1182">
        <v>1400786514</v>
      </c>
      <c r="K1182" t="b">
        <v>0</v>
      </c>
      <c r="L1182">
        <v>85</v>
      </c>
      <c r="M1182" t="b">
        <v>0</v>
      </c>
      <c r="N1182" s="11">
        <f t="shared" si="108"/>
        <v>11.75</v>
      </c>
      <c r="O1182" s="16">
        <f t="shared" si="109"/>
        <v>41781.806875000002</v>
      </c>
      <c r="P1182" s="18">
        <f t="shared" si="110"/>
        <v>41818.806875000002</v>
      </c>
      <c r="Q1182" t="s">
        <v>8284</v>
      </c>
      <c r="R1182" s="7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7">
        <v>50000</v>
      </c>
      <c r="E1183">
        <v>4</v>
      </c>
      <c r="F1183" t="s">
        <v>8221</v>
      </c>
      <c r="G1183" t="s">
        <v>8224</v>
      </c>
      <c r="H1183" t="s">
        <v>8246</v>
      </c>
      <c r="I1183" s="9">
        <v>1425197321</v>
      </c>
      <c r="J1183">
        <v>1422605321</v>
      </c>
      <c r="K1183" t="b">
        <v>0</v>
      </c>
      <c r="L1183">
        <v>3</v>
      </c>
      <c r="M1183" t="b">
        <v>0</v>
      </c>
      <c r="N1183" s="11">
        <f t="shared" si="108"/>
        <v>8.0000000000000002E-3</v>
      </c>
      <c r="O1183" s="16">
        <f t="shared" si="109"/>
        <v>42034.339363425926</v>
      </c>
      <c r="P1183" s="18">
        <f t="shared" si="110"/>
        <v>42064.339363425926</v>
      </c>
      <c r="Q1183" t="s">
        <v>8284</v>
      </c>
      <c r="R1183" s="7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7">
        <v>1000</v>
      </c>
      <c r="E1184">
        <v>42</v>
      </c>
      <c r="F1184" t="s">
        <v>8221</v>
      </c>
      <c r="G1184" t="s">
        <v>8224</v>
      </c>
      <c r="H1184" t="s">
        <v>8246</v>
      </c>
      <c r="I1184" s="9">
        <v>1484239320</v>
      </c>
      <c r="J1184">
        <v>1482609088</v>
      </c>
      <c r="K1184" t="b">
        <v>0</v>
      </c>
      <c r="L1184">
        <v>4</v>
      </c>
      <c r="M1184" t="b">
        <v>0</v>
      </c>
      <c r="N1184" s="11">
        <f t="shared" si="108"/>
        <v>4.2</v>
      </c>
      <c r="O1184" s="16">
        <f t="shared" si="109"/>
        <v>42728.827407407407</v>
      </c>
      <c r="P1184" s="18">
        <f t="shared" si="110"/>
        <v>42747.695833333331</v>
      </c>
      <c r="Q1184" t="s">
        <v>8284</v>
      </c>
      <c r="R1184" s="7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7">
        <v>2500</v>
      </c>
      <c r="E1185">
        <v>100</v>
      </c>
      <c r="F1185" t="s">
        <v>8221</v>
      </c>
      <c r="G1185" t="s">
        <v>8224</v>
      </c>
      <c r="H1185" t="s">
        <v>8246</v>
      </c>
      <c r="I1185" s="9">
        <v>1478059140</v>
      </c>
      <c r="J1185">
        <v>1476391223</v>
      </c>
      <c r="K1185" t="b">
        <v>0</v>
      </c>
      <c r="L1185">
        <v>3</v>
      </c>
      <c r="M1185" t="b">
        <v>0</v>
      </c>
      <c r="N1185" s="11">
        <f t="shared" si="108"/>
        <v>4</v>
      </c>
      <c r="O1185" s="16">
        <f t="shared" si="109"/>
        <v>42656.86137731481</v>
      </c>
      <c r="P1185" s="18">
        <f t="shared" si="110"/>
        <v>42676.165972222225</v>
      </c>
      <c r="Q1185" t="s">
        <v>8284</v>
      </c>
      <c r="R1185" s="7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7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9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>
        <f t="shared" si="108"/>
        <v>104.93636363636362</v>
      </c>
      <c r="O1186" s="16">
        <f t="shared" si="109"/>
        <v>42741.599664351852</v>
      </c>
      <c r="P1186" s="18">
        <f t="shared" si="110"/>
        <v>42772.599664351852</v>
      </c>
      <c r="Q1186" t="s">
        <v>8285</v>
      </c>
      <c r="R1186" s="7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9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>
        <f t="shared" si="108"/>
        <v>105.44</v>
      </c>
      <c r="O1187" s="16">
        <f t="shared" si="109"/>
        <v>42130.865150462967</v>
      </c>
      <c r="P1187" s="18">
        <f t="shared" si="110"/>
        <v>42163.166666666672</v>
      </c>
      <c r="Q1187" t="s">
        <v>8285</v>
      </c>
      <c r="R1187" s="7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7">
        <v>7500</v>
      </c>
      <c r="E1188">
        <v>8005</v>
      </c>
      <c r="F1188" t="s">
        <v>8219</v>
      </c>
      <c r="G1188" t="s">
        <v>8225</v>
      </c>
      <c r="H1188" t="s">
        <v>8247</v>
      </c>
      <c r="I1188" s="9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>
        <f t="shared" si="108"/>
        <v>106.73333333333332</v>
      </c>
      <c r="O1188" s="16">
        <f t="shared" si="109"/>
        <v>42123.86336805555</v>
      </c>
      <c r="P1188" s="18">
        <f t="shared" si="110"/>
        <v>42156.945833333331</v>
      </c>
      <c r="Q1188" t="s">
        <v>8285</v>
      </c>
      <c r="R1188" s="7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7">
        <v>8750</v>
      </c>
      <c r="E1189">
        <v>9111</v>
      </c>
      <c r="F1189" t="s">
        <v>8219</v>
      </c>
      <c r="G1189" t="s">
        <v>8224</v>
      </c>
      <c r="H1189" t="s">
        <v>8246</v>
      </c>
      <c r="I1189" s="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>
        <f t="shared" si="108"/>
        <v>104.12571428571428</v>
      </c>
      <c r="O1189" s="16">
        <f t="shared" si="109"/>
        <v>42109.894942129627</v>
      </c>
      <c r="P1189" s="18">
        <f t="shared" si="110"/>
        <v>42141.75</v>
      </c>
      <c r="Q1189" t="s">
        <v>8285</v>
      </c>
      <c r="R1189" s="7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7">
        <v>2000</v>
      </c>
      <c r="E1190">
        <v>3211</v>
      </c>
      <c r="F1190" t="s">
        <v>8219</v>
      </c>
      <c r="G1190" t="s">
        <v>8229</v>
      </c>
      <c r="H1190" t="s">
        <v>8251</v>
      </c>
      <c r="I1190" s="9">
        <v>1482943740</v>
      </c>
      <c r="J1190">
        <v>1481129340</v>
      </c>
      <c r="K1190" t="b">
        <v>0</v>
      </c>
      <c r="L1190">
        <v>85</v>
      </c>
      <c r="M1190" t="b">
        <v>1</v>
      </c>
      <c r="N1190" s="11">
        <f t="shared" si="108"/>
        <v>160.54999999999998</v>
      </c>
      <c r="O1190" s="16">
        <f t="shared" si="109"/>
        <v>42711.700694444444</v>
      </c>
      <c r="P1190" s="18">
        <f t="shared" si="110"/>
        <v>42732.700694444444</v>
      </c>
      <c r="Q1190" t="s">
        <v>8285</v>
      </c>
      <c r="R1190" s="7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7">
        <v>9000</v>
      </c>
      <c r="E1191">
        <v>9700</v>
      </c>
      <c r="F1191" t="s">
        <v>8219</v>
      </c>
      <c r="G1191" t="s">
        <v>8224</v>
      </c>
      <c r="H1191" t="s">
        <v>8246</v>
      </c>
      <c r="I1191" s="9">
        <v>1467242995</v>
      </c>
      <c r="J1191">
        <v>1465428595</v>
      </c>
      <c r="K1191" t="b">
        <v>0</v>
      </c>
      <c r="L1191">
        <v>86</v>
      </c>
      <c r="M1191" t="b">
        <v>1</v>
      </c>
      <c r="N1191" s="11">
        <f t="shared" si="108"/>
        <v>107.77777777777777</v>
      </c>
      <c r="O1191" s="16">
        <f t="shared" si="109"/>
        <v>42529.979108796295</v>
      </c>
      <c r="P1191" s="18">
        <f t="shared" si="110"/>
        <v>42550.979108796295</v>
      </c>
      <c r="Q1191" t="s">
        <v>8285</v>
      </c>
      <c r="R1191" s="7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7">
        <v>500</v>
      </c>
      <c r="E1192">
        <v>675</v>
      </c>
      <c r="F1192" t="s">
        <v>8219</v>
      </c>
      <c r="G1192" t="s">
        <v>8224</v>
      </c>
      <c r="H1192" t="s">
        <v>8246</v>
      </c>
      <c r="I1192" s="9">
        <v>1409500725</v>
      </c>
      <c r="J1192">
        <v>1406908725</v>
      </c>
      <c r="K1192" t="b">
        <v>0</v>
      </c>
      <c r="L1192">
        <v>13</v>
      </c>
      <c r="M1192" t="b">
        <v>1</v>
      </c>
      <c r="N1192" s="11">
        <f t="shared" si="108"/>
        <v>135</v>
      </c>
      <c r="O1192" s="16">
        <f t="shared" si="109"/>
        <v>41852.665798611109</v>
      </c>
      <c r="P1192" s="18">
        <f t="shared" si="110"/>
        <v>41882.665798611109</v>
      </c>
      <c r="Q1192" t="s">
        <v>8285</v>
      </c>
      <c r="R1192" s="7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7">
        <v>2700</v>
      </c>
      <c r="E1193">
        <v>2945</v>
      </c>
      <c r="F1193" t="s">
        <v>8219</v>
      </c>
      <c r="G1193" t="s">
        <v>8224</v>
      </c>
      <c r="H1193" t="s">
        <v>8246</v>
      </c>
      <c r="I1193" s="9">
        <v>1458480560</v>
      </c>
      <c r="J1193">
        <v>1455892160</v>
      </c>
      <c r="K1193" t="b">
        <v>0</v>
      </c>
      <c r="L1193">
        <v>33</v>
      </c>
      <c r="M1193" t="b">
        <v>1</v>
      </c>
      <c r="N1193" s="11">
        <f t="shared" si="108"/>
        <v>109.07407407407408</v>
      </c>
      <c r="O1193" s="16">
        <f t="shared" si="109"/>
        <v>42419.603703703702</v>
      </c>
      <c r="P1193" s="18">
        <f t="shared" si="110"/>
        <v>42449.562037037031</v>
      </c>
      <c r="Q1193" t="s">
        <v>8285</v>
      </c>
      <c r="R1193" s="7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7">
        <v>100</v>
      </c>
      <c r="E1194">
        <v>290</v>
      </c>
      <c r="F1194" t="s">
        <v>8219</v>
      </c>
      <c r="G1194" t="s">
        <v>8225</v>
      </c>
      <c r="H1194" t="s">
        <v>8247</v>
      </c>
      <c r="I1194" s="9">
        <v>1486814978</v>
      </c>
      <c r="J1194">
        <v>1484222978</v>
      </c>
      <c r="K1194" t="b">
        <v>0</v>
      </c>
      <c r="L1194">
        <v>15</v>
      </c>
      <c r="M1194" t="b">
        <v>1</v>
      </c>
      <c r="N1194" s="11">
        <f t="shared" si="108"/>
        <v>290</v>
      </c>
      <c r="O1194" s="16">
        <f t="shared" si="109"/>
        <v>42747.506689814814</v>
      </c>
      <c r="P1194" s="18">
        <f t="shared" si="110"/>
        <v>42777.506689814814</v>
      </c>
      <c r="Q1194" t="s">
        <v>8285</v>
      </c>
      <c r="R1194" s="7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7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9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>
        <f t="shared" si="108"/>
        <v>103.95714285714286</v>
      </c>
      <c r="O1195" s="16">
        <f t="shared" si="109"/>
        <v>42409.776076388895</v>
      </c>
      <c r="P1195" s="18">
        <f t="shared" si="110"/>
        <v>42469.734409722223</v>
      </c>
      <c r="Q1195" t="s">
        <v>8285</v>
      </c>
      <c r="R1195" s="7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7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9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>
        <f t="shared" si="108"/>
        <v>322.24</v>
      </c>
      <c r="O1196" s="16">
        <f t="shared" si="109"/>
        <v>42072.488182870366</v>
      </c>
      <c r="P1196" s="18">
        <f t="shared" si="110"/>
        <v>42102.488182870366</v>
      </c>
      <c r="Q1196" t="s">
        <v>8285</v>
      </c>
      <c r="R1196" s="7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9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>
        <f t="shared" si="108"/>
        <v>135</v>
      </c>
      <c r="O1197" s="16">
        <f t="shared" si="109"/>
        <v>42298.34783564815</v>
      </c>
      <c r="P1197" s="18">
        <f t="shared" si="110"/>
        <v>42358.375</v>
      </c>
      <c r="Q1197" t="s">
        <v>8285</v>
      </c>
      <c r="R1197" s="7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7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9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>
        <f t="shared" si="108"/>
        <v>269.91034482758624</v>
      </c>
      <c r="O1198" s="16">
        <f t="shared" si="109"/>
        <v>42326.818738425922</v>
      </c>
      <c r="P1198" s="18">
        <f t="shared" si="110"/>
        <v>42356.818738425922</v>
      </c>
      <c r="Q1198" t="s">
        <v>8285</v>
      </c>
      <c r="R1198" s="7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7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>
        <f t="shared" si="108"/>
        <v>253.29333333333332</v>
      </c>
      <c r="O1199" s="16">
        <f t="shared" si="109"/>
        <v>42503.66474537037</v>
      </c>
      <c r="P1199" s="18">
        <f t="shared" si="110"/>
        <v>42534.249305555553</v>
      </c>
      <c r="Q1199" t="s">
        <v>8285</v>
      </c>
      <c r="R1199" s="7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7">
        <v>3500</v>
      </c>
      <c r="E1200">
        <v>9121</v>
      </c>
      <c r="F1200" t="s">
        <v>8219</v>
      </c>
      <c r="G1200" t="s">
        <v>8224</v>
      </c>
      <c r="H1200" t="s">
        <v>8246</v>
      </c>
      <c r="I1200" s="9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>
        <f t="shared" si="108"/>
        <v>260.59999999999997</v>
      </c>
      <c r="O1200" s="16">
        <f t="shared" si="109"/>
        <v>42333.619050925925</v>
      </c>
      <c r="P1200" s="18">
        <f t="shared" si="110"/>
        <v>42369.125</v>
      </c>
      <c r="Q1200" t="s">
        <v>8285</v>
      </c>
      <c r="R1200" s="7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7">
        <v>2658</v>
      </c>
      <c r="E1201">
        <v>2693</v>
      </c>
      <c r="F1201" t="s">
        <v>8219</v>
      </c>
      <c r="G1201" t="s">
        <v>8225</v>
      </c>
      <c r="H1201" t="s">
        <v>8247</v>
      </c>
      <c r="I1201" s="9">
        <v>1436380200</v>
      </c>
      <c r="J1201">
        <v>1433615400</v>
      </c>
      <c r="K1201" t="b">
        <v>0</v>
      </c>
      <c r="L1201">
        <v>9</v>
      </c>
      <c r="M1201" t="b">
        <v>1</v>
      </c>
      <c r="N1201" s="11">
        <f t="shared" si="108"/>
        <v>101.31677953348381</v>
      </c>
      <c r="O1201" s="16">
        <f t="shared" si="109"/>
        <v>42161.770833333328</v>
      </c>
      <c r="P1201" s="18">
        <f t="shared" si="110"/>
        <v>42193.770833333328</v>
      </c>
      <c r="Q1201" t="s">
        <v>8285</v>
      </c>
      <c r="R1201" s="7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7">
        <v>4800</v>
      </c>
      <c r="E1202">
        <v>6029</v>
      </c>
      <c r="F1202" t="s">
        <v>8219</v>
      </c>
      <c r="G1202" t="s">
        <v>8224</v>
      </c>
      <c r="H1202" t="s">
        <v>8246</v>
      </c>
      <c r="I1202" s="9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>
        <f t="shared" si="108"/>
        <v>125.60416666666667</v>
      </c>
      <c r="O1202" s="16">
        <f t="shared" si="109"/>
        <v>42089.477500000001</v>
      </c>
      <c r="P1202" s="18">
        <f t="shared" si="110"/>
        <v>42110.477500000001</v>
      </c>
      <c r="Q1202" t="s">
        <v>8285</v>
      </c>
      <c r="R1202" s="7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7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9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>
        <f t="shared" si="108"/>
        <v>102.43783333333334</v>
      </c>
      <c r="O1203" s="16">
        <f t="shared" si="109"/>
        <v>42536.60701388889</v>
      </c>
      <c r="P1203" s="18">
        <f t="shared" si="110"/>
        <v>42566.60701388889</v>
      </c>
      <c r="Q1203" t="s">
        <v>8285</v>
      </c>
      <c r="R1203" s="7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7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9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>
        <f t="shared" si="108"/>
        <v>199.244</v>
      </c>
      <c r="O1204" s="16">
        <f t="shared" si="109"/>
        <v>42152.288819444439</v>
      </c>
      <c r="P1204" s="18">
        <f t="shared" si="110"/>
        <v>42182.288819444439</v>
      </c>
      <c r="Q1204" t="s">
        <v>8285</v>
      </c>
      <c r="R1204" s="7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7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9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>
        <f t="shared" si="108"/>
        <v>102.45398773006136</v>
      </c>
      <c r="O1205" s="16">
        <f t="shared" si="109"/>
        <v>42125.614895833336</v>
      </c>
      <c r="P1205" s="18">
        <f t="shared" si="110"/>
        <v>42155.614895833336</v>
      </c>
      <c r="Q1205" t="s">
        <v>8285</v>
      </c>
      <c r="R1205" s="7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7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9">
        <v>1449205200</v>
      </c>
      <c r="J1206">
        <v>1445363833</v>
      </c>
      <c r="K1206" t="b">
        <v>0</v>
      </c>
      <c r="L1206">
        <v>57</v>
      </c>
      <c r="M1206" t="b">
        <v>1</v>
      </c>
      <c r="N1206" s="11">
        <f t="shared" si="108"/>
        <v>102.94615384615385</v>
      </c>
      <c r="O1206" s="16">
        <f t="shared" si="109"/>
        <v>42297.748067129629</v>
      </c>
      <c r="P1206" s="18">
        <f t="shared" si="110"/>
        <v>42342.208333333328</v>
      </c>
      <c r="Q1206" t="s">
        <v>8285</v>
      </c>
      <c r="R1206" s="7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9">
        <v>1434197351</v>
      </c>
      <c r="J1207">
        <v>1431605351</v>
      </c>
      <c r="K1207" t="b">
        <v>0</v>
      </c>
      <c r="L1207">
        <v>62</v>
      </c>
      <c r="M1207" t="b">
        <v>1</v>
      </c>
      <c r="N1207" s="11">
        <f t="shared" si="108"/>
        <v>100.86153846153847</v>
      </c>
      <c r="O1207" s="16">
        <f t="shared" si="109"/>
        <v>42138.506377314814</v>
      </c>
      <c r="P1207" s="18">
        <f t="shared" si="110"/>
        <v>42168.506377314814</v>
      </c>
      <c r="Q1207" t="s">
        <v>8285</v>
      </c>
      <c r="R1207" s="7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7">
        <v>900</v>
      </c>
      <c r="E1208">
        <v>1035</v>
      </c>
      <c r="F1208" t="s">
        <v>8219</v>
      </c>
      <c r="G1208" t="s">
        <v>8239</v>
      </c>
      <c r="H1208" t="s">
        <v>8249</v>
      </c>
      <c r="I1208" s="9">
        <v>1489238940</v>
      </c>
      <c r="J1208">
        <v>1486406253</v>
      </c>
      <c r="K1208" t="b">
        <v>0</v>
      </c>
      <c r="L1208">
        <v>32</v>
      </c>
      <c r="M1208" t="b">
        <v>1</v>
      </c>
      <c r="N1208" s="11">
        <f t="shared" si="108"/>
        <v>114.99999999999999</v>
      </c>
      <c r="O1208" s="16">
        <f t="shared" si="109"/>
        <v>42772.776076388895</v>
      </c>
      <c r="P1208" s="18">
        <f t="shared" si="110"/>
        <v>42805.561805555553</v>
      </c>
      <c r="Q1208" t="s">
        <v>8285</v>
      </c>
      <c r="R1208" s="7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7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>
        <f t="shared" si="108"/>
        <v>104.16766467065868</v>
      </c>
      <c r="O1209" s="16">
        <f t="shared" si="109"/>
        <v>42430.430243055554</v>
      </c>
      <c r="P1209" s="18">
        <f t="shared" si="110"/>
        <v>42460.416666666672</v>
      </c>
      <c r="Q1209" t="s">
        <v>8285</v>
      </c>
      <c r="R1209" s="7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7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9">
        <v>1458835264</v>
      </c>
      <c r="J1210">
        <v>1456246864</v>
      </c>
      <c r="K1210" t="b">
        <v>0</v>
      </c>
      <c r="L1210">
        <v>75</v>
      </c>
      <c r="M1210" t="b">
        <v>1</v>
      </c>
      <c r="N1210" s="11">
        <f t="shared" si="108"/>
        <v>155.29999999999998</v>
      </c>
      <c r="O1210" s="16">
        <f t="shared" si="109"/>
        <v>42423.709074074075</v>
      </c>
      <c r="P1210" s="18">
        <f t="shared" si="110"/>
        <v>42453.667407407411</v>
      </c>
      <c r="Q1210" t="s">
        <v>8285</v>
      </c>
      <c r="R1210" s="7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7">
        <v>6000</v>
      </c>
      <c r="E1211">
        <v>6360</v>
      </c>
      <c r="F1211" t="s">
        <v>8219</v>
      </c>
      <c r="G1211" t="s">
        <v>8224</v>
      </c>
      <c r="H1211" t="s">
        <v>8246</v>
      </c>
      <c r="I1211" s="9">
        <v>1488053905</v>
      </c>
      <c r="J1211">
        <v>1485461905</v>
      </c>
      <c r="K1211" t="b">
        <v>0</v>
      </c>
      <c r="L1211">
        <v>46</v>
      </c>
      <c r="M1211" t="b">
        <v>1</v>
      </c>
      <c r="N1211" s="11">
        <f t="shared" si="108"/>
        <v>106</v>
      </c>
      <c r="O1211" s="16">
        <f t="shared" si="109"/>
        <v>42761.846122685187</v>
      </c>
      <c r="P1211" s="18">
        <f t="shared" si="110"/>
        <v>42791.846122685187</v>
      </c>
      <c r="Q1211" t="s">
        <v>8285</v>
      </c>
      <c r="R1211" s="7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7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9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>
        <f t="shared" si="108"/>
        <v>254.31499999999997</v>
      </c>
      <c r="O1212" s="16">
        <f t="shared" si="109"/>
        <v>42132.941805555558</v>
      </c>
      <c r="P1212" s="18">
        <f t="shared" si="110"/>
        <v>42155.875</v>
      </c>
      <c r="Q1212" t="s">
        <v>8285</v>
      </c>
      <c r="R1212" s="7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7">
        <v>1000</v>
      </c>
      <c r="E1213">
        <v>1011</v>
      </c>
      <c r="F1213" t="s">
        <v>8219</v>
      </c>
      <c r="G1213" t="s">
        <v>8229</v>
      </c>
      <c r="H1213" t="s">
        <v>8251</v>
      </c>
      <c r="I1213" s="9">
        <v>1465505261</v>
      </c>
      <c r="J1213">
        <v>1464209261</v>
      </c>
      <c r="K1213" t="b">
        <v>0</v>
      </c>
      <c r="L1213">
        <v>6</v>
      </c>
      <c r="M1213" t="b">
        <v>1</v>
      </c>
      <c r="N1213" s="11">
        <f t="shared" si="108"/>
        <v>101.1</v>
      </c>
      <c r="O1213" s="16">
        <f t="shared" si="109"/>
        <v>42515.866446759261</v>
      </c>
      <c r="P1213" s="18">
        <f t="shared" si="110"/>
        <v>42530.866446759261</v>
      </c>
      <c r="Q1213" t="s">
        <v>8285</v>
      </c>
      <c r="R1213" s="7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7">
        <v>2500</v>
      </c>
      <c r="E1214">
        <v>3226</v>
      </c>
      <c r="F1214" t="s">
        <v>8219</v>
      </c>
      <c r="G1214" t="s">
        <v>8224</v>
      </c>
      <c r="H1214" t="s">
        <v>8246</v>
      </c>
      <c r="I1214" s="9">
        <v>1448586000</v>
      </c>
      <c r="J1214">
        <v>1447195695</v>
      </c>
      <c r="K1214" t="b">
        <v>0</v>
      </c>
      <c r="L1214">
        <v>83</v>
      </c>
      <c r="M1214" t="b">
        <v>1</v>
      </c>
      <c r="N1214" s="11">
        <f t="shared" si="108"/>
        <v>129.04</v>
      </c>
      <c r="O1214" s="16">
        <f t="shared" si="109"/>
        <v>42318.950173611112</v>
      </c>
      <c r="P1214" s="18">
        <f t="shared" si="110"/>
        <v>42335.041666666672</v>
      </c>
      <c r="Q1214" t="s">
        <v>8285</v>
      </c>
      <c r="R1214" s="7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7">
        <v>6500</v>
      </c>
      <c r="E1215">
        <v>6645</v>
      </c>
      <c r="F1215" t="s">
        <v>8219</v>
      </c>
      <c r="G1215" t="s">
        <v>8225</v>
      </c>
      <c r="H1215" t="s">
        <v>8247</v>
      </c>
      <c r="I1215" s="9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>
        <f t="shared" si="108"/>
        <v>102.23076923076924</v>
      </c>
      <c r="O1215" s="16">
        <f t="shared" si="109"/>
        <v>42731.755787037036</v>
      </c>
      <c r="P1215" s="18">
        <f t="shared" si="110"/>
        <v>42766.755787037036</v>
      </c>
      <c r="Q1215" t="s">
        <v>8285</v>
      </c>
      <c r="R1215" s="7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7">
        <v>2000</v>
      </c>
      <c r="E1216">
        <v>2636</v>
      </c>
      <c r="F1216" t="s">
        <v>8219</v>
      </c>
      <c r="G1216" t="s">
        <v>8224</v>
      </c>
      <c r="H1216" t="s">
        <v>8246</v>
      </c>
      <c r="I1216" s="9">
        <v>1433880605</v>
      </c>
      <c r="J1216">
        <v>1428696605</v>
      </c>
      <c r="K1216" t="b">
        <v>0</v>
      </c>
      <c r="L1216">
        <v>25</v>
      </c>
      <c r="M1216" t="b">
        <v>1</v>
      </c>
      <c r="N1216" s="11">
        <f t="shared" si="108"/>
        <v>131.80000000000001</v>
      </c>
      <c r="O1216" s="16">
        <f t="shared" si="109"/>
        <v>42104.840335648143</v>
      </c>
      <c r="P1216" s="18">
        <f t="shared" si="110"/>
        <v>42164.840335648143</v>
      </c>
      <c r="Q1216" t="s">
        <v>8285</v>
      </c>
      <c r="R1216" s="7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9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>
        <f t="shared" si="108"/>
        <v>786.0802000000001</v>
      </c>
      <c r="O1217" s="16">
        <f t="shared" si="109"/>
        <v>41759.923101851848</v>
      </c>
      <c r="P1217" s="18">
        <f t="shared" si="110"/>
        <v>41789.923101851848</v>
      </c>
      <c r="Q1217" t="s">
        <v>8285</v>
      </c>
      <c r="R1217" s="7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7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9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>
        <f t="shared" ref="N1218:N1281" si="114">E1218/D1218*100</f>
        <v>145.70000000000002</v>
      </c>
      <c r="O1218" s="16">
        <f t="shared" ref="O1218:O1281" si="115">(((J1218/60)/60)/24)+DATE(1970,1,1)</f>
        <v>42247.616400462968</v>
      </c>
      <c r="P1218" s="18">
        <f t="shared" ref="P1218:P1281" si="116">(((I1218/60)/60)/24)+DATE(1970,1,1)</f>
        <v>42279.960416666669</v>
      </c>
      <c r="Q1218" t="s">
        <v>8285</v>
      </c>
      <c r="R1218" s="7">
        <f t="shared" ref="R1218:R1281" si="117">E1218/L1218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7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>
        <f t="shared" si="114"/>
        <v>102.60000000000001</v>
      </c>
      <c r="O1219" s="16">
        <f t="shared" si="115"/>
        <v>42535.809490740736</v>
      </c>
      <c r="P1219" s="18">
        <f t="shared" si="116"/>
        <v>42565.809490740736</v>
      </c>
      <c r="Q1219" t="s">
        <v>8285</v>
      </c>
      <c r="R1219" s="7">
        <f t="shared" si="117"/>
        <v>148.57377049180329</v>
      </c>
      <c r="S1219" t="str">
        <f t="shared" ref="S1219:S1282" si="118">LEFT(Q1219,FIND("/",Q1219)-1)</f>
        <v>photography</v>
      </c>
      <c r="T1219" t="str">
        <f t="shared" ref="T1219:T1282" si="119">RIGHT(Q1219,LEN(Q1219)-FIND("/",Q1219))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7">
        <v>9000</v>
      </c>
      <c r="E1220">
        <v>15505</v>
      </c>
      <c r="F1220" t="s">
        <v>8219</v>
      </c>
      <c r="G1220" t="s">
        <v>8224</v>
      </c>
      <c r="H1220" t="s">
        <v>8246</v>
      </c>
      <c r="I1220" s="9">
        <v>1446346800</v>
      </c>
      <c r="J1220">
        <v>1443714800</v>
      </c>
      <c r="K1220" t="b">
        <v>0</v>
      </c>
      <c r="L1220">
        <v>89</v>
      </c>
      <c r="M1220" t="b">
        <v>1</v>
      </c>
      <c r="N1220" s="11">
        <f t="shared" si="114"/>
        <v>172.27777777777777</v>
      </c>
      <c r="O1220" s="16">
        <f t="shared" si="115"/>
        <v>42278.662037037036</v>
      </c>
      <c r="P1220" s="18">
        <f t="shared" si="116"/>
        <v>42309.125</v>
      </c>
      <c r="Q1220" t="s">
        <v>8285</v>
      </c>
      <c r="R1220" s="7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7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9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>
        <f t="shared" si="114"/>
        <v>159.16819571865443</v>
      </c>
      <c r="O1221" s="16">
        <f t="shared" si="115"/>
        <v>42633.461956018517</v>
      </c>
      <c r="P1221" s="18">
        <f t="shared" si="116"/>
        <v>42663.461956018517</v>
      </c>
      <c r="Q1221" t="s">
        <v>8285</v>
      </c>
      <c r="R1221" s="7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7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9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>
        <f t="shared" si="114"/>
        <v>103.76666666666668</v>
      </c>
      <c r="O1222" s="16">
        <f t="shared" si="115"/>
        <v>42211.628611111111</v>
      </c>
      <c r="P1222" s="18">
        <f t="shared" si="116"/>
        <v>42241.628611111111</v>
      </c>
      <c r="Q1222" t="s">
        <v>8285</v>
      </c>
      <c r="R1222" s="7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7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9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>
        <f t="shared" si="114"/>
        <v>111.40954545454547</v>
      </c>
      <c r="O1223" s="16">
        <f t="shared" si="115"/>
        <v>42680.47555555556</v>
      </c>
      <c r="P1223" s="18">
        <f t="shared" si="116"/>
        <v>42708</v>
      </c>
      <c r="Q1223" t="s">
        <v>8285</v>
      </c>
      <c r="R1223" s="7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7">
        <v>4000</v>
      </c>
      <c r="E1224">
        <v>11215</v>
      </c>
      <c r="F1224" t="s">
        <v>8219</v>
      </c>
      <c r="G1224" t="s">
        <v>8229</v>
      </c>
      <c r="H1224" t="s">
        <v>8251</v>
      </c>
      <c r="I1224" s="9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>
        <f t="shared" si="114"/>
        <v>280.375</v>
      </c>
      <c r="O1224" s="16">
        <f t="shared" si="115"/>
        <v>42430.720451388886</v>
      </c>
      <c r="P1224" s="18">
        <f t="shared" si="116"/>
        <v>42461.166666666672</v>
      </c>
      <c r="Q1224" t="s">
        <v>8285</v>
      </c>
      <c r="R1224" s="7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7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9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>
        <f t="shared" si="114"/>
        <v>112.10606060606061</v>
      </c>
      <c r="O1225" s="16">
        <f t="shared" si="115"/>
        <v>42654.177187499998</v>
      </c>
      <c r="P1225" s="18">
        <f t="shared" si="116"/>
        <v>42684.218854166669</v>
      </c>
      <c r="Q1225" t="s">
        <v>8285</v>
      </c>
      <c r="R1225" s="7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7">
        <v>15000</v>
      </c>
      <c r="E1226">
        <v>1060</v>
      </c>
      <c r="F1226" t="s">
        <v>8220</v>
      </c>
      <c r="G1226" t="s">
        <v>8224</v>
      </c>
      <c r="H1226" t="s">
        <v>8246</v>
      </c>
      <c r="I1226" s="9">
        <v>1402060302</v>
      </c>
      <c r="J1226">
        <v>1396876302</v>
      </c>
      <c r="K1226" t="b">
        <v>0</v>
      </c>
      <c r="L1226">
        <v>18</v>
      </c>
      <c r="M1226" t="b">
        <v>0</v>
      </c>
      <c r="N1226" s="11">
        <f t="shared" si="114"/>
        <v>7.0666666666666673</v>
      </c>
      <c r="O1226" s="16">
        <f t="shared" si="115"/>
        <v>41736.549791666665</v>
      </c>
      <c r="P1226" s="18">
        <f t="shared" si="116"/>
        <v>41796.549791666665</v>
      </c>
      <c r="Q1226" t="s">
        <v>8286</v>
      </c>
      <c r="R1226" s="7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7">
        <v>3000</v>
      </c>
      <c r="E1227">
        <v>132</v>
      </c>
      <c r="F1227" t="s">
        <v>8220</v>
      </c>
      <c r="G1227" t="s">
        <v>8224</v>
      </c>
      <c r="H1227" t="s">
        <v>8246</v>
      </c>
      <c r="I1227" s="9">
        <v>1382478278</v>
      </c>
      <c r="J1227">
        <v>1377294278</v>
      </c>
      <c r="K1227" t="b">
        <v>0</v>
      </c>
      <c r="L1227">
        <v>3</v>
      </c>
      <c r="M1227" t="b">
        <v>0</v>
      </c>
      <c r="N1227" s="11">
        <f t="shared" si="114"/>
        <v>4.3999999999999995</v>
      </c>
      <c r="O1227" s="16">
        <f t="shared" si="115"/>
        <v>41509.905995370369</v>
      </c>
      <c r="P1227" s="18">
        <f t="shared" si="116"/>
        <v>41569.905995370369</v>
      </c>
      <c r="Q1227" t="s">
        <v>8286</v>
      </c>
      <c r="R1227" s="7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7">
        <v>50000</v>
      </c>
      <c r="E1228">
        <v>1937</v>
      </c>
      <c r="F1228" t="s">
        <v>8220</v>
      </c>
      <c r="G1228" t="s">
        <v>8224</v>
      </c>
      <c r="H1228" t="s">
        <v>8246</v>
      </c>
      <c r="I1228" s="9">
        <v>1398042000</v>
      </c>
      <c r="J1228">
        <v>1395089981</v>
      </c>
      <c r="K1228" t="b">
        <v>0</v>
      </c>
      <c r="L1228">
        <v>40</v>
      </c>
      <c r="M1228" t="b">
        <v>0</v>
      </c>
      <c r="N1228" s="11">
        <f t="shared" si="114"/>
        <v>3.8739999999999997</v>
      </c>
      <c r="O1228" s="16">
        <f t="shared" si="115"/>
        <v>41715.874780092592</v>
      </c>
      <c r="P1228" s="18">
        <f t="shared" si="116"/>
        <v>41750.041666666664</v>
      </c>
      <c r="Q1228" t="s">
        <v>8286</v>
      </c>
      <c r="R1228" s="7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7">
        <v>2000</v>
      </c>
      <c r="E1229">
        <v>0</v>
      </c>
      <c r="F1229" t="s">
        <v>8220</v>
      </c>
      <c r="G1229" t="s">
        <v>8224</v>
      </c>
      <c r="H1229" t="s">
        <v>8246</v>
      </c>
      <c r="I1229" s="9">
        <v>1407394800</v>
      </c>
      <c r="J1229">
        <v>1404770616</v>
      </c>
      <c r="K1229" t="b">
        <v>0</v>
      </c>
      <c r="L1229">
        <v>0</v>
      </c>
      <c r="M1229" t="b">
        <v>0</v>
      </c>
      <c r="N1229" s="11">
        <f t="shared" si="114"/>
        <v>0</v>
      </c>
      <c r="O1229" s="16">
        <f t="shared" si="115"/>
        <v>41827.919166666667</v>
      </c>
      <c r="P1229" s="18">
        <f t="shared" si="116"/>
        <v>41858.291666666664</v>
      </c>
      <c r="Q1229" t="s">
        <v>8286</v>
      </c>
      <c r="R1229" s="7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7">
        <v>5000</v>
      </c>
      <c r="E1230">
        <v>1465</v>
      </c>
      <c r="F1230" t="s">
        <v>8220</v>
      </c>
      <c r="G1230" t="s">
        <v>8224</v>
      </c>
      <c r="H1230" t="s">
        <v>8246</v>
      </c>
      <c r="I1230" s="9">
        <v>1317231008</v>
      </c>
      <c r="J1230">
        <v>1312047008</v>
      </c>
      <c r="K1230" t="b">
        <v>0</v>
      </c>
      <c r="L1230">
        <v>24</v>
      </c>
      <c r="M1230" t="b">
        <v>0</v>
      </c>
      <c r="N1230" s="11">
        <f t="shared" si="114"/>
        <v>29.299999999999997</v>
      </c>
      <c r="O1230" s="16">
        <f t="shared" si="115"/>
        <v>40754.729259259257</v>
      </c>
      <c r="P1230" s="18">
        <f t="shared" si="116"/>
        <v>40814.729259259257</v>
      </c>
      <c r="Q1230" t="s">
        <v>8286</v>
      </c>
      <c r="R1230" s="7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7">
        <v>2750</v>
      </c>
      <c r="E1231">
        <v>25</v>
      </c>
      <c r="F1231" t="s">
        <v>8220</v>
      </c>
      <c r="G1231" t="s">
        <v>8224</v>
      </c>
      <c r="H1231" t="s">
        <v>8246</v>
      </c>
      <c r="I1231" s="9">
        <v>1334592000</v>
      </c>
      <c r="J1231">
        <v>1331982127</v>
      </c>
      <c r="K1231" t="b">
        <v>0</v>
      </c>
      <c r="L1231">
        <v>1</v>
      </c>
      <c r="M1231" t="b">
        <v>0</v>
      </c>
      <c r="N1231" s="11">
        <f t="shared" si="114"/>
        <v>0.90909090909090906</v>
      </c>
      <c r="O1231" s="16">
        <f t="shared" si="115"/>
        <v>40985.459803240738</v>
      </c>
      <c r="P1231" s="18">
        <f t="shared" si="116"/>
        <v>41015.666666666664</v>
      </c>
      <c r="Q1231" t="s">
        <v>8286</v>
      </c>
      <c r="R1231" s="7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7">
        <v>500000</v>
      </c>
      <c r="E1232">
        <v>0</v>
      </c>
      <c r="F1232" t="s">
        <v>8220</v>
      </c>
      <c r="G1232" t="s">
        <v>8224</v>
      </c>
      <c r="H1232" t="s">
        <v>8246</v>
      </c>
      <c r="I1232" s="9">
        <v>1298589630</v>
      </c>
      <c r="J1232">
        <v>1295997630</v>
      </c>
      <c r="K1232" t="b">
        <v>0</v>
      </c>
      <c r="L1232">
        <v>0</v>
      </c>
      <c r="M1232" t="b">
        <v>0</v>
      </c>
      <c r="N1232" s="11">
        <f t="shared" si="114"/>
        <v>0</v>
      </c>
      <c r="O1232" s="16">
        <f t="shared" si="115"/>
        <v>40568.972569444442</v>
      </c>
      <c r="P1232" s="18">
        <f t="shared" si="116"/>
        <v>40598.972569444442</v>
      </c>
      <c r="Q1232" t="s">
        <v>8286</v>
      </c>
      <c r="R1232" s="7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7">
        <v>5000</v>
      </c>
      <c r="E1233">
        <v>0</v>
      </c>
      <c r="F1233" t="s">
        <v>8220</v>
      </c>
      <c r="G1233" t="s">
        <v>8224</v>
      </c>
      <c r="H1233" t="s">
        <v>8246</v>
      </c>
      <c r="I1233" s="9">
        <v>1440723600</v>
      </c>
      <c r="J1233">
        <v>1436394968</v>
      </c>
      <c r="K1233" t="b">
        <v>0</v>
      </c>
      <c r="L1233">
        <v>0</v>
      </c>
      <c r="M1233" t="b">
        <v>0</v>
      </c>
      <c r="N1233" s="11">
        <f t="shared" si="114"/>
        <v>0</v>
      </c>
      <c r="O1233" s="16">
        <f t="shared" si="115"/>
        <v>42193.941759259258</v>
      </c>
      <c r="P1233" s="18">
        <f t="shared" si="116"/>
        <v>42244.041666666672</v>
      </c>
      <c r="Q1233" t="s">
        <v>8286</v>
      </c>
      <c r="R1233" s="7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7">
        <v>5000</v>
      </c>
      <c r="E1234">
        <v>40</v>
      </c>
      <c r="F1234" t="s">
        <v>8220</v>
      </c>
      <c r="G1234" t="s">
        <v>8224</v>
      </c>
      <c r="H1234" t="s">
        <v>8246</v>
      </c>
      <c r="I1234" s="9">
        <v>1381090870</v>
      </c>
      <c r="J1234">
        <v>1377030070</v>
      </c>
      <c r="K1234" t="b">
        <v>0</v>
      </c>
      <c r="L1234">
        <v>1</v>
      </c>
      <c r="M1234" t="b">
        <v>0</v>
      </c>
      <c r="N1234" s="11">
        <f t="shared" si="114"/>
        <v>0.8</v>
      </c>
      <c r="O1234" s="16">
        <f t="shared" si="115"/>
        <v>41506.848032407412</v>
      </c>
      <c r="P1234" s="18">
        <f t="shared" si="116"/>
        <v>41553.848032407412</v>
      </c>
      <c r="Q1234" t="s">
        <v>8286</v>
      </c>
      <c r="R1234" s="7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7">
        <v>1000</v>
      </c>
      <c r="E1235">
        <v>116</v>
      </c>
      <c r="F1235" t="s">
        <v>8220</v>
      </c>
      <c r="G1235" t="s">
        <v>8224</v>
      </c>
      <c r="H1235" t="s">
        <v>8246</v>
      </c>
      <c r="I1235" s="9">
        <v>1329864374</v>
      </c>
      <c r="J1235">
        <v>1328049974</v>
      </c>
      <c r="K1235" t="b">
        <v>0</v>
      </c>
      <c r="L1235">
        <v>6</v>
      </c>
      <c r="M1235" t="b">
        <v>0</v>
      </c>
      <c r="N1235" s="11">
        <f t="shared" si="114"/>
        <v>11.600000000000001</v>
      </c>
      <c r="O1235" s="16">
        <f t="shared" si="115"/>
        <v>40939.948773148149</v>
      </c>
      <c r="P1235" s="18">
        <f t="shared" si="116"/>
        <v>40960.948773148149</v>
      </c>
      <c r="Q1235" t="s">
        <v>8286</v>
      </c>
      <c r="R1235" s="7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7">
        <v>50000</v>
      </c>
      <c r="E1236">
        <v>0</v>
      </c>
      <c r="F1236" t="s">
        <v>8220</v>
      </c>
      <c r="G1236" t="s">
        <v>8225</v>
      </c>
      <c r="H1236" t="s">
        <v>8247</v>
      </c>
      <c r="I1236" s="9">
        <v>1422903342</v>
      </c>
      <c r="J1236">
        <v>1420311342</v>
      </c>
      <c r="K1236" t="b">
        <v>0</v>
      </c>
      <c r="L1236">
        <v>0</v>
      </c>
      <c r="M1236" t="b">
        <v>0</v>
      </c>
      <c r="N1236" s="11">
        <f t="shared" si="114"/>
        <v>0</v>
      </c>
      <c r="O1236" s="16">
        <f t="shared" si="115"/>
        <v>42007.788680555561</v>
      </c>
      <c r="P1236" s="18">
        <f t="shared" si="116"/>
        <v>42037.788680555561</v>
      </c>
      <c r="Q1236" t="s">
        <v>8286</v>
      </c>
      <c r="R1236" s="7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7">
        <v>7534</v>
      </c>
      <c r="E1237">
        <v>210</v>
      </c>
      <c r="F1237" t="s">
        <v>8220</v>
      </c>
      <c r="G1237" t="s">
        <v>8224</v>
      </c>
      <c r="H1237" t="s">
        <v>8246</v>
      </c>
      <c r="I1237" s="9">
        <v>1387077299</v>
      </c>
      <c r="J1237">
        <v>1383621299</v>
      </c>
      <c r="K1237" t="b">
        <v>0</v>
      </c>
      <c r="L1237">
        <v>6</v>
      </c>
      <c r="M1237" t="b">
        <v>0</v>
      </c>
      <c r="N1237" s="11">
        <f t="shared" si="114"/>
        <v>2.7873639500929119</v>
      </c>
      <c r="O1237" s="16">
        <f t="shared" si="115"/>
        <v>41583.135405092595</v>
      </c>
      <c r="P1237" s="18">
        <f t="shared" si="116"/>
        <v>41623.135405092595</v>
      </c>
      <c r="Q1237" t="s">
        <v>8286</v>
      </c>
      <c r="R1237" s="7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7">
        <v>2500</v>
      </c>
      <c r="E1238">
        <v>0</v>
      </c>
      <c r="F1238" t="s">
        <v>8220</v>
      </c>
      <c r="G1238" t="s">
        <v>8224</v>
      </c>
      <c r="H1238" t="s">
        <v>8246</v>
      </c>
      <c r="I1238" s="9">
        <v>1343491200</v>
      </c>
      <c r="J1238">
        <v>1342801164</v>
      </c>
      <c r="K1238" t="b">
        <v>0</v>
      </c>
      <c r="L1238">
        <v>0</v>
      </c>
      <c r="M1238" t="b">
        <v>0</v>
      </c>
      <c r="N1238" s="11">
        <f t="shared" si="114"/>
        <v>0</v>
      </c>
      <c r="O1238" s="16">
        <f t="shared" si="115"/>
        <v>41110.680138888885</v>
      </c>
      <c r="P1238" s="18">
        <f t="shared" si="116"/>
        <v>41118.666666666664</v>
      </c>
      <c r="Q1238" t="s">
        <v>8286</v>
      </c>
      <c r="R1238" s="7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7">
        <v>25000</v>
      </c>
      <c r="E1239">
        <v>0</v>
      </c>
      <c r="F1239" t="s">
        <v>8220</v>
      </c>
      <c r="G1239" t="s">
        <v>8224</v>
      </c>
      <c r="H1239" t="s">
        <v>8246</v>
      </c>
      <c r="I1239" s="9">
        <v>1345790865</v>
      </c>
      <c r="J1239">
        <v>1344062865</v>
      </c>
      <c r="K1239" t="b">
        <v>0</v>
      </c>
      <c r="L1239">
        <v>0</v>
      </c>
      <c r="M1239" t="b">
        <v>0</v>
      </c>
      <c r="N1239" s="11">
        <f t="shared" si="114"/>
        <v>0</v>
      </c>
      <c r="O1239" s="16">
        <f t="shared" si="115"/>
        <v>41125.283159722225</v>
      </c>
      <c r="P1239" s="18">
        <f t="shared" si="116"/>
        <v>41145.283159722225</v>
      </c>
      <c r="Q1239" t="s">
        <v>8286</v>
      </c>
      <c r="R1239" s="7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7">
        <v>1000</v>
      </c>
      <c r="E1240">
        <v>178</v>
      </c>
      <c r="F1240" t="s">
        <v>8220</v>
      </c>
      <c r="G1240" t="s">
        <v>8224</v>
      </c>
      <c r="H1240" t="s">
        <v>8246</v>
      </c>
      <c r="I1240" s="9">
        <v>1312641536</v>
      </c>
      <c r="J1240">
        <v>1310049536</v>
      </c>
      <c r="K1240" t="b">
        <v>0</v>
      </c>
      <c r="L1240">
        <v>3</v>
      </c>
      <c r="M1240" t="b">
        <v>0</v>
      </c>
      <c r="N1240" s="11">
        <f t="shared" si="114"/>
        <v>17.8</v>
      </c>
      <c r="O1240" s="16">
        <f t="shared" si="115"/>
        <v>40731.61037037037</v>
      </c>
      <c r="P1240" s="18">
        <f t="shared" si="116"/>
        <v>40761.61037037037</v>
      </c>
      <c r="Q1240" t="s">
        <v>8286</v>
      </c>
      <c r="R1240" s="7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7">
        <v>2500</v>
      </c>
      <c r="E1241">
        <v>0</v>
      </c>
      <c r="F1241" t="s">
        <v>8220</v>
      </c>
      <c r="G1241" t="s">
        <v>8224</v>
      </c>
      <c r="H1241" t="s">
        <v>8246</v>
      </c>
      <c r="I1241" s="9">
        <v>1325804767</v>
      </c>
      <c r="J1241">
        <v>1323212767</v>
      </c>
      <c r="K1241" t="b">
        <v>0</v>
      </c>
      <c r="L1241">
        <v>0</v>
      </c>
      <c r="M1241" t="b">
        <v>0</v>
      </c>
      <c r="N1241" s="11">
        <f t="shared" si="114"/>
        <v>0</v>
      </c>
      <c r="O1241" s="16">
        <f t="shared" si="115"/>
        <v>40883.962581018517</v>
      </c>
      <c r="P1241" s="18">
        <f t="shared" si="116"/>
        <v>40913.962581018517</v>
      </c>
      <c r="Q1241" t="s">
        <v>8286</v>
      </c>
      <c r="R1241" s="7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7">
        <v>8000</v>
      </c>
      <c r="E1242">
        <v>241</v>
      </c>
      <c r="F1242" t="s">
        <v>8220</v>
      </c>
      <c r="G1242" t="s">
        <v>8224</v>
      </c>
      <c r="H1242" t="s">
        <v>8246</v>
      </c>
      <c r="I1242" s="9">
        <v>1373665860</v>
      </c>
      <c r="J1242">
        <v>1368579457</v>
      </c>
      <c r="K1242" t="b">
        <v>0</v>
      </c>
      <c r="L1242">
        <v>8</v>
      </c>
      <c r="M1242" t="b">
        <v>0</v>
      </c>
      <c r="N1242" s="11">
        <f t="shared" si="114"/>
        <v>3.0124999999999997</v>
      </c>
      <c r="O1242" s="16">
        <f t="shared" si="115"/>
        <v>41409.040011574078</v>
      </c>
      <c r="P1242" s="18">
        <f t="shared" si="116"/>
        <v>41467.910416666666</v>
      </c>
      <c r="Q1242" t="s">
        <v>8286</v>
      </c>
      <c r="R1242" s="7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7">
        <v>5000</v>
      </c>
      <c r="E1243">
        <v>2537</v>
      </c>
      <c r="F1243" t="s">
        <v>8220</v>
      </c>
      <c r="G1243" t="s">
        <v>8224</v>
      </c>
      <c r="H1243" t="s">
        <v>8246</v>
      </c>
      <c r="I1243" s="9">
        <v>1414994340</v>
      </c>
      <c r="J1243">
        <v>1413057980</v>
      </c>
      <c r="K1243" t="b">
        <v>0</v>
      </c>
      <c r="L1243">
        <v>34</v>
      </c>
      <c r="M1243" t="b">
        <v>0</v>
      </c>
      <c r="N1243" s="11">
        <f t="shared" si="114"/>
        <v>50.739999999999995</v>
      </c>
      <c r="O1243" s="16">
        <f t="shared" si="115"/>
        <v>41923.837731481479</v>
      </c>
      <c r="P1243" s="18">
        <f t="shared" si="116"/>
        <v>41946.249305555553</v>
      </c>
      <c r="Q1243" t="s">
        <v>8286</v>
      </c>
      <c r="R1243" s="7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7">
        <v>911</v>
      </c>
      <c r="E1244">
        <v>5</v>
      </c>
      <c r="F1244" t="s">
        <v>8220</v>
      </c>
      <c r="G1244" t="s">
        <v>8224</v>
      </c>
      <c r="H1244" t="s">
        <v>8246</v>
      </c>
      <c r="I1244" s="9">
        <v>1315747080</v>
      </c>
      <c r="J1244">
        <v>1314417502</v>
      </c>
      <c r="K1244" t="b">
        <v>0</v>
      </c>
      <c r="L1244">
        <v>1</v>
      </c>
      <c r="M1244" t="b">
        <v>0</v>
      </c>
      <c r="N1244" s="11">
        <f t="shared" si="114"/>
        <v>0.54884742041712409</v>
      </c>
      <c r="O1244" s="16">
        <f t="shared" si="115"/>
        <v>40782.165532407409</v>
      </c>
      <c r="P1244" s="18">
        <f t="shared" si="116"/>
        <v>40797.554166666669</v>
      </c>
      <c r="Q1244" t="s">
        <v>8286</v>
      </c>
      <c r="R1244" s="7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7">
        <v>12000</v>
      </c>
      <c r="E1245">
        <v>1691</v>
      </c>
      <c r="F1245" t="s">
        <v>8220</v>
      </c>
      <c r="G1245" t="s">
        <v>8224</v>
      </c>
      <c r="H1245" t="s">
        <v>8246</v>
      </c>
      <c r="I1245" s="9">
        <v>1310158800</v>
      </c>
      <c r="J1245">
        <v>1304888771</v>
      </c>
      <c r="K1245" t="b">
        <v>0</v>
      </c>
      <c r="L1245">
        <v>38</v>
      </c>
      <c r="M1245" t="b">
        <v>0</v>
      </c>
      <c r="N1245" s="11">
        <f t="shared" si="114"/>
        <v>14.091666666666667</v>
      </c>
      <c r="O1245" s="16">
        <f t="shared" si="115"/>
        <v>40671.879293981481</v>
      </c>
      <c r="P1245" s="18">
        <f t="shared" si="116"/>
        <v>40732.875</v>
      </c>
      <c r="Q1245" t="s">
        <v>8286</v>
      </c>
      <c r="R1245" s="7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7">
        <v>2000</v>
      </c>
      <c r="E1246">
        <v>2076</v>
      </c>
      <c r="F1246" t="s">
        <v>8219</v>
      </c>
      <c r="G1246" t="s">
        <v>8224</v>
      </c>
      <c r="H1246" t="s">
        <v>8246</v>
      </c>
      <c r="I1246" s="9">
        <v>1366664400</v>
      </c>
      <c r="J1246">
        <v>1363981723</v>
      </c>
      <c r="K1246" t="b">
        <v>1</v>
      </c>
      <c r="L1246">
        <v>45</v>
      </c>
      <c r="M1246" t="b">
        <v>1</v>
      </c>
      <c r="N1246" s="11">
        <f t="shared" si="114"/>
        <v>103.8</v>
      </c>
      <c r="O1246" s="16">
        <f t="shared" si="115"/>
        <v>41355.825497685182</v>
      </c>
      <c r="P1246" s="18">
        <f t="shared" si="116"/>
        <v>41386.875</v>
      </c>
      <c r="Q1246" t="s">
        <v>8276</v>
      </c>
      <c r="R1246" s="7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7">
        <v>2000</v>
      </c>
      <c r="E1247">
        <v>2405</v>
      </c>
      <c r="F1247" t="s">
        <v>8219</v>
      </c>
      <c r="G1247" t="s">
        <v>8224</v>
      </c>
      <c r="H1247" t="s">
        <v>8246</v>
      </c>
      <c r="I1247" s="9">
        <v>1402755834</v>
      </c>
      <c r="J1247">
        <v>1400163834</v>
      </c>
      <c r="K1247" t="b">
        <v>1</v>
      </c>
      <c r="L1247">
        <v>17</v>
      </c>
      <c r="M1247" t="b">
        <v>1</v>
      </c>
      <c r="N1247" s="11">
        <f t="shared" si="114"/>
        <v>120.24999999999999</v>
      </c>
      <c r="O1247" s="16">
        <f t="shared" si="115"/>
        <v>41774.599930555552</v>
      </c>
      <c r="P1247" s="18">
        <f t="shared" si="116"/>
        <v>41804.599930555552</v>
      </c>
      <c r="Q1247" t="s">
        <v>8276</v>
      </c>
      <c r="R1247" s="7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7">
        <v>2000</v>
      </c>
      <c r="E1248">
        <v>2340</v>
      </c>
      <c r="F1248" t="s">
        <v>8219</v>
      </c>
      <c r="G1248" t="s">
        <v>8224</v>
      </c>
      <c r="H1248" t="s">
        <v>8246</v>
      </c>
      <c r="I1248" s="9">
        <v>1323136949</v>
      </c>
      <c r="J1248">
        <v>1319245349</v>
      </c>
      <c r="K1248" t="b">
        <v>1</v>
      </c>
      <c r="L1248">
        <v>31</v>
      </c>
      <c r="M1248" t="b">
        <v>1</v>
      </c>
      <c r="N1248" s="11">
        <f t="shared" si="114"/>
        <v>117</v>
      </c>
      <c r="O1248" s="16">
        <f t="shared" si="115"/>
        <v>40838.043391203704</v>
      </c>
      <c r="P1248" s="18">
        <f t="shared" si="116"/>
        <v>40883.085057870368</v>
      </c>
      <c r="Q1248" t="s">
        <v>8276</v>
      </c>
      <c r="R1248" s="7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7">
        <v>3500</v>
      </c>
      <c r="E1249">
        <v>4275</v>
      </c>
      <c r="F1249" t="s">
        <v>8219</v>
      </c>
      <c r="G1249" t="s">
        <v>8224</v>
      </c>
      <c r="H1249" t="s">
        <v>8246</v>
      </c>
      <c r="I1249" s="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>
        <f t="shared" si="114"/>
        <v>122.14285714285715</v>
      </c>
      <c r="O1249" s="16">
        <f t="shared" si="115"/>
        <v>41370.292303240742</v>
      </c>
      <c r="P1249" s="18">
        <f t="shared" si="116"/>
        <v>41400.292303240742</v>
      </c>
      <c r="Q1249" t="s">
        <v>8276</v>
      </c>
      <c r="R1249" s="7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7">
        <v>2500</v>
      </c>
      <c r="E1250">
        <v>3791</v>
      </c>
      <c r="F1250" t="s">
        <v>8219</v>
      </c>
      <c r="G1250" t="s">
        <v>8224</v>
      </c>
      <c r="H1250" t="s">
        <v>8246</v>
      </c>
      <c r="I1250" s="9">
        <v>1402642740</v>
      </c>
      <c r="J1250">
        <v>1399563953</v>
      </c>
      <c r="K1250" t="b">
        <v>1</v>
      </c>
      <c r="L1250">
        <v>59</v>
      </c>
      <c r="M1250" t="b">
        <v>1</v>
      </c>
      <c r="N1250" s="11">
        <f t="shared" si="114"/>
        <v>151.63999999999999</v>
      </c>
      <c r="O1250" s="16">
        <f t="shared" si="115"/>
        <v>41767.656863425924</v>
      </c>
      <c r="P1250" s="18">
        <f t="shared" si="116"/>
        <v>41803.290972222225</v>
      </c>
      <c r="Q1250" t="s">
        <v>8276</v>
      </c>
      <c r="R1250" s="7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7">
        <v>5000</v>
      </c>
      <c r="E1251">
        <v>5222</v>
      </c>
      <c r="F1251" t="s">
        <v>8219</v>
      </c>
      <c r="G1251" t="s">
        <v>8224</v>
      </c>
      <c r="H1251" t="s">
        <v>8246</v>
      </c>
      <c r="I1251" s="9">
        <v>1341683211</v>
      </c>
      <c r="J1251">
        <v>1339091211</v>
      </c>
      <c r="K1251" t="b">
        <v>1</v>
      </c>
      <c r="L1251">
        <v>81</v>
      </c>
      <c r="M1251" t="b">
        <v>1</v>
      </c>
      <c r="N1251" s="11">
        <f t="shared" si="114"/>
        <v>104.44</v>
      </c>
      <c r="O1251" s="16">
        <f t="shared" si="115"/>
        <v>41067.74086805556</v>
      </c>
      <c r="P1251" s="18">
        <f t="shared" si="116"/>
        <v>41097.74086805556</v>
      </c>
      <c r="Q1251" t="s">
        <v>8276</v>
      </c>
      <c r="R1251" s="7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7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9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>
        <f t="shared" si="114"/>
        <v>200.15333333333331</v>
      </c>
      <c r="O1252" s="16">
        <f t="shared" si="115"/>
        <v>41843.64271990741</v>
      </c>
      <c r="P1252" s="18">
        <f t="shared" si="116"/>
        <v>41888.64271990741</v>
      </c>
      <c r="Q1252" t="s">
        <v>8276</v>
      </c>
      <c r="R1252" s="7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7">
        <v>6000</v>
      </c>
      <c r="E1253">
        <v>6108</v>
      </c>
      <c r="F1253" t="s">
        <v>8219</v>
      </c>
      <c r="G1253" t="s">
        <v>8224</v>
      </c>
      <c r="H1253" t="s">
        <v>8246</v>
      </c>
      <c r="I1253" s="9">
        <v>1316979167</v>
      </c>
      <c r="J1253">
        <v>1311795167</v>
      </c>
      <c r="K1253" t="b">
        <v>1</v>
      </c>
      <c r="L1253">
        <v>74</v>
      </c>
      <c r="M1253" t="b">
        <v>1</v>
      </c>
      <c r="N1253" s="11">
        <f t="shared" si="114"/>
        <v>101.8</v>
      </c>
      <c r="O1253" s="16">
        <f t="shared" si="115"/>
        <v>40751.814432870371</v>
      </c>
      <c r="P1253" s="18">
        <f t="shared" si="116"/>
        <v>40811.814432870371</v>
      </c>
      <c r="Q1253" t="s">
        <v>8276</v>
      </c>
      <c r="R1253" s="7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7">
        <v>3500</v>
      </c>
      <c r="E1254">
        <v>4818</v>
      </c>
      <c r="F1254" t="s">
        <v>8219</v>
      </c>
      <c r="G1254" t="s">
        <v>8224</v>
      </c>
      <c r="H1254" t="s">
        <v>8246</v>
      </c>
      <c r="I1254" s="9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>
        <f t="shared" si="114"/>
        <v>137.65714285714284</v>
      </c>
      <c r="O1254" s="16">
        <f t="shared" si="115"/>
        <v>41543.988067129627</v>
      </c>
      <c r="P1254" s="18">
        <f t="shared" si="116"/>
        <v>41571.988067129627</v>
      </c>
      <c r="Q1254" t="s">
        <v>8276</v>
      </c>
      <c r="R1254" s="7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7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9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>
        <f t="shared" si="114"/>
        <v>303833.2</v>
      </c>
      <c r="O1255" s="16">
        <f t="shared" si="115"/>
        <v>41855.783645833333</v>
      </c>
      <c r="P1255" s="18">
        <f t="shared" si="116"/>
        <v>41885.783645833333</v>
      </c>
      <c r="Q1255" t="s">
        <v>8276</v>
      </c>
      <c r="R1255" s="7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7">
        <v>6700</v>
      </c>
      <c r="E1256">
        <v>13323</v>
      </c>
      <c r="F1256" t="s">
        <v>8219</v>
      </c>
      <c r="G1256" t="s">
        <v>8224</v>
      </c>
      <c r="H1256" t="s">
        <v>8246</v>
      </c>
      <c r="I1256" s="9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>
        <f t="shared" si="114"/>
        <v>198.85074626865671</v>
      </c>
      <c r="O1256" s="16">
        <f t="shared" si="115"/>
        <v>40487.621365740742</v>
      </c>
      <c r="P1256" s="18">
        <f t="shared" si="116"/>
        <v>40544.207638888889</v>
      </c>
      <c r="Q1256" t="s">
        <v>8276</v>
      </c>
      <c r="R1256" s="7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7">
        <v>3000</v>
      </c>
      <c r="E1257">
        <v>6071</v>
      </c>
      <c r="F1257" t="s">
        <v>8219</v>
      </c>
      <c r="G1257" t="s">
        <v>8224</v>
      </c>
      <c r="H1257" t="s">
        <v>8246</v>
      </c>
      <c r="I1257" s="9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>
        <f t="shared" si="114"/>
        <v>202.36666666666667</v>
      </c>
      <c r="O1257" s="16">
        <f t="shared" si="115"/>
        <v>41579.845509259263</v>
      </c>
      <c r="P1257" s="18">
        <f t="shared" si="116"/>
        <v>41609.887175925927</v>
      </c>
      <c r="Q1257" t="s">
        <v>8276</v>
      </c>
      <c r="R1257" s="7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7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9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>
        <f t="shared" si="114"/>
        <v>117.96376666666666</v>
      </c>
      <c r="O1258" s="16">
        <f t="shared" si="115"/>
        <v>40921.919340277782</v>
      </c>
      <c r="P1258" s="18">
        <f t="shared" si="116"/>
        <v>40951.919340277782</v>
      </c>
      <c r="Q1258" t="s">
        <v>8276</v>
      </c>
      <c r="R1258" s="7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7">
        <v>5500</v>
      </c>
      <c r="E1259">
        <v>16210</v>
      </c>
      <c r="F1259" t="s">
        <v>8219</v>
      </c>
      <c r="G1259" t="s">
        <v>8224</v>
      </c>
      <c r="H1259" t="s">
        <v>8246</v>
      </c>
      <c r="I1259" s="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>
        <f t="shared" si="114"/>
        <v>294.72727272727275</v>
      </c>
      <c r="O1259" s="16">
        <f t="shared" si="115"/>
        <v>40587.085532407407</v>
      </c>
      <c r="P1259" s="18">
        <f t="shared" si="116"/>
        <v>40636.043865740743</v>
      </c>
      <c r="Q1259" t="s">
        <v>8276</v>
      </c>
      <c r="R1259" s="7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7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9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>
        <f t="shared" si="114"/>
        <v>213.14633333333336</v>
      </c>
      <c r="O1260" s="16">
        <f t="shared" si="115"/>
        <v>41487.611250000002</v>
      </c>
      <c r="P1260" s="18">
        <f t="shared" si="116"/>
        <v>41517.611250000002</v>
      </c>
      <c r="Q1260" t="s">
        <v>8276</v>
      </c>
      <c r="R1260" s="7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7">
        <v>2500</v>
      </c>
      <c r="E1261">
        <v>2606</v>
      </c>
      <c r="F1261" t="s">
        <v>8219</v>
      </c>
      <c r="G1261" t="s">
        <v>8224</v>
      </c>
      <c r="H1261" t="s">
        <v>8246</v>
      </c>
      <c r="I1261" s="9">
        <v>1402286340</v>
      </c>
      <c r="J1261">
        <v>1399504664</v>
      </c>
      <c r="K1261" t="b">
        <v>1</v>
      </c>
      <c r="L1261">
        <v>96</v>
      </c>
      <c r="M1261" t="b">
        <v>1</v>
      </c>
      <c r="N1261" s="11">
        <f t="shared" si="114"/>
        <v>104.24</v>
      </c>
      <c r="O1261" s="16">
        <f t="shared" si="115"/>
        <v>41766.970648148148</v>
      </c>
      <c r="P1261" s="18">
        <f t="shared" si="116"/>
        <v>41799.165972222225</v>
      </c>
      <c r="Q1261" t="s">
        <v>8276</v>
      </c>
      <c r="R1261" s="7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7">
        <v>3300</v>
      </c>
      <c r="E1262">
        <v>3751</v>
      </c>
      <c r="F1262" t="s">
        <v>8219</v>
      </c>
      <c r="G1262" t="s">
        <v>8224</v>
      </c>
      <c r="H1262" t="s">
        <v>8246</v>
      </c>
      <c r="I1262" s="9">
        <v>1393445620</v>
      </c>
      <c r="J1262">
        <v>1390853620</v>
      </c>
      <c r="K1262" t="b">
        <v>1</v>
      </c>
      <c r="L1262">
        <v>74</v>
      </c>
      <c r="M1262" t="b">
        <v>1</v>
      </c>
      <c r="N1262" s="11">
        <f t="shared" si="114"/>
        <v>113.66666666666667</v>
      </c>
      <c r="O1262" s="16">
        <f t="shared" si="115"/>
        <v>41666.842824074076</v>
      </c>
      <c r="P1262" s="18">
        <f t="shared" si="116"/>
        <v>41696.842824074076</v>
      </c>
      <c r="Q1262" t="s">
        <v>8276</v>
      </c>
      <c r="R1262" s="7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7">
        <v>2000</v>
      </c>
      <c r="E1263">
        <v>2025</v>
      </c>
      <c r="F1263" t="s">
        <v>8219</v>
      </c>
      <c r="G1263" t="s">
        <v>8224</v>
      </c>
      <c r="H1263" t="s">
        <v>8246</v>
      </c>
      <c r="I1263" s="9">
        <v>1390983227</v>
      </c>
      <c r="J1263">
        <v>1388391227</v>
      </c>
      <c r="K1263" t="b">
        <v>1</v>
      </c>
      <c r="L1263">
        <v>52</v>
      </c>
      <c r="M1263" t="b">
        <v>1</v>
      </c>
      <c r="N1263" s="11">
        <f t="shared" si="114"/>
        <v>101.25</v>
      </c>
      <c r="O1263" s="16">
        <f t="shared" si="115"/>
        <v>41638.342905092592</v>
      </c>
      <c r="P1263" s="18">
        <f t="shared" si="116"/>
        <v>41668.342905092592</v>
      </c>
      <c r="Q1263" t="s">
        <v>8276</v>
      </c>
      <c r="R1263" s="7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7">
        <v>6500</v>
      </c>
      <c r="E1264">
        <v>8152</v>
      </c>
      <c r="F1264" t="s">
        <v>8219</v>
      </c>
      <c r="G1264" t="s">
        <v>8229</v>
      </c>
      <c r="H1264" t="s">
        <v>8251</v>
      </c>
      <c r="I1264" s="9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>
        <f t="shared" si="114"/>
        <v>125.41538461538462</v>
      </c>
      <c r="O1264" s="16">
        <f t="shared" si="115"/>
        <v>41656.762638888889</v>
      </c>
      <c r="P1264" s="18">
        <f t="shared" si="116"/>
        <v>41686.762638888889</v>
      </c>
      <c r="Q1264" t="s">
        <v>8276</v>
      </c>
      <c r="R1264" s="7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7">
        <v>1500</v>
      </c>
      <c r="E1265">
        <v>1785</v>
      </c>
      <c r="F1265" t="s">
        <v>8219</v>
      </c>
      <c r="G1265" t="s">
        <v>8224</v>
      </c>
      <c r="H1265" t="s">
        <v>8246</v>
      </c>
      <c r="I1265" s="9">
        <v>1396054800</v>
      </c>
      <c r="J1265">
        <v>1393034470</v>
      </c>
      <c r="K1265" t="b">
        <v>1</v>
      </c>
      <c r="L1265">
        <v>41</v>
      </c>
      <c r="M1265" t="b">
        <v>1</v>
      </c>
      <c r="N1265" s="11">
        <f t="shared" si="114"/>
        <v>119</v>
      </c>
      <c r="O1265" s="16">
        <f t="shared" si="115"/>
        <v>41692.084143518521</v>
      </c>
      <c r="P1265" s="18">
        <f t="shared" si="116"/>
        <v>41727.041666666664</v>
      </c>
      <c r="Q1265" t="s">
        <v>8276</v>
      </c>
      <c r="R1265" s="7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7">
        <v>650</v>
      </c>
      <c r="E1266">
        <v>1082</v>
      </c>
      <c r="F1266" t="s">
        <v>8219</v>
      </c>
      <c r="G1266" t="s">
        <v>8224</v>
      </c>
      <c r="H1266" t="s">
        <v>8246</v>
      </c>
      <c r="I1266" s="9">
        <v>1383062083</v>
      </c>
      <c r="J1266">
        <v>1380556483</v>
      </c>
      <c r="K1266" t="b">
        <v>1</v>
      </c>
      <c r="L1266">
        <v>34</v>
      </c>
      <c r="M1266" t="b">
        <v>1</v>
      </c>
      <c r="N1266" s="11">
        <f t="shared" si="114"/>
        <v>166.46153846153845</v>
      </c>
      <c r="O1266" s="16">
        <f t="shared" si="115"/>
        <v>41547.662997685184</v>
      </c>
      <c r="P1266" s="18">
        <f t="shared" si="116"/>
        <v>41576.662997685184</v>
      </c>
      <c r="Q1266" t="s">
        <v>8276</v>
      </c>
      <c r="R1266" s="7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9">
        <v>1291131815</v>
      </c>
      <c r="J1267">
        <v>1287071015</v>
      </c>
      <c r="K1267" t="b">
        <v>1</v>
      </c>
      <c r="L1267">
        <v>66</v>
      </c>
      <c r="M1267" t="b">
        <v>1</v>
      </c>
      <c r="N1267" s="11">
        <f t="shared" si="114"/>
        <v>119.14771428571429</v>
      </c>
      <c r="O1267" s="16">
        <f t="shared" si="115"/>
        <v>40465.655266203699</v>
      </c>
      <c r="P1267" s="18">
        <f t="shared" si="116"/>
        <v>40512.655266203699</v>
      </c>
      <c r="Q1267" t="s">
        <v>8276</v>
      </c>
      <c r="R1267" s="7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7">
        <v>9500</v>
      </c>
      <c r="E1268">
        <v>9545</v>
      </c>
      <c r="F1268" t="s">
        <v>8219</v>
      </c>
      <c r="G1268" t="s">
        <v>8224</v>
      </c>
      <c r="H1268" t="s">
        <v>8246</v>
      </c>
      <c r="I1268" s="9">
        <v>1389474145</v>
      </c>
      <c r="J1268">
        <v>1386882145</v>
      </c>
      <c r="K1268" t="b">
        <v>1</v>
      </c>
      <c r="L1268">
        <v>50</v>
      </c>
      <c r="M1268" t="b">
        <v>1</v>
      </c>
      <c r="N1268" s="11">
        <f t="shared" si="114"/>
        <v>100.47368421052632</v>
      </c>
      <c r="O1268" s="16">
        <f t="shared" si="115"/>
        <v>41620.87667824074</v>
      </c>
      <c r="P1268" s="18">
        <f t="shared" si="116"/>
        <v>41650.87667824074</v>
      </c>
      <c r="Q1268" t="s">
        <v>8276</v>
      </c>
      <c r="R1268" s="7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7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>
        <f t="shared" si="114"/>
        <v>101.8</v>
      </c>
      <c r="O1269" s="16">
        <f t="shared" si="115"/>
        <v>41449.585162037038</v>
      </c>
      <c r="P1269" s="18">
        <f t="shared" si="116"/>
        <v>41479.585162037038</v>
      </c>
      <c r="Q1269" t="s">
        <v>8276</v>
      </c>
      <c r="R1269" s="7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7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9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>
        <f t="shared" si="114"/>
        <v>116.66666666666667</v>
      </c>
      <c r="O1270" s="16">
        <f t="shared" si="115"/>
        <v>41507.845451388886</v>
      </c>
      <c r="P1270" s="18">
        <f t="shared" si="116"/>
        <v>41537.845451388886</v>
      </c>
      <c r="Q1270" t="s">
        <v>8276</v>
      </c>
      <c r="R1270" s="7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7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9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>
        <f t="shared" si="114"/>
        <v>108.64893617021276</v>
      </c>
      <c r="O1271" s="16">
        <f t="shared" si="115"/>
        <v>42445.823055555549</v>
      </c>
      <c r="P1271" s="18">
        <f t="shared" si="116"/>
        <v>42476</v>
      </c>
      <c r="Q1271" t="s">
        <v>8276</v>
      </c>
      <c r="R1271" s="7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7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9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>
        <f t="shared" si="114"/>
        <v>114.72</v>
      </c>
      <c r="O1272" s="16">
        <f t="shared" si="115"/>
        <v>40933.856967592597</v>
      </c>
      <c r="P1272" s="18">
        <f t="shared" si="116"/>
        <v>40993.815300925926</v>
      </c>
      <c r="Q1272" t="s">
        <v>8276</v>
      </c>
      <c r="R1272" s="7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7">
        <v>7500</v>
      </c>
      <c r="E1273">
        <v>7635</v>
      </c>
      <c r="F1273" t="s">
        <v>8219</v>
      </c>
      <c r="G1273" t="s">
        <v>8224</v>
      </c>
      <c r="H1273" t="s">
        <v>8246</v>
      </c>
      <c r="I1273" s="9">
        <v>1384363459</v>
      </c>
      <c r="J1273">
        <v>1381767859</v>
      </c>
      <c r="K1273" t="b">
        <v>1</v>
      </c>
      <c r="L1273">
        <v>31</v>
      </c>
      <c r="M1273" t="b">
        <v>1</v>
      </c>
      <c r="N1273" s="11">
        <f t="shared" si="114"/>
        <v>101.8</v>
      </c>
      <c r="O1273" s="16">
        <f t="shared" si="115"/>
        <v>41561.683553240742</v>
      </c>
      <c r="P1273" s="18">
        <f t="shared" si="116"/>
        <v>41591.725219907406</v>
      </c>
      <c r="Q1273" t="s">
        <v>8276</v>
      </c>
      <c r="R1273" s="7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7">
        <v>5000</v>
      </c>
      <c r="E1274">
        <v>5300</v>
      </c>
      <c r="F1274" t="s">
        <v>8219</v>
      </c>
      <c r="G1274" t="s">
        <v>8224</v>
      </c>
      <c r="H1274" t="s">
        <v>8246</v>
      </c>
      <c r="I1274" s="9">
        <v>1276574400</v>
      </c>
      <c r="J1274">
        <v>1270576379</v>
      </c>
      <c r="K1274" t="b">
        <v>1</v>
      </c>
      <c r="L1274">
        <v>28</v>
      </c>
      <c r="M1274" t="b">
        <v>1</v>
      </c>
      <c r="N1274" s="11">
        <f t="shared" si="114"/>
        <v>106</v>
      </c>
      <c r="O1274" s="16">
        <f t="shared" si="115"/>
        <v>40274.745127314818</v>
      </c>
      <c r="P1274" s="18">
        <f t="shared" si="116"/>
        <v>40344.166666666664</v>
      </c>
      <c r="Q1274" t="s">
        <v>8276</v>
      </c>
      <c r="R1274" s="7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7">
        <v>4000</v>
      </c>
      <c r="E1275">
        <v>4140</v>
      </c>
      <c r="F1275" t="s">
        <v>8219</v>
      </c>
      <c r="G1275" t="s">
        <v>8229</v>
      </c>
      <c r="H1275" t="s">
        <v>8251</v>
      </c>
      <c r="I1275" s="9">
        <v>1409506291</v>
      </c>
      <c r="J1275">
        <v>1406914291</v>
      </c>
      <c r="K1275" t="b">
        <v>1</v>
      </c>
      <c r="L1275">
        <v>54</v>
      </c>
      <c r="M1275" t="b">
        <v>1</v>
      </c>
      <c r="N1275" s="11">
        <f t="shared" si="114"/>
        <v>103.49999999999999</v>
      </c>
      <c r="O1275" s="16">
        <f t="shared" si="115"/>
        <v>41852.730219907404</v>
      </c>
      <c r="P1275" s="18">
        <f t="shared" si="116"/>
        <v>41882.730219907404</v>
      </c>
      <c r="Q1275" t="s">
        <v>8276</v>
      </c>
      <c r="R1275" s="7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7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9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>
        <f t="shared" si="114"/>
        <v>154.97535999999999</v>
      </c>
      <c r="O1276" s="16">
        <f t="shared" si="115"/>
        <v>41116.690104166664</v>
      </c>
      <c r="P1276" s="18">
        <f t="shared" si="116"/>
        <v>41151.690104166664</v>
      </c>
      <c r="Q1276" t="s">
        <v>8276</v>
      </c>
      <c r="R1276" s="7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9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>
        <f t="shared" si="114"/>
        <v>162.14066666666668</v>
      </c>
      <c r="O1277" s="16">
        <f t="shared" si="115"/>
        <v>41458.867905092593</v>
      </c>
      <c r="P1277" s="18">
        <f t="shared" si="116"/>
        <v>41493.867905092593</v>
      </c>
      <c r="Q1277" t="s">
        <v>8276</v>
      </c>
      <c r="R1277" s="7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7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9">
        <v>1251777600</v>
      </c>
      <c r="J1278">
        <v>1247504047</v>
      </c>
      <c r="K1278" t="b">
        <v>1</v>
      </c>
      <c r="L1278">
        <v>68</v>
      </c>
      <c r="M1278" t="b">
        <v>1</v>
      </c>
      <c r="N1278" s="11">
        <f t="shared" si="114"/>
        <v>104.42100000000001</v>
      </c>
      <c r="O1278" s="16">
        <f t="shared" si="115"/>
        <v>40007.704247685186</v>
      </c>
      <c r="P1278" s="18">
        <f t="shared" si="116"/>
        <v>40057.166666666664</v>
      </c>
      <c r="Q1278" t="s">
        <v>8276</v>
      </c>
      <c r="R1278" s="7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7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>
        <f t="shared" si="114"/>
        <v>106.12433333333333</v>
      </c>
      <c r="O1279" s="16">
        <f t="shared" si="115"/>
        <v>41121.561886574076</v>
      </c>
      <c r="P1279" s="18">
        <f t="shared" si="116"/>
        <v>41156.561886574076</v>
      </c>
      <c r="Q1279" t="s">
        <v>8276</v>
      </c>
      <c r="R1279" s="7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7">
        <v>6500</v>
      </c>
      <c r="E1280">
        <v>10071</v>
      </c>
      <c r="F1280" t="s">
        <v>8219</v>
      </c>
      <c r="G1280" t="s">
        <v>8224</v>
      </c>
      <c r="H1280" t="s">
        <v>8246</v>
      </c>
      <c r="I1280" s="9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>
        <f t="shared" si="114"/>
        <v>154.93846153846152</v>
      </c>
      <c r="O1280" s="16">
        <f t="shared" si="115"/>
        <v>41786.555162037039</v>
      </c>
      <c r="P1280" s="18">
        <f t="shared" si="116"/>
        <v>41815.083333333336</v>
      </c>
      <c r="Q1280" t="s">
        <v>8276</v>
      </c>
      <c r="R1280" s="7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7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9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>
        <f t="shared" si="114"/>
        <v>110.77157238734421</v>
      </c>
      <c r="O1281" s="16">
        <f t="shared" si="115"/>
        <v>41682.099189814813</v>
      </c>
      <c r="P1281" s="18">
        <f t="shared" si="116"/>
        <v>41722.057523148149</v>
      </c>
      <c r="Q1281" t="s">
        <v>8276</v>
      </c>
      <c r="R1281" s="7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7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9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>
        <f t="shared" ref="N1282:N1345" si="120">E1282/D1282*100</f>
        <v>110.91186666666665</v>
      </c>
      <c r="O1282" s="16">
        <f t="shared" ref="O1282:O1345" si="121">(((J1282/60)/60)/24)+DATE(1970,1,1)</f>
        <v>40513.757569444446</v>
      </c>
      <c r="P1282" s="18">
        <f t="shared" ref="P1282:P1345" si="122">(((I1282/60)/60)/24)+DATE(1970,1,1)</f>
        <v>40603.757569444446</v>
      </c>
      <c r="Q1282" t="s">
        <v>8276</v>
      </c>
      <c r="R1282" s="7">
        <f t="shared" ref="R1282:R1345" si="123">E1282/L1282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7">
        <v>7000</v>
      </c>
      <c r="E1283">
        <v>7750</v>
      </c>
      <c r="F1283" t="s">
        <v>8219</v>
      </c>
      <c r="G1283" t="s">
        <v>8224</v>
      </c>
      <c r="H1283" t="s">
        <v>8246</v>
      </c>
      <c r="I1283" s="9">
        <v>1375033836</v>
      </c>
      <c r="J1283">
        <v>1373305836</v>
      </c>
      <c r="K1283" t="b">
        <v>1</v>
      </c>
      <c r="L1283">
        <v>74</v>
      </c>
      <c r="M1283" t="b">
        <v>1</v>
      </c>
      <c r="N1283" s="11">
        <f t="shared" si="120"/>
        <v>110.71428571428572</v>
      </c>
      <c r="O1283" s="16">
        <f t="shared" si="121"/>
        <v>41463.743472222224</v>
      </c>
      <c r="P1283" s="18">
        <f t="shared" si="122"/>
        <v>41483.743472222224</v>
      </c>
      <c r="Q1283" t="s">
        <v>8276</v>
      </c>
      <c r="R1283" s="7">
        <f t="shared" si="123"/>
        <v>104.72972972972973</v>
      </c>
      <c r="S1283" t="str">
        <f t="shared" ref="S1283:S1346" si="124">LEFT(Q1283,FIND("/",Q1283)-1)</f>
        <v>music</v>
      </c>
      <c r="T1283" t="str">
        <f t="shared" ref="T1283:T1346" si="125">RIGHT(Q1283,LEN(Q1283)-FIND("/",Q1283))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7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9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>
        <f t="shared" si="120"/>
        <v>123.61333333333333</v>
      </c>
      <c r="O1284" s="16">
        <f t="shared" si="121"/>
        <v>41586.475173611114</v>
      </c>
      <c r="P1284" s="18">
        <f t="shared" si="122"/>
        <v>41617.207638888889</v>
      </c>
      <c r="Q1284" t="s">
        <v>8276</v>
      </c>
      <c r="R1284" s="7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7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9">
        <v>1362974400</v>
      </c>
      <c r="J1285">
        <v>1360948389</v>
      </c>
      <c r="K1285" t="b">
        <v>1</v>
      </c>
      <c r="L1285">
        <v>22</v>
      </c>
      <c r="M1285" t="b">
        <v>1</v>
      </c>
      <c r="N1285" s="11">
        <f t="shared" si="120"/>
        <v>211.05</v>
      </c>
      <c r="O1285" s="16">
        <f t="shared" si="121"/>
        <v>41320.717465277776</v>
      </c>
      <c r="P1285" s="18">
        <f t="shared" si="122"/>
        <v>41344.166666666664</v>
      </c>
      <c r="Q1285" t="s">
        <v>8276</v>
      </c>
      <c r="R1285" s="7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7">
        <v>2000</v>
      </c>
      <c r="E1286">
        <v>2020</v>
      </c>
      <c r="F1286" t="s">
        <v>8219</v>
      </c>
      <c r="G1286" t="s">
        <v>8224</v>
      </c>
      <c r="H1286" t="s">
        <v>8246</v>
      </c>
      <c r="I1286" s="9">
        <v>1483203540</v>
      </c>
      <c r="J1286">
        <v>1481175482</v>
      </c>
      <c r="K1286" t="b">
        <v>0</v>
      </c>
      <c r="L1286">
        <v>31</v>
      </c>
      <c r="M1286" t="b">
        <v>1</v>
      </c>
      <c r="N1286" s="11">
        <f t="shared" si="120"/>
        <v>101</v>
      </c>
      <c r="O1286" s="16">
        <f t="shared" si="121"/>
        <v>42712.23474537037</v>
      </c>
      <c r="P1286" s="18">
        <f t="shared" si="122"/>
        <v>42735.707638888889</v>
      </c>
      <c r="Q1286" t="s">
        <v>8271</v>
      </c>
      <c r="R1286" s="7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7">
        <v>2000</v>
      </c>
      <c r="E1287">
        <v>2033</v>
      </c>
      <c r="F1287" t="s">
        <v>8219</v>
      </c>
      <c r="G1287" t="s">
        <v>8225</v>
      </c>
      <c r="H1287" t="s">
        <v>8247</v>
      </c>
      <c r="I1287" s="9">
        <v>1434808775</v>
      </c>
      <c r="J1287">
        <v>1433512775</v>
      </c>
      <c r="K1287" t="b">
        <v>0</v>
      </c>
      <c r="L1287">
        <v>63</v>
      </c>
      <c r="M1287" t="b">
        <v>1</v>
      </c>
      <c r="N1287" s="11">
        <f t="shared" si="120"/>
        <v>101.64999999999999</v>
      </c>
      <c r="O1287" s="16">
        <f t="shared" si="121"/>
        <v>42160.583043981482</v>
      </c>
      <c r="P1287" s="18">
        <f t="shared" si="122"/>
        <v>42175.583043981482</v>
      </c>
      <c r="Q1287" t="s">
        <v>8271</v>
      </c>
      <c r="R1287" s="7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7">
        <v>1500</v>
      </c>
      <c r="E1288">
        <v>1625</v>
      </c>
      <c r="F1288" t="s">
        <v>8219</v>
      </c>
      <c r="G1288" t="s">
        <v>8225</v>
      </c>
      <c r="H1288" t="s">
        <v>8247</v>
      </c>
      <c r="I1288" s="9">
        <v>1424181600</v>
      </c>
      <c r="J1288">
        <v>1423041227</v>
      </c>
      <c r="K1288" t="b">
        <v>0</v>
      </c>
      <c r="L1288">
        <v>20</v>
      </c>
      <c r="M1288" t="b">
        <v>1</v>
      </c>
      <c r="N1288" s="11">
        <f t="shared" si="120"/>
        <v>108.33333333333333</v>
      </c>
      <c r="O1288" s="16">
        <f t="shared" si="121"/>
        <v>42039.384571759263</v>
      </c>
      <c r="P1288" s="18">
        <f t="shared" si="122"/>
        <v>42052.583333333328</v>
      </c>
      <c r="Q1288" t="s">
        <v>8271</v>
      </c>
      <c r="R1288" s="7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7">
        <v>250</v>
      </c>
      <c r="E1289">
        <v>605</v>
      </c>
      <c r="F1289" t="s">
        <v>8219</v>
      </c>
      <c r="G1289" t="s">
        <v>8225</v>
      </c>
      <c r="H1289" t="s">
        <v>8247</v>
      </c>
      <c r="I1289" s="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>
        <f t="shared" si="120"/>
        <v>242</v>
      </c>
      <c r="O1289" s="16">
        <f t="shared" si="121"/>
        <v>42107.621018518519</v>
      </c>
      <c r="P1289" s="18">
        <f t="shared" si="122"/>
        <v>42167.621018518519</v>
      </c>
      <c r="Q1289" t="s">
        <v>8271</v>
      </c>
      <c r="R1289" s="7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7">
        <v>4000</v>
      </c>
      <c r="E1290">
        <v>4018</v>
      </c>
      <c r="F1290" t="s">
        <v>8219</v>
      </c>
      <c r="G1290" t="s">
        <v>8224</v>
      </c>
      <c r="H1290" t="s">
        <v>8246</v>
      </c>
      <c r="I1290" s="9">
        <v>1470801600</v>
      </c>
      <c r="J1290">
        <v>1468122163</v>
      </c>
      <c r="K1290" t="b">
        <v>0</v>
      </c>
      <c r="L1290">
        <v>61</v>
      </c>
      <c r="M1290" t="b">
        <v>1</v>
      </c>
      <c r="N1290" s="11">
        <f t="shared" si="120"/>
        <v>100.44999999999999</v>
      </c>
      <c r="O1290" s="16">
        <f t="shared" si="121"/>
        <v>42561.154664351852</v>
      </c>
      <c r="P1290" s="18">
        <f t="shared" si="122"/>
        <v>42592.166666666672</v>
      </c>
      <c r="Q1290" t="s">
        <v>8271</v>
      </c>
      <c r="R1290" s="7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7">
        <v>1500</v>
      </c>
      <c r="E1291">
        <v>1876</v>
      </c>
      <c r="F1291" t="s">
        <v>8219</v>
      </c>
      <c r="G1291" t="s">
        <v>8224</v>
      </c>
      <c r="H1291" t="s">
        <v>8246</v>
      </c>
      <c r="I1291" s="9">
        <v>1483499645</v>
      </c>
      <c r="J1291">
        <v>1480907645</v>
      </c>
      <c r="K1291" t="b">
        <v>0</v>
      </c>
      <c r="L1291">
        <v>52</v>
      </c>
      <c r="M1291" t="b">
        <v>1</v>
      </c>
      <c r="N1291" s="11">
        <f t="shared" si="120"/>
        <v>125.06666666666666</v>
      </c>
      <c r="O1291" s="16">
        <f t="shared" si="121"/>
        <v>42709.134780092587</v>
      </c>
      <c r="P1291" s="18">
        <f t="shared" si="122"/>
        <v>42739.134780092587</v>
      </c>
      <c r="Q1291" t="s">
        <v>8271</v>
      </c>
      <c r="R1291" s="7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7">
        <v>3500</v>
      </c>
      <c r="E1292">
        <v>3800</v>
      </c>
      <c r="F1292" t="s">
        <v>8219</v>
      </c>
      <c r="G1292" t="s">
        <v>8224</v>
      </c>
      <c r="H1292" t="s">
        <v>8246</v>
      </c>
      <c r="I1292" s="9">
        <v>1429772340</v>
      </c>
      <c r="J1292">
        <v>1427121931</v>
      </c>
      <c r="K1292" t="b">
        <v>0</v>
      </c>
      <c r="L1292">
        <v>86</v>
      </c>
      <c r="M1292" t="b">
        <v>1</v>
      </c>
      <c r="N1292" s="11">
        <f t="shared" si="120"/>
        <v>108.57142857142857</v>
      </c>
      <c r="O1292" s="16">
        <f t="shared" si="121"/>
        <v>42086.614942129629</v>
      </c>
      <c r="P1292" s="18">
        <f t="shared" si="122"/>
        <v>42117.290972222225</v>
      </c>
      <c r="Q1292" t="s">
        <v>8271</v>
      </c>
      <c r="R1292" s="7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7">
        <v>3000</v>
      </c>
      <c r="E1293">
        <v>4371</v>
      </c>
      <c r="F1293" t="s">
        <v>8219</v>
      </c>
      <c r="G1293" t="s">
        <v>8224</v>
      </c>
      <c r="H1293" t="s">
        <v>8246</v>
      </c>
      <c r="I1293" s="9">
        <v>1428390000</v>
      </c>
      <c r="J1293">
        <v>1425224391</v>
      </c>
      <c r="K1293" t="b">
        <v>0</v>
      </c>
      <c r="L1293">
        <v>42</v>
      </c>
      <c r="M1293" t="b">
        <v>1</v>
      </c>
      <c r="N1293" s="11">
        <f t="shared" si="120"/>
        <v>145.70000000000002</v>
      </c>
      <c r="O1293" s="16">
        <f t="shared" si="121"/>
        <v>42064.652673611112</v>
      </c>
      <c r="P1293" s="18">
        <f t="shared" si="122"/>
        <v>42101.291666666672</v>
      </c>
      <c r="Q1293" t="s">
        <v>8271</v>
      </c>
      <c r="R1293" s="7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7">
        <v>1700</v>
      </c>
      <c r="E1294">
        <v>1870</v>
      </c>
      <c r="F1294" t="s">
        <v>8219</v>
      </c>
      <c r="G1294" t="s">
        <v>8225</v>
      </c>
      <c r="H1294" t="s">
        <v>8247</v>
      </c>
      <c r="I1294" s="9">
        <v>1444172340</v>
      </c>
      <c r="J1294">
        <v>1441822828</v>
      </c>
      <c r="K1294" t="b">
        <v>0</v>
      </c>
      <c r="L1294">
        <v>52</v>
      </c>
      <c r="M1294" t="b">
        <v>1</v>
      </c>
      <c r="N1294" s="11">
        <f t="shared" si="120"/>
        <v>110.00000000000001</v>
      </c>
      <c r="O1294" s="16">
        <f t="shared" si="121"/>
        <v>42256.764212962968</v>
      </c>
      <c r="P1294" s="18">
        <f t="shared" si="122"/>
        <v>42283.957638888889</v>
      </c>
      <c r="Q1294" t="s">
        <v>8271</v>
      </c>
      <c r="R1294" s="7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7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9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>
        <f t="shared" si="120"/>
        <v>102.23333333333333</v>
      </c>
      <c r="O1295" s="16">
        <f t="shared" si="121"/>
        <v>42292.701053240744</v>
      </c>
      <c r="P1295" s="18">
        <f t="shared" si="122"/>
        <v>42322.742719907401</v>
      </c>
      <c r="Q1295" t="s">
        <v>8271</v>
      </c>
      <c r="R1295" s="7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7">
        <v>500</v>
      </c>
      <c r="E1296">
        <v>610</v>
      </c>
      <c r="F1296" t="s">
        <v>8219</v>
      </c>
      <c r="G1296" t="s">
        <v>8225</v>
      </c>
      <c r="H1296" t="s">
        <v>8247</v>
      </c>
      <c r="I1296" s="9">
        <v>1445252400</v>
      </c>
      <c r="J1296">
        <v>1443696797</v>
      </c>
      <c r="K1296" t="b">
        <v>0</v>
      </c>
      <c r="L1296">
        <v>22</v>
      </c>
      <c r="M1296" t="b">
        <v>1</v>
      </c>
      <c r="N1296" s="11">
        <f t="shared" si="120"/>
        <v>122</v>
      </c>
      <c r="O1296" s="16">
        <f t="shared" si="121"/>
        <v>42278.453668981485</v>
      </c>
      <c r="P1296" s="18">
        <f t="shared" si="122"/>
        <v>42296.458333333328</v>
      </c>
      <c r="Q1296" t="s">
        <v>8271</v>
      </c>
      <c r="R1296" s="7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7">
        <v>2500</v>
      </c>
      <c r="E1297">
        <v>2549</v>
      </c>
      <c r="F1297" t="s">
        <v>8219</v>
      </c>
      <c r="G1297" t="s">
        <v>8225</v>
      </c>
      <c r="H1297" t="s">
        <v>8247</v>
      </c>
      <c r="I1297" s="9">
        <v>1438189200</v>
      </c>
      <c r="J1297">
        <v>1435585497</v>
      </c>
      <c r="K1297" t="b">
        <v>0</v>
      </c>
      <c r="L1297">
        <v>64</v>
      </c>
      <c r="M1297" t="b">
        <v>1</v>
      </c>
      <c r="N1297" s="11">
        <f t="shared" si="120"/>
        <v>101.96000000000001</v>
      </c>
      <c r="O1297" s="16">
        <f t="shared" si="121"/>
        <v>42184.572881944448</v>
      </c>
      <c r="P1297" s="18">
        <f t="shared" si="122"/>
        <v>42214.708333333328</v>
      </c>
      <c r="Q1297" t="s">
        <v>8271</v>
      </c>
      <c r="R1297" s="7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7">
        <v>850</v>
      </c>
      <c r="E1298">
        <v>1200</v>
      </c>
      <c r="F1298" t="s">
        <v>8219</v>
      </c>
      <c r="G1298" t="s">
        <v>8225</v>
      </c>
      <c r="H1298" t="s">
        <v>8247</v>
      </c>
      <c r="I1298" s="9">
        <v>1457914373</v>
      </c>
      <c r="J1298">
        <v>1456189973</v>
      </c>
      <c r="K1298" t="b">
        <v>0</v>
      </c>
      <c r="L1298">
        <v>23</v>
      </c>
      <c r="M1298" t="b">
        <v>1</v>
      </c>
      <c r="N1298" s="11">
        <f t="shared" si="120"/>
        <v>141.1764705882353</v>
      </c>
      <c r="O1298" s="16">
        <f t="shared" si="121"/>
        <v>42423.050613425927</v>
      </c>
      <c r="P1298" s="18">
        <f t="shared" si="122"/>
        <v>42443.008946759262</v>
      </c>
      <c r="Q1298" t="s">
        <v>8271</v>
      </c>
      <c r="R1298" s="7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7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>
        <f t="shared" si="120"/>
        <v>109.52500000000001</v>
      </c>
      <c r="O1299" s="16">
        <f t="shared" si="121"/>
        <v>42461.747199074074</v>
      </c>
      <c r="P1299" s="18">
        <f t="shared" si="122"/>
        <v>42491.747199074074</v>
      </c>
      <c r="Q1299" t="s">
        <v>8271</v>
      </c>
      <c r="R1299" s="7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7">
        <v>2000</v>
      </c>
      <c r="E1300">
        <v>2093</v>
      </c>
      <c r="F1300" t="s">
        <v>8219</v>
      </c>
      <c r="G1300" t="s">
        <v>8225</v>
      </c>
      <c r="H1300" t="s">
        <v>8247</v>
      </c>
      <c r="I1300" s="9">
        <v>1461860432</v>
      </c>
      <c r="J1300">
        <v>1459268432</v>
      </c>
      <c r="K1300" t="b">
        <v>0</v>
      </c>
      <c r="L1300">
        <v>33</v>
      </c>
      <c r="M1300" t="b">
        <v>1</v>
      </c>
      <c r="N1300" s="11">
        <f t="shared" si="120"/>
        <v>104.65</v>
      </c>
      <c r="O1300" s="16">
        <f t="shared" si="121"/>
        <v>42458.680925925932</v>
      </c>
      <c r="P1300" s="18">
        <f t="shared" si="122"/>
        <v>42488.680925925932</v>
      </c>
      <c r="Q1300" t="s">
        <v>8271</v>
      </c>
      <c r="R1300" s="7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7">
        <v>3500</v>
      </c>
      <c r="E1301">
        <v>4340</v>
      </c>
      <c r="F1301" t="s">
        <v>8219</v>
      </c>
      <c r="G1301" t="s">
        <v>8224</v>
      </c>
      <c r="H1301" t="s">
        <v>8246</v>
      </c>
      <c r="I1301" s="9">
        <v>1436902359</v>
      </c>
      <c r="J1301">
        <v>1434310359</v>
      </c>
      <c r="K1301" t="b">
        <v>0</v>
      </c>
      <c r="L1301">
        <v>32</v>
      </c>
      <c r="M1301" t="b">
        <v>1</v>
      </c>
      <c r="N1301" s="11">
        <f t="shared" si="120"/>
        <v>124</v>
      </c>
      <c r="O1301" s="16">
        <f t="shared" si="121"/>
        <v>42169.814340277779</v>
      </c>
      <c r="P1301" s="18">
        <f t="shared" si="122"/>
        <v>42199.814340277779</v>
      </c>
      <c r="Q1301" t="s">
        <v>8271</v>
      </c>
      <c r="R1301" s="7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7">
        <v>3000</v>
      </c>
      <c r="E1302">
        <v>4050</v>
      </c>
      <c r="F1302" t="s">
        <v>8219</v>
      </c>
      <c r="G1302" t="s">
        <v>8224</v>
      </c>
      <c r="H1302" t="s">
        <v>8246</v>
      </c>
      <c r="I1302" s="9">
        <v>1464807420</v>
      </c>
      <c r="J1302">
        <v>1461427938</v>
      </c>
      <c r="K1302" t="b">
        <v>0</v>
      </c>
      <c r="L1302">
        <v>24</v>
      </c>
      <c r="M1302" t="b">
        <v>1</v>
      </c>
      <c r="N1302" s="11">
        <f t="shared" si="120"/>
        <v>135</v>
      </c>
      <c r="O1302" s="16">
        <f t="shared" si="121"/>
        <v>42483.675208333334</v>
      </c>
      <c r="P1302" s="18">
        <f t="shared" si="122"/>
        <v>42522.789583333331</v>
      </c>
      <c r="Q1302" t="s">
        <v>8271</v>
      </c>
      <c r="R1302" s="7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7">
        <v>2000</v>
      </c>
      <c r="E1303">
        <v>2055</v>
      </c>
      <c r="F1303" t="s">
        <v>8219</v>
      </c>
      <c r="G1303" t="s">
        <v>8224</v>
      </c>
      <c r="H1303" t="s">
        <v>8246</v>
      </c>
      <c r="I1303" s="9">
        <v>1437447600</v>
      </c>
      <c r="J1303">
        <v>1436551178</v>
      </c>
      <c r="K1303" t="b">
        <v>0</v>
      </c>
      <c r="L1303">
        <v>29</v>
      </c>
      <c r="M1303" t="b">
        <v>1</v>
      </c>
      <c r="N1303" s="11">
        <f t="shared" si="120"/>
        <v>102.75000000000001</v>
      </c>
      <c r="O1303" s="16">
        <f t="shared" si="121"/>
        <v>42195.749745370369</v>
      </c>
      <c r="P1303" s="18">
        <f t="shared" si="122"/>
        <v>42206.125</v>
      </c>
      <c r="Q1303" t="s">
        <v>8271</v>
      </c>
      <c r="R1303" s="7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7">
        <v>2500</v>
      </c>
      <c r="E1304">
        <v>2500</v>
      </c>
      <c r="F1304" t="s">
        <v>8219</v>
      </c>
      <c r="G1304" t="s">
        <v>8224</v>
      </c>
      <c r="H1304" t="s">
        <v>8246</v>
      </c>
      <c r="I1304" s="9">
        <v>1480559011</v>
      </c>
      <c r="J1304">
        <v>1477963411</v>
      </c>
      <c r="K1304" t="b">
        <v>0</v>
      </c>
      <c r="L1304">
        <v>50</v>
      </c>
      <c r="M1304" t="b">
        <v>1</v>
      </c>
      <c r="N1304" s="11">
        <f t="shared" si="120"/>
        <v>100</v>
      </c>
      <c r="O1304" s="16">
        <f t="shared" si="121"/>
        <v>42675.057997685188</v>
      </c>
      <c r="P1304" s="18">
        <f t="shared" si="122"/>
        <v>42705.099664351852</v>
      </c>
      <c r="Q1304" t="s">
        <v>8271</v>
      </c>
      <c r="R1304" s="7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7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9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>
        <f t="shared" si="120"/>
        <v>130.26085714285716</v>
      </c>
      <c r="O1305" s="16">
        <f t="shared" si="121"/>
        <v>42566.441203703704</v>
      </c>
      <c r="P1305" s="18">
        <f t="shared" si="122"/>
        <v>42582.458333333328</v>
      </c>
      <c r="Q1305" t="s">
        <v>8271</v>
      </c>
      <c r="R1305" s="7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7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9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>
        <f t="shared" si="120"/>
        <v>39.627499999999998</v>
      </c>
      <c r="O1306" s="16">
        <f t="shared" si="121"/>
        <v>42747.194502314815</v>
      </c>
      <c r="P1306" s="18">
        <f t="shared" si="122"/>
        <v>42807.152835648143</v>
      </c>
      <c r="Q1306" t="s">
        <v>8273</v>
      </c>
      <c r="R1306" s="7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9">
        <v>1469122200</v>
      </c>
      <c r="J1307">
        <v>1466611108</v>
      </c>
      <c r="K1307" t="b">
        <v>0</v>
      </c>
      <c r="L1307">
        <v>86</v>
      </c>
      <c r="M1307" t="b">
        <v>0</v>
      </c>
      <c r="N1307" s="11">
        <f t="shared" si="120"/>
        <v>25.976666666666663</v>
      </c>
      <c r="O1307" s="16">
        <f t="shared" si="121"/>
        <v>42543.665601851855</v>
      </c>
      <c r="P1307" s="18">
        <f t="shared" si="122"/>
        <v>42572.729166666672</v>
      </c>
      <c r="Q1307" t="s">
        <v>8273</v>
      </c>
      <c r="R1307" s="7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7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9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>
        <f t="shared" si="120"/>
        <v>65.24636363636364</v>
      </c>
      <c r="O1308" s="16">
        <f t="shared" si="121"/>
        <v>41947.457569444443</v>
      </c>
      <c r="P1308" s="18">
        <f t="shared" si="122"/>
        <v>41977.457569444443</v>
      </c>
      <c r="Q1308" t="s">
        <v>8273</v>
      </c>
      <c r="R1308" s="7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7">
        <v>50000</v>
      </c>
      <c r="E1309">
        <v>5757</v>
      </c>
      <c r="F1309" t="s">
        <v>8220</v>
      </c>
      <c r="G1309" t="s">
        <v>8224</v>
      </c>
      <c r="H1309" t="s">
        <v>8246</v>
      </c>
      <c r="I1309" s="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>
        <f t="shared" si="120"/>
        <v>11.514000000000001</v>
      </c>
      <c r="O1309" s="16">
        <f t="shared" si="121"/>
        <v>42387.503229166665</v>
      </c>
      <c r="P1309" s="18">
        <f t="shared" si="122"/>
        <v>42417.503229166665</v>
      </c>
      <c r="Q1309" t="s">
        <v>8273</v>
      </c>
      <c r="R1309" s="7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7">
        <v>10000</v>
      </c>
      <c r="E1310">
        <v>1136</v>
      </c>
      <c r="F1310" t="s">
        <v>8220</v>
      </c>
      <c r="G1310" t="s">
        <v>8224</v>
      </c>
      <c r="H1310" t="s">
        <v>8246</v>
      </c>
      <c r="I1310" s="9">
        <v>1475937812</v>
      </c>
      <c r="J1310">
        <v>1472481812</v>
      </c>
      <c r="K1310" t="b">
        <v>0</v>
      </c>
      <c r="L1310">
        <v>38</v>
      </c>
      <c r="M1310" t="b">
        <v>0</v>
      </c>
      <c r="N1310" s="11">
        <f t="shared" si="120"/>
        <v>11.360000000000001</v>
      </c>
      <c r="O1310" s="16">
        <f t="shared" si="121"/>
        <v>42611.613564814819</v>
      </c>
      <c r="P1310" s="18">
        <f t="shared" si="122"/>
        <v>42651.613564814819</v>
      </c>
      <c r="Q1310" t="s">
        <v>8273</v>
      </c>
      <c r="R1310" s="7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7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9">
        <v>1444943468</v>
      </c>
      <c r="J1311">
        <v>1441919468</v>
      </c>
      <c r="K1311" t="b">
        <v>0</v>
      </c>
      <c r="L1311">
        <v>35</v>
      </c>
      <c r="M1311" t="b">
        <v>0</v>
      </c>
      <c r="N1311" s="11">
        <f t="shared" si="120"/>
        <v>111.99130434782609</v>
      </c>
      <c r="O1311" s="16">
        <f t="shared" si="121"/>
        <v>42257.882731481484</v>
      </c>
      <c r="P1311" s="18">
        <f t="shared" si="122"/>
        <v>42292.882731481484</v>
      </c>
      <c r="Q1311" t="s">
        <v>8273</v>
      </c>
      <c r="R1311" s="7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7">
        <v>20000</v>
      </c>
      <c r="E1312">
        <v>3100</v>
      </c>
      <c r="F1312" t="s">
        <v>8220</v>
      </c>
      <c r="G1312" t="s">
        <v>8224</v>
      </c>
      <c r="H1312" t="s">
        <v>8246</v>
      </c>
      <c r="I1312" s="9">
        <v>1471622450</v>
      </c>
      <c r="J1312">
        <v>1467734450</v>
      </c>
      <c r="K1312" t="b">
        <v>0</v>
      </c>
      <c r="L1312">
        <v>24</v>
      </c>
      <c r="M1312" t="b">
        <v>0</v>
      </c>
      <c r="N1312" s="11">
        <f t="shared" si="120"/>
        <v>15.5</v>
      </c>
      <c r="O1312" s="16">
        <f t="shared" si="121"/>
        <v>42556.667245370365</v>
      </c>
      <c r="P1312" s="18">
        <f t="shared" si="122"/>
        <v>42601.667245370365</v>
      </c>
      <c r="Q1312" t="s">
        <v>8273</v>
      </c>
      <c r="R1312" s="7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7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9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>
        <f t="shared" si="120"/>
        <v>32.027999999999999</v>
      </c>
      <c r="O1313" s="16">
        <f t="shared" si="121"/>
        <v>42669.802303240736</v>
      </c>
      <c r="P1313" s="18">
        <f t="shared" si="122"/>
        <v>42704.843969907408</v>
      </c>
      <c r="Q1313" t="s">
        <v>8273</v>
      </c>
      <c r="R1313" s="7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7">
        <v>4600</v>
      </c>
      <c r="E1314">
        <v>28</v>
      </c>
      <c r="F1314" t="s">
        <v>8220</v>
      </c>
      <c r="G1314" t="s">
        <v>8224</v>
      </c>
      <c r="H1314" t="s">
        <v>8246</v>
      </c>
      <c r="I1314" s="9">
        <v>1429375922</v>
      </c>
      <c r="J1314">
        <v>1426783922</v>
      </c>
      <c r="K1314" t="b">
        <v>0</v>
      </c>
      <c r="L1314">
        <v>1</v>
      </c>
      <c r="M1314" t="b">
        <v>0</v>
      </c>
      <c r="N1314" s="11">
        <f t="shared" si="120"/>
        <v>0.60869565217391308</v>
      </c>
      <c r="O1314" s="16">
        <f t="shared" si="121"/>
        <v>42082.702800925923</v>
      </c>
      <c r="P1314" s="18">
        <f t="shared" si="122"/>
        <v>42112.702800925923</v>
      </c>
      <c r="Q1314" t="s">
        <v>8273</v>
      </c>
      <c r="R1314" s="7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7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9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>
        <f t="shared" si="120"/>
        <v>31.114999999999998</v>
      </c>
      <c r="O1315" s="16">
        <f t="shared" si="121"/>
        <v>42402.709652777776</v>
      </c>
      <c r="P1315" s="18">
        <f t="shared" si="122"/>
        <v>42432.709652777776</v>
      </c>
      <c r="Q1315" t="s">
        <v>8273</v>
      </c>
      <c r="R1315" s="7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7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9">
        <v>1477065860</v>
      </c>
      <c r="J1316">
        <v>1471881860</v>
      </c>
      <c r="K1316" t="b">
        <v>0</v>
      </c>
      <c r="L1316">
        <v>11</v>
      </c>
      <c r="M1316" t="b">
        <v>0</v>
      </c>
      <c r="N1316" s="11">
        <f t="shared" si="120"/>
        <v>1.1266666666666667</v>
      </c>
      <c r="O1316" s="16">
        <f t="shared" si="121"/>
        <v>42604.669675925921</v>
      </c>
      <c r="P1316" s="18">
        <f t="shared" si="122"/>
        <v>42664.669675925921</v>
      </c>
      <c r="Q1316" t="s">
        <v>8273</v>
      </c>
      <c r="R1316" s="7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9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>
        <f t="shared" si="120"/>
        <v>40.404000000000003</v>
      </c>
      <c r="O1317" s="16">
        <f t="shared" si="121"/>
        <v>42278.498240740737</v>
      </c>
      <c r="P1317" s="18">
        <f t="shared" si="122"/>
        <v>42314.041666666672</v>
      </c>
      <c r="Q1317" t="s">
        <v>8273</v>
      </c>
      <c r="R1317" s="7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7">
        <v>75000</v>
      </c>
      <c r="E1318">
        <v>1</v>
      </c>
      <c r="F1318" t="s">
        <v>8220</v>
      </c>
      <c r="G1318" t="s">
        <v>8224</v>
      </c>
      <c r="H1318" t="s">
        <v>8246</v>
      </c>
      <c r="I1318" s="9">
        <v>1456700709</v>
      </c>
      <c r="J1318">
        <v>1453676709</v>
      </c>
      <c r="K1318" t="b">
        <v>0</v>
      </c>
      <c r="L1318">
        <v>1</v>
      </c>
      <c r="M1318" t="b">
        <v>0</v>
      </c>
      <c r="N1318" s="11">
        <f t="shared" si="120"/>
        <v>1.3333333333333333E-3</v>
      </c>
      <c r="O1318" s="16">
        <f t="shared" si="121"/>
        <v>42393.961909722217</v>
      </c>
      <c r="P1318" s="18">
        <f t="shared" si="122"/>
        <v>42428.961909722217</v>
      </c>
      <c r="Q1318" t="s">
        <v>8273</v>
      </c>
      <c r="R1318" s="7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7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>
        <f t="shared" si="120"/>
        <v>5.7334999999999994</v>
      </c>
      <c r="O1319" s="16">
        <f t="shared" si="121"/>
        <v>42520.235486111109</v>
      </c>
      <c r="P1319" s="18">
        <f t="shared" si="122"/>
        <v>42572.583333333328</v>
      </c>
      <c r="Q1319" t="s">
        <v>8273</v>
      </c>
      <c r="R1319" s="7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7">
        <v>40000</v>
      </c>
      <c r="E1320">
        <v>6130</v>
      </c>
      <c r="F1320" t="s">
        <v>8220</v>
      </c>
      <c r="G1320" t="s">
        <v>8224</v>
      </c>
      <c r="H1320" t="s">
        <v>8246</v>
      </c>
      <c r="I1320" s="9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>
        <f t="shared" si="120"/>
        <v>15.324999999999999</v>
      </c>
      <c r="O1320" s="16">
        <f t="shared" si="121"/>
        <v>41985.043657407412</v>
      </c>
      <c r="P1320" s="18">
        <f t="shared" si="122"/>
        <v>42015.043657407412</v>
      </c>
      <c r="Q1320" t="s">
        <v>8273</v>
      </c>
      <c r="R1320" s="7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7">
        <v>5800</v>
      </c>
      <c r="E1321">
        <v>876</v>
      </c>
      <c r="F1321" t="s">
        <v>8220</v>
      </c>
      <c r="G1321" t="s">
        <v>8225</v>
      </c>
      <c r="H1321" t="s">
        <v>8247</v>
      </c>
      <c r="I1321" s="9">
        <v>1405094400</v>
      </c>
      <c r="J1321">
        <v>1403810965</v>
      </c>
      <c r="K1321" t="b">
        <v>0</v>
      </c>
      <c r="L1321">
        <v>9</v>
      </c>
      <c r="M1321" t="b">
        <v>0</v>
      </c>
      <c r="N1321" s="11">
        <f t="shared" si="120"/>
        <v>15.103448275862069</v>
      </c>
      <c r="O1321" s="16">
        <f t="shared" si="121"/>
        <v>41816.812094907407</v>
      </c>
      <c r="P1321" s="18">
        <f t="shared" si="122"/>
        <v>41831.666666666664</v>
      </c>
      <c r="Q1321" t="s">
        <v>8273</v>
      </c>
      <c r="R1321" s="7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7">
        <v>100000</v>
      </c>
      <c r="E1322">
        <v>503</v>
      </c>
      <c r="F1322" t="s">
        <v>8220</v>
      </c>
      <c r="G1322" t="s">
        <v>8233</v>
      </c>
      <c r="H1322" t="s">
        <v>8249</v>
      </c>
      <c r="I1322" s="9">
        <v>1483138800</v>
      </c>
      <c r="J1322">
        <v>1480610046</v>
      </c>
      <c r="K1322" t="b">
        <v>0</v>
      </c>
      <c r="L1322">
        <v>3</v>
      </c>
      <c r="M1322" t="b">
        <v>0</v>
      </c>
      <c r="N1322" s="11">
        <f t="shared" si="120"/>
        <v>0.503</v>
      </c>
      <c r="O1322" s="16">
        <f t="shared" si="121"/>
        <v>42705.690347222218</v>
      </c>
      <c r="P1322" s="18">
        <f t="shared" si="122"/>
        <v>42734.958333333328</v>
      </c>
      <c r="Q1322" t="s">
        <v>8273</v>
      </c>
      <c r="R1322" s="7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7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9">
        <v>1482515937</v>
      </c>
      <c r="J1323">
        <v>1479923937</v>
      </c>
      <c r="K1323" t="b">
        <v>0</v>
      </c>
      <c r="L1323">
        <v>7</v>
      </c>
      <c r="M1323" t="b">
        <v>0</v>
      </c>
      <c r="N1323" s="11">
        <f t="shared" si="120"/>
        <v>1.3028138528138529</v>
      </c>
      <c r="O1323" s="16">
        <f t="shared" si="121"/>
        <v>42697.74927083333</v>
      </c>
      <c r="P1323" s="18">
        <f t="shared" si="122"/>
        <v>42727.74927083333</v>
      </c>
      <c r="Q1323" t="s">
        <v>8273</v>
      </c>
      <c r="R1323" s="7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7">
        <v>35000</v>
      </c>
      <c r="E1324">
        <v>106</v>
      </c>
      <c r="F1324" t="s">
        <v>8220</v>
      </c>
      <c r="G1324" t="s">
        <v>8225</v>
      </c>
      <c r="H1324" t="s">
        <v>8247</v>
      </c>
      <c r="I1324" s="9">
        <v>1432223125</v>
      </c>
      <c r="J1324">
        <v>1429631125</v>
      </c>
      <c r="K1324" t="b">
        <v>0</v>
      </c>
      <c r="L1324">
        <v>4</v>
      </c>
      <c r="M1324" t="b">
        <v>0</v>
      </c>
      <c r="N1324" s="11">
        <f t="shared" si="120"/>
        <v>0.30285714285714288</v>
      </c>
      <c r="O1324" s="16">
        <f t="shared" si="121"/>
        <v>42115.656539351854</v>
      </c>
      <c r="P1324" s="18">
        <f t="shared" si="122"/>
        <v>42145.656539351854</v>
      </c>
      <c r="Q1324" t="s">
        <v>8273</v>
      </c>
      <c r="R1324" s="7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7">
        <v>15000</v>
      </c>
      <c r="E1325">
        <v>1332</v>
      </c>
      <c r="F1325" t="s">
        <v>8220</v>
      </c>
      <c r="G1325" t="s">
        <v>8224</v>
      </c>
      <c r="H1325" t="s">
        <v>8246</v>
      </c>
      <c r="I1325" s="9">
        <v>1461653700</v>
      </c>
      <c r="J1325">
        <v>1458665146</v>
      </c>
      <c r="K1325" t="b">
        <v>0</v>
      </c>
      <c r="L1325">
        <v>44</v>
      </c>
      <c r="M1325" t="b">
        <v>0</v>
      </c>
      <c r="N1325" s="11">
        <f t="shared" si="120"/>
        <v>8.8800000000000008</v>
      </c>
      <c r="O1325" s="16">
        <f t="shared" si="121"/>
        <v>42451.698449074072</v>
      </c>
      <c r="P1325" s="18">
        <f t="shared" si="122"/>
        <v>42486.288194444445</v>
      </c>
      <c r="Q1325" t="s">
        <v>8273</v>
      </c>
      <c r="R1325" s="7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7">
        <v>50000</v>
      </c>
      <c r="E1326">
        <v>4920</v>
      </c>
      <c r="F1326" t="s">
        <v>8220</v>
      </c>
      <c r="G1326" t="s">
        <v>8224</v>
      </c>
      <c r="H1326" t="s">
        <v>8246</v>
      </c>
      <c r="I1326" s="9">
        <v>1476371552</v>
      </c>
      <c r="J1326">
        <v>1473779552</v>
      </c>
      <c r="K1326" t="b">
        <v>0</v>
      </c>
      <c r="L1326">
        <v>90</v>
      </c>
      <c r="M1326" t="b">
        <v>0</v>
      </c>
      <c r="N1326" s="11">
        <f t="shared" si="120"/>
        <v>9.84</v>
      </c>
      <c r="O1326" s="16">
        <f t="shared" si="121"/>
        <v>42626.633703703701</v>
      </c>
      <c r="P1326" s="18">
        <f t="shared" si="122"/>
        <v>42656.633703703701</v>
      </c>
      <c r="Q1326" t="s">
        <v>8273</v>
      </c>
      <c r="R1326" s="7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7">
        <v>20000</v>
      </c>
      <c r="E1327">
        <v>486</v>
      </c>
      <c r="F1327" t="s">
        <v>8220</v>
      </c>
      <c r="G1327" t="s">
        <v>8224</v>
      </c>
      <c r="H1327" t="s">
        <v>8246</v>
      </c>
      <c r="I1327" s="9">
        <v>1483063435</v>
      </c>
      <c r="J1327">
        <v>1480471435</v>
      </c>
      <c r="K1327" t="b">
        <v>0</v>
      </c>
      <c r="L1327">
        <v>8</v>
      </c>
      <c r="M1327" t="b">
        <v>0</v>
      </c>
      <c r="N1327" s="11">
        <f t="shared" si="120"/>
        <v>2.4299999999999997</v>
      </c>
      <c r="O1327" s="16">
        <f t="shared" si="121"/>
        <v>42704.086053240739</v>
      </c>
      <c r="P1327" s="18">
        <f t="shared" si="122"/>
        <v>42734.086053240739</v>
      </c>
      <c r="Q1327" t="s">
        <v>8273</v>
      </c>
      <c r="R1327" s="7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7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9">
        <v>1421348428</v>
      </c>
      <c r="J1328">
        <v>1417460428</v>
      </c>
      <c r="K1328" t="b">
        <v>0</v>
      </c>
      <c r="L1328">
        <v>11</v>
      </c>
      <c r="M1328" t="b">
        <v>0</v>
      </c>
      <c r="N1328" s="11">
        <f t="shared" si="120"/>
        <v>1.1299999999999999</v>
      </c>
      <c r="O1328" s="16">
        <f t="shared" si="121"/>
        <v>41974.791990740734</v>
      </c>
      <c r="P1328" s="18">
        <f t="shared" si="122"/>
        <v>42019.791990740734</v>
      </c>
      <c r="Q1328" t="s">
        <v>8273</v>
      </c>
      <c r="R1328" s="7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7">
        <v>48000</v>
      </c>
      <c r="E1329">
        <v>1705</v>
      </c>
      <c r="F1329" t="s">
        <v>8220</v>
      </c>
      <c r="G1329" t="s">
        <v>8224</v>
      </c>
      <c r="H1329" t="s">
        <v>8246</v>
      </c>
      <c r="I1329" s="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>
        <f t="shared" si="120"/>
        <v>3.5520833333333335</v>
      </c>
      <c r="O1329" s="16">
        <f t="shared" si="121"/>
        <v>42123.678645833337</v>
      </c>
      <c r="P1329" s="18">
        <f t="shared" si="122"/>
        <v>42153.678645833337</v>
      </c>
      <c r="Q1329" t="s">
        <v>8273</v>
      </c>
      <c r="R1329" s="7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7">
        <v>75000</v>
      </c>
      <c r="E1330">
        <v>1748</v>
      </c>
      <c r="F1330" t="s">
        <v>8220</v>
      </c>
      <c r="G1330" t="s">
        <v>8224</v>
      </c>
      <c r="H1330" t="s">
        <v>8246</v>
      </c>
      <c r="I1330" s="9">
        <v>1476458734</v>
      </c>
      <c r="J1330">
        <v>1472570734</v>
      </c>
      <c r="K1330" t="b">
        <v>0</v>
      </c>
      <c r="L1330">
        <v>15</v>
      </c>
      <c r="M1330" t="b">
        <v>0</v>
      </c>
      <c r="N1330" s="11">
        <f t="shared" si="120"/>
        <v>2.3306666666666667</v>
      </c>
      <c r="O1330" s="16">
        <f t="shared" si="121"/>
        <v>42612.642754629633</v>
      </c>
      <c r="P1330" s="18">
        <f t="shared" si="122"/>
        <v>42657.642754629633</v>
      </c>
      <c r="Q1330" t="s">
        <v>8273</v>
      </c>
      <c r="R1330" s="7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7">
        <v>50000</v>
      </c>
      <c r="E1331">
        <v>408</v>
      </c>
      <c r="F1331" t="s">
        <v>8220</v>
      </c>
      <c r="G1331" t="s">
        <v>8224</v>
      </c>
      <c r="H1331" t="s">
        <v>8246</v>
      </c>
      <c r="I1331" s="9">
        <v>1417501145</v>
      </c>
      <c r="J1331">
        <v>1414041545</v>
      </c>
      <c r="K1331" t="b">
        <v>0</v>
      </c>
      <c r="L1331">
        <v>9</v>
      </c>
      <c r="M1331" t="b">
        <v>0</v>
      </c>
      <c r="N1331" s="11">
        <f t="shared" si="120"/>
        <v>0.81600000000000006</v>
      </c>
      <c r="O1331" s="16">
        <f t="shared" si="121"/>
        <v>41935.221585648149</v>
      </c>
      <c r="P1331" s="18">
        <f t="shared" si="122"/>
        <v>41975.263252314813</v>
      </c>
      <c r="Q1331" t="s">
        <v>8273</v>
      </c>
      <c r="R1331" s="7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7">
        <v>35000</v>
      </c>
      <c r="E1332">
        <v>7873</v>
      </c>
      <c r="F1332" t="s">
        <v>8220</v>
      </c>
      <c r="G1332" t="s">
        <v>8224</v>
      </c>
      <c r="H1332" t="s">
        <v>8246</v>
      </c>
      <c r="I1332" s="9">
        <v>1467432000</v>
      </c>
      <c r="J1332">
        <v>1464763109</v>
      </c>
      <c r="K1332" t="b">
        <v>0</v>
      </c>
      <c r="L1332">
        <v>50</v>
      </c>
      <c r="M1332" t="b">
        <v>0</v>
      </c>
      <c r="N1332" s="11">
        <f t="shared" si="120"/>
        <v>22.494285714285713</v>
      </c>
      <c r="O1332" s="16">
        <f t="shared" si="121"/>
        <v>42522.276724537034</v>
      </c>
      <c r="P1332" s="18">
        <f t="shared" si="122"/>
        <v>42553.166666666672</v>
      </c>
      <c r="Q1332" t="s">
        <v>8273</v>
      </c>
      <c r="R1332" s="7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7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9">
        <v>1471435554</v>
      </c>
      <c r="J1333">
        <v>1468843554</v>
      </c>
      <c r="K1333" t="b">
        <v>0</v>
      </c>
      <c r="L1333">
        <v>34</v>
      </c>
      <c r="M1333" t="b">
        <v>0</v>
      </c>
      <c r="N1333" s="11">
        <f t="shared" si="120"/>
        <v>1.3668</v>
      </c>
      <c r="O1333" s="16">
        <f t="shared" si="121"/>
        <v>42569.50409722222</v>
      </c>
      <c r="P1333" s="18">
        <f t="shared" si="122"/>
        <v>42599.50409722222</v>
      </c>
      <c r="Q1333" t="s">
        <v>8273</v>
      </c>
      <c r="R1333" s="7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7">
        <v>10115</v>
      </c>
      <c r="E1334">
        <v>0</v>
      </c>
      <c r="F1334" t="s">
        <v>8220</v>
      </c>
      <c r="G1334" t="s">
        <v>8240</v>
      </c>
      <c r="H1334" t="s">
        <v>8257</v>
      </c>
      <c r="I1334" s="9">
        <v>1485480408</v>
      </c>
      <c r="J1334">
        <v>1482888408</v>
      </c>
      <c r="K1334" t="b">
        <v>0</v>
      </c>
      <c r="L1334">
        <v>0</v>
      </c>
      <c r="M1334" t="b">
        <v>0</v>
      </c>
      <c r="N1334" s="11">
        <f t="shared" si="120"/>
        <v>0</v>
      </c>
      <c r="O1334" s="16">
        <f t="shared" si="121"/>
        <v>42732.060277777782</v>
      </c>
      <c r="P1334" s="18">
        <f t="shared" si="122"/>
        <v>42762.060277777782</v>
      </c>
      <c r="Q1334" t="s">
        <v>8273</v>
      </c>
      <c r="R1334" s="7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7">
        <v>2500</v>
      </c>
      <c r="E1335">
        <v>0</v>
      </c>
      <c r="F1335" t="s">
        <v>8220</v>
      </c>
      <c r="G1335" t="s">
        <v>8226</v>
      </c>
      <c r="H1335" t="s">
        <v>8248</v>
      </c>
      <c r="I1335" s="9">
        <v>1405478025</v>
      </c>
      <c r="J1335">
        <v>1402886025</v>
      </c>
      <c r="K1335" t="b">
        <v>0</v>
      </c>
      <c r="L1335">
        <v>0</v>
      </c>
      <c r="M1335" t="b">
        <v>0</v>
      </c>
      <c r="N1335" s="11">
        <f t="shared" si="120"/>
        <v>0</v>
      </c>
      <c r="O1335" s="16">
        <f t="shared" si="121"/>
        <v>41806.106770833336</v>
      </c>
      <c r="P1335" s="18">
        <f t="shared" si="122"/>
        <v>41836.106770833336</v>
      </c>
      <c r="Q1335" t="s">
        <v>8273</v>
      </c>
      <c r="R1335" s="7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7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9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>
        <f t="shared" si="120"/>
        <v>10.754135338345865</v>
      </c>
      <c r="O1336" s="16">
        <f t="shared" si="121"/>
        <v>42410.774155092593</v>
      </c>
      <c r="P1336" s="18">
        <f t="shared" si="122"/>
        <v>42440.774155092593</v>
      </c>
      <c r="Q1336" t="s">
        <v>8273</v>
      </c>
      <c r="R1336" s="7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9">
        <v>1449354502</v>
      </c>
      <c r="J1337">
        <v>1446762502</v>
      </c>
      <c r="K1337" t="b">
        <v>0</v>
      </c>
      <c r="L1337">
        <v>16</v>
      </c>
      <c r="M1337" t="b">
        <v>0</v>
      </c>
      <c r="N1337" s="11">
        <f t="shared" si="120"/>
        <v>19.759999999999998</v>
      </c>
      <c r="O1337" s="16">
        <f t="shared" si="121"/>
        <v>42313.936365740738</v>
      </c>
      <c r="P1337" s="18">
        <f t="shared" si="122"/>
        <v>42343.936365740738</v>
      </c>
      <c r="Q1337" t="s">
        <v>8273</v>
      </c>
      <c r="R1337" s="7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7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9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>
        <f t="shared" si="120"/>
        <v>84.946999999999989</v>
      </c>
      <c r="O1338" s="16">
        <f t="shared" si="121"/>
        <v>41955.863750000004</v>
      </c>
      <c r="P1338" s="18">
        <f t="shared" si="122"/>
        <v>41990.863750000004</v>
      </c>
      <c r="Q1338" t="s">
        <v>8273</v>
      </c>
      <c r="R1338" s="7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7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>
        <f t="shared" si="120"/>
        <v>49.381999999999998</v>
      </c>
      <c r="O1339" s="16">
        <f t="shared" si="121"/>
        <v>42767.577303240745</v>
      </c>
      <c r="P1339" s="18">
        <f t="shared" si="122"/>
        <v>42797.577303240745</v>
      </c>
      <c r="Q1339" t="s">
        <v>8273</v>
      </c>
      <c r="R1339" s="7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7">
        <v>30000</v>
      </c>
      <c r="E1340">
        <v>991</v>
      </c>
      <c r="F1340" t="s">
        <v>8220</v>
      </c>
      <c r="G1340" t="s">
        <v>8224</v>
      </c>
      <c r="H1340" t="s">
        <v>8246</v>
      </c>
      <c r="I1340" s="9">
        <v>1438543033</v>
      </c>
      <c r="J1340">
        <v>1435951033</v>
      </c>
      <c r="K1340" t="b">
        <v>0</v>
      </c>
      <c r="L1340">
        <v>15</v>
      </c>
      <c r="M1340" t="b">
        <v>0</v>
      </c>
      <c r="N1340" s="11">
        <f t="shared" si="120"/>
        <v>3.3033333333333332</v>
      </c>
      <c r="O1340" s="16">
        <f t="shared" si="121"/>
        <v>42188.803622685184</v>
      </c>
      <c r="P1340" s="18">
        <f t="shared" si="122"/>
        <v>42218.803622685184</v>
      </c>
      <c r="Q1340" t="s">
        <v>8273</v>
      </c>
      <c r="R1340" s="7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7">
        <v>50000</v>
      </c>
      <c r="E1341">
        <v>3317</v>
      </c>
      <c r="F1341" t="s">
        <v>8220</v>
      </c>
      <c r="G1341" t="s">
        <v>8224</v>
      </c>
      <c r="H1341" t="s">
        <v>8246</v>
      </c>
      <c r="I1341" s="9">
        <v>1418056315</v>
      </c>
      <c r="J1341">
        <v>1414164715</v>
      </c>
      <c r="K1341" t="b">
        <v>0</v>
      </c>
      <c r="L1341">
        <v>37</v>
      </c>
      <c r="M1341" t="b">
        <v>0</v>
      </c>
      <c r="N1341" s="11">
        <f t="shared" si="120"/>
        <v>6.6339999999999995</v>
      </c>
      <c r="O1341" s="16">
        <f t="shared" si="121"/>
        <v>41936.647164351853</v>
      </c>
      <c r="P1341" s="18">
        <f t="shared" si="122"/>
        <v>41981.688831018517</v>
      </c>
      <c r="Q1341" t="s">
        <v>8273</v>
      </c>
      <c r="R1341" s="7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7">
        <v>1680</v>
      </c>
      <c r="E1342">
        <v>0</v>
      </c>
      <c r="F1342" t="s">
        <v>8220</v>
      </c>
      <c r="G1342" t="s">
        <v>8224</v>
      </c>
      <c r="H1342" t="s">
        <v>8246</v>
      </c>
      <c r="I1342" s="9">
        <v>1408112253</v>
      </c>
      <c r="J1342">
        <v>1405520253</v>
      </c>
      <c r="K1342" t="b">
        <v>0</v>
      </c>
      <c r="L1342">
        <v>0</v>
      </c>
      <c r="M1342" t="b">
        <v>0</v>
      </c>
      <c r="N1342" s="11">
        <f t="shared" si="120"/>
        <v>0</v>
      </c>
      <c r="O1342" s="16">
        <f t="shared" si="121"/>
        <v>41836.595520833333</v>
      </c>
      <c r="P1342" s="18">
        <f t="shared" si="122"/>
        <v>41866.595520833333</v>
      </c>
      <c r="Q1342" t="s">
        <v>8273</v>
      </c>
      <c r="R1342" s="7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7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9">
        <v>1475333917</v>
      </c>
      <c r="J1343">
        <v>1472569117</v>
      </c>
      <c r="K1343" t="b">
        <v>0</v>
      </c>
      <c r="L1343">
        <v>46</v>
      </c>
      <c r="M1343" t="b">
        <v>0</v>
      </c>
      <c r="N1343" s="11">
        <f t="shared" si="120"/>
        <v>70.36</v>
      </c>
      <c r="O1343" s="16">
        <f t="shared" si="121"/>
        <v>42612.624039351853</v>
      </c>
      <c r="P1343" s="18">
        <f t="shared" si="122"/>
        <v>42644.624039351853</v>
      </c>
      <c r="Q1343" t="s">
        <v>8273</v>
      </c>
      <c r="R1343" s="7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7">
        <v>50000</v>
      </c>
      <c r="E1344">
        <v>100</v>
      </c>
      <c r="F1344" t="s">
        <v>8220</v>
      </c>
      <c r="G1344" t="s">
        <v>8224</v>
      </c>
      <c r="H1344" t="s">
        <v>8246</v>
      </c>
      <c r="I1344" s="9">
        <v>1437161739</v>
      </c>
      <c r="J1344">
        <v>1434569739</v>
      </c>
      <c r="K1344" t="b">
        <v>0</v>
      </c>
      <c r="L1344">
        <v>1</v>
      </c>
      <c r="M1344" t="b">
        <v>0</v>
      </c>
      <c r="N1344" s="11">
        <f t="shared" si="120"/>
        <v>0.2</v>
      </c>
      <c r="O1344" s="16">
        <f t="shared" si="121"/>
        <v>42172.816423611104</v>
      </c>
      <c r="P1344" s="18">
        <f t="shared" si="122"/>
        <v>42202.816423611104</v>
      </c>
      <c r="Q1344" t="s">
        <v>8273</v>
      </c>
      <c r="R1344" s="7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7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9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>
        <f t="shared" si="120"/>
        <v>102.298</v>
      </c>
      <c r="O1345" s="16">
        <f t="shared" si="121"/>
        <v>42542.526423611111</v>
      </c>
      <c r="P1345" s="18">
        <f t="shared" si="122"/>
        <v>42601.165972222225</v>
      </c>
      <c r="Q1345" t="s">
        <v>8273</v>
      </c>
      <c r="R1345" s="7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7">
        <v>1500</v>
      </c>
      <c r="E1346">
        <v>5666</v>
      </c>
      <c r="F1346" t="s">
        <v>8219</v>
      </c>
      <c r="G1346" t="s">
        <v>8229</v>
      </c>
      <c r="H1346" t="s">
        <v>8251</v>
      </c>
      <c r="I1346" s="9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>
        <f t="shared" ref="N1346:N1409" si="126">E1346/D1346*100</f>
        <v>377.73333333333335</v>
      </c>
      <c r="O1346" s="16">
        <f t="shared" ref="O1346:O1409" si="127">(((J1346/60)/60)/24)+DATE(1970,1,1)</f>
        <v>42522.789803240739</v>
      </c>
      <c r="P1346" s="18">
        <f t="shared" ref="P1346:P1409" si="128">(((I1346/60)/60)/24)+DATE(1970,1,1)</f>
        <v>42551.789803240739</v>
      </c>
      <c r="Q1346" t="s">
        <v>8274</v>
      </c>
      <c r="R1346" s="7">
        <f t="shared" ref="R1346:R1409" si="129">E1346/L1346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7">
        <v>300</v>
      </c>
      <c r="E1347">
        <v>375</v>
      </c>
      <c r="F1347" t="s">
        <v>8219</v>
      </c>
      <c r="G1347" t="s">
        <v>8224</v>
      </c>
      <c r="H1347" t="s">
        <v>8246</v>
      </c>
      <c r="I1347" s="9">
        <v>1405366359</v>
      </c>
      <c r="J1347">
        <v>1402342359</v>
      </c>
      <c r="K1347" t="b">
        <v>0</v>
      </c>
      <c r="L1347">
        <v>7</v>
      </c>
      <c r="M1347" t="b">
        <v>1</v>
      </c>
      <c r="N1347" s="11">
        <f t="shared" si="126"/>
        <v>125</v>
      </c>
      <c r="O1347" s="16">
        <f t="shared" si="127"/>
        <v>41799.814340277779</v>
      </c>
      <c r="P1347" s="18">
        <f t="shared" si="128"/>
        <v>41834.814340277779</v>
      </c>
      <c r="Q1347" t="s">
        <v>8274</v>
      </c>
      <c r="R1347" s="7">
        <f t="shared" si="129"/>
        <v>53.571428571428569</v>
      </c>
      <c r="S1347" t="str">
        <f t="shared" ref="S1347:S1410" si="130">LEFT(Q1347,FIND("/",Q1347)-1)</f>
        <v>publishing</v>
      </c>
      <c r="T1347" t="str">
        <f t="shared" ref="T1347:T1410" si="131">RIGHT(Q1347,LEN(Q1347)-FIND("/",Q1347))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7">
        <v>4900</v>
      </c>
      <c r="E1348">
        <v>7219</v>
      </c>
      <c r="F1348" t="s">
        <v>8219</v>
      </c>
      <c r="G1348" t="s">
        <v>8224</v>
      </c>
      <c r="H1348" t="s">
        <v>8246</v>
      </c>
      <c r="I1348" s="9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>
        <f t="shared" si="126"/>
        <v>147.32653061224491</v>
      </c>
      <c r="O1348" s="16">
        <f t="shared" si="127"/>
        <v>41422.075821759259</v>
      </c>
      <c r="P1348" s="18">
        <f t="shared" si="128"/>
        <v>41452.075821759259</v>
      </c>
      <c r="Q1348" t="s">
        <v>8274</v>
      </c>
      <c r="R1348" s="7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7">
        <v>2500</v>
      </c>
      <c r="E1349">
        <v>2555</v>
      </c>
      <c r="F1349" t="s">
        <v>8219</v>
      </c>
      <c r="G1349" t="s">
        <v>8224</v>
      </c>
      <c r="H1349" t="s">
        <v>8246</v>
      </c>
      <c r="I1349" s="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>
        <f t="shared" si="126"/>
        <v>102.2</v>
      </c>
      <c r="O1349" s="16">
        <f t="shared" si="127"/>
        <v>42040.638020833328</v>
      </c>
      <c r="P1349" s="18">
        <f t="shared" si="128"/>
        <v>42070.638020833328</v>
      </c>
      <c r="Q1349" t="s">
        <v>8274</v>
      </c>
      <c r="R1349" s="7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7">
        <v>5875</v>
      </c>
      <c r="E1350">
        <v>5985</v>
      </c>
      <c r="F1350" t="s">
        <v>8219</v>
      </c>
      <c r="G1350" t="s">
        <v>8224</v>
      </c>
      <c r="H1350" t="s">
        <v>8246</v>
      </c>
      <c r="I1350" s="9">
        <v>1418904533</v>
      </c>
      <c r="J1350">
        <v>1416485333</v>
      </c>
      <c r="K1350" t="b">
        <v>0</v>
      </c>
      <c r="L1350">
        <v>26</v>
      </c>
      <c r="M1350" t="b">
        <v>1</v>
      </c>
      <c r="N1350" s="11">
        <f t="shared" si="126"/>
        <v>101.8723404255319</v>
      </c>
      <c r="O1350" s="16">
        <f t="shared" si="127"/>
        <v>41963.506168981476</v>
      </c>
      <c r="P1350" s="18">
        <f t="shared" si="128"/>
        <v>41991.506168981476</v>
      </c>
      <c r="Q1350" t="s">
        <v>8274</v>
      </c>
      <c r="R1350" s="7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7">
        <v>5000</v>
      </c>
      <c r="E1351">
        <v>10210</v>
      </c>
      <c r="F1351" t="s">
        <v>8219</v>
      </c>
      <c r="G1351" t="s">
        <v>8229</v>
      </c>
      <c r="H1351" t="s">
        <v>8251</v>
      </c>
      <c r="I1351" s="9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>
        <f t="shared" si="126"/>
        <v>204.2</v>
      </c>
      <c r="O1351" s="16">
        <f t="shared" si="127"/>
        <v>42317.33258101852</v>
      </c>
      <c r="P1351" s="18">
        <f t="shared" si="128"/>
        <v>42354.290972222225</v>
      </c>
      <c r="Q1351" t="s">
        <v>8274</v>
      </c>
      <c r="R1351" s="7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7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9">
        <v>1451089134</v>
      </c>
      <c r="J1352">
        <v>1448497134</v>
      </c>
      <c r="K1352" t="b">
        <v>0</v>
      </c>
      <c r="L1352">
        <v>78</v>
      </c>
      <c r="M1352" t="b">
        <v>1</v>
      </c>
      <c r="N1352" s="11">
        <f t="shared" si="126"/>
        <v>104.05</v>
      </c>
      <c r="O1352" s="16">
        <f t="shared" si="127"/>
        <v>42334.013124999998</v>
      </c>
      <c r="P1352" s="18">
        <f t="shared" si="128"/>
        <v>42364.013124999998</v>
      </c>
      <c r="Q1352" t="s">
        <v>8274</v>
      </c>
      <c r="R1352" s="7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7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9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>
        <f t="shared" si="126"/>
        <v>101.265</v>
      </c>
      <c r="O1353" s="16">
        <f t="shared" si="127"/>
        <v>42382.74009259259</v>
      </c>
      <c r="P1353" s="18">
        <f t="shared" si="128"/>
        <v>42412.74009259259</v>
      </c>
      <c r="Q1353" t="s">
        <v>8274</v>
      </c>
      <c r="R1353" s="7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7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9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>
        <f t="shared" si="126"/>
        <v>136.13999999999999</v>
      </c>
      <c r="O1354" s="16">
        <f t="shared" si="127"/>
        <v>42200.578310185185</v>
      </c>
      <c r="P1354" s="18">
        <f t="shared" si="128"/>
        <v>42252.165972222225</v>
      </c>
      <c r="Q1354" t="s">
        <v>8274</v>
      </c>
      <c r="R1354" s="7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7">
        <v>1000</v>
      </c>
      <c r="E1355">
        <v>1336</v>
      </c>
      <c r="F1355" t="s">
        <v>8219</v>
      </c>
      <c r="G1355" t="s">
        <v>8224</v>
      </c>
      <c r="H1355" t="s">
        <v>8246</v>
      </c>
      <c r="I1355" s="9">
        <v>1362960000</v>
      </c>
      <c r="J1355">
        <v>1359946188</v>
      </c>
      <c r="K1355" t="b">
        <v>0</v>
      </c>
      <c r="L1355">
        <v>42</v>
      </c>
      <c r="M1355" t="b">
        <v>1</v>
      </c>
      <c r="N1355" s="11">
        <f t="shared" si="126"/>
        <v>133.6</v>
      </c>
      <c r="O1355" s="16">
        <f t="shared" si="127"/>
        <v>41309.11791666667</v>
      </c>
      <c r="P1355" s="18">
        <f t="shared" si="128"/>
        <v>41344</v>
      </c>
      <c r="Q1355" t="s">
        <v>8274</v>
      </c>
      <c r="R1355" s="7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7">
        <v>1200</v>
      </c>
      <c r="E1356">
        <v>1563</v>
      </c>
      <c r="F1356" t="s">
        <v>8219</v>
      </c>
      <c r="G1356" t="s">
        <v>8225</v>
      </c>
      <c r="H1356" t="s">
        <v>8247</v>
      </c>
      <c r="I1356" s="9">
        <v>1465672979</v>
      </c>
      <c r="J1356">
        <v>1463080979</v>
      </c>
      <c r="K1356" t="b">
        <v>0</v>
      </c>
      <c r="L1356">
        <v>64</v>
      </c>
      <c r="M1356" t="b">
        <v>1</v>
      </c>
      <c r="N1356" s="11">
        <f t="shared" si="126"/>
        <v>130.25</v>
      </c>
      <c r="O1356" s="16">
        <f t="shared" si="127"/>
        <v>42502.807627314818</v>
      </c>
      <c r="P1356" s="18">
        <f t="shared" si="128"/>
        <v>42532.807627314818</v>
      </c>
      <c r="Q1356" t="s">
        <v>8274</v>
      </c>
      <c r="R1356" s="7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7">
        <v>2500</v>
      </c>
      <c r="E1357">
        <v>3067</v>
      </c>
      <c r="F1357" t="s">
        <v>8219</v>
      </c>
      <c r="G1357" t="s">
        <v>8225</v>
      </c>
      <c r="H1357" t="s">
        <v>8247</v>
      </c>
      <c r="I1357" s="9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>
        <f t="shared" si="126"/>
        <v>122.67999999999999</v>
      </c>
      <c r="O1357" s="16">
        <f t="shared" si="127"/>
        <v>41213.254687499997</v>
      </c>
      <c r="P1357" s="18">
        <f t="shared" si="128"/>
        <v>41243.416666666664</v>
      </c>
      <c r="Q1357" t="s">
        <v>8274</v>
      </c>
      <c r="R1357" s="7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7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9">
        <v>1372985760</v>
      </c>
      <c r="J1358">
        <v>1370393760</v>
      </c>
      <c r="K1358" t="b">
        <v>0</v>
      </c>
      <c r="L1358">
        <v>87</v>
      </c>
      <c r="M1358" t="b">
        <v>1</v>
      </c>
      <c r="N1358" s="11">
        <f t="shared" si="126"/>
        <v>182.81058823529412</v>
      </c>
      <c r="O1358" s="16">
        <f t="shared" si="127"/>
        <v>41430.038888888892</v>
      </c>
      <c r="P1358" s="18">
        <f t="shared" si="128"/>
        <v>41460.038888888892</v>
      </c>
      <c r="Q1358" t="s">
        <v>8274</v>
      </c>
      <c r="R1358" s="7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7">
        <v>2000</v>
      </c>
      <c r="E1359">
        <v>2506</v>
      </c>
      <c r="F1359" t="s">
        <v>8219</v>
      </c>
      <c r="G1359" t="s">
        <v>8224</v>
      </c>
      <c r="H1359" t="s">
        <v>8246</v>
      </c>
      <c r="I1359" s="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>
        <f t="shared" si="126"/>
        <v>125.29999999999998</v>
      </c>
      <c r="O1359" s="16">
        <f t="shared" si="127"/>
        <v>41304.962233796294</v>
      </c>
      <c r="P1359" s="18">
        <f t="shared" si="128"/>
        <v>41334.249305555553</v>
      </c>
      <c r="Q1359" t="s">
        <v>8274</v>
      </c>
      <c r="R1359" s="7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7">
        <v>3000</v>
      </c>
      <c r="E1360">
        <v>3350</v>
      </c>
      <c r="F1360" t="s">
        <v>8219</v>
      </c>
      <c r="G1360" t="s">
        <v>8224</v>
      </c>
      <c r="H1360" t="s">
        <v>8246</v>
      </c>
      <c r="I1360" s="9">
        <v>1309009323</v>
      </c>
      <c r="J1360">
        <v>1306417323</v>
      </c>
      <c r="K1360" t="b">
        <v>0</v>
      </c>
      <c r="L1360">
        <v>49</v>
      </c>
      <c r="M1360" t="b">
        <v>1</v>
      </c>
      <c r="N1360" s="11">
        <f t="shared" si="126"/>
        <v>111.66666666666667</v>
      </c>
      <c r="O1360" s="16">
        <f t="shared" si="127"/>
        <v>40689.570868055554</v>
      </c>
      <c r="P1360" s="18">
        <f t="shared" si="128"/>
        <v>40719.570868055554</v>
      </c>
      <c r="Q1360" t="s">
        <v>8274</v>
      </c>
      <c r="R1360" s="7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7">
        <v>660</v>
      </c>
      <c r="E1361">
        <v>764</v>
      </c>
      <c r="F1361" t="s">
        <v>8219</v>
      </c>
      <c r="G1361" t="s">
        <v>8224</v>
      </c>
      <c r="H1361" t="s">
        <v>8246</v>
      </c>
      <c r="I1361" s="9">
        <v>1309980790</v>
      </c>
      <c r="J1361">
        <v>1304623990</v>
      </c>
      <c r="K1361" t="b">
        <v>0</v>
      </c>
      <c r="L1361">
        <v>19</v>
      </c>
      <c r="M1361" t="b">
        <v>1</v>
      </c>
      <c r="N1361" s="11">
        <f t="shared" si="126"/>
        <v>115.75757575757575</v>
      </c>
      <c r="O1361" s="16">
        <f t="shared" si="127"/>
        <v>40668.814699074072</v>
      </c>
      <c r="P1361" s="18">
        <f t="shared" si="128"/>
        <v>40730.814699074072</v>
      </c>
      <c r="Q1361" t="s">
        <v>8274</v>
      </c>
      <c r="R1361" s="7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7">
        <v>1500</v>
      </c>
      <c r="E1362">
        <v>2598</v>
      </c>
      <c r="F1362" t="s">
        <v>8219</v>
      </c>
      <c r="G1362" t="s">
        <v>8224</v>
      </c>
      <c r="H1362" t="s">
        <v>8246</v>
      </c>
      <c r="I1362" s="9">
        <v>1343943420</v>
      </c>
      <c r="J1362">
        <v>1341524220</v>
      </c>
      <c r="K1362" t="b">
        <v>0</v>
      </c>
      <c r="L1362">
        <v>81</v>
      </c>
      <c r="M1362" t="b">
        <v>1</v>
      </c>
      <c r="N1362" s="11">
        <f t="shared" si="126"/>
        <v>173.2</v>
      </c>
      <c r="O1362" s="16">
        <f t="shared" si="127"/>
        <v>41095.900694444441</v>
      </c>
      <c r="P1362" s="18">
        <f t="shared" si="128"/>
        <v>41123.900694444441</v>
      </c>
      <c r="Q1362" t="s">
        <v>8274</v>
      </c>
      <c r="R1362" s="7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7">
        <v>6000</v>
      </c>
      <c r="E1363">
        <v>7559</v>
      </c>
      <c r="F1363" t="s">
        <v>8219</v>
      </c>
      <c r="G1363" t="s">
        <v>8225</v>
      </c>
      <c r="H1363" t="s">
        <v>8247</v>
      </c>
      <c r="I1363" s="9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>
        <f t="shared" si="126"/>
        <v>125.98333333333333</v>
      </c>
      <c r="O1363" s="16">
        <f t="shared" si="127"/>
        <v>41781.717268518521</v>
      </c>
      <c r="P1363" s="18">
        <f t="shared" si="128"/>
        <v>41811.717268518521</v>
      </c>
      <c r="Q1363" t="s">
        <v>8274</v>
      </c>
      <c r="R1363" s="7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7">
        <v>1000</v>
      </c>
      <c r="E1364">
        <v>1091</v>
      </c>
      <c r="F1364" t="s">
        <v>8219</v>
      </c>
      <c r="G1364" t="s">
        <v>8224</v>
      </c>
      <c r="H1364" t="s">
        <v>8246</v>
      </c>
      <c r="I1364" s="9">
        <v>1378592731</v>
      </c>
      <c r="J1364">
        <v>1373408731</v>
      </c>
      <c r="K1364" t="b">
        <v>0</v>
      </c>
      <c r="L1364">
        <v>25</v>
      </c>
      <c r="M1364" t="b">
        <v>1</v>
      </c>
      <c r="N1364" s="11">
        <f t="shared" si="126"/>
        <v>109.1</v>
      </c>
      <c r="O1364" s="16">
        <f t="shared" si="127"/>
        <v>41464.934386574074</v>
      </c>
      <c r="P1364" s="18">
        <f t="shared" si="128"/>
        <v>41524.934386574074</v>
      </c>
      <c r="Q1364" t="s">
        <v>8274</v>
      </c>
      <c r="R1364" s="7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7">
        <v>200</v>
      </c>
      <c r="E1365">
        <v>200</v>
      </c>
      <c r="F1365" t="s">
        <v>8219</v>
      </c>
      <c r="G1365" t="s">
        <v>8224</v>
      </c>
      <c r="H1365" t="s">
        <v>8246</v>
      </c>
      <c r="I1365" s="9">
        <v>1455523140</v>
      </c>
      <c r="J1365">
        <v>1453925727</v>
      </c>
      <c r="K1365" t="b">
        <v>0</v>
      </c>
      <c r="L1365">
        <v>5</v>
      </c>
      <c r="M1365" t="b">
        <v>1</v>
      </c>
      <c r="N1365" s="11">
        <f t="shared" si="126"/>
        <v>100</v>
      </c>
      <c r="O1365" s="16">
        <f t="shared" si="127"/>
        <v>42396.8440625</v>
      </c>
      <c r="P1365" s="18">
        <f t="shared" si="128"/>
        <v>42415.332638888889</v>
      </c>
      <c r="Q1365" t="s">
        <v>8274</v>
      </c>
      <c r="R1365" s="7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7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9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>
        <f t="shared" si="126"/>
        <v>118.64285714285714</v>
      </c>
      <c r="O1366" s="16">
        <f t="shared" si="127"/>
        <v>41951.695671296293</v>
      </c>
      <c r="P1366" s="18">
        <f t="shared" si="128"/>
        <v>42011.6956712963</v>
      </c>
      <c r="Q1366" t="s">
        <v>8276</v>
      </c>
      <c r="R1366" s="7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7">
        <v>7500</v>
      </c>
      <c r="E1367">
        <v>7520</v>
      </c>
      <c r="F1367" t="s">
        <v>8219</v>
      </c>
      <c r="G1367" t="s">
        <v>8224</v>
      </c>
      <c r="H1367" t="s">
        <v>8246</v>
      </c>
      <c r="I1367" s="9">
        <v>1426523752</v>
      </c>
      <c r="J1367">
        <v>1423935352</v>
      </c>
      <c r="K1367" t="b">
        <v>0</v>
      </c>
      <c r="L1367">
        <v>92</v>
      </c>
      <c r="M1367" t="b">
        <v>1</v>
      </c>
      <c r="N1367" s="11">
        <f t="shared" si="126"/>
        <v>100.26666666666667</v>
      </c>
      <c r="O1367" s="16">
        <f t="shared" si="127"/>
        <v>42049.733240740738</v>
      </c>
      <c r="P1367" s="18">
        <f t="shared" si="128"/>
        <v>42079.691574074073</v>
      </c>
      <c r="Q1367" t="s">
        <v>8276</v>
      </c>
      <c r="R1367" s="7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7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9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>
        <f t="shared" si="126"/>
        <v>126.48920000000001</v>
      </c>
      <c r="O1368" s="16">
        <f t="shared" si="127"/>
        <v>41924.996099537035</v>
      </c>
      <c r="P1368" s="18">
        <f t="shared" si="128"/>
        <v>41970.037766203706</v>
      </c>
      <c r="Q1368" t="s">
        <v>8276</v>
      </c>
      <c r="R1368" s="7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7">
        <v>5000</v>
      </c>
      <c r="E1369">
        <v>5713</v>
      </c>
      <c r="F1369" t="s">
        <v>8219</v>
      </c>
      <c r="G1369" t="s">
        <v>8224</v>
      </c>
      <c r="H1369" t="s">
        <v>8246</v>
      </c>
      <c r="I1369" s="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>
        <f t="shared" si="126"/>
        <v>114.26</v>
      </c>
      <c r="O1369" s="16">
        <f t="shared" si="127"/>
        <v>42292.002893518518</v>
      </c>
      <c r="P1369" s="18">
        <f t="shared" si="128"/>
        <v>42322.044560185182</v>
      </c>
      <c r="Q1369" t="s">
        <v>8276</v>
      </c>
      <c r="R1369" s="7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7">
        <v>5000</v>
      </c>
      <c r="E1370">
        <v>5535</v>
      </c>
      <c r="F1370" t="s">
        <v>8219</v>
      </c>
      <c r="G1370" t="s">
        <v>8224</v>
      </c>
      <c r="H1370" t="s">
        <v>8246</v>
      </c>
      <c r="I1370" s="9">
        <v>1434342894</v>
      </c>
      <c r="J1370">
        <v>1432269294</v>
      </c>
      <c r="K1370" t="b">
        <v>0</v>
      </c>
      <c r="L1370">
        <v>87</v>
      </c>
      <c r="M1370" t="b">
        <v>1</v>
      </c>
      <c r="N1370" s="11">
        <f t="shared" si="126"/>
        <v>110.7</v>
      </c>
      <c r="O1370" s="16">
        <f t="shared" si="127"/>
        <v>42146.190902777773</v>
      </c>
      <c r="P1370" s="18">
        <f t="shared" si="128"/>
        <v>42170.190902777773</v>
      </c>
      <c r="Q1370" t="s">
        <v>8276</v>
      </c>
      <c r="R1370" s="7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7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9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>
        <f t="shared" si="126"/>
        <v>105.34805315203954</v>
      </c>
      <c r="O1371" s="16">
        <f t="shared" si="127"/>
        <v>41710.594282407408</v>
      </c>
      <c r="P1371" s="18">
        <f t="shared" si="128"/>
        <v>41740.594282407408</v>
      </c>
      <c r="Q1371" t="s">
        <v>8276</v>
      </c>
      <c r="R1371" s="7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7">
        <v>1500</v>
      </c>
      <c r="E1372">
        <v>1555</v>
      </c>
      <c r="F1372" t="s">
        <v>8219</v>
      </c>
      <c r="G1372" t="s">
        <v>8224</v>
      </c>
      <c r="H1372" t="s">
        <v>8246</v>
      </c>
      <c r="I1372" s="9">
        <v>1381881890</v>
      </c>
      <c r="J1372">
        <v>1380585890</v>
      </c>
      <c r="K1372" t="b">
        <v>0</v>
      </c>
      <c r="L1372">
        <v>20</v>
      </c>
      <c r="M1372" t="b">
        <v>1</v>
      </c>
      <c r="N1372" s="11">
        <f t="shared" si="126"/>
        <v>103.66666666666666</v>
      </c>
      <c r="O1372" s="16">
        <f t="shared" si="127"/>
        <v>41548.00335648148</v>
      </c>
      <c r="P1372" s="18">
        <f t="shared" si="128"/>
        <v>41563.00335648148</v>
      </c>
      <c r="Q1372" t="s">
        <v>8276</v>
      </c>
      <c r="R1372" s="7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7">
        <v>6999</v>
      </c>
      <c r="E1373">
        <v>7495</v>
      </c>
      <c r="F1373" t="s">
        <v>8219</v>
      </c>
      <c r="G1373" t="s">
        <v>8224</v>
      </c>
      <c r="H1373" t="s">
        <v>8246</v>
      </c>
      <c r="I1373" s="9">
        <v>1431022342</v>
      </c>
      <c r="J1373">
        <v>1428430342</v>
      </c>
      <c r="K1373" t="b">
        <v>0</v>
      </c>
      <c r="L1373">
        <v>70</v>
      </c>
      <c r="M1373" t="b">
        <v>1</v>
      </c>
      <c r="N1373" s="11">
        <f t="shared" si="126"/>
        <v>107.08672667523933</v>
      </c>
      <c r="O1373" s="16">
        <f t="shared" si="127"/>
        <v>42101.758587962962</v>
      </c>
      <c r="P1373" s="18">
        <f t="shared" si="128"/>
        <v>42131.758587962962</v>
      </c>
      <c r="Q1373" t="s">
        <v>8276</v>
      </c>
      <c r="R1373" s="7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7">
        <v>500</v>
      </c>
      <c r="E1374">
        <v>620</v>
      </c>
      <c r="F1374" t="s">
        <v>8219</v>
      </c>
      <c r="G1374" t="s">
        <v>8224</v>
      </c>
      <c r="H1374" t="s">
        <v>8246</v>
      </c>
      <c r="I1374" s="9">
        <v>1342115132</v>
      </c>
      <c r="J1374">
        <v>1339523132</v>
      </c>
      <c r="K1374" t="b">
        <v>0</v>
      </c>
      <c r="L1374">
        <v>16</v>
      </c>
      <c r="M1374" t="b">
        <v>1</v>
      </c>
      <c r="N1374" s="11">
        <f t="shared" si="126"/>
        <v>124</v>
      </c>
      <c r="O1374" s="16">
        <f t="shared" si="127"/>
        <v>41072.739953703705</v>
      </c>
      <c r="P1374" s="18">
        <f t="shared" si="128"/>
        <v>41102.739953703705</v>
      </c>
      <c r="Q1374" t="s">
        <v>8276</v>
      </c>
      <c r="R1374" s="7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7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9">
        <v>1483138233</v>
      </c>
      <c r="J1375">
        <v>1480546233</v>
      </c>
      <c r="K1375" t="b">
        <v>0</v>
      </c>
      <c r="L1375">
        <v>52</v>
      </c>
      <c r="M1375" t="b">
        <v>1</v>
      </c>
      <c r="N1375" s="11">
        <f t="shared" si="126"/>
        <v>105.01</v>
      </c>
      <c r="O1375" s="16">
        <f t="shared" si="127"/>
        <v>42704.95177083333</v>
      </c>
      <c r="P1375" s="18">
        <f t="shared" si="128"/>
        <v>42734.95177083333</v>
      </c>
      <c r="Q1375" t="s">
        <v>8276</v>
      </c>
      <c r="R1375" s="7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7">
        <v>1500</v>
      </c>
      <c r="E1376">
        <v>2842</v>
      </c>
      <c r="F1376" t="s">
        <v>8219</v>
      </c>
      <c r="G1376" t="s">
        <v>8224</v>
      </c>
      <c r="H1376" t="s">
        <v>8246</v>
      </c>
      <c r="I1376" s="9">
        <v>1458874388</v>
      </c>
      <c r="J1376">
        <v>1456285988</v>
      </c>
      <c r="K1376" t="b">
        <v>0</v>
      </c>
      <c r="L1376">
        <v>66</v>
      </c>
      <c r="M1376" t="b">
        <v>1</v>
      </c>
      <c r="N1376" s="11">
        <f t="shared" si="126"/>
        <v>189.46666666666667</v>
      </c>
      <c r="O1376" s="16">
        <f t="shared" si="127"/>
        <v>42424.161898148144</v>
      </c>
      <c r="P1376" s="18">
        <f t="shared" si="128"/>
        <v>42454.12023148148</v>
      </c>
      <c r="Q1376" t="s">
        <v>8276</v>
      </c>
      <c r="R1376" s="7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7">
        <v>4000</v>
      </c>
      <c r="E1377">
        <v>6853</v>
      </c>
      <c r="F1377" t="s">
        <v>8219</v>
      </c>
      <c r="G1377" t="s">
        <v>8230</v>
      </c>
      <c r="H1377" t="s">
        <v>8249</v>
      </c>
      <c r="I1377" s="9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>
        <f t="shared" si="126"/>
        <v>171.32499999999999</v>
      </c>
      <c r="O1377" s="16">
        <f t="shared" si="127"/>
        <v>42720.066192129627</v>
      </c>
      <c r="P1377" s="18">
        <f t="shared" si="128"/>
        <v>42750.066192129627</v>
      </c>
      <c r="Q1377" t="s">
        <v>8276</v>
      </c>
      <c r="R1377" s="7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7">
        <v>3700</v>
      </c>
      <c r="E1378">
        <v>9342</v>
      </c>
      <c r="F1378" t="s">
        <v>8219</v>
      </c>
      <c r="G1378" t="s">
        <v>8225</v>
      </c>
      <c r="H1378" t="s">
        <v>8247</v>
      </c>
      <c r="I1378" s="9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>
        <f t="shared" si="126"/>
        <v>252.48648648648651</v>
      </c>
      <c r="O1378" s="16">
        <f t="shared" si="127"/>
        <v>42677.669050925921</v>
      </c>
      <c r="P1378" s="18">
        <f t="shared" si="128"/>
        <v>42707.710717592592</v>
      </c>
      <c r="Q1378" t="s">
        <v>8276</v>
      </c>
      <c r="R1378" s="7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7">
        <v>1300</v>
      </c>
      <c r="E1379">
        <v>1510</v>
      </c>
      <c r="F1379" t="s">
        <v>8219</v>
      </c>
      <c r="G1379" t="s">
        <v>8224</v>
      </c>
      <c r="H1379" t="s">
        <v>8246</v>
      </c>
      <c r="I1379" s="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>
        <f t="shared" si="126"/>
        <v>116.15384615384616</v>
      </c>
      <c r="O1379" s="16">
        <f t="shared" si="127"/>
        <v>42747.219560185185</v>
      </c>
      <c r="P1379" s="18">
        <f t="shared" si="128"/>
        <v>42769.174305555556</v>
      </c>
      <c r="Q1379" t="s">
        <v>8276</v>
      </c>
      <c r="R1379" s="7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7">
        <v>2000</v>
      </c>
      <c r="E1380">
        <v>4067</v>
      </c>
      <c r="F1380" t="s">
        <v>8219</v>
      </c>
      <c r="G1380" t="s">
        <v>8225</v>
      </c>
      <c r="H1380" t="s">
        <v>8247</v>
      </c>
      <c r="I1380" s="9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>
        <f t="shared" si="126"/>
        <v>203.35000000000002</v>
      </c>
      <c r="O1380" s="16">
        <f t="shared" si="127"/>
        <v>42568.759374999994</v>
      </c>
      <c r="P1380" s="18">
        <f t="shared" si="128"/>
        <v>42583.759374999994</v>
      </c>
      <c r="Q1380" t="s">
        <v>8276</v>
      </c>
      <c r="R1380" s="7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7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9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>
        <f t="shared" si="126"/>
        <v>111.60000000000001</v>
      </c>
      <c r="O1381" s="16">
        <f t="shared" si="127"/>
        <v>42130.491620370376</v>
      </c>
      <c r="P1381" s="18">
        <f t="shared" si="128"/>
        <v>42160.491620370376</v>
      </c>
      <c r="Q1381" t="s">
        <v>8276</v>
      </c>
      <c r="R1381" s="7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7">
        <v>25</v>
      </c>
      <c r="E1382">
        <v>106</v>
      </c>
      <c r="F1382" t="s">
        <v>8219</v>
      </c>
      <c r="G1382" t="s">
        <v>8224</v>
      </c>
      <c r="H1382" t="s">
        <v>8246</v>
      </c>
      <c r="I1382" s="9">
        <v>1433815200</v>
      </c>
      <c r="J1382">
        <v>1431886706</v>
      </c>
      <c r="K1382" t="b">
        <v>0</v>
      </c>
      <c r="L1382">
        <v>5</v>
      </c>
      <c r="M1382" t="b">
        <v>1</v>
      </c>
      <c r="N1382" s="11">
        <f t="shared" si="126"/>
        <v>424</v>
      </c>
      <c r="O1382" s="16">
        <f t="shared" si="127"/>
        <v>42141.762800925921</v>
      </c>
      <c r="P1382" s="18">
        <f t="shared" si="128"/>
        <v>42164.083333333328</v>
      </c>
      <c r="Q1382" t="s">
        <v>8276</v>
      </c>
      <c r="R1382" s="7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7">
        <v>5000</v>
      </c>
      <c r="E1383">
        <v>5355</v>
      </c>
      <c r="F1383" t="s">
        <v>8219</v>
      </c>
      <c r="G1383" t="s">
        <v>8224</v>
      </c>
      <c r="H1383" t="s">
        <v>8246</v>
      </c>
      <c r="I1383" s="9">
        <v>1482988125</v>
      </c>
      <c r="J1383">
        <v>1480396125</v>
      </c>
      <c r="K1383" t="b">
        <v>0</v>
      </c>
      <c r="L1383">
        <v>73</v>
      </c>
      <c r="M1383" t="b">
        <v>1</v>
      </c>
      <c r="N1383" s="11">
        <f t="shared" si="126"/>
        <v>107.1</v>
      </c>
      <c r="O1383" s="16">
        <f t="shared" si="127"/>
        <v>42703.214409722219</v>
      </c>
      <c r="P1383" s="18">
        <f t="shared" si="128"/>
        <v>42733.214409722219</v>
      </c>
      <c r="Q1383" t="s">
        <v>8276</v>
      </c>
      <c r="R1383" s="7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7">
        <v>8000</v>
      </c>
      <c r="E1384">
        <v>8349</v>
      </c>
      <c r="F1384" t="s">
        <v>8219</v>
      </c>
      <c r="G1384" t="s">
        <v>8224</v>
      </c>
      <c r="H1384" t="s">
        <v>8246</v>
      </c>
      <c r="I1384" s="9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>
        <f t="shared" si="126"/>
        <v>104.3625</v>
      </c>
      <c r="O1384" s="16">
        <f t="shared" si="127"/>
        <v>41370.800185185188</v>
      </c>
      <c r="P1384" s="18">
        <f t="shared" si="128"/>
        <v>41400.800185185188</v>
      </c>
      <c r="Q1384" t="s">
        <v>8276</v>
      </c>
      <c r="R1384" s="7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7">
        <v>2200</v>
      </c>
      <c r="E1385">
        <v>4673</v>
      </c>
      <c r="F1385" t="s">
        <v>8219</v>
      </c>
      <c r="G1385" t="s">
        <v>8229</v>
      </c>
      <c r="H1385" t="s">
        <v>8251</v>
      </c>
      <c r="I1385" s="9">
        <v>1482457678</v>
      </c>
      <c r="J1385">
        <v>1480729678</v>
      </c>
      <c r="K1385" t="b">
        <v>0</v>
      </c>
      <c r="L1385">
        <v>93</v>
      </c>
      <c r="M1385" t="b">
        <v>1</v>
      </c>
      <c r="N1385" s="11">
        <f t="shared" si="126"/>
        <v>212.40909090909091</v>
      </c>
      <c r="O1385" s="16">
        <f t="shared" si="127"/>
        <v>42707.074976851851</v>
      </c>
      <c r="P1385" s="18">
        <f t="shared" si="128"/>
        <v>42727.074976851851</v>
      </c>
      <c r="Q1385" t="s">
        <v>8276</v>
      </c>
      <c r="R1385" s="7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7">
        <v>3500</v>
      </c>
      <c r="E1386">
        <v>4343</v>
      </c>
      <c r="F1386" t="s">
        <v>8219</v>
      </c>
      <c r="G1386" t="s">
        <v>8224</v>
      </c>
      <c r="H1386" t="s">
        <v>8246</v>
      </c>
      <c r="I1386" s="9">
        <v>1436117922</v>
      </c>
      <c r="J1386">
        <v>1433525922</v>
      </c>
      <c r="K1386" t="b">
        <v>0</v>
      </c>
      <c r="L1386">
        <v>63</v>
      </c>
      <c r="M1386" t="b">
        <v>1</v>
      </c>
      <c r="N1386" s="11">
        <f t="shared" si="126"/>
        <v>124.08571428571429</v>
      </c>
      <c r="O1386" s="16">
        <f t="shared" si="127"/>
        <v>42160.735208333332</v>
      </c>
      <c r="P1386" s="18">
        <f t="shared" si="128"/>
        <v>42190.735208333332</v>
      </c>
      <c r="Q1386" t="s">
        <v>8276</v>
      </c>
      <c r="R1386" s="7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9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>
        <f t="shared" si="126"/>
        <v>110.406125</v>
      </c>
      <c r="O1387" s="16">
        <f t="shared" si="127"/>
        <v>42433.688900462963</v>
      </c>
      <c r="P1387" s="18">
        <f t="shared" si="128"/>
        <v>42489.507638888885</v>
      </c>
      <c r="Q1387" t="s">
        <v>8276</v>
      </c>
      <c r="R1387" s="7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7">
        <v>400</v>
      </c>
      <c r="E1388">
        <v>875</v>
      </c>
      <c r="F1388" t="s">
        <v>8219</v>
      </c>
      <c r="G1388" t="s">
        <v>8224</v>
      </c>
      <c r="H1388" t="s">
        <v>8246</v>
      </c>
      <c r="I1388" s="9">
        <v>1438183889</v>
      </c>
      <c r="J1388">
        <v>1435591889</v>
      </c>
      <c r="K1388" t="b">
        <v>0</v>
      </c>
      <c r="L1388">
        <v>14</v>
      </c>
      <c r="M1388" t="b">
        <v>1</v>
      </c>
      <c r="N1388" s="11">
        <f t="shared" si="126"/>
        <v>218.75</v>
      </c>
      <c r="O1388" s="16">
        <f t="shared" si="127"/>
        <v>42184.646863425922</v>
      </c>
      <c r="P1388" s="18">
        <f t="shared" si="128"/>
        <v>42214.646863425922</v>
      </c>
      <c r="Q1388" t="s">
        <v>8276</v>
      </c>
      <c r="R1388" s="7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7">
        <v>4000</v>
      </c>
      <c r="E1389">
        <v>5465</v>
      </c>
      <c r="F1389" t="s">
        <v>8219</v>
      </c>
      <c r="G1389" t="s">
        <v>8224</v>
      </c>
      <c r="H1389" t="s">
        <v>8246</v>
      </c>
      <c r="I1389" s="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>
        <f t="shared" si="126"/>
        <v>136.625</v>
      </c>
      <c r="O1389" s="16">
        <f t="shared" si="127"/>
        <v>42126.92123842593</v>
      </c>
      <c r="P1389" s="18">
        <f t="shared" si="128"/>
        <v>42158.1875</v>
      </c>
      <c r="Q1389" t="s">
        <v>8276</v>
      </c>
      <c r="R1389" s="7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7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9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>
        <f t="shared" si="126"/>
        <v>134.8074</v>
      </c>
      <c r="O1390" s="16">
        <f t="shared" si="127"/>
        <v>42634.614780092597</v>
      </c>
      <c r="P1390" s="18">
        <f t="shared" si="128"/>
        <v>42660.676388888889</v>
      </c>
      <c r="Q1390" t="s">
        <v>8276</v>
      </c>
      <c r="R1390" s="7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7">
        <v>500</v>
      </c>
      <c r="E1391">
        <v>727</v>
      </c>
      <c r="F1391" t="s">
        <v>8219</v>
      </c>
      <c r="G1391" t="s">
        <v>8225</v>
      </c>
      <c r="H1391" t="s">
        <v>8247</v>
      </c>
      <c r="I1391" s="9">
        <v>1471087957</v>
      </c>
      <c r="J1391">
        <v>1468495957</v>
      </c>
      <c r="K1391" t="b">
        <v>0</v>
      </c>
      <c r="L1391">
        <v>34</v>
      </c>
      <c r="M1391" t="b">
        <v>1</v>
      </c>
      <c r="N1391" s="11">
        <f t="shared" si="126"/>
        <v>145.4</v>
      </c>
      <c r="O1391" s="16">
        <f t="shared" si="127"/>
        <v>42565.480983796297</v>
      </c>
      <c r="P1391" s="18">
        <f t="shared" si="128"/>
        <v>42595.480983796297</v>
      </c>
      <c r="Q1391" t="s">
        <v>8276</v>
      </c>
      <c r="R1391" s="7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7">
        <v>2800</v>
      </c>
      <c r="E1392">
        <v>3055</v>
      </c>
      <c r="F1392" t="s">
        <v>8219</v>
      </c>
      <c r="G1392" t="s">
        <v>8224</v>
      </c>
      <c r="H1392" t="s">
        <v>8246</v>
      </c>
      <c r="I1392" s="9">
        <v>1430154720</v>
      </c>
      <c r="J1392">
        <v>1427224606</v>
      </c>
      <c r="K1392" t="b">
        <v>0</v>
      </c>
      <c r="L1392">
        <v>19</v>
      </c>
      <c r="M1392" t="b">
        <v>1</v>
      </c>
      <c r="N1392" s="11">
        <f t="shared" si="126"/>
        <v>109.10714285714285</v>
      </c>
      <c r="O1392" s="16">
        <f t="shared" si="127"/>
        <v>42087.803310185183</v>
      </c>
      <c r="P1392" s="18">
        <f t="shared" si="128"/>
        <v>42121.716666666667</v>
      </c>
      <c r="Q1392" t="s">
        <v>8276</v>
      </c>
      <c r="R1392" s="7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7">
        <v>500</v>
      </c>
      <c r="E1393">
        <v>551</v>
      </c>
      <c r="F1393" t="s">
        <v>8219</v>
      </c>
      <c r="G1393" t="s">
        <v>8224</v>
      </c>
      <c r="H1393" t="s">
        <v>8246</v>
      </c>
      <c r="I1393" s="9">
        <v>1440219540</v>
      </c>
      <c r="J1393">
        <v>1436369818</v>
      </c>
      <c r="K1393" t="b">
        <v>0</v>
      </c>
      <c r="L1393">
        <v>13</v>
      </c>
      <c r="M1393" t="b">
        <v>1</v>
      </c>
      <c r="N1393" s="11">
        <f t="shared" si="126"/>
        <v>110.2</v>
      </c>
      <c r="O1393" s="16">
        <f t="shared" si="127"/>
        <v>42193.650671296295</v>
      </c>
      <c r="P1393" s="18">
        <f t="shared" si="128"/>
        <v>42238.207638888889</v>
      </c>
      <c r="Q1393" t="s">
        <v>8276</v>
      </c>
      <c r="R1393" s="7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7">
        <v>2500</v>
      </c>
      <c r="E1394">
        <v>2841</v>
      </c>
      <c r="F1394" t="s">
        <v>8219</v>
      </c>
      <c r="G1394" t="s">
        <v>8224</v>
      </c>
      <c r="H1394" t="s">
        <v>8246</v>
      </c>
      <c r="I1394" s="9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>
        <f t="shared" si="126"/>
        <v>113.64000000000001</v>
      </c>
      <c r="O1394" s="16">
        <f t="shared" si="127"/>
        <v>42401.154930555553</v>
      </c>
      <c r="P1394" s="18">
        <f t="shared" si="128"/>
        <v>42432.154930555553</v>
      </c>
      <c r="Q1394" t="s">
        <v>8276</v>
      </c>
      <c r="R1394" s="7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7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9">
        <v>1470068523</v>
      </c>
      <c r="J1395">
        <v>1467476523</v>
      </c>
      <c r="K1395" t="b">
        <v>0</v>
      </c>
      <c r="L1395">
        <v>52</v>
      </c>
      <c r="M1395" t="b">
        <v>1</v>
      </c>
      <c r="N1395" s="11">
        <f t="shared" si="126"/>
        <v>102.35000000000001</v>
      </c>
      <c r="O1395" s="16">
        <f t="shared" si="127"/>
        <v>42553.681979166664</v>
      </c>
      <c r="P1395" s="18">
        <f t="shared" si="128"/>
        <v>42583.681979166664</v>
      </c>
      <c r="Q1395" t="s">
        <v>8276</v>
      </c>
      <c r="R1395" s="7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7">
        <v>750</v>
      </c>
      <c r="E1396">
        <v>916</v>
      </c>
      <c r="F1396" t="s">
        <v>8219</v>
      </c>
      <c r="G1396" t="s">
        <v>8224</v>
      </c>
      <c r="H1396" t="s">
        <v>8246</v>
      </c>
      <c r="I1396" s="9">
        <v>1488337200</v>
      </c>
      <c r="J1396">
        <v>1484623726</v>
      </c>
      <c r="K1396" t="b">
        <v>0</v>
      </c>
      <c r="L1396">
        <v>17</v>
      </c>
      <c r="M1396" t="b">
        <v>1</v>
      </c>
      <c r="N1396" s="11">
        <f t="shared" si="126"/>
        <v>122.13333333333334</v>
      </c>
      <c r="O1396" s="16">
        <f t="shared" si="127"/>
        <v>42752.144976851851</v>
      </c>
      <c r="P1396" s="18">
        <f t="shared" si="128"/>
        <v>42795.125</v>
      </c>
      <c r="Q1396" t="s">
        <v>8276</v>
      </c>
      <c r="R1396" s="7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7">
        <v>3500</v>
      </c>
      <c r="E1397">
        <v>3916</v>
      </c>
      <c r="F1397" t="s">
        <v>8219</v>
      </c>
      <c r="G1397" t="s">
        <v>8224</v>
      </c>
      <c r="H1397" t="s">
        <v>8246</v>
      </c>
      <c r="I1397" s="9">
        <v>1484430481</v>
      </c>
      <c r="J1397">
        <v>1481838481</v>
      </c>
      <c r="K1397" t="b">
        <v>0</v>
      </c>
      <c r="L1397">
        <v>82</v>
      </c>
      <c r="M1397" t="b">
        <v>1</v>
      </c>
      <c r="N1397" s="11">
        <f t="shared" si="126"/>
        <v>111.88571428571427</v>
      </c>
      <c r="O1397" s="16">
        <f t="shared" si="127"/>
        <v>42719.90834490741</v>
      </c>
      <c r="P1397" s="18">
        <f t="shared" si="128"/>
        <v>42749.90834490741</v>
      </c>
      <c r="Q1397" t="s">
        <v>8276</v>
      </c>
      <c r="R1397" s="7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7">
        <v>6000</v>
      </c>
      <c r="E1398">
        <v>6438</v>
      </c>
      <c r="F1398" t="s">
        <v>8219</v>
      </c>
      <c r="G1398" t="s">
        <v>8224</v>
      </c>
      <c r="H1398" t="s">
        <v>8246</v>
      </c>
      <c r="I1398" s="9">
        <v>1423871882</v>
      </c>
      <c r="J1398">
        <v>1421279882</v>
      </c>
      <c r="K1398" t="b">
        <v>0</v>
      </c>
      <c r="L1398">
        <v>73</v>
      </c>
      <c r="M1398" t="b">
        <v>1</v>
      </c>
      <c r="N1398" s="11">
        <f t="shared" si="126"/>
        <v>107.3</v>
      </c>
      <c r="O1398" s="16">
        <f t="shared" si="127"/>
        <v>42018.99863425926</v>
      </c>
      <c r="P1398" s="18">
        <f t="shared" si="128"/>
        <v>42048.99863425926</v>
      </c>
      <c r="Q1398" t="s">
        <v>8276</v>
      </c>
      <c r="R1398" s="7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7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>
        <f t="shared" si="126"/>
        <v>113.85000000000001</v>
      </c>
      <c r="O1399" s="16">
        <f t="shared" si="127"/>
        <v>42640.917939814812</v>
      </c>
      <c r="P1399" s="18">
        <f t="shared" si="128"/>
        <v>42670.888194444444</v>
      </c>
      <c r="Q1399" t="s">
        <v>8276</v>
      </c>
      <c r="R1399" s="7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7">
        <v>4400</v>
      </c>
      <c r="E1400">
        <v>4826</v>
      </c>
      <c r="F1400" t="s">
        <v>8219</v>
      </c>
      <c r="G1400" t="s">
        <v>8224</v>
      </c>
      <c r="H1400" t="s">
        <v>8246</v>
      </c>
      <c r="I1400" s="9">
        <v>1467752334</v>
      </c>
      <c r="J1400">
        <v>1465160334</v>
      </c>
      <c r="K1400" t="b">
        <v>0</v>
      </c>
      <c r="L1400">
        <v>65</v>
      </c>
      <c r="M1400" t="b">
        <v>1</v>
      </c>
      <c r="N1400" s="11">
        <f t="shared" si="126"/>
        <v>109.68181818181819</v>
      </c>
      <c r="O1400" s="16">
        <f t="shared" si="127"/>
        <v>42526.874236111107</v>
      </c>
      <c r="P1400" s="18">
        <f t="shared" si="128"/>
        <v>42556.874236111107</v>
      </c>
      <c r="Q1400" t="s">
        <v>8276</v>
      </c>
      <c r="R1400" s="7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7">
        <v>9000</v>
      </c>
      <c r="E1401">
        <v>11353</v>
      </c>
      <c r="F1401" t="s">
        <v>8219</v>
      </c>
      <c r="G1401" t="s">
        <v>8224</v>
      </c>
      <c r="H1401" t="s">
        <v>8246</v>
      </c>
      <c r="I1401" s="9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>
        <f t="shared" si="126"/>
        <v>126.14444444444443</v>
      </c>
      <c r="O1401" s="16">
        <f t="shared" si="127"/>
        <v>41889.004317129627</v>
      </c>
      <c r="P1401" s="18">
        <f t="shared" si="128"/>
        <v>41919.004317129627</v>
      </c>
      <c r="Q1401" t="s">
        <v>8276</v>
      </c>
      <c r="R1401" s="7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7">
        <v>350</v>
      </c>
      <c r="E1402">
        <v>586</v>
      </c>
      <c r="F1402" t="s">
        <v>8219</v>
      </c>
      <c r="G1402" t="s">
        <v>8225</v>
      </c>
      <c r="H1402" t="s">
        <v>8247</v>
      </c>
      <c r="I1402" s="9">
        <v>1465709400</v>
      </c>
      <c r="J1402">
        <v>1462695073</v>
      </c>
      <c r="K1402" t="b">
        <v>0</v>
      </c>
      <c r="L1402">
        <v>34</v>
      </c>
      <c r="M1402" t="b">
        <v>1</v>
      </c>
      <c r="N1402" s="11">
        <f t="shared" si="126"/>
        <v>167.42857142857144</v>
      </c>
      <c r="O1402" s="16">
        <f t="shared" si="127"/>
        <v>42498.341122685189</v>
      </c>
      <c r="P1402" s="18">
        <f t="shared" si="128"/>
        <v>42533.229166666672</v>
      </c>
      <c r="Q1402" t="s">
        <v>8276</v>
      </c>
      <c r="R1402" s="7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7">
        <v>2500</v>
      </c>
      <c r="E1403">
        <v>12413</v>
      </c>
      <c r="F1403" t="s">
        <v>8219</v>
      </c>
      <c r="G1403" t="s">
        <v>8224</v>
      </c>
      <c r="H1403" t="s">
        <v>8246</v>
      </c>
      <c r="I1403" s="9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>
        <f t="shared" si="126"/>
        <v>496.52000000000004</v>
      </c>
      <c r="O1403" s="16">
        <f t="shared" si="127"/>
        <v>41399.99622685185</v>
      </c>
      <c r="P1403" s="18">
        <f t="shared" si="128"/>
        <v>41420.99622685185</v>
      </c>
      <c r="Q1403" t="s">
        <v>8276</v>
      </c>
      <c r="R1403" s="7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7">
        <v>2500</v>
      </c>
      <c r="E1404">
        <v>2729</v>
      </c>
      <c r="F1404" t="s">
        <v>8219</v>
      </c>
      <c r="G1404" t="s">
        <v>8225</v>
      </c>
      <c r="H1404" t="s">
        <v>8247</v>
      </c>
      <c r="I1404" s="9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>
        <f t="shared" si="126"/>
        <v>109.16</v>
      </c>
      <c r="O1404" s="16">
        <f t="shared" si="127"/>
        <v>42065.053368055553</v>
      </c>
      <c r="P1404" s="18">
        <f t="shared" si="128"/>
        <v>42125.011701388896</v>
      </c>
      <c r="Q1404" t="s">
        <v>8276</v>
      </c>
      <c r="R1404" s="7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7">
        <v>4000</v>
      </c>
      <c r="E1405">
        <v>4103</v>
      </c>
      <c r="F1405" t="s">
        <v>8219</v>
      </c>
      <c r="G1405" t="s">
        <v>8224</v>
      </c>
      <c r="H1405" t="s">
        <v>8246</v>
      </c>
      <c r="I1405" s="9">
        <v>1374802235</v>
      </c>
      <c r="J1405">
        <v>1372210235</v>
      </c>
      <c r="K1405" t="b">
        <v>0</v>
      </c>
      <c r="L1405">
        <v>66</v>
      </c>
      <c r="M1405" t="b">
        <v>1</v>
      </c>
      <c r="N1405" s="11">
        <f t="shared" si="126"/>
        <v>102.57499999999999</v>
      </c>
      <c r="O1405" s="16">
        <f t="shared" si="127"/>
        <v>41451.062905092593</v>
      </c>
      <c r="P1405" s="18">
        <f t="shared" si="128"/>
        <v>41481.062905092593</v>
      </c>
      <c r="Q1405" t="s">
        <v>8276</v>
      </c>
      <c r="R1405" s="7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7">
        <v>14500</v>
      </c>
      <c r="E1406">
        <v>241</v>
      </c>
      <c r="F1406" t="s">
        <v>8221</v>
      </c>
      <c r="G1406" t="s">
        <v>8225</v>
      </c>
      <c r="H1406" t="s">
        <v>8247</v>
      </c>
      <c r="I1406" s="9">
        <v>1424607285</v>
      </c>
      <c r="J1406">
        <v>1422447285</v>
      </c>
      <c r="K1406" t="b">
        <v>1</v>
      </c>
      <c r="L1406">
        <v>5</v>
      </c>
      <c r="M1406" t="b">
        <v>0</v>
      </c>
      <c r="N1406" s="11">
        <f t="shared" si="126"/>
        <v>1.6620689655172414</v>
      </c>
      <c r="O1406" s="16">
        <f t="shared" si="127"/>
        <v>42032.510243055556</v>
      </c>
      <c r="P1406" s="18">
        <f t="shared" si="128"/>
        <v>42057.510243055556</v>
      </c>
      <c r="Q1406" t="s">
        <v>8287</v>
      </c>
      <c r="R1406" s="7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7">
        <v>25000</v>
      </c>
      <c r="E1407">
        <v>105</v>
      </c>
      <c r="F1407" t="s">
        <v>8221</v>
      </c>
      <c r="G1407" t="s">
        <v>8224</v>
      </c>
      <c r="H1407" t="s">
        <v>8246</v>
      </c>
      <c r="I1407" s="9">
        <v>1417195201</v>
      </c>
      <c r="J1407">
        <v>1414599601</v>
      </c>
      <c r="K1407" t="b">
        <v>1</v>
      </c>
      <c r="L1407">
        <v>17</v>
      </c>
      <c r="M1407" t="b">
        <v>0</v>
      </c>
      <c r="N1407" s="11">
        <f t="shared" si="126"/>
        <v>0.42</v>
      </c>
      <c r="O1407" s="16">
        <f t="shared" si="127"/>
        <v>41941.680567129632</v>
      </c>
      <c r="P1407" s="18">
        <f t="shared" si="128"/>
        <v>41971.722233796296</v>
      </c>
      <c r="Q1407" t="s">
        <v>8287</v>
      </c>
      <c r="R1407" s="7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7">
        <v>12000</v>
      </c>
      <c r="E1408">
        <v>15</v>
      </c>
      <c r="F1408" t="s">
        <v>8221</v>
      </c>
      <c r="G1408" t="s">
        <v>8237</v>
      </c>
      <c r="H1408" t="s">
        <v>8249</v>
      </c>
      <c r="I1408" s="9">
        <v>1449914400</v>
      </c>
      <c r="J1408">
        <v>1445336607</v>
      </c>
      <c r="K1408" t="b">
        <v>0</v>
      </c>
      <c r="L1408">
        <v>3</v>
      </c>
      <c r="M1408" t="b">
        <v>0</v>
      </c>
      <c r="N1408" s="11">
        <f t="shared" si="126"/>
        <v>0.125</v>
      </c>
      <c r="O1408" s="16">
        <f t="shared" si="127"/>
        <v>42297.432951388888</v>
      </c>
      <c r="P1408" s="18">
        <f t="shared" si="128"/>
        <v>42350.416666666672</v>
      </c>
      <c r="Q1408" t="s">
        <v>8287</v>
      </c>
      <c r="R1408" s="7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7">
        <v>3000</v>
      </c>
      <c r="E1409">
        <v>15</v>
      </c>
      <c r="F1409" t="s">
        <v>8221</v>
      </c>
      <c r="G1409" t="s">
        <v>8224</v>
      </c>
      <c r="H1409" t="s">
        <v>8246</v>
      </c>
      <c r="I1409" s="9">
        <v>1407847978</v>
      </c>
      <c r="J1409">
        <v>1405687978</v>
      </c>
      <c r="K1409" t="b">
        <v>0</v>
      </c>
      <c r="L1409">
        <v>2</v>
      </c>
      <c r="M1409" t="b">
        <v>0</v>
      </c>
      <c r="N1409" s="11">
        <f t="shared" si="126"/>
        <v>0.5</v>
      </c>
      <c r="O1409" s="16">
        <f t="shared" si="127"/>
        <v>41838.536782407406</v>
      </c>
      <c r="P1409" s="18">
        <f t="shared" si="128"/>
        <v>41863.536782407406</v>
      </c>
      <c r="Q1409" t="s">
        <v>8287</v>
      </c>
      <c r="R1409" s="7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7">
        <v>1000</v>
      </c>
      <c r="E1410">
        <v>72</v>
      </c>
      <c r="F1410" t="s">
        <v>8221</v>
      </c>
      <c r="G1410" t="s">
        <v>8225</v>
      </c>
      <c r="H1410" t="s">
        <v>8247</v>
      </c>
      <c r="I1410" s="9">
        <v>1447451756</v>
      </c>
      <c r="J1410">
        <v>1444856156</v>
      </c>
      <c r="K1410" t="b">
        <v>0</v>
      </c>
      <c r="L1410">
        <v>6</v>
      </c>
      <c r="M1410" t="b">
        <v>0</v>
      </c>
      <c r="N1410" s="11">
        <f t="shared" ref="N1410:N1473" si="132">E1410/D1410*100</f>
        <v>7.1999999999999993</v>
      </c>
      <c r="O1410" s="16">
        <f t="shared" ref="O1410:O1473" si="133">(((J1410/60)/60)/24)+DATE(1970,1,1)</f>
        <v>42291.872175925921</v>
      </c>
      <c r="P1410" s="18">
        <f t="shared" ref="P1410:P1473" si="134">(((I1410/60)/60)/24)+DATE(1970,1,1)</f>
        <v>42321.913842592592</v>
      </c>
      <c r="Q1410" t="s">
        <v>8287</v>
      </c>
      <c r="R1410" s="7">
        <f t="shared" ref="R1410:R1473" si="135">E1410/L1410</f>
        <v>12</v>
      </c>
      <c r="S1410" t="str">
        <f t="shared" si="130"/>
        <v>publishing</v>
      </c>
      <c r="T1410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7">
        <v>4000</v>
      </c>
      <c r="E1411">
        <v>0</v>
      </c>
      <c r="F1411" t="s">
        <v>8221</v>
      </c>
      <c r="G1411" t="s">
        <v>8224</v>
      </c>
      <c r="H1411" t="s">
        <v>8246</v>
      </c>
      <c r="I1411" s="9">
        <v>1420085535</v>
      </c>
      <c r="J1411">
        <v>1414897935</v>
      </c>
      <c r="K1411" t="b">
        <v>0</v>
      </c>
      <c r="L1411">
        <v>0</v>
      </c>
      <c r="M1411" t="b">
        <v>0</v>
      </c>
      <c r="N1411" s="11">
        <f t="shared" si="132"/>
        <v>0</v>
      </c>
      <c r="O1411" s="16">
        <f t="shared" si="133"/>
        <v>41945.133506944447</v>
      </c>
      <c r="P1411" s="18">
        <f t="shared" si="134"/>
        <v>42005.175173611111</v>
      </c>
      <c r="Q1411" t="s">
        <v>8287</v>
      </c>
      <c r="R1411" s="7" t="e">
        <f t="shared" si="135"/>
        <v>#DIV/0!</v>
      </c>
      <c r="S1411" t="str">
        <f t="shared" ref="S1411:S1474" si="136">LEFT(Q1411,FIND("/",Q1411)-1)</f>
        <v>publishing</v>
      </c>
      <c r="T1411" t="str">
        <f t="shared" ref="T1411:T1474" si="137">RIGHT(Q1411,LEN(Q1411)-FIND("/",Q1411))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7">
        <v>6000</v>
      </c>
      <c r="E1412">
        <v>1</v>
      </c>
      <c r="F1412" t="s">
        <v>8221</v>
      </c>
      <c r="G1412" t="s">
        <v>8237</v>
      </c>
      <c r="H1412" t="s">
        <v>8249</v>
      </c>
      <c r="I1412" s="9">
        <v>1464939520</v>
      </c>
      <c r="J1412">
        <v>1461051520</v>
      </c>
      <c r="K1412" t="b">
        <v>0</v>
      </c>
      <c r="L1412">
        <v>1</v>
      </c>
      <c r="M1412" t="b">
        <v>0</v>
      </c>
      <c r="N1412" s="11">
        <f t="shared" si="132"/>
        <v>1.6666666666666666E-2</v>
      </c>
      <c r="O1412" s="16">
        <f t="shared" si="133"/>
        <v>42479.318518518514</v>
      </c>
      <c r="P1412" s="18">
        <f t="shared" si="134"/>
        <v>42524.318518518514</v>
      </c>
      <c r="Q1412" t="s">
        <v>8287</v>
      </c>
      <c r="R1412" s="7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7">
        <v>3000</v>
      </c>
      <c r="E1413">
        <v>7</v>
      </c>
      <c r="F1413" t="s">
        <v>8221</v>
      </c>
      <c r="G1413" t="s">
        <v>8225</v>
      </c>
      <c r="H1413" t="s">
        <v>8247</v>
      </c>
      <c r="I1413" s="9">
        <v>1423185900</v>
      </c>
      <c r="J1413">
        <v>1420766700</v>
      </c>
      <c r="K1413" t="b">
        <v>0</v>
      </c>
      <c r="L1413">
        <v>3</v>
      </c>
      <c r="M1413" t="b">
        <v>0</v>
      </c>
      <c r="N1413" s="11">
        <f t="shared" si="132"/>
        <v>0.23333333333333336</v>
      </c>
      <c r="O1413" s="16">
        <f t="shared" si="133"/>
        <v>42013.059027777781</v>
      </c>
      <c r="P1413" s="18">
        <f t="shared" si="134"/>
        <v>42041.059027777781</v>
      </c>
      <c r="Q1413" t="s">
        <v>8287</v>
      </c>
      <c r="R1413" s="7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7">
        <v>7000</v>
      </c>
      <c r="E1414">
        <v>320</v>
      </c>
      <c r="F1414" t="s">
        <v>8221</v>
      </c>
      <c r="G1414" t="s">
        <v>8224</v>
      </c>
      <c r="H1414" t="s">
        <v>8246</v>
      </c>
      <c r="I1414" s="9">
        <v>1417656699</v>
      </c>
      <c r="J1414">
        <v>1415064699</v>
      </c>
      <c r="K1414" t="b">
        <v>0</v>
      </c>
      <c r="L1414">
        <v>13</v>
      </c>
      <c r="M1414" t="b">
        <v>0</v>
      </c>
      <c r="N1414" s="11">
        <f t="shared" si="132"/>
        <v>4.5714285714285712</v>
      </c>
      <c r="O1414" s="16">
        <f t="shared" si="133"/>
        <v>41947.063645833332</v>
      </c>
      <c r="P1414" s="18">
        <f t="shared" si="134"/>
        <v>41977.063645833332</v>
      </c>
      <c r="Q1414" t="s">
        <v>8287</v>
      </c>
      <c r="R1414" s="7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7">
        <v>2000</v>
      </c>
      <c r="E1415">
        <v>100</v>
      </c>
      <c r="F1415" t="s">
        <v>8221</v>
      </c>
      <c r="G1415" t="s">
        <v>8237</v>
      </c>
      <c r="H1415" t="s">
        <v>8249</v>
      </c>
      <c r="I1415" s="9">
        <v>1455964170</v>
      </c>
      <c r="J1415">
        <v>1450780170</v>
      </c>
      <c r="K1415" t="b">
        <v>0</v>
      </c>
      <c r="L1415">
        <v>1</v>
      </c>
      <c r="M1415" t="b">
        <v>0</v>
      </c>
      <c r="N1415" s="11">
        <f t="shared" si="132"/>
        <v>5</v>
      </c>
      <c r="O1415" s="16">
        <f t="shared" si="133"/>
        <v>42360.437152777777</v>
      </c>
      <c r="P1415" s="18">
        <f t="shared" si="134"/>
        <v>42420.437152777777</v>
      </c>
      <c r="Q1415" t="s">
        <v>8287</v>
      </c>
      <c r="R1415" s="7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7">
        <v>500</v>
      </c>
      <c r="E1416">
        <v>1</v>
      </c>
      <c r="F1416" t="s">
        <v>8221</v>
      </c>
      <c r="G1416" t="s">
        <v>8224</v>
      </c>
      <c r="H1416" t="s">
        <v>8246</v>
      </c>
      <c r="I1416" s="9">
        <v>1483423467</v>
      </c>
      <c r="J1416">
        <v>1480831467</v>
      </c>
      <c r="K1416" t="b">
        <v>0</v>
      </c>
      <c r="L1416">
        <v>1</v>
      </c>
      <c r="M1416" t="b">
        <v>0</v>
      </c>
      <c r="N1416" s="11">
        <f t="shared" si="132"/>
        <v>0.2</v>
      </c>
      <c r="O1416" s="16">
        <f t="shared" si="133"/>
        <v>42708.25309027778</v>
      </c>
      <c r="P1416" s="18">
        <f t="shared" si="134"/>
        <v>42738.25309027778</v>
      </c>
      <c r="Q1416" t="s">
        <v>8287</v>
      </c>
      <c r="R1416" s="7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7">
        <v>4400</v>
      </c>
      <c r="E1417">
        <v>800</v>
      </c>
      <c r="F1417" t="s">
        <v>8221</v>
      </c>
      <c r="G1417" t="s">
        <v>8224</v>
      </c>
      <c r="H1417" t="s">
        <v>8246</v>
      </c>
      <c r="I1417" s="9">
        <v>1439741591</v>
      </c>
      <c r="J1417">
        <v>1436285591</v>
      </c>
      <c r="K1417" t="b">
        <v>0</v>
      </c>
      <c r="L1417">
        <v>9</v>
      </c>
      <c r="M1417" t="b">
        <v>0</v>
      </c>
      <c r="N1417" s="11">
        <f t="shared" si="132"/>
        <v>18.181818181818183</v>
      </c>
      <c r="O1417" s="16">
        <f t="shared" si="133"/>
        <v>42192.675821759258</v>
      </c>
      <c r="P1417" s="18">
        <f t="shared" si="134"/>
        <v>42232.675821759258</v>
      </c>
      <c r="Q1417" t="s">
        <v>8287</v>
      </c>
      <c r="R1417" s="7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7">
        <v>50000</v>
      </c>
      <c r="E1418">
        <v>0</v>
      </c>
      <c r="F1418" t="s">
        <v>8221</v>
      </c>
      <c r="G1418" t="s">
        <v>8224</v>
      </c>
      <c r="H1418" t="s">
        <v>8246</v>
      </c>
      <c r="I1418" s="9">
        <v>1448147619</v>
      </c>
      <c r="J1418">
        <v>1445552019</v>
      </c>
      <c r="K1418" t="b">
        <v>0</v>
      </c>
      <c r="L1418">
        <v>0</v>
      </c>
      <c r="M1418" t="b">
        <v>0</v>
      </c>
      <c r="N1418" s="11">
        <f t="shared" si="132"/>
        <v>0</v>
      </c>
      <c r="O1418" s="16">
        <f t="shared" si="133"/>
        <v>42299.926145833335</v>
      </c>
      <c r="P1418" s="18">
        <f t="shared" si="134"/>
        <v>42329.967812499999</v>
      </c>
      <c r="Q1418" t="s">
        <v>8287</v>
      </c>
      <c r="R1418" s="7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7">
        <v>4500</v>
      </c>
      <c r="E1419">
        <v>55</v>
      </c>
      <c r="F1419" t="s">
        <v>8221</v>
      </c>
      <c r="G1419" t="s">
        <v>8224</v>
      </c>
      <c r="H1419" t="s">
        <v>8246</v>
      </c>
      <c r="I1419" s="9">
        <v>1442315460</v>
      </c>
      <c r="J1419">
        <v>1439696174</v>
      </c>
      <c r="K1419" t="b">
        <v>0</v>
      </c>
      <c r="L1419">
        <v>2</v>
      </c>
      <c r="M1419" t="b">
        <v>0</v>
      </c>
      <c r="N1419" s="11">
        <f t="shared" si="132"/>
        <v>1.2222222222222223</v>
      </c>
      <c r="O1419" s="16">
        <f t="shared" si="133"/>
        <v>42232.15016203704</v>
      </c>
      <c r="P1419" s="18">
        <f t="shared" si="134"/>
        <v>42262.465972222228</v>
      </c>
      <c r="Q1419" t="s">
        <v>8287</v>
      </c>
      <c r="R1419" s="7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7">
        <v>3000</v>
      </c>
      <c r="E1420">
        <v>6</v>
      </c>
      <c r="F1420" t="s">
        <v>8221</v>
      </c>
      <c r="G1420" t="s">
        <v>8227</v>
      </c>
      <c r="H1420" t="s">
        <v>8249</v>
      </c>
      <c r="I1420" s="9">
        <v>1456397834</v>
      </c>
      <c r="J1420">
        <v>1453805834</v>
      </c>
      <c r="K1420" t="b">
        <v>0</v>
      </c>
      <c r="L1420">
        <v>1</v>
      </c>
      <c r="M1420" t="b">
        <v>0</v>
      </c>
      <c r="N1420" s="11">
        <f t="shared" si="132"/>
        <v>0.2</v>
      </c>
      <c r="O1420" s="16">
        <f t="shared" si="133"/>
        <v>42395.456412037034</v>
      </c>
      <c r="P1420" s="18">
        <f t="shared" si="134"/>
        <v>42425.456412037034</v>
      </c>
      <c r="Q1420" t="s">
        <v>8287</v>
      </c>
      <c r="R1420" s="7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7">
        <v>6300</v>
      </c>
      <c r="E1421">
        <v>445</v>
      </c>
      <c r="F1421" t="s">
        <v>8221</v>
      </c>
      <c r="G1421" t="s">
        <v>8224</v>
      </c>
      <c r="H1421" t="s">
        <v>8246</v>
      </c>
      <c r="I1421" s="9">
        <v>1476010619</v>
      </c>
      <c r="J1421">
        <v>1473418619</v>
      </c>
      <c r="K1421" t="b">
        <v>0</v>
      </c>
      <c r="L1421">
        <v>10</v>
      </c>
      <c r="M1421" t="b">
        <v>0</v>
      </c>
      <c r="N1421" s="11">
        <f t="shared" si="132"/>
        <v>7.0634920634920633</v>
      </c>
      <c r="O1421" s="16">
        <f t="shared" si="133"/>
        <v>42622.456238425926</v>
      </c>
      <c r="P1421" s="18">
        <f t="shared" si="134"/>
        <v>42652.456238425926</v>
      </c>
      <c r="Q1421" t="s">
        <v>8287</v>
      </c>
      <c r="R1421" s="7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7">
        <v>110</v>
      </c>
      <c r="E1422">
        <v>3</v>
      </c>
      <c r="F1422" t="s">
        <v>8221</v>
      </c>
      <c r="G1422" t="s">
        <v>8224</v>
      </c>
      <c r="H1422" t="s">
        <v>8246</v>
      </c>
      <c r="I1422" s="9">
        <v>1467129686</v>
      </c>
      <c r="J1422">
        <v>1464969686</v>
      </c>
      <c r="K1422" t="b">
        <v>0</v>
      </c>
      <c r="L1422">
        <v>3</v>
      </c>
      <c r="M1422" t="b">
        <v>0</v>
      </c>
      <c r="N1422" s="11">
        <f t="shared" si="132"/>
        <v>2.7272727272727271</v>
      </c>
      <c r="O1422" s="16">
        <f t="shared" si="133"/>
        <v>42524.667662037042</v>
      </c>
      <c r="P1422" s="18">
        <f t="shared" si="134"/>
        <v>42549.667662037042</v>
      </c>
      <c r="Q1422" t="s">
        <v>8287</v>
      </c>
      <c r="R1422" s="7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7">
        <v>200000</v>
      </c>
      <c r="E1423">
        <v>200</v>
      </c>
      <c r="F1423" t="s">
        <v>8221</v>
      </c>
      <c r="G1423" t="s">
        <v>8235</v>
      </c>
      <c r="H1423" t="s">
        <v>8255</v>
      </c>
      <c r="I1423" s="9">
        <v>1423432709</v>
      </c>
      <c r="J1423">
        <v>1420840709</v>
      </c>
      <c r="K1423" t="b">
        <v>0</v>
      </c>
      <c r="L1423">
        <v>2</v>
      </c>
      <c r="M1423" t="b">
        <v>0</v>
      </c>
      <c r="N1423" s="11">
        <f t="shared" si="132"/>
        <v>0.1</v>
      </c>
      <c r="O1423" s="16">
        <f t="shared" si="133"/>
        <v>42013.915613425925</v>
      </c>
      <c r="P1423" s="18">
        <f t="shared" si="134"/>
        <v>42043.915613425925</v>
      </c>
      <c r="Q1423" t="s">
        <v>8287</v>
      </c>
      <c r="R1423" s="7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7">
        <v>25000</v>
      </c>
      <c r="E1424">
        <v>26</v>
      </c>
      <c r="F1424" t="s">
        <v>8221</v>
      </c>
      <c r="G1424" t="s">
        <v>8228</v>
      </c>
      <c r="H1424" t="s">
        <v>8250</v>
      </c>
      <c r="I1424" s="9">
        <v>1474436704</v>
      </c>
      <c r="J1424">
        <v>1471844704</v>
      </c>
      <c r="K1424" t="b">
        <v>0</v>
      </c>
      <c r="L1424">
        <v>2</v>
      </c>
      <c r="M1424" t="b">
        <v>0</v>
      </c>
      <c r="N1424" s="11">
        <f t="shared" si="132"/>
        <v>0.104</v>
      </c>
      <c r="O1424" s="16">
        <f t="shared" si="133"/>
        <v>42604.239629629628</v>
      </c>
      <c r="P1424" s="18">
        <f t="shared" si="134"/>
        <v>42634.239629629628</v>
      </c>
      <c r="Q1424" t="s">
        <v>8287</v>
      </c>
      <c r="R1424" s="7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7">
        <v>30000</v>
      </c>
      <c r="E1425">
        <v>100</v>
      </c>
      <c r="F1425" t="s">
        <v>8221</v>
      </c>
      <c r="G1425" t="s">
        <v>8226</v>
      </c>
      <c r="H1425" t="s">
        <v>8248</v>
      </c>
      <c r="I1425" s="9">
        <v>1451637531</v>
      </c>
      <c r="J1425">
        <v>1449045531</v>
      </c>
      <c r="K1425" t="b">
        <v>0</v>
      </c>
      <c r="L1425">
        <v>1</v>
      </c>
      <c r="M1425" t="b">
        <v>0</v>
      </c>
      <c r="N1425" s="11">
        <f t="shared" si="132"/>
        <v>0.33333333333333337</v>
      </c>
      <c r="O1425" s="16">
        <f t="shared" si="133"/>
        <v>42340.360312500001</v>
      </c>
      <c r="P1425" s="18">
        <f t="shared" si="134"/>
        <v>42370.360312500001</v>
      </c>
      <c r="Q1425" t="s">
        <v>8287</v>
      </c>
      <c r="R1425" s="7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7">
        <v>7500</v>
      </c>
      <c r="E1426">
        <v>1527</v>
      </c>
      <c r="F1426" t="s">
        <v>8221</v>
      </c>
      <c r="G1426" t="s">
        <v>8224</v>
      </c>
      <c r="H1426" t="s">
        <v>8246</v>
      </c>
      <c r="I1426" s="9">
        <v>1479233602</v>
      </c>
      <c r="J1426">
        <v>1478106802</v>
      </c>
      <c r="K1426" t="b">
        <v>0</v>
      </c>
      <c r="L1426">
        <v>14</v>
      </c>
      <c r="M1426" t="b">
        <v>0</v>
      </c>
      <c r="N1426" s="11">
        <f t="shared" si="132"/>
        <v>20.36</v>
      </c>
      <c r="O1426" s="16">
        <f t="shared" si="133"/>
        <v>42676.717615740738</v>
      </c>
      <c r="P1426" s="18">
        <f t="shared" si="134"/>
        <v>42689.759282407409</v>
      </c>
      <c r="Q1426" t="s">
        <v>8287</v>
      </c>
      <c r="R1426" s="7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7">
        <v>13000</v>
      </c>
      <c r="E1427">
        <v>0</v>
      </c>
      <c r="F1427" t="s">
        <v>8221</v>
      </c>
      <c r="G1427" t="s">
        <v>8224</v>
      </c>
      <c r="H1427" t="s">
        <v>8246</v>
      </c>
      <c r="I1427" s="9">
        <v>1430276959</v>
      </c>
      <c r="J1427">
        <v>1427684959</v>
      </c>
      <c r="K1427" t="b">
        <v>0</v>
      </c>
      <c r="L1427">
        <v>0</v>
      </c>
      <c r="M1427" t="b">
        <v>0</v>
      </c>
      <c r="N1427" s="11">
        <f t="shared" si="132"/>
        <v>0</v>
      </c>
      <c r="O1427" s="16">
        <f t="shared" si="133"/>
        <v>42093.131469907406</v>
      </c>
      <c r="P1427" s="18">
        <f t="shared" si="134"/>
        <v>42123.131469907406</v>
      </c>
      <c r="Q1427" t="s">
        <v>8287</v>
      </c>
      <c r="R1427" s="7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7">
        <v>1000</v>
      </c>
      <c r="E1428">
        <v>0</v>
      </c>
      <c r="F1428" t="s">
        <v>8221</v>
      </c>
      <c r="G1428" t="s">
        <v>8236</v>
      </c>
      <c r="H1428" t="s">
        <v>8249</v>
      </c>
      <c r="I1428" s="9">
        <v>1440408120</v>
      </c>
      <c r="J1428">
        <v>1435224120</v>
      </c>
      <c r="K1428" t="b">
        <v>0</v>
      </c>
      <c r="L1428">
        <v>0</v>
      </c>
      <c r="M1428" t="b">
        <v>0</v>
      </c>
      <c r="N1428" s="11">
        <f t="shared" si="132"/>
        <v>0</v>
      </c>
      <c r="O1428" s="16">
        <f t="shared" si="133"/>
        <v>42180.390277777777</v>
      </c>
      <c r="P1428" s="18">
        <f t="shared" si="134"/>
        <v>42240.390277777777</v>
      </c>
      <c r="Q1428" t="s">
        <v>8287</v>
      </c>
      <c r="R1428" s="7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7">
        <v>5000</v>
      </c>
      <c r="E1429">
        <v>419</v>
      </c>
      <c r="F1429" t="s">
        <v>8221</v>
      </c>
      <c r="G1429" t="s">
        <v>8236</v>
      </c>
      <c r="H1429" t="s">
        <v>8249</v>
      </c>
      <c r="I1429" s="9">
        <v>1474230385</v>
      </c>
      <c r="J1429">
        <v>1471638385</v>
      </c>
      <c r="K1429" t="b">
        <v>0</v>
      </c>
      <c r="L1429">
        <v>4</v>
      </c>
      <c r="M1429" t="b">
        <v>0</v>
      </c>
      <c r="N1429" s="11">
        <f t="shared" si="132"/>
        <v>8.3800000000000008</v>
      </c>
      <c r="O1429" s="16">
        <f t="shared" si="133"/>
        <v>42601.851678240739</v>
      </c>
      <c r="P1429" s="18">
        <f t="shared" si="134"/>
        <v>42631.851678240739</v>
      </c>
      <c r="Q1429" t="s">
        <v>8287</v>
      </c>
      <c r="R1429" s="7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7">
        <v>1000</v>
      </c>
      <c r="E1430">
        <v>45</v>
      </c>
      <c r="F1430" t="s">
        <v>8221</v>
      </c>
      <c r="G1430" t="s">
        <v>8227</v>
      </c>
      <c r="H1430" t="s">
        <v>8249</v>
      </c>
      <c r="I1430" s="9">
        <v>1459584417</v>
      </c>
      <c r="J1430">
        <v>1456996017</v>
      </c>
      <c r="K1430" t="b">
        <v>0</v>
      </c>
      <c r="L1430">
        <v>3</v>
      </c>
      <c r="M1430" t="b">
        <v>0</v>
      </c>
      <c r="N1430" s="11">
        <f t="shared" si="132"/>
        <v>4.5</v>
      </c>
      <c r="O1430" s="16">
        <f t="shared" si="133"/>
        <v>42432.379826388889</v>
      </c>
      <c r="P1430" s="18">
        <f t="shared" si="134"/>
        <v>42462.338159722218</v>
      </c>
      <c r="Q1430" t="s">
        <v>8287</v>
      </c>
      <c r="R1430" s="7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7">
        <v>10000</v>
      </c>
      <c r="E1431">
        <v>0</v>
      </c>
      <c r="F1431" t="s">
        <v>8221</v>
      </c>
      <c r="G1431" t="s">
        <v>8224</v>
      </c>
      <c r="H1431" t="s">
        <v>8246</v>
      </c>
      <c r="I1431" s="9">
        <v>1428629242</v>
      </c>
      <c r="J1431">
        <v>1426037242</v>
      </c>
      <c r="K1431" t="b">
        <v>0</v>
      </c>
      <c r="L1431">
        <v>0</v>
      </c>
      <c r="M1431" t="b">
        <v>0</v>
      </c>
      <c r="N1431" s="11">
        <f t="shared" si="132"/>
        <v>0</v>
      </c>
      <c r="O1431" s="16">
        <f t="shared" si="133"/>
        <v>42074.060671296291</v>
      </c>
      <c r="P1431" s="18">
        <f t="shared" si="134"/>
        <v>42104.060671296291</v>
      </c>
      <c r="Q1431" t="s">
        <v>8287</v>
      </c>
      <c r="R1431" s="7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7">
        <v>5000</v>
      </c>
      <c r="E1432">
        <v>403</v>
      </c>
      <c r="F1432" t="s">
        <v>8221</v>
      </c>
      <c r="G1432" t="s">
        <v>8224</v>
      </c>
      <c r="H1432" t="s">
        <v>8246</v>
      </c>
      <c r="I1432" s="9">
        <v>1419017488</v>
      </c>
      <c r="J1432">
        <v>1416339088</v>
      </c>
      <c r="K1432" t="b">
        <v>0</v>
      </c>
      <c r="L1432">
        <v>5</v>
      </c>
      <c r="M1432" t="b">
        <v>0</v>
      </c>
      <c r="N1432" s="11">
        <f t="shared" si="132"/>
        <v>8.06</v>
      </c>
      <c r="O1432" s="16">
        <f t="shared" si="133"/>
        <v>41961.813518518517</v>
      </c>
      <c r="P1432" s="18">
        <f t="shared" si="134"/>
        <v>41992.813518518517</v>
      </c>
      <c r="Q1432" t="s">
        <v>8287</v>
      </c>
      <c r="R1432" s="7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7">
        <v>17000</v>
      </c>
      <c r="E1433">
        <v>5431</v>
      </c>
      <c r="F1433" t="s">
        <v>8221</v>
      </c>
      <c r="G1433" t="s">
        <v>8224</v>
      </c>
      <c r="H1433" t="s">
        <v>8246</v>
      </c>
      <c r="I1433" s="9">
        <v>1448517816</v>
      </c>
      <c r="J1433">
        <v>1445922216</v>
      </c>
      <c r="K1433" t="b">
        <v>0</v>
      </c>
      <c r="L1433">
        <v>47</v>
      </c>
      <c r="M1433" t="b">
        <v>0</v>
      </c>
      <c r="N1433" s="11">
        <f t="shared" si="132"/>
        <v>31.94705882352941</v>
      </c>
      <c r="O1433" s="16">
        <f t="shared" si="133"/>
        <v>42304.210833333331</v>
      </c>
      <c r="P1433" s="18">
        <f t="shared" si="134"/>
        <v>42334.252500000002</v>
      </c>
      <c r="Q1433" t="s">
        <v>8287</v>
      </c>
      <c r="R1433" s="7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7">
        <v>40000</v>
      </c>
      <c r="E1434">
        <v>0</v>
      </c>
      <c r="F1434" t="s">
        <v>8221</v>
      </c>
      <c r="G1434" t="s">
        <v>8224</v>
      </c>
      <c r="H1434" t="s">
        <v>8246</v>
      </c>
      <c r="I1434" s="9">
        <v>1437417828</v>
      </c>
      <c r="J1434">
        <v>1434825828</v>
      </c>
      <c r="K1434" t="b">
        <v>0</v>
      </c>
      <c r="L1434">
        <v>0</v>
      </c>
      <c r="M1434" t="b">
        <v>0</v>
      </c>
      <c r="N1434" s="11">
        <f t="shared" si="132"/>
        <v>0</v>
      </c>
      <c r="O1434" s="16">
        <f t="shared" si="133"/>
        <v>42175.780416666668</v>
      </c>
      <c r="P1434" s="18">
        <f t="shared" si="134"/>
        <v>42205.780416666668</v>
      </c>
      <c r="Q1434" t="s">
        <v>8287</v>
      </c>
      <c r="R1434" s="7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7">
        <v>12000</v>
      </c>
      <c r="E1435">
        <v>805</v>
      </c>
      <c r="F1435" t="s">
        <v>8221</v>
      </c>
      <c r="G1435" t="s">
        <v>8237</v>
      </c>
      <c r="H1435" t="s">
        <v>8249</v>
      </c>
      <c r="I1435" s="9">
        <v>1481367600</v>
      </c>
      <c r="J1435">
        <v>1477839675</v>
      </c>
      <c r="K1435" t="b">
        <v>0</v>
      </c>
      <c r="L1435">
        <v>10</v>
      </c>
      <c r="M1435" t="b">
        <v>0</v>
      </c>
      <c r="N1435" s="11">
        <f t="shared" si="132"/>
        <v>6.708333333333333</v>
      </c>
      <c r="O1435" s="16">
        <f t="shared" si="133"/>
        <v>42673.625868055555</v>
      </c>
      <c r="P1435" s="18">
        <f t="shared" si="134"/>
        <v>42714.458333333328</v>
      </c>
      <c r="Q1435" t="s">
        <v>8287</v>
      </c>
      <c r="R1435" s="7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7">
        <v>82000</v>
      </c>
      <c r="E1436">
        <v>8190</v>
      </c>
      <c r="F1436" t="s">
        <v>8221</v>
      </c>
      <c r="G1436" t="s">
        <v>8232</v>
      </c>
      <c r="H1436" t="s">
        <v>8253</v>
      </c>
      <c r="I1436" s="9">
        <v>1433775600</v>
      </c>
      <c r="J1436">
        <v>1431973478</v>
      </c>
      <c r="K1436" t="b">
        <v>0</v>
      </c>
      <c r="L1436">
        <v>11</v>
      </c>
      <c r="M1436" t="b">
        <v>0</v>
      </c>
      <c r="N1436" s="11">
        <f t="shared" si="132"/>
        <v>9.9878048780487809</v>
      </c>
      <c r="O1436" s="16">
        <f t="shared" si="133"/>
        <v>42142.767106481479</v>
      </c>
      <c r="P1436" s="18">
        <f t="shared" si="134"/>
        <v>42163.625</v>
      </c>
      <c r="Q1436" t="s">
        <v>8287</v>
      </c>
      <c r="R1436" s="7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7">
        <v>15000</v>
      </c>
      <c r="E1437">
        <v>15</v>
      </c>
      <c r="F1437" t="s">
        <v>8221</v>
      </c>
      <c r="G1437" t="s">
        <v>8237</v>
      </c>
      <c r="H1437" t="s">
        <v>8249</v>
      </c>
      <c r="I1437" s="9">
        <v>1444589020</v>
      </c>
      <c r="J1437">
        <v>1441997020</v>
      </c>
      <c r="K1437" t="b">
        <v>0</v>
      </c>
      <c r="L1437">
        <v>2</v>
      </c>
      <c r="M1437" t="b">
        <v>0</v>
      </c>
      <c r="N1437" s="11">
        <f t="shared" si="132"/>
        <v>0.1</v>
      </c>
      <c r="O1437" s="16">
        <f t="shared" si="133"/>
        <v>42258.780324074076</v>
      </c>
      <c r="P1437" s="18">
        <f t="shared" si="134"/>
        <v>42288.780324074076</v>
      </c>
      <c r="Q1437" t="s">
        <v>8287</v>
      </c>
      <c r="R1437" s="7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7">
        <v>10000</v>
      </c>
      <c r="E1438">
        <v>77</v>
      </c>
      <c r="F1438" t="s">
        <v>8221</v>
      </c>
      <c r="G1438" t="s">
        <v>8236</v>
      </c>
      <c r="H1438" t="s">
        <v>8249</v>
      </c>
      <c r="I1438" s="9">
        <v>1456043057</v>
      </c>
      <c r="J1438">
        <v>1453451057</v>
      </c>
      <c r="K1438" t="b">
        <v>0</v>
      </c>
      <c r="L1438">
        <v>2</v>
      </c>
      <c r="M1438" t="b">
        <v>0</v>
      </c>
      <c r="N1438" s="11">
        <f t="shared" si="132"/>
        <v>0.77</v>
      </c>
      <c r="O1438" s="16">
        <f t="shared" si="133"/>
        <v>42391.35019675926</v>
      </c>
      <c r="P1438" s="18">
        <f t="shared" si="134"/>
        <v>42421.35019675926</v>
      </c>
      <c r="Q1438" t="s">
        <v>8287</v>
      </c>
      <c r="R1438" s="7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7">
        <v>3000</v>
      </c>
      <c r="E1439">
        <v>807</v>
      </c>
      <c r="F1439" t="s">
        <v>8221</v>
      </c>
      <c r="G1439" t="s">
        <v>8224</v>
      </c>
      <c r="H1439" t="s">
        <v>8246</v>
      </c>
      <c r="I1439" s="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>
        <f t="shared" si="132"/>
        <v>26.900000000000002</v>
      </c>
      <c r="O1439" s="16">
        <f t="shared" si="133"/>
        <v>41796.531701388885</v>
      </c>
      <c r="P1439" s="18">
        <f t="shared" si="134"/>
        <v>41833.207638888889</v>
      </c>
      <c r="Q1439" t="s">
        <v>8287</v>
      </c>
      <c r="R1439" s="7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7">
        <v>20000</v>
      </c>
      <c r="E1440">
        <v>600</v>
      </c>
      <c r="F1440" t="s">
        <v>8221</v>
      </c>
      <c r="G1440" t="s">
        <v>8232</v>
      </c>
      <c r="H1440" t="s">
        <v>8253</v>
      </c>
      <c r="I1440" s="9">
        <v>1461765300</v>
      </c>
      <c r="J1440">
        <v>1459198499</v>
      </c>
      <c r="K1440" t="b">
        <v>0</v>
      </c>
      <c r="L1440">
        <v>8</v>
      </c>
      <c r="M1440" t="b">
        <v>0</v>
      </c>
      <c r="N1440" s="11">
        <f t="shared" si="132"/>
        <v>3</v>
      </c>
      <c r="O1440" s="16">
        <f t="shared" si="133"/>
        <v>42457.871516203704</v>
      </c>
      <c r="P1440" s="18">
        <f t="shared" si="134"/>
        <v>42487.579861111109</v>
      </c>
      <c r="Q1440" t="s">
        <v>8287</v>
      </c>
      <c r="R1440" s="7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7">
        <v>2725</v>
      </c>
      <c r="E1441">
        <v>180</v>
      </c>
      <c r="F1441" t="s">
        <v>8221</v>
      </c>
      <c r="G1441" t="s">
        <v>8229</v>
      </c>
      <c r="H1441" t="s">
        <v>8251</v>
      </c>
      <c r="I1441" s="9">
        <v>1425758101</v>
      </c>
      <c r="J1441">
        <v>1423166101</v>
      </c>
      <c r="K1441" t="b">
        <v>0</v>
      </c>
      <c r="L1441">
        <v>6</v>
      </c>
      <c r="M1441" t="b">
        <v>0</v>
      </c>
      <c r="N1441" s="11">
        <f t="shared" si="132"/>
        <v>6.6055045871559637</v>
      </c>
      <c r="O1441" s="16">
        <f t="shared" si="133"/>
        <v>42040.829872685179</v>
      </c>
      <c r="P1441" s="18">
        <f t="shared" si="134"/>
        <v>42070.829872685179</v>
      </c>
      <c r="Q1441" t="s">
        <v>8287</v>
      </c>
      <c r="R1441" s="7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7">
        <v>13000</v>
      </c>
      <c r="E1442">
        <v>1</v>
      </c>
      <c r="F1442" t="s">
        <v>8221</v>
      </c>
      <c r="G1442" t="s">
        <v>8237</v>
      </c>
      <c r="H1442" t="s">
        <v>8249</v>
      </c>
      <c r="I1442" s="9">
        <v>1464285463</v>
      </c>
      <c r="J1442">
        <v>1461693463</v>
      </c>
      <c r="K1442" t="b">
        <v>0</v>
      </c>
      <c r="L1442">
        <v>1</v>
      </c>
      <c r="M1442" t="b">
        <v>0</v>
      </c>
      <c r="N1442" s="11">
        <f t="shared" si="132"/>
        <v>7.6923076923076927E-3</v>
      </c>
      <c r="O1442" s="16">
        <f t="shared" si="133"/>
        <v>42486.748414351852</v>
      </c>
      <c r="P1442" s="18">
        <f t="shared" si="134"/>
        <v>42516.748414351852</v>
      </c>
      <c r="Q1442" t="s">
        <v>8287</v>
      </c>
      <c r="R1442" s="7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7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9">
        <v>1441995769</v>
      </c>
      <c r="J1443">
        <v>1436811769</v>
      </c>
      <c r="K1443" t="b">
        <v>0</v>
      </c>
      <c r="L1443">
        <v>3</v>
      </c>
      <c r="M1443" t="b">
        <v>0</v>
      </c>
      <c r="N1443" s="11">
        <f t="shared" si="132"/>
        <v>1.1222222222222222</v>
      </c>
      <c r="O1443" s="16">
        <f t="shared" si="133"/>
        <v>42198.765844907408</v>
      </c>
      <c r="P1443" s="18">
        <f t="shared" si="134"/>
        <v>42258.765844907408</v>
      </c>
      <c r="Q1443" t="s">
        <v>8287</v>
      </c>
      <c r="R1443" s="7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7">
        <v>1500</v>
      </c>
      <c r="E1444">
        <v>0</v>
      </c>
      <c r="F1444" t="s">
        <v>8221</v>
      </c>
      <c r="G1444" t="s">
        <v>8224</v>
      </c>
      <c r="H1444" t="s">
        <v>8246</v>
      </c>
      <c r="I1444" s="9">
        <v>1464190158</v>
      </c>
      <c r="J1444">
        <v>1461598158</v>
      </c>
      <c r="K1444" t="b">
        <v>0</v>
      </c>
      <c r="L1444">
        <v>0</v>
      </c>
      <c r="M1444" t="b">
        <v>0</v>
      </c>
      <c r="N1444" s="11">
        <f t="shared" si="132"/>
        <v>0</v>
      </c>
      <c r="O1444" s="16">
        <f t="shared" si="133"/>
        <v>42485.64534722222</v>
      </c>
      <c r="P1444" s="18">
        <f t="shared" si="134"/>
        <v>42515.64534722222</v>
      </c>
      <c r="Q1444" t="s">
        <v>8287</v>
      </c>
      <c r="R1444" s="7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7">
        <v>13000</v>
      </c>
      <c r="E1445">
        <v>0</v>
      </c>
      <c r="F1445" t="s">
        <v>8221</v>
      </c>
      <c r="G1445" t="s">
        <v>8230</v>
      </c>
      <c r="H1445" t="s">
        <v>8249</v>
      </c>
      <c r="I1445" s="9">
        <v>1483395209</v>
      </c>
      <c r="J1445">
        <v>1480803209</v>
      </c>
      <c r="K1445" t="b">
        <v>0</v>
      </c>
      <c r="L1445">
        <v>0</v>
      </c>
      <c r="M1445" t="b">
        <v>0</v>
      </c>
      <c r="N1445" s="11">
        <f t="shared" si="132"/>
        <v>0</v>
      </c>
      <c r="O1445" s="16">
        <f t="shared" si="133"/>
        <v>42707.926030092596</v>
      </c>
      <c r="P1445" s="18">
        <f t="shared" si="134"/>
        <v>42737.926030092596</v>
      </c>
      <c r="Q1445" t="s">
        <v>8287</v>
      </c>
      <c r="R1445" s="7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7">
        <v>4950</v>
      </c>
      <c r="E1446">
        <v>0</v>
      </c>
      <c r="F1446" t="s">
        <v>8221</v>
      </c>
      <c r="G1446" t="s">
        <v>8236</v>
      </c>
      <c r="H1446" t="s">
        <v>8249</v>
      </c>
      <c r="I1446" s="9">
        <v>1442091462</v>
      </c>
      <c r="J1446">
        <v>1436907462</v>
      </c>
      <c r="K1446" t="b">
        <v>0</v>
      </c>
      <c r="L1446">
        <v>0</v>
      </c>
      <c r="M1446" t="b">
        <v>0</v>
      </c>
      <c r="N1446" s="11">
        <f t="shared" si="132"/>
        <v>0</v>
      </c>
      <c r="O1446" s="16">
        <f t="shared" si="133"/>
        <v>42199.873402777783</v>
      </c>
      <c r="P1446" s="18">
        <f t="shared" si="134"/>
        <v>42259.873402777783</v>
      </c>
      <c r="Q1446" t="s">
        <v>8287</v>
      </c>
      <c r="R1446" s="7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7">
        <v>130000</v>
      </c>
      <c r="E1447">
        <v>0</v>
      </c>
      <c r="F1447" t="s">
        <v>8221</v>
      </c>
      <c r="G1447" t="s">
        <v>8236</v>
      </c>
      <c r="H1447" t="s">
        <v>8249</v>
      </c>
      <c r="I1447" s="9">
        <v>1434286855</v>
      </c>
      <c r="J1447">
        <v>1431694855</v>
      </c>
      <c r="K1447" t="b">
        <v>0</v>
      </c>
      <c r="L1447">
        <v>0</v>
      </c>
      <c r="M1447" t="b">
        <v>0</v>
      </c>
      <c r="N1447" s="11">
        <f t="shared" si="132"/>
        <v>0</v>
      </c>
      <c r="O1447" s="16">
        <f t="shared" si="133"/>
        <v>42139.542303240742</v>
      </c>
      <c r="P1447" s="18">
        <f t="shared" si="134"/>
        <v>42169.542303240742</v>
      </c>
      <c r="Q1447" t="s">
        <v>8287</v>
      </c>
      <c r="R1447" s="7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7">
        <v>900</v>
      </c>
      <c r="E1448">
        <v>0</v>
      </c>
      <c r="F1448" t="s">
        <v>8221</v>
      </c>
      <c r="G1448" t="s">
        <v>8237</v>
      </c>
      <c r="H1448" t="s">
        <v>8249</v>
      </c>
      <c r="I1448" s="9">
        <v>1461235478</v>
      </c>
      <c r="J1448">
        <v>1459507478</v>
      </c>
      <c r="K1448" t="b">
        <v>0</v>
      </c>
      <c r="L1448">
        <v>0</v>
      </c>
      <c r="M1448" t="b">
        <v>0</v>
      </c>
      <c r="N1448" s="11">
        <f t="shared" si="132"/>
        <v>0</v>
      </c>
      <c r="O1448" s="16">
        <f t="shared" si="133"/>
        <v>42461.447662037041</v>
      </c>
      <c r="P1448" s="18">
        <f t="shared" si="134"/>
        <v>42481.447662037041</v>
      </c>
      <c r="Q1448" t="s">
        <v>8287</v>
      </c>
      <c r="R1448" s="7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7">
        <v>500000</v>
      </c>
      <c r="E1449">
        <v>75</v>
      </c>
      <c r="F1449" t="s">
        <v>8221</v>
      </c>
      <c r="G1449" t="s">
        <v>8224</v>
      </c>
      <c r="H1449" t="s">
        <v>8246</v>
      </c>
      <c r="I1449" s="9">
        <v>1467999134</v>
      </c>
      <c r="J1449">
        <v>1465407134</v>
      </c>
      <c r="K1449" t="b">
        <v>0</v>
      </c>
      <c r="L1449">
        <v>3</v>
      </c>
      <c r="M1449" t="b">
        <v>0</v>
      </c>
      <c r="N1449" s="11">
        <f t="shared" si="132"/>
        <v>1.4999999999999999E-2</v>
      </c>
      <c r="O1449" s="16">
        <f t="shared" si="133"/>
        <v>42529.730717592596</v>
      </c>
      <c r="P1449" s="18">
        <f t="shared" si="134"/>
        <v>42559.730717592596</v>
      </c>
      <c r="Q1449" t="s">
        <v>8287</v>
      </c>
      <c r="R1449" s="7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7">
        <v>200000</v>
      </c>
      <c r="E1450">
        <v>0</v>
      </c>
      <c r="F1450" t="s">
        <v>8221</v>
      </c>
      <c r="G1450" t="s">
        <v>8226</v>
      </c>
      <c r="H1450" t="s">
        <v>8248</v>
      </c>
      <c r="I1450" s="9">
        <v>1432272300</v>
      </c>
      <c r="J1450">
        <v>1429655318</v>
      </c>
      <c r="K1450" t="b">
        <v>0</v>
      </c>
      <c r="L1450">
        <v>0</v>
      </c>
      <c r="M1450" t="b">
        <v>0</v>
      </c>
      <c r="N1450" s="11">
        <f t="shared" si="132"/>
        <v>0</v>
      </c>
      <c r="O1450" s="16">
        <f t="shared" si="133"/>
        <v>42115.936550925922</v>
      </c>
      <c r="P1450" s="18">
        <f t="shared" si="134"/>
        <v>42146.225694444445</v>
      </c>
      <c r="Q1450" t="s">
        <v>8287</v>
      </c>
      <c r="R1450" s="7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7">
        <v>8888</v>
      </c>
      <c r="E1451">
        <v>0</v>
      </c>
      <c r="F1451" t="s">
        <v>8221</v>
      </c>
      <c r="G1451" t="s">
        <v>8224</v>
      </c>
      <c r="H1451" t="s">
        <v>8246</v>
      </c>
      <c r="I1451" s="9">
        <v>1431286105</v>
      </c>
      <c r="J1451">
        <v>1427138905</v>
      </c>
      <c r="K1451" t="b">
        <v>0</v>
      </c>
      <c r="L1451">
        <v>0</v>
      </c>
      <c r="M1451" t="b">
        <v>0</v>
      </c>
      <c r="N1451" s="11">
        <f t="shared" si="132"/>
        <v>0</v>
      </c>
      <c r="O1451" s="16">
        <f t="shared" si="133"/>
        <v>42086.811400462961</v>
      </c>
      <c r="P1451" s="18">
        <f t="shared" si="134"/>
        <v>42134.811400462961</v>
      </c>
      <c r="Q1451" t="s">
        <v>8287</v>
      </c>
      <c r="R1451" s="7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7">
        <v>100000</v>
      </c>
      <c r="E1452">
        <v>1</v>
      </c>
      <c r="F1452" t="s">
        <v>8221</v>
      </c>
      <c r="G1452" t="s">
        <v>8224</v>
      </c>
      <c r="H1452" t="s">
        <v>8246</v>
      </c>
      <c r="I1452" s="9">
        <v>1455941197</v>
      </c>
      <c r="J1452">
        <v>1453349197</v>
      </c>
      <c r="K1452" t="b">
        <v>0</v>
      </c>
      <c r="L1452">
        <v>1</v>
      </c>
      <c r="M1452" t="b">
        <v>0</v>
      </c>
      <c r="N1452" s="11">
        <f t="shared" si="132"/>
        <v>1E-3</v>
      </c>
      <c r="O1452" s="16">
        <f t="shared" si="133"/>
        <v>42390.171261574069</v>
      </c>
      <c r="P1452" s="18">
        <f t="shared" si="134"/>
        <v>42420.171261574069</v>
      </c>
      <c r="Q1452" t="s">
        <v>8287</v>
      </c>
      <c r="R1452" s="7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7">
        <v>18950</v>
      </c>
      <c r="E1453">
        <v>2</v>
      </c>
      <c r="F1453" t="s">
        <v>8220</v>
      </c>
      <c r="G1453" t="s">
        <v>8224</v>
      </c>
      <c r="H1453" t="s">
        <v>8246</v>
      </c>
      <c r="I1453" s="9">
        <v>1416355259</v>
      </c>
      <c r="J1453">
        <v>1413759659</v>
      </c>
      <c r="K1453" t="b">
        <v>0</v>
      </c>
      <c r="L1453">
        <v>2</v>
      </c>
      <c r="M1453" t="b">
        <v>0</v>
      </c>
      <c r="N1453" s="11">
        <f t="shared" si="132"/>
        <v>1.0554089709762533E-2</v>
      </c>
      <c r="O1453" s="16">
        <f t="shared" si="133"/>
        <v>41931.959016203706</v>
      </c>
      <c r="P1453" s="18">
        <f t="shared" si="134"/>
        <v>41962.00068287037</v>
      </c>
      <c r="Q1453" t="s">
        <v>8287</v>
      </c>
      <c r="R1453" s="7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7">
        <v>14000</v>
      </c>
      <c r="E1454">
        <v>0</v>
      </c>
      <c r="F1454" t="s">
        <v>8220</v>
      </c>
      <c r="G1454" t="s">
        <v>8224</v>
      </c>
      <c r="H1454" t="s">
        <v>8246</v>
      </c>
      <c r="I1454" s="9">
        <v>1406566363</v>
      </c>
      <c r="J1454">
        <v>1403974363</v>
      </c>
      <c r="K1454" t="b">
        <v>0</v>
      </c>
      <c r="L1454">
        <v>0</v>
      </c>
      <c r="M1454" t="b">
        <v>0</v>
      </c>
      <c r="N1454" s="11">
        <f t="shared" si="132"/>
        <v>0</v>
      </c>
      <c r="O1454" s="16">
        <f t="shared" si="133"/>
        <v>41818.703275462962</v>
      </c>
      <c r="P1454" s="18">
        <f t="shared" si="134"/>
        <v>41848.703275462962</v>
      </c>
      <c r="Q1454" t="s">
        <v>8287</v>
      </c>
      <c r="R1454" s="7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7">
        <v>25000</v>
      </c>
      <c r="E1455">
        <v>0</v>
      </c>
      <c r="F1455" t="s">
        <v>8220</v>
      </c>
      <c r="G1455" t="s">
        <v>8230</v>
      </c>
      <c r="H1455" t="s">
        <v>8249</v>
      </c>
      <c r="I1455" s="9">
        <v>1492270947</v>
      </c>
      <c r="J1455">
        <v>1488386547</v>
      </c>
      <c r="K1455" t="b">
        <v>0</v>
      </c>
      <c r="L1455">
        <v>0</v>
      </c>
      <c r="M1455" t="b">
        <v>0</v>
      </c>
      <c r="N1455" s="11">
        <f t="shared" si="132"/>
        <v>0</v>
      </c>
      <c r="O1455" s="16">
        <f t="shared" si="133"/>
        <v>42795.696145833332</v>
      </c>
      <c r="P1455" s="18">
        <f t="shared" si="134"/>
        <v>42840.654479166667</v>
      </c>
      <c r="Q1455" t="s">
        <v>8287</v>
      </c>
      <c r="R1455" s="7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7">
        <v>1750</v>
      </c>
      <c r="E1456">
        <v>15</v>
      </c>
      <c r="F1456" t="s">
        <v>8220</v>
      </c>
      <c r="G1456" t="s">
        <v>8227</v>
      </c>
      <c r="H1456" t="s">
        <v>8249</v>
      </c>
      <c r="I1456" s="9">
        <v>1461535140</v>
      </c>
      <c r="J1456">
        <v>1459716480</v>
      </c>
      <c r="K1456" t="b">
        <v>0</v>
      </c>
      <c r="L1456">
        <v>1</v>
      </c>
      <c r="M1456" t="b">
        <v>0</v>
      </c>
      <c r="N1456" s="11">
        <f t="shared" si="132"/>
        <v>0.85714285714285721</v>
      </c>
      <c r="O1456" s="16">
        <f t="shared" si="133"/>
        <v>42463.866666666669</v>
      </c>
      <c r="P1456" s="18">
        <f t="shared" si="134"/>
        <v>42484.915972222225</v>
      </c>
      <c r="Q1456" t="s">
        <v>8287</v>
      </c>
      <c r="R1456" s="7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9">
        <v>1409924340</v>
      </c>
      <c r="J1457">
        <v>1405181320</v>
      </c>
      <c r="K1457" t="b">
        <v>0</v>
      </c>
      <c r="L1457">
        <v>7</v>
      </c>
      <c r="M1457" t="b">
        <v>0</v>
      </c>
      <c r="N1457" s="11">
        <f t="shared" si="132"/>
        <v>10.5</v>
      </c>
      <c r="O1457" s="16">
        <f t="shared" si="133"/>
        <v>41832.672685185185</v>
      </c>
      <c r="P1457" s="18">
        <f t="shared" si="134"/>
        <v>41887.568749999999</v>
      </c>
      <c r="Q1457" t="s">
        <v>8287</v>
      </c>
      <c r="R1457" s="7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7">
        <v>5000</v>
      </c>
      <c r="E1458">
        <v>145</v>
      </c>
      <c r="F1458" t="s">
        <v>8220</v>
      </c>
      <c r="G1458" t="s">
        <v>8237</v>
      </c>
      <c r="H1458" t="s">
        <v>8249</v>
      </c>
      <c r="I1458" s="9">
        <v>1483459365</v>
      </c>
      <c r="J1458">
        <v>1480867365</v>
      </c>
      <c r="K1458" t="b">
        <v>0</v>
      </c>
      <c r="L1458">
        <v>3</v>
      </c>
      <c r="M1458" t="b">
        <v>0</v>
      </c>
      <c r="N1458" s="11">
        <f t="shared" si="132"/>
        <v>2.9000000000000004</v>
      </c>
      <c r="O1458" s="16">
        <f t="shared" si="133"/>
        <v>42708.668576388889</v>
      </c>
      <c r="P1458" s="18">
        <f t="shared" si="134"/>
        <v>42738.668576388889</v>
      </c>
      <c r="Q1458" t="s">
        <v>8287</v>
      </c>
      <c r="R1458" s="7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7">
        <v>6000</v>
      </c>
      <c r="E1459">
        <v>0</v>
      </c>
      <c r="F1459" t="s">
        <v>8220</v>
      </c>
      <c r="G1459" t="s">
        <v>8224</v>
      </c>
      <c r="H1459" t="s">
        <v>8246</v>
      </c>
      <c r="I1459" s="9">
        <v>1447281044</v>
      </c>
      <c r="J1459">
        <v>1444685444</v>
      </c>
      <c r="K1459" t="b">
        <v>0</v>
      </c>
      <c r="L1459">
        <v>0</v>
      </c>
      <c r="M1459" t="b">
        <v>0</v>
      </c>
      <c r="N1459" s="11">
        <f t="shared" si="132"/>
        <v>0</v>
      </c>
      <c r="O1459" s="16">
        <f t="shared" si="133"/>
        <v>42289.89634259259</v>
      </c>
      <c r="P1459" s="18">
        <f t="shared" si="134"/>
        <v>42319.938009259262</v>
      </c>
      <c r="Q1459" t="s">
        <v>8287</v>
      </c>
      <c r="R1459" s="7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7">
        <v>5000</v>
      </c>
      <c r="E1460">
        <v>0</v>
      </c>
      <c r="F1460" t="s">
        <v>8220</v>
      </c>
      <c r="G1460" t="s">
        <v>8224</v>
      </c>
      <c r="H1460" t="s">
        <v>8246</v>
      </c>
      <c r="I1460" s="9">
        <v>1407729600</v>
      </c>
      <c r="J1460">
        <v>1405097760</v>
      </c>
      <c r="K1460" t="b">
        <v>0</v>
      </c>
      <c r="L1460">
        <v>0</v>
      </c>
      <c r="M1460" t="b">
        <v>0</v>
      </c>
      <c r="N1460" s="11">
        <f t="shared" si="132"/>
        <v>0</v>
      </c>
      <c r="O1460" s="16">
        <f t="shared" si="133"/>
        <v>41831.705555555556</v>
      </c>
      <c r="P1460" s="18">
        <f t="shared" si="134"/>
        <v>41862.166666666664</v>
      </c>
      <c r="Q1460" t="s">
        <v>8287</v>
      </c>
      <c r="R1460" s="7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7">
        <v>37000</v>
      </c>
      <c r="E1461">
        <v>0</v>
      </c>
      <c r="F1461" t="s">
        <v>8220</v>
      </c>
      <c r="G1461" t="s">
        <v>8232</v>
      </c>
      <c r="H1461" t="s">
        <v>8253</v>
      </c>
      <c r="I1461" s="9">
        <v>1449077100</v>
      </c>
      <c r="J1461">
        <v>1446612896</v>
      </c>
      <c r="K1461" t="b">
        <v>0</v>
      </c>
      <c r="L1461">
        <v>0</v>
      </c>
      <c r="M1461" t="b">
        <v>0</v>
      </c>
      <c r="N1461" s="11">
        <f t="shared" si="132"/>
        <v>0</v>
      </c>
      <c r="O1461" s="16">
        <f t="shared" si="133"/>
        <v>42312.204814814817</v>
      </c>
      <c r="P1461" s="18">
        <f t="shared" si="134"/>
        <v>42340.725694444445</v>
      </c>
      <c r="Q1461" t="s">
        <v>8287</v>
      </c>
      <c r="R1461" s="7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7">
        <v>25000000</v>
      </c>
      <c r="E1462">
        <v>0</v>
      </c>
      <c r="F1462" t="s">
        <v>8220</v>
      </c>
      <c r="G1462" t="s">
        <v>8224</v>
      </c>
      <c r="H1462" t="s">
        <v>8246</v>
      </c>
      <c r="I1462" s="9">
        <v>1417391100</v>
      </c>
      <c r="J1462">
        <v>1412371898</v>
      </c>
      <c r="K1462" t="b">
        <v>0</v>
      </c>
      <c r="L1462">
        <v>0</v>
      </c>
      <c r="M1462" t="b">
        <v>0</v>
      </c>
      <c r="N1462" s="11">
        <f t="shared" si="132"/>
        <v>0</v>
      </c>
      <c r="O1462" s="16">
        <f t="shared" si="133"/>
        <v>41915.896967592591</v>
      </c>
      <c r="P1462" s="18">
        <f t="shared" si="134"/>
        <v>41973.989583333328</v>
      </c>
      <c r="Q1462" t="s">
        <v>8287</v>
      </c>
      <c r="R1462" s="7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7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9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>
        <f t="shared" si="132"/>
        <v>101.24459999999999</v>
      </c>
      <c r="O1463" s="16">
        <f t="shared" si="133"/>
        <v>41899.645300925928</v>
      </c>
      <c r="P1463" s="18">
        <f t="shared" si="134"/>
        <v>41933</v>
      </c>
      <c r="Q1463" t="s">
        <v>8288</v>
      </c>
      <c r="R1463" s="7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7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9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>
        <f t="shared" si="132"/>
        <v>108.5175</v>
      </c>
      <c r="O1464" s="16">
        <f t="shared" si="133"/>
        <v>41344.662858796299</v>
      </c>
      <c r="P1464" s="18">
        <f t="shared" si="134"/>
        <v>41374.662858796299</v>
      </c>
      <c r="Q1464" t="s">
        <v>8288</v>
      </c>
      <c r="R1464" s="7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7">
        <v>600</v>
      </c>
      <c r="E1465">
        <v>886</v>
      </c>
      <c r="F1465" t="s">
        <v>8219</v>
      </c>
      <c r="G1465" t="s">
        <v>8224</v>
      </c>
      <c r="H1465" t="s">
        <v>8246</v>
      </c>
      <c r="I1465" s="9">
        <v>1365367938</v>
      </c>
      <c r="J1465">
        <v>1361483538</v>
      </c>
      <c r="K1465" t="b">
        <v>1</v>
      </c>
      <c r="L1465">
        <v>25</v>
      </c>
      <c r="M1465" t="b">
        <v>1</v>
      </c>
      <c r="N1465" s="11">
        <f t="shared" si="132"/>
        <v>147.66666666666666</v>
      </c>
      <c r="O1465" s="16">
        <f t="shared" si="133"/>
        <v>41326.911319444444</v>
      </c>
      <c r="P1465" s="18">
        <f t="shared" si="134"/>
        <v>41371.869652777779</v>
      </c>
      <c r="Q1465" t="s">
        <v>8288</v>
      </c>
      <c r="R1465" s="7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7">
        <v>5000</v>
      </c>
      <c r="E1466">
        <v>8160</v>
      </c>
      <c r="F1466" t="s">
        <v>8219</v>
      </c>
      <c r="G1466" t="s">
        <v>8224</v>
      </c>
      <c r="H1466" t="s">
        <v>8246</v>
      </c>
      <c r="I1466" s="9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>
        <f t="shared" si="132"/>
        <v>163.19999999999999</v>
      </c>
      <c r="O1466" s="16">
        <f t="shared" si="133"/>
        <v>41291.661550925928</v>
      </c>
      <c r="P1466" s="18">
        <f t="shared" si="134"/>
        <v>41321.661550925928</v>
      </c>
      <c r="Q1466" t="s">
        <v>8288</v>
      </c>
      <c r="R1466" s="7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9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>
        <f t="shared" si="132"/>
        <v>456.41449999999998</v>
      </c>
      <c r="O1467" s="16">
        <f t="shared" si="133"/>
        <v>40959.734398148146</v>
      </c>
      <c r="P1467" s="18">
        <f t="shared" si="134"/>
        <v>40990.125</v>
      </c>
      <c r="Q1467" t="s">
        <v>8288</v>
      </c>
      <c r="R1467" s="7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7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9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>
        <f t="shared" si="132"/>
        <v>107.87731249999999</v>
      </c>
      <c r="O1468" s="16">
        <f t="shared" si="133"/>
        <v>42340.172060185185</v>
      </c>
      <c r="P1468" s="18">
        <f t="shared" si="134"/>
        <v>42381.208333333328</v>
      </c>
      <c r="Q1468" t="s">
        <v>8288</v>
      </c>
      <c r="R1468" s="7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7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>
        <f t="shared" si="132"/>
        <v>115.08</v>
      </c>
      <c r="O1469" s="16">
        <f t="shared" si="133"/>
        <v>40933.80190972222</v>
      </c>
      <c r="P1469" s="18">
        <f t="shared" si="134"/>
        <v>40993.760243055556</v>
      </c>
      <c r="Q1469" t="s">
        <v>8288</v>
      </c>
      <c r="R1469" s="7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7">
        <v>9500</v>
      </c>
      <c r="E1470">
        <v>9725</v>
      </c>
      <c r="F1470" t="s">
        <v>8219</v>
      </c>
      <c r="G1470" t="s">
        <v>8224</v>
      </c>
      <c r="H1470" t="s">
        <v>8246</v>
      </c>
      <c r="I1470" s="9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>
        <f t="shared" si="132"/>
        <v>102.36842105263158</v>
      </c>
      <c r="O1470" s="16">
        <f t="shared" si="133"/>
        <v>40646.014456018522</v>
      </c>
      <c r="P1470" s="18">
        <f t="shared" si="134"/>
        <v>40706.014456018522</v>
      </c>
      <c r="Q1470" t="s">
        <v>8288</v>
      </c>
      <c r="R1470" s="7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7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9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>
        <f t="shared" si="132"/>
        <v>108.42485875706214</v>
      </c>
      <c r="O1471" s="16">
        <f t="shared" si="133"/>
        <v>41290.598483796297</v>
      </c>
      <c r="P1471" s="18">
        <f t="shared" si="134"/>
        <v>41320.598483796297</v>
      </c>
      <c r="Q1471" t="s">
        <v>8288</v>
      </c>
      <c r="R1471" s="7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7">
        <v>1500</v>
      </c>
      <c r="E1472">
        <v>1877</v>
      </c>
      <c r="F1472" t="s">
        <v>8219</v>
      </c>
      <c r="G1472" t="s">
        <v>8224</v>
      </c>
      <c r="H1472" t="s">
        <v>8246</v>
      </c>
      <c r="I1472" s="9">
        <v>1356724263</v>
      </c>
      <c r="J1472">
        <v>1354909863</v>
      </c>
      <c r="K1472" t="b">
        <v>1</v>
      </c>
      <c r="L1472">
        <v>81</v>
      </c>
      <c r="M1472" t="b">
        <v>1</v>
      </c>
      <c r="N1472" s="11">
        <f t="shared" si="132"/>
        <v>125.13333333333334</v>
      </c>
      <c r="O1472" s="16">
        <f t="shared" si="133"/>
        <v>41250.827118055553</v>
      </c>
      <c r="P1472" s="18">
        <f t="shared" si="134"/>
        <v>41271.827118055553</v>
      </c>
      <c r="Q1472" t="s">
        <v>8288</v>
      </c>
      <c r="R1472" s="7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7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9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>
        <f t="shared" si="132"/>
        <v>103.840625</v>
      </c>
      <c r="O1473" s="16">
        <f t="shared" si="133"/>
        <v>42073.957569444443</v>
      </c>
      <c r="P1473" s="18">
        <f t="shared" si="134"/>
        <v>42103.957569444443</v>
      </c>
      <c r="Q1473" t="s">
        <v>8288</v>
      </c>
      <c r="R1473" s="7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7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9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>
        <f t="shared" ref="N1474:N1537" si="138">E1474/D1474*100</f>
        <v>138.70400000000001</v>
      </c>
      <c r="O1474" s="16">
        <f t="shared" ref="O1474:O1537" si="139">(((J1474/60)/60)/24)+DATE(1970,1,1)</f>
        <v>41533.542858796296</v>
      </c>
      <c r="P1474" s="18">
        <f t="shared" ref="P1474:P1537" si="140">(((I1474/60)/60)/24)+DATE(1970,1,1)</f>
        <v>41563.542858796296</v>
      </c>
      <c r="Q1474" t="s">
        <v>8288</v>
      </c>
      <c r="R1474" s="7">
        <f t="shared" ref="R1474:R1537" si="141">E1474/L1474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7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9">
        <v>1330644639</v>
      </c>
      <c r="J1475">
        <v>1328052639</v>
      </c>
      <c r="K1475" t="b">
        <v>1</v>
      </c>
      <c r="L1475">
        <v>47</v>
      </c>
      <c r="M1475" t="b">
        <v>1</v>
      </c>
      <c r="N1475" s="11">
        <f t="shared" si="138"/>
        <v>120.51600000000001</v>
      </c>
      <c r="O1475" s="16">
        <f t="shared" si="139"/>
        <v>40939.979618055557</v>
      </c>
      <c r="P1475" s="18">
        <f t="shared" si="140"/>
        <v>40969.979618055557</v>
      </c>
      <c r="Q1475" t="s">
        <v>8288</v>
      </c>
      <c r="R1475" s="7">
        <f t="shared" si="141"/>
        <v>38.462553191489363</v>
      </c>
      <c r="S1475" t="str">
        <f t="shared" ref="S1475:S1538" si="142">LEFT(Q1475,FIND("/",Q1475)-1)</f>
        <v>publishing</v>
      </c>
      <c r="T1475" t="str">
        <f t="shared" ref="T1475:T1538" si="143">RIGHT(Q1475,LEN(Q1475)-FIND("/",Q1475))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7">
        <v>3000</v>
      </c>
      <c r="E1476">
        <v>3368</v>
      </c>
      <c r="F1476" t="s">
        <v>8219</v>
      </c>
      <c r="G1476" t="s">
        <v>8224</v>
      </c>
      <c r="H1476" t="s">
        <v>8246</v>
      </c>
      <c r="I1476" s="9">
        <v>1379093292</v>
      </c>
      <c r="J1476">
        <v>1376501292</v>
      </c>
      <c r="K1476" t="b">
        <v>1</v>
      </c>
      <c r="L1476">
        <v>76</v>
      </c>
      <c r="M1476" t="b">
        <v>1</v>
      </c>
      <c r="N1476" s="11">
        <f t="shared" si="138"/>
        <v>112.26666666666667</v>
      </c>
      <c r="O1476" s="16">
        <f t="shared" si="139"/>
        <v>41500.727916666663</v>
      </c>
      <c r="P1476" s="18">
        <f t="shared" si="140"/>
        <v>41530.727916666663</v>
      </c>
      <c r="Q1476" t="s">
        <v>8288</v>
      </c>
      <c r="R1476" s="7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9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>
        <f t="shared" si="138"/>
        <v>188.66966666666667</v>
      </c>
      <c r="O1477" s="16">
        <f t="shared" si="139"/>
        <v>41960.722951388889</v>
      </c>
      <c r="P1477" s="18">
        <f t="shared" si="140"/>
        <v>41993.207638888889</v>
      </c>
      <c r="Q1477" t="s">
        <v>8288</v>
      </c>
      <c r="R1477" s="7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7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9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>
        <f t="shared" si="138"/>
        <v>661.55466666666666</v>
      </c>
      <c r="O1478" s="16">
        <f t="shared" si="139"/>
        <v>40766.041921296295</v>
      </c>
      <c r="P1478" s="18">
        <f t="shared" si="140"/>
        <v>40796.041921296295</v>
      </c>
      <c r="Q1478" t="s">
        <v>8288</v>
      </c>
      <c r="R1478" s="7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7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>
        <f t="shared" si="138"/>
        <v>111.31</v>
      </c>
      <c r="O1479" s="16">
        <f t="shared" si="139"/>
        <v>40840.615787037037</v>
      </c>
      <c r="P1479" s="18">
        <f t="shared" si="140"/>
        <v>40900.125</v>
      </c>
      <c r="Q1479" t="s">
        <v>8288</v>
      </c>
      <c r="R1479" s="7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7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9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>
        <f t="shared" si="138"/>
        <v>1181.6142199999999</v>
      </c>
      <c r="O1480" s="16">
        <f t="shared" si="139"/>
        <v>41394.871678240743</v>
      </c>
      <c r="P1480" s="18">
        <f t="shared" si="140"/>
        <v>41408.871678240743</v>
      </c>
      <c r="Q1480" t="s">
        <v>8288</v>
      </c>
      <c r="R1480" s="7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7">
        <v>1600</v>
      </c>
      <c r="E1481">
        <v>2198</v>
      </c>
      <c r="F1481" t="s">
        <v>8219</v>
      </c>
      <c r="G1481" t="s">
        <v>8224</v>
      </c>
      <c r="H1481" t="s">
        <v>8246</v>
      </c>
      <c r="I1481" s="9">
        <v>1399694340</v>
      </c>
      <c r="J1481">
        <v>1398448389</v>
      </c>
      <c r="K1481" t="b">
        <v>1</v>
      </c>
      <c r="L1481">
        <v>71</v>
      </c>
      <c r="M1481" t="b">
        <v>1</v>
      </c>
      <c r="N1481" s="11">
        <f t="shared" si="138"/>
        <v>137.375</v>
      </c>
      <c r="O1481" s="16">
        <f t="shared" si="139"/>
        <v>41754.745243055557</v>
      </c>
      <c r="P1481" s="18">
        <f t="shared" si="140"/>
        <v>41769.165972222225</v>
      </c>
      <c r="Q1481" t="s">
        <v>8288</v>
      </c>
      <c r="R1481" s="7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7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9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>
        <f t="shared" si="138"/>
        <v>117.04040000000001</v>
      </c>
      <c r="O1482" s="16">
        <f t="shared" si="139"/>
        <v>41464.934016203704</v>
      </c>
      <c r="P1482" s="18">
        <f t="shared" si="140"/>
        <v>41481.708333333336</v>
      </c>
      <c r="Q1482" t="s">
        <v>8288</v>
      </c>
      <c r="R1482" s="7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7">
        <v>5000</v>
      </c>
      <c r="E1483">
        <v>105</v>
      </c>
      <c r="F1483" t="s">
        <v>8221</v>
      </c>
      <c r="G1483" t="s">
        <v>8229</v>
      </c>
      <c r="H1483" t="s">
        <v>8251</v>
      </c>
      <c r="I1483" s="9">
        <v>1383430145</v>
      </c>
      <c r="J1483">
        <v>1380838145</v>
      </c>
      <c r="K1483" t="b">
        <v>0</v>
      </c>
      <c r="L1483">
        <v>6</v>
      </c>
      <c r="M1483" t="b">
        <v>0</v>
      </c>
      <c r="N1483" s="11">
        <f t="shared" si="138"/>
        <v>2.1</v>
      </c>
      <c r="O1483" s="16">
        <f t="shared" si="139"/>
        <v>41550.922974537039</v>
      </c>
      <c r="P1483" s="18">
        <f t="shared" si="140"/>
        <v>41580.922974537039</v>
      </c>
      <c r="Q1483" t="s">
        <v>8275</v>
      </c>
      <c r="R1483" s="7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7">
        <v>5000</v>
      </c>
      <c r="E1484">
        <v>5</v>
      </c>
      <c r="F1484" t="s">
        <v>8221</v>
      </c>
      <c r="G1484" t="s">
        <v>8224</v>
      </c>
      <c r="H1484" t="s">
        <v>8246</v>
      </c>
      <c r="I1484" s="9">
        <v>1347004260</v>
      </c>
      <c r="J1484">
        <v>1345062936</v>
      </c>
      <c r="K1484" t="b">
        <v>0</v>
      </c>
      <c r="L1484">
        <v>1</v>
      </c>
      <c r="M1484" t="b">
        <v>0</v>
      </c>
      <c r="N1484" s="11">
        <f t="shared" si="138"/>
        <v>0.1</v>
      </c>
      <c r="O1484" s="16">
        <f t="shared" si="139"/>
        <v>41136.85805555556</v>
      </c>
      <c r="P1484" s="18">
        <f t="shared" si="140"/>
        <v>41159.32708333333</v>
      </c>
      <c r="Q1484" t="s">
        <v>8275</v>
      </c>
      <c r="R1484" s="7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7">
        <v>7000</v>
      </c>
      <c r="E1485">
        <v>50</v>
      </c>
      <c r="F1485" t="s">
        <v>8221</v>
      </c>
      <c r="G1485" t="s">
        <v>8224</v>
      </c>
      <c r="H1485" t="s">
        <v>8246</v>
      </c>
      <c r="I1485" s="9">
        <v>1469162275</v>
      </c>
      <c r="J1485">
        <v>1467002275</v>
      </c>
      <c r="K1485" t="b">
        <v>0</v>
      </c>
      <c r="L1485">
        <v>2</v>
      </c>
      <c r="M1485" t="b">
        <v>0</v>
      </c>
      <c r="N1485" s="11">
        <f t="shared" si="138"/>
        <v>0.7142857142857143</v>
      </c>
      <c r="O1485" s="16">
        <f t="shared" si="139"/>
        <v>42548.192997685182</v>
      </c>
      <c r="P1485" s="18">
        <f t="shared" si="140"/>
        <v>42573.192997685182</v>
      </c>
      <c r="Q1485" t="s">
        <v>8275</v>
      </c>
      <c r="R1485" s="7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7">
        <v>2000</v>
      </c>
      <c r="E1486">
        <v>0</v>
      </c>
      <c r="F1486" t="s">
        <v>8221</v>
      </c>
      <c r="G1486" t="s">
        <v>8224</v>
      </c>
      <c r="H1486" t="s">
        <v>8246</v>
      </c>
      <c r="I1486" s="9">
        <v>1342882260</v>
      </c>
      <c r="J1486">
        <v>1337834963</v>
      </c>
      <c r="K1486" t="b">
        <v>0</v>
      </c>
      <c r="L1486">
        <v>0</v>
      </c>
      <c r="M1486" t="b">
        <v>0</v>
      </c>
      <c r="N1486" s="11">
        <f t="shared" si="138"/>
        <v>0</v>
      </c>
      <c r="O1486" s="16">
        <f t="shared" si="139"/>
        <v>41053.200960648144</v>
      </c>
      <c r="P1486" s="18">
        <f t="shared" si="140"/>
        <v>41111.618750000001</v>
      </c>
      <c r="Q1486" t="s">
        <v>8275</v>
      </c>
      <c r="R1486" s="7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7">
        <v>6700</v>
      </c>
      <c r="E1487">
        <v>150</v>
      </c>
      <c r="F1487" t="s">
        <v>8221</v>
      </c>
      <c r="G1487" t="s">
        <v>8224</v>
      </c>
      <c r="H1487" t="s">
        <v>8246</v>
      </c>
      <c r="I1487" s="9">
        <v>1434827173</v>
      </c>
      <c r="J1487">
        <v>1430939173</v>
      </c>
      <c r="K1487" t="b">
        <v>0</v>
      </c>
      <c r="L1487">
        <v>3</v>
      </c>
      <c r="M1487" t="b">
        <v>0</v>
      </c>
      <c r="N1487" s="11">
        <f t="shared" si="138"/>
        <v>2.2388059701492535</v>
      </c>
      <c r="O1487" s="16">
        <f t="shared" si="139"/>
        <v>42130.795983796299</v>
      </c>
      <c r="P1487" s="18">
        <f t="shared" si="140"/>
        <v>42175.795983796299</v>
      </c>
      <c r="Q1487" t="s">
        <v>8275</v>
      </c>
      <c r="R1487" s="7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7">
        <v>20000</v>
      </c>
      <c r="E1488">
        <v>48</v>
      </c>
      <c r="F1488" t="s">
        <v>8221</v>
      </c>
      <c r="G1488" t="s">
        <v>8224</v>
      </c>
      <c r="H1488" t="s">
        <v>8246</v>
      </c>
      <c r="I1488" s="9">
        <v>1425009761</v>
      </c>
      <c r="J1488">
        <v>1422417761</v>
      </c>
      <c r="K1488" t="b">
        <v>0</v>
      </c>
      <c r="L1488">
        <v>3</v>
      </c>
      <c r="M1488" t="b">
        <v>0</v>
      </c>
      <c r="N1488" s="11">
        <f t="shared" si="138"/>
        <v>0.24</v>
      </c>
      <c r="O1488" s="16">
        <f t="shared" si="139"/>
        <v>42032.168530092589</v>
      </c>
      <c r="P1488" s="18">
        <f t="shared" si="140"/>
        <v>42062.168530092589</v>
      </c>
      <c r="Q1488" t="s">
        <v>8275</v>
      </c>
      <c r="R1488" s="7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7">
        <v>10000</v>
      </c>
      <c r="E1489">
        <v>0</v>
      </c>
      <c r="F1489" t="s">
        <v>8221</v>
      </c>
      <c r="G1489" t="s">
        <v>8224</v>
      </c>
      <c r="H1489" t="s">
        <v>8246</v>
      </c>
      <c r="I1489" s="9">
        <v>1470175271</v>
      </c>
      <c r="J1489">
        <v>1467583271</v>
      </c>
      <c r="K1489" t="b">
        <v>0</v>
      </c>
      <c r="L1489">
        <v>0</v>
      </c>
      <c r="M1489" t="b">
        <v>0</v>
      </c>
      <c r="N1489" s="11">
        <f t="shared" si="138"/>
        <v>0</v>
      </c>
      <c r="O1489" s="16">
        <f t="shared" si="139"/>
        <v>42554.917488425926</v>
      </c>
      <c r="P1489" s="18">
        <f t="shared" si="140"/>
        <v>42584.917488425926</v>
      </c>
      <c r="Q1489" t="s">
        <v>8275</v>
      </c>
      <c r="R1489" s="7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7">
        <v>15000</v>
      </c>
      <c r="E1490">
        <v>360</v>
      </c>
      <c r="F1490" t="s">
        <v>8221</v>
      </c>
      <c r="G1490" t="s">
        <v>8226</v>
      </c>
      <c r="H1490" t="s">
        <v>8248</v>
      </c>
      <c r="I1490" s="9">
        <v>1388928660</v>
      </c>
      <c r="J1490">
        <v>1386336660</v>
      </c>
      <c r="K1490" t="b">
        <v>0</v>
      </c>
      <c r="L1490">
        <v>6</v>
      </c>
      <c r="M1490" t="b">
        <v>0</v>
      </c>
      <c r="N1490" s="11">
        <f t="shared" si="138"/>
        <v>2.4</v>
      </c>
      <c r="O1490" s="16">
        <f t="shared" si="139"/>
        <v>41614.563194444447</v>
      </c>
      <c r="P1490" s="18">
        <f t="shared" si="140"/>
        <v>41644.563194444447</v>
      </c>
      <c r="Q1490" t="s">
        <v>8275</v>
      </c>
      <c r="R1490" s="7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7">
        <v>5000</v>
      </c>
      <c r="E1491">
        <v>0</v>
      </c>
      <c r="F1491" t="s">
        <v>8221</v>
      </c>
      <c r="G1491" t="s">
        <v>8224</v>
      </c>
      <c r="H1491" t="s">
        <v>8246</v>
      </c>
      <c r="I1491" s="9">
        <v>1352994052</v>
      </c>
      <c r="J1491">
        <v>1350398452</v>
      </c>
      <c r="K1491" t="b">
        <v>0</v>
      </c>
      <c r="L1491">
        <v>0</v>
      </c>
      <c r="M1491" t="b">
        <v>0</v>
      </c>
      <c r="N1491" s="11">
        <f t="shared" si="138"/>
        <v>0</v>
      </c>
      <c r="O1491" s="16">
        <f t="shared" si="139"/>
        <v>41198.611712962964</v>
      </c>
      <c r="P1491" s="18">
        <f t="shared" si="140"/>
        <v>41228.653379629628</v>
      </c>
      <c r="Q1491" t="s">
        <v>8275</v>
      </c>
      <c r="R1491" s="7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7">
        <v>2900</v>
      </c>
      <c r="E1492">
        <v>895</v>
      </c>
      <c r="F1492" t="s">
        <v>8221</v>
      </c>
      <c r="G1492" t="s">
        <v>8224</v>
      </c>
      <c r="H1492" t="s">
        <v>8246</v>
      </c>
      <c r="I1492" s="9">
        <v>1380720474</v>
      </c>
      <c r="J1492">
        <v>1378214874</v>
      </c>
      <c r="K1492" t="b">
        <v>0</v>
      </c>
      <c r="L1492">
        <v>19</v>
      </c>
      <c r="M1492" t="b">
        <v>0</v>
      </c>
      <c r="N1492" s="11">
        <f t="shared" si="138"/>
        <v>30.862068965517242</v>
      </c>
      <c r="O1492" s="16">
        <f t="shared" si="139"/>
        <v>41520.561041666668</v>
      </c>
      <c r="P1492" s="18">
        <f t="shared" si="140"/>
        <v>41549.561041666668</v>
      </c>
      <c r="Q1492" t="s">
        <v>8275</v>
      </c>
      <c r="R1492" s="7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7">
        <v>1200</v>
      </c>
      <c r="E1493">
        <v>100</v>
      </c>
      <c r="F1493" t="s">
        <v>8221</v>
      </c>
      <c r="G1493" t="s">
        <v>8224</v>
      </c>
      <c r="H1493" t="s">
        <v>8246</v>
      </c>
      <c r="I1493" s="9">
        <v>1424014680</v>
      </c>
      <c r="J1493">
        <v>1418922443</v>
      </c>
      <c r="K1493" t="b">
        <v>0</v>
      </c>
      <c r="L1493">
        <v>1</v>
      </c>
      <c r="M1493" t="b">
        <v>0</v>
      </c>
      <c r="N1493" s="11">
        <f t="shared" si="138"/>
        <v>8.3333333333333321</v>
      </c>
      <c r="O1493" s="16">
        <f t="shared" si="139"/>
        <v>41991.713460648149</v>
      </c>
      <c r="P1493" s="18">
        <f t="shared" si="140"/>
        <v>42050.651388888888</v>
      </c>
      <c r="Q1493" t="s">
        <v>8275</v>
      </c>
      <c r="R1493" s="7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7">
        <v>4000</v>
      </c>
      <c r="E1494">
        <v>30</v>
      </c>
      <c r="F1494" t="s">
        <v>8221</v>
      </c>
      <c r="G1494" t="s">
        <v>8224</v>
      </c>
      <c r="H1494" t="s">
        <v>8246</v>
      </c>
      <c r="I1494" s="9">
        <v>1308431646</v>
      </c>
      <c r="J1494">
        <v>1305839646</v>
      </c>
      <c r="K1494" t="b">
        <v>0</v>
      </c>
      <c r="L1494">
        <v>2</v>
      </c>
      <c r="M1494" t="b">
        <v>0</v>
      </c>
      <c r="N1494" s="11">
        <f t="shared" si="138"/>
        <v>0.75</v>
      </c>
      <c r="O1494" s="16">
        <f t="shared" si="139"/>
        <v>40682.884791666671</v>
      </c>
      <c r="P1494" s="18">
        <f t="shared" si="140"/>
        <v>40712.884791666671</v>
      </c>
      <c r="Q1494" t="s">
        <v>8275</v>
      </c>
      <c r="R1494" s="7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7">
        <v>2400</v>
      </c>
      <c r="E1495">
        <v>0</v>
      </c>
      <c r="F1495" t="s">
        <v>8221</v>
      </c>
      <c r="G1495" t="s">
        <v>8224</v>
      </c>
      <c r="H1495" t="s">
        <v>8246</v>
      </c>
      <c r="I1495" s="9">
        <v>1371415675</v>
      </c>
      <c r="J1495">
        <v>1368823675</v>
      </c>
      <c r="K1495" t="b">
        <v>0</v>
      </c>
      <c r="L1495">
        <v>0</v>
      </c>
      <c r="M1495" t="b">
        <v>0</v>
      </c>
      <c r="N1495" s="11">
        <f t="shared" si="138"/>
        <v>0</v>
      </c>
      <c r="O1495" s="16">
        <f t="shared" si="139"/>
        <v>41411.866608796299</v>
      </c>
      <c r="P1495" s="18">
        <f t="shared" si="140"/>
        <v>41441.866608796299</v>
      </c>
      <c r="Q1495" t="s">
        <v>8275</v>
      </c>
      <c r="R1495" s="7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7">
        <v>5000</v>
      </c>
      <c r="E1496">
        <v>445</v>
      </c>
      <c r="F1496" t="s">
        <v>8221</v>
      </c>
      <c r="G1496" t="s">
        <v>8224</v>
      </c>
      <c r="H1496" t="s">
        <v>8246</v>
      </c>
      <c r="I1496" s="9">
        <v>1428075480</v>
      </c>
      <c r="J1496">
        <v>1425489613</v>
      </c>
      <c r="K1496" t="b">
        <v>0</v>
      </c>
      <c r="L1496">
        <v>11</v>
      </c>
      <c r="M1496" t="b">
        <v>0</v>
      </c>
      <c r="N1496" s="11">
        <f t="shared" si="138"/>
        <v>8.9</v>
      </c>
      <c r="O1496" s="16">
        <f t="shared" si="139"/>
        <v>42067.722372685181</v>
      </c>
      <c r="P1496" s="18">
        <f t="shared" si="140"/>
        <v>42097.651388888888</v>
      </c>
      <c r="Q1496" t="s">
        <v>8275</v>
      </c>
      <c r="R1496" s="7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7">
        <v>2000</v>
      </c>
      <c r="E1497">
        <v>0</v>
      </c>
      <c r="F1497" t="s">
        <v>8221</v>
      </c>
      <c r="G1497" t="s">
        <v>8224</v>
      </c>
      <c r="H1497" t="s">
        <v>8246</v>
      </c>
      <c r="I1497" s="9">
        <v>1314471431</v>
      </c>
      <c r="J1497">
        <v>1311879431</v>
      </c>
      <c r="K1497" t="b">
        <v>0</v>
      </c>
      <c r="L1497">
        <v>0</v>
      </c>
      <c r="M1497" t="b">
        <v>0</v>
      </c>
      <c r="N1497" s="11">
        <f t="shared" si="138"/>
        <v>0</v>
      </c>
      <c r="O1497" s="16">
        <f t="shared" si="139"/>
        <v>40752.789710648147</v>
      </c>
      <c r="P1497" s="18">
        <f t="shared" si="140"/>
        <v>40782.789710648147</v>
      </c>
      <c r="Q1497" t="s">
        <v>8275</v>
      </c>
      <c r="R1497" s="7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7">
        <v>1500</v>
      </c>
      <c r="E1498">
        <v>0</v>
      </c>
      <c r="F1498" t="s">
        <v>8221</v>
      </c>
      <c r="G1498" t="s">
        <v>8224</v>
      </c>
      <c r="H1498" t="s">
        <v>8246</v>
      </c>
      <c r="I1498" s="9">
        <v>1410866659</v>
      </c>
      <c r="J1498">
        <v>1405682659</v>
      </c>
      <c r="K1498" t="b">
        <v>0</v>
      </c>
      <c r="L1498">
        <v>0</v>
      </c>
      <c r="M1498" t="b">
        <v>0</v>
      </c>
      <c r="N1498" s="11">
        <f t="shared" si="138"/>
        <v>0</v>
      </c>
      <c r="O1498" s="16">
        <f t="shared" si="139"/>
        <v>41838.475219907406</v>
      </c>
      <c r="P1498" s="18">
        <f t="shared" si="140"/>
        <v>41898.475219907406</v>
      </c>
      <c r="Q1498" t="s">
        <v>8275</v>
      </c>
      <c r="R1498" s="7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7">
        <v>15000</v>
      </c>
      <c r="E1499">
        <v>1</v>
      </c>
      <c r="F1499" t="s">
        <v>8221</v>
      </c>
      <c r="G1499" t="s">
        <v>8224</v>
      </c>
      <c r="H1499" t="s">
        <v>8246</v>
      </c>
      <c r="I1499" s="9">
        <v>1375299780</v>
      </c>
      <c r="J1499">
        <v>1371655522</v>
      </c>
      <c r="K1499" t="b">
        <v>0</v>
      </c>
      <c r="L1499">
        <v>1</v>
      </c>
      <c r="M1499" t="b">
        <v>0</v>
      </c>
      <c r="N1499" s="11">
        <f t="shared" si="138"/>
        <v>6.6666666666666671E-3</v>
      </c>
      <c r="O1499" s="16">
        <f t="shared" si="139"/>
        <v>41444.64261574074</v>
      </c>
      <c r="P1499" s="18">
        <f t="shared" si="140"/>
        <v>41486.821527777778</v>
      </c>
      <c r="Q1499" t="s">
        <v>8275</v>
      </c>
      <c r="R1499" s="7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7">
        <v>3000</v>
      </c>
      <c r="E1500">
        <v>57</v>
      </c>
      <c r="F1500" t="s">
        <v>8221</v>
      </c>
      <c r="G1500" t="s">
        <v>8224</v>
      </c>
      <c r="H1500" t="s">
        <v>8246</v>
      </c>
      <c r="I1500" s="9">
        <v>1409787378</v>
      </c>
      <c r="J1500">
        <v>1405899378</v>
      </c>
      <c r="K1500" t="b">
        <v>0</v>
      </c>
      <c r="L1500">
        <v>3</v>
      </c>
      <c r="M1500" t="b">
        <v>0</v>
      </c>
      <c r="N1500" s="11">
        <f t="shared" si="138"/>
        <v>1.9</v>
      </c>
      <c r="O1500" s="16">
        <f t="shared" si="139"/>
        <v>41840.983541666668</v>
      </c>
      <c r="P1500" s="18">
        <f t="shared" si="140"/>
        <v>41885.983541666668</v>
      </c>
      <c r="Q1500" t="s">
        <v>8275</v>
      </c>
      <c r="R1500" s="7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7">
        <v>2000</v>
      </c>
      <c r="E1501">
        <v>5</v>
      </c>
      <c r="F1501" t="s">
        <v>8221</v>
      </c>
      <c r="G1501" t="s">
        <v>8224</v>
      </c>
      <c r="H1501" t="s">
        <v>8246</v>
      </c>
      <c r="I1501" s="9">
        <v>1470355833</v>
      </c>
      <c r="J1501">
        <v>1465171833</v>
      </c>
      <c r="K1501" t="b">
        <v>0</v>
      </c>
      <c r="L1501">
        <v>1</v>
      </c>
      <c r="M1501" t="b">
        <v>0</v>
      </c>
      <c r="N1501" s="11">
        <f t="shared" si="138"/>
        <v>0.25</v>
      </c>
      <c r="O1501" s="16">
        <f t="shared" si="139"/>
        <v>42527.007326388892</v>
      </c>
      <c r="P1501" s="18">
        <f t="shared" si="140"/>
        <v>42587.007326388892</v>
      </c>
      <c r="Q1501" t="s">
        <v>8275</v>
      </c>
      <c r="R1501" s="7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7">
        <v>2800</v>
      </c>
      <c r="E1502">
        <v>701</v>
      </c>
      <c r="F1502" t="s">
        <v>8221</v>
      </c>
      <c r="G1502" t="s">
        <v>8224</v>
      </c>
      <c r="H1502" t="s">
        <v>8246</v>
      </c>
      <c r="I1502" s="9">
        <v>1367444557</v>
      </c>
      <c r="J1502">
        <v>1364852557</v>
      </c>
      <c r="K1502" t="b">
        <v>0</v>
      </c>
      <c r="L1502">
        <v>15</v>
      </c>
      <c r="M1502" t="b">
        <v>0</v>
      </c>
      <c r="N1502" s="11">
        <f t="shared" si="138"/>
        <v>25.035714285714285</v>
      </c>
      <c r="O1502" s="16">
        <f t="shared" si="139"/>
        <v>41365.904594907406</v>
      </c>
      <c r="P1502" s="18">
        <f t="shared" si="140"/>
        <v>41395.904594907406</v>
      </c>
      <c r="Q1502" t="s">
        <v>8275</v>
      </c>
      <c r="R1502" s="7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7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9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>
        <f t="shared" si="138"/>
        <v>166.33076923076925</v>
      </c>
      <c r="O1503" s="16">
        <f t="shared" si="139"/>
        <v>42163.583599537036</v>
      </c>
      <c r="P1503" s="18">
        <f t="shared" si="140"/>
        <v>42193.583599537036</v>
      </c>
      <c r="Q1503" t="s">
        <v>8285</v>
      </c>
      <c r="R1503" s="7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7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9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>
        <f t="shared" si="138"/>
        <v>101.44545454545455</v>
      </c>
      <c r="O1504" s="16">
        <f t="shared" si="139"/>
        <v>42426.542592592596</v>
      </c>
      <c r="P1504" s="18">
        <f t="shared" si="140"/>
        <v>42454.916666666672</v>
      </c>
      <c r="Q1504" t="s">
        <v>8285</v>
      </c>
      <c r="R1504" s="7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7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9">
        <v>1477210801</v>
      </c>
      <c r="J1505">
        <v>1472026801</v>
      </c>
      <c r="K1505" t="b">
        <v>1</v>
      </c>
      <c r="L1505">
        <v>71</v>
      </c>
      <c r="M1505" t="b">
        <v>1</v>
      </c>
      <c r="N1505" s="11">
        <f t="shared" si="138"/>
        <v>107.89146666666667</v>
      </c>
      <c r="O1505" s="16">
        <f t="shared" si="139"/>
        <v>42606.347233796296</v>
      </c>
      <c r="P1505" s="18">
        <f t="shared" si="140"/>
        <v>42666.347233796296</v>
      </c>
      <c r="Q1505" t="s">
        <v>8285</v>
      </c>
      <c r="R1505" s="7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7">
        <v>6500</v>
      </c>
      <c r="E1506">
        <v>18066</v>
      </c>
      <c r="F1506" t="s">
        <v>8219</v>
      </c>
      <c r="G1506" t="s">
        <v>8225</v>
      </c>
      <c r="H1506" t="s">
        <v>8247</v>
      </c>
      <c r="I1506" s="9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>
        <f t="shared" si="138"/>
        <v>277.93846153846158</v>
      </c>
      <c r="O1506" s="16">
        <f t="shared" si="139"/>
        <v>41772.657685185186</v>
      </c>
      <c r="P1506" s="18">
        <f t="shared" si="140"/>
        <v>41800.356249999997</v>
      </c>
      <c r="Q1506" t="s">
        <v>8285</v>
      </c>
      <c r="R1506" s="7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9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>
        <f t="shared" si="138"/>
        <v>103.58125</v>
      </c>
      <c r="O1507" s="16">
        <f t="shared" si="139"/>
        <v>42414.44332175926</v>
      </c>
      <c r="P1507" s="18">
        <f t="shared" si="140"/>
        <v>42451.834027777775</v>
      </c>
      <c r="Q1507" t="s">
        <v>8285</v>
      </c>
      <c r="R1507" s="7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7">
        <v>1500</v>
      </c>
      <c r="E1508">
        <v>1671</v>
      </c>
      <c r="F1508" t="s">
        <v>8219</v>
      </c>
      <c r="G1508" t="s">
        <v>8225</v>
      </c>
      <c r="H1508" t="s">
        <v>8247</v>
      </c>
      <c r="I1508" s="9">
        <v>1406227904</v>
      </c>
      <c r="J1508">
        <v>1403635904</v>
      </c>
      <c r="K1508" t="b">
        <v>1</v>
      </c>
      <c r="L1508">
        <v>43</v>
      </c>
      <c r="M1508" t="b">
        <v>1</v>
      </c>
      <c r="N1508" s="11">
        <f t="shared" si="138"/>
        <v>111.4</v>
      </c>
      <c r="O1508" s="16">
        <f t="shared" si="139"/>
        <v>41814.785925925928</v>
      </c>
      <c r="P1508" s="18">
        <f t="shared" si="140"/>
        <v>41844.785925925928</v>
      </c>
      <c r="Q1508" t="s">
        <v>8285</v>
      </c>
      <c r="R1508" s="7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7">
        <v>1200</v>
      </c>
      <c r="E1509">
        <v>2580</v>
      </c>
      <c r="F1509" t="s">
        <v>8219</v>
      </c>
      <c r="G1509" t="s">
        <v>8224</v>
      </c>
      <c r="H1509" t="s">
        <v>8246</v>
      </c>
      <c r="I1509" s="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>
        <f t="shared" si="138"/>
        <v>215</v>
      </c>
      <c r="O1509" s="16">
        <f t="shared" si="139"/>
        <v>40254.450335648151</v>
      </c>
      <c r="P1509" s="18">
        <f t="shared" si="140"/>
        <v>40313.340277777781</v>
      </c>
      <c r="Q1509" t="s">
        <v>8285</v>
      </c>
      <c r="R1509" s="7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7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9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>
        <f t="shared" si="138"/>
        <v>110.76216216216217</v>
      </c>
      <c r="O1510" s="16">
        <f t="shared" si="139"/>
        <v>41786.614363425928</v>
      </c>
      <c r="P1510" s="18">
        <f t="shared" si="140"/>
        <v>41817.614363425928</v>
      </c>
      <c r="Q1510" t="s">
        <v>8285</v>
      </c>
      <c r="R1510" s="7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7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9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>
        <f t="shared" si="138"/>
        <v>123.64125714285714</v>
      </c>
      <c r="O1511" s="16">
        <f t="shared" si="139"/>
        <v>42751.533391203702</v>
      </c>
      <c r="P1511" s="18">
        <f t="shared" si="140"/>
        <v>42780.957638888889</v>
      </c>
      <c r="Q1511" t="s">
        <v>8285</v>
      </c>
      <c r="R1511" s="7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7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9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>
        <f t="shared" si="138"/>
        <v>101.03500000000001</v>
      </c>
      <c r="O1512" s="16">
        <f t="shared" si="139"/>
        <v>41809.385162037033</v>
      </c>
      <c r="P1512" s="18">
        <f t="shared" si="140"/>
        <v>41839.385162037033</v>
      </c>
      <c r="Q1512" t="s">
        <v>8285</v>
      </c>
      <c r="R1512" s="7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7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9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>
        <f t="shared" si="138"/>
        <v>111.79285714285714</v>
      </c>
      <c r="O1513" s="16">
        <f t="shared" si="139"/>
        <v>42296.583379629628</v>
      </c>
      <c r="P1513" s="18">
        <f t="shared" si="140"/>
        <v>42326.625046296293</v>
      </c>
      <c r="Q1513" t="s">
        <v>8285</v>
      </c>
      <c r="R1513" s="7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7">
        <v>3500</v>
      </c>
      <c r="E1514">
        <v>19557</v>
      </c>
      <c r="F1514" t="s">
        <v>8219</v>
      </c>
      <c r="G1514" t="s">
        <v>8224</v>
      </c>
      <c r="H1514" t="s">
        <v>8246</v>
      </c>
      <c r="I1514" s="9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>
        <f t="shared" si="138"/>
        <v>558.7714285714286</v>
      </c>
      <c r="O1514" s="16">
        <f t="shared" si="139"/>
        <v>42741.684479166666</v>
      </c>
      <c r="P1514" s="18">
        <f t="shared" si="140"/>
        <v>42771.684479166666</v>
      </c>
      <c r="Q1514" t="s">
        <v>8285</v>
      </c>
      <c r="R1514" s="7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7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9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>
        <f t="shared" si="138"/>
        <v>150.01875000000001</v>
      </c>
      <c r="O1515" s="16">
        <f t="shared" si="139"/>
        <v>41806.637337962966</v>
      </c>
      <c r="P1515" s="18">
        <f t="shared" si="140"/>
        <v>41836.637337962966</v>
      </c>
      <c r="Q1515" t="s">
        <v>8285</v>
      </c>
      <c r="R1515" s="7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7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9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>
        <f t="shared" si="138"/>
        <v>106.476</v>
      </c>
      <c r="O1516" s="16">
        <f t="shared" si="139"/>
        <v>42234.597685185188</v>
      </c>
      <c r="P1516" s="18">
        <f t="shared" si="140"/>
        <v>42274.597685185188</v>
      </c>
      <c r="Q1516" t="s">
        <v>8285</v>
      </c>
      <c r="R1516" s="7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9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>
        <f t="shared" si="138"/>
        <v>157.18899999999999</v>
      </c>
      <c r="O1517" s="16">
        <f t="shared" si="139"/>
        <v>42415.253437499996</v>
      </c>
      <c r="P1517" s="18">
        <f t="shared" si="140"/>
        <v>42445.211770833332</v>
      </c>
      <c r="Q1517" t="s">
        <v>8285</v>
      </c>
      <c r="R1517" s="7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7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9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>
        <f t="shared" si="138"/>
        <v>108.65882352941176</v>
      </c>
      <c r="O1518" s="16">
        <f t="shared" si="139"/>
        <v>42619.466342592597</v>
      </c>
      <c r="P1518" s="18">
        <f t="shared" si="140"/>
        <v>42649.583333333328</v>
      </c>
      <c r="Q1518" t="s">
        <v>8285</v>
      </c>
      <c r="R1518" s="7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7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>
        <f t="shared" si="138"/>
        <v>161.97999999999999</v>
      </c>
      <c r="O1519" s="16">
        <f t="shared" si="139"/>
        <v>41948.56658564815</v>
      </c>
      <c r="P1519" s="18">
        <f t="shared" si="140"/>
        <v>41979.25</v>
      </c>
      <c r="Q1519" t="s">
        <v>8285</v>
      </c>
      <c r="R1519" s="7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7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9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>
        <f t="shared" si="138"/>
        <v>205.36666666666665</v>
      </c>
      <c r="O1520" s="16">
        <f t="shared" si="139"/>
        <v>41760.8200462963</v>
      </c>
      <c r="P1520" s="18">
        <f t="shared" si="140"/>
        <v>41790.8200462963</v>
      </c>
      <c r="Q1520" t="s">
        <v>8285</v>
      </c>
      <c r="R1520" s="7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7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9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>
        <f t="shared" si="138"/>
        <v>103.36388888888889</v>
      </c>
      <c r="O1521" s="16">
        <f t="shared" si="139"/>
        <v>41782.741701388892</v>
      </c>
      <c r="P1521" s="18">
        <f t="shared" si="140"/>
        <v>41810.915972222225</v>
      </c>
      <c r="Q1521" t="s">
        <v>8285</v>
      </c>
      <c r="R1521" s="7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7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9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>
        <f t="shared" si="138"/>
        <v>103.47222222222223</v>
      </c>
      <c r="O1522" s="16">
        <f t="shared" si="139"/>
        <v>41955.857789351852</v>
      </c>
      <c r="P1522" s="18">
        <f t="shared" si="140"/>
        <v>41992.166666666672</v>
      </c>
      <c r="Q1522" t="s">
        <v>8285</v>
      </c>
      <c r="R1522" s="7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7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9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>
        <f t="shared" si="138"/>
        <v>106.81333333333333</v>
      </c>
      <c r="O1523" s="16">
        <f t="shared" si="139"/>
        <v>42493.167719907404</v>
      </c>
      <c r="P1523" s="18">
        <f t="shared" si="140"/>
        <v>42528.167719907404</v>
      </c>
      <c r="Q1523" t="s">
        <v>8285</v>
      </c>
      <c r="R1523" s="7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7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9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>
        <f t="shared" si="138"/>
        <v>138.96574712643678</v>
      </c>
      <c r="O1524" s="16">
        <f t="shared" si="139"/>
        <v>41899.830312500002</v>
      </c>
      <c r="P1524" s="18">
        <f t="shared" si="140"/>
        <v>41929.830312500002</v>
      </c>
      <c r="Q1524" t="s">
        <v>8285</v>
      </c>
      <c r="R1524" s="7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7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9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>
        <f t="shared" si="138"/>
        <v>124.84324324324325</v>
      </c>
      <c r="O1525" s="16">
        <f t="shared" si="139"/>
        <v>41964.751342592594</v>
      </c>
      <c r="P1525" s="18">
        <f t="shared" si="140"/>
        <v>41996</v>
      </c>
      <c r="Q1525" t="s">
        <v>8285</v>
      </c>
      <c r="R1525" s="7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7">
        <v>3000</v>
      </c>
      <c r="E1526">
        <v>6210</v>
      </c>
      <c r="F1526" t="s">
        <v>8219</v>
      </c>
      <c r="G1526" t="s">
        <v>8235</v>
      </c>
      <c r="H1526" t="s">
        <v>8255</v>
      </c>
      <c r="I1526" s="9">
        <v>1487592090</v>
      </c>
      <c r="J1526">
        <v>1485000090</v>
      </c>
      <c r="K1526" t="b">
        <v>1</v>
      </c>
      <c r="L1526">
        <v>28</v>
      </c>
      <c r="M1526" t="b">
        <v>1</v>
      </c>
      <c r="N1526" s="11">
        <f t="shared" si="138"/>
        <v>206.99999999999997</v>
      </c>
      <c r="O1526" s="16">
        <f t="shared" si="139"/>
        <v>42756.501041666663</v>
      </c>
      <c r="P1526" s="18">
        <f t="shared" si="140"/>
        <v>42786.501041666663</v>
      </c>
      <c r="Q1526" t="s">
        <v>8285</v>
      </c>
      <c r="R1526" s="7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9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>
        <f t="shared" si="138"/>
        <v>174.00576923076923</v>
      </c>
      <c r="O1527" s="16">
        <f t="shared" si="139"/>
        <v>42570.702986111108</v>
      </c>
      <c r="P1527" s="18">
        <f t="shared" si="140"/>
        <v>42600.702986111108</v>
      </c>
      <c r="Q1527" t="s">
        <v>8285</v>
      </c>
      <c r="R1527" s="7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7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9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>
        <f t="shared" si="138"/>
        <v>120.32608695652173</v>
      </c>
      <c r="O1528" s="16">
        <f t="shared" si="139"/>
        <v>42339.276006944448</v>
      </c>
      <c r="P1528" s="18">
        <f t="shared" si="140"/>
        <v>42388.276006944448</v>
      </c>
      <c r="Q1528" t="s">
        <v>8285</v>
      </c>
      <c r="R1528" s="7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7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>
        <f t="shared" si="138"/>
        <v>110.44428571428573</v>
      </c>
      <c r="O1529" s="16">
        <f t="shared" si="139"/>
        <v>42780.600532407407</v>
      </c>
      <c r="P1529" s="18">
        <f t="shared" si="140"/>
        <v>42808.558865740735</v>
      </c>
      <c r="Q1529" t="s">
        <v>8285</v>
      </c>
      <c r="R1529" s="7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7">
        <v>3000</v>
      </c>
      <c r="E1530">
        <v>8447</v>
      </c>
      <c r="F1530" t="s">
        <v>8219</v>
      </c>
      <c r="G1530" t="s">
        <v>8224</v>
      </c>
      <c r="H1530" t="s">
        <v>8246</v>
      </c>
      <c r="I1530" s="9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>
        <f t="shared" si="138"/>
        <v>281.56666666666666</v>
      </c>
      <c r="O1530" s="16">
        <f t="shared" si="139"/>
        <v>42736.732893518521</v>
      </c>
      <c r="P1530" s="18">
        <f t="shared" si="140"/>
        <v>42767</v>
      </c>
      <c r="Q1530" t="s">
        <v>8285</v>
      </c>
      <c r="R1530" s="7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7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9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>
        <f t="shared" si="138"/>
        <v>100.67894736842105</v>
      </c>
      <c r="O1531" s="16">
        <f t="shared" si="139"/>
        <v>42052.628703703704</v>
      </c>
      <c r="P1531" s="18">
        <f t="shared" si="140"/>
        <v>42082.587037037039</v>
      </c>
      <c r="Q1531" t="s">
        <v>8285</v>
      </c>
      <c r="R1531" s="7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7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9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>
        <f t="shared" si="138"/>
        <v>134.82571428571427</v>
      </c>
      <c r="O1532" s="16">
        <f t="shared" si="139"/>
        <v>42275.767303240747</v>
      </c>
      <c r="P1532" s="18">
        <f t="shared" si="140"/>
        <v>42300.767303240747</v>
      </c>
      <c r="Q1532" t="s">
        <v>8285</v>
      </c>
      <c r="R1532" s="7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7">
        <v>2350</v>
      </c>
      <c r="E1533">
        <v>4135</v>
      </c>
      <c r="F1533" t="s">
        <v>8219</v>
      </c>
      <c r="G1533" t="s">
        <v>8224</v>
      </c>
      <c r="H1533" t="s">
        <v>8246</v>
      </c>
      <c r="I1533" s="9">
        <v>1417402800</v>
      </c>
      <c r="J1533">
        <v>1414610126</v>
      </c>
      <c r="K1533" t="b">
        <v>1</v>
      </c>
      <c r="L1533">
        <v>73</v>
      </c>
      <c r="M1533" t="b">
        <v>1</v>
      </c>
      <c r="N1533" s="11">
        <f t="shared" si="138"/>
        <v>175.95744680851064</v>
      </c>
      <c r="O1533" s="16">
        <f t="shared" si="139"/>
        <v>41941.802384259259</v>
      </c>
      <c r="P1533" s="18">
        <f t="shared" si="140"/>
        <v>41974.125</v>
      </c>
      <c r="Q1533" t="s">
        <v>8285</v>
      </c>
      <c r="R1533" s="7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7">
        <v>5000</v>
      </c>
      <c r="E1534">
        <v>24201</v>
      </c>
      <c r="F1534" t="s">
        <v>8219</v>
      </c>
      <c r="G1534" t="s">
        <v>8226</v>
      </c>
      <c r="H1534" t="s">
        <v>8248</v>
      </c>
      <c r="I1534" s="9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>
        <f t="shared" si="138"/>
        <v>484.02000000000004</v>
      </c>
      <c r="O1534" s="16">
        <f t="shared" si="139"/>
        <v>42391.475289351853</v>
      </c>
      <c r="P1534" s="18">
        <f t="shared" si="140"/>
        <v>42415.625</v>
      </c>
      <c r="Q1534" t="s">
        <v>8285</v>
      </c>
      <c r="R1534" s="7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7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9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>
        <f t="shared" si="138"/>
        <v>145.14000000000001</v>
      </c>
      <c r="O1535" s="16">
        <f t="shared" si="139"/>
        <v>42443.00204861111</v>
      </c>
      <c r="P1535" s="18">
        <f t="shared" si="140"/>
        <v>42492.165972222225</v>
      </c>
      <c r="Q1535" t="s">
        <v>8285</v>
      </c>
      <c r="R1535" s="7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7">
        <v>7500</v>
      </c>
      <c r="E1536">
        <v>31330</v>
      </c>
      <c r="F1536" t="s">
        <v>8219</v>
      </c>
      <c r="G1536" t="s">
        <v>8224</v>
      </c>
      <c r="H1536" t="s">
        <v>8246</v>
      </c>
      <c r="I1536" s="9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>
        <f t="shared" si="138"/>
        <v>417.73333333333335</v>
      </c>
      <c r="O1536" s="16">
        <f t="shared" si="139"/>
        <v>42221.67432870371</v>
      </c>
      <c r="P1536" s="18">
        <f t="shared" si="140"/>
        <v>42251.67432870371</v>
      </c>
      <c r="Q1536" t="s">
        <v>8285</v>
      </c>
      <c r="R1536" s="7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7">
        <v>4000</v>
      </c>
      <c r="E1537">
        <v>5297</v>
      </c>
      <c r="F1537" t="s">
        <v>8219</v>
      </c>
      <c r="G1537" t="s">
        <v>8224</v>
      </c>
      <c r="H1537" t="s">
        <v>8246</v>
      </c>
      <c r="I1537" s="9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>
        <f t="shared" si="138"/>
        <v>132.42499999999998</v>
      </c>
      <c r="O1537" s="16">
        <f t="shared" si="139"/>
        <v>42484.829062500001</v>
      </c>
      <c r="P1537" s="18">
        <f t="shared" si="140"/>
        <v>42513.916666666672</v>
      </c>
      <c r="Q1537" t="s">
        <v>8285</v>
      </c>
      <c r="R1537" s="7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7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9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>
        <f t="shared" ref="N1538:N1601" si="144">E1538/D1538*100</f>
        <v>250.30841666666666</v>
      </c>
      <c r="O1538" s="16">
        <f t="shared" ref="O1538:O1601" si="145">(((J1538/60)/60)/24)+DATE(1970,1,1)</f>
        <v>42213.802199074074</v>
      </c>
      <c r="P1538" s="18">
        <f t="shared" ref="P1538:P1601" si="146">(((I1538/60)/60)/24)+DATE(1970,1,1)</f>
        <v>42243.802199074074</v>
      </c>
      <c r="Q1538" t="s">
        <v>8285</v>
      </c>
      <c r="R1538" s="7">
        <f t="shared" ref="R1538:R1601" si="147">E1538/L1538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7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>
        <f t="shared" si="144"/>
        <v>179.9</v>
      </c>
      <c r="O1539" s="16">
        <f t="shared" si="145"/>
        <v>42552.315127314811</v>
      </c>
      <c r="P1539" s="18">
        <f t="shared" si="146"/>
        <v>42588.75</v>
      </c>
      <c r="Q1539" t="s">
        <v>8285</v>
      </c>
      <c r="R1539" s="7">
        <f t="shared" si="147"/>
        <v>96.375</v>
      </c>
      <c r="S1539" t="str">
        <f t="shared" ref="S1539:S1602" si="148">LEFT(Q1539,FIND("/",Q1539)-1)</f>
        <v>photography</v>
      </c>
      <c r="T1539" t="str">
        <f t="shared" ref="T1539:T1602" si="149">RIGHT(Q1539,LEN(Q1539)-FIND("/",Q1539))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7">
        <v>7000</v>
      </c>
      <c r="E1540">
        <v>7184</v>
      </c>
      <c r="F1540" t="s">
        <v>8219</v>
      </c>
      <c r="G1540" t="s">
        <v>8224</v>
      </c>
      <c r="H1540" t="s">
        <v>8246</v>
      </c>
      <c r="I1540" s="9">
        <v>1421952370</v>
      </c>
      <c r="J1540">
        <v>1418064370</v>
      </c>
      <c r="K1540" t="b">
        <v>1</v>
      </c>
      <c r="L1540">
        <v>46</v>
      </c>
      <c r="M1540" t="b">
        <v>1</v>
      </c>
      <c r="N1540" s="11">
        <f t="shared" si="144"/>
        <v>102.62857142857142</v>
      </c>
      <c r="O1540" s="16">
        <f t="shared" si="145"/>
        <v>41981.782060185185</v>
      </c>
      <c r="P1540" s="18">
        <f t="shared" si="146"/>
        <v>42026.782060185185</v>
      </c>
      <c r="Q1540" t="s">
        <v>8285</v>
      </c>
      <c r="R1540" s="7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7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9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>
        <f t="shared" si="144"/>
        <v>135.98609999999999</v>
      </c>
      <c r="O1541" s="16">
        <f t="shared" si="145"/>
        <v>42705.919201388882</v>
      </c>
      <c r="P1541" s="18">
        <f t="shared" si="146"/>
        <v>42738.919201388882</v>
      </c>
      <c r="Q1541" t="s">
        <v>8285</v>
      </c>
      <c r="R1541" s="7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7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9">
        <v>1416964500</v>
      </c>
      <c r="J1542">
        <v>1414368616</v>
      </c>
      <c r="K1542" t="b">
        <v>1</v>
      </c>
      <c r="L1542">
        <v>98</v>
      </c>
      <c r="M1542" t="b">
        <v>1</v>
      </c>
      <c r="N1542" s="11">
        <f t="shared" si="144"/>
        <v>117.86666666666667</v>
      </c>
      <c r="O1542" s="16">
        <f t="shared" si="145"/>
        <v>41939.00712962963</v>
      </c>
      <c r="P1542" s="18">
        <f t="shared" si="146"/>
        <v>41969.052083333328</v>
      </c>
      <c r="Q1542" t="s">
        <v>8285</v>
      </c>
      <c r="R1542" s="7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7">
        <v>18000</v>
      </c>
      <c r="E1543">
        <v>6</v>
      </c>
      <c r="F1543" t="s">
        <v>8221</v>
      </c>
      <c r="G1543" t="s">
        <v>8224</v>
      </c>
      <c r="H1543" t="s">
        <v>8246</v>
      </c>
      <c r="I1543" s="9">
        <v>1420045538</v>
      </c>
      <c r="J1543">
        <v>1417453538</v>
      </c>
      <c r="K1543" t="b">
        <v>0</v>
      </c>
      <c r="L1543">
        <v>2</v>
      </c>
      <c r="M1543" t="b">
        <v>0</v>
      </c>
      <c r="N1543" s="11">
        <f t="shared" si="144"/>
        <v>3.3333333333333333E-2</v>
      </c>
      <c r="O1543" s="16">
        <f t="shared" si="145"/>
        <v>41974.712245370371</v>
      </c>
      <c r="P1543" s="18">
        <f t="shared" si="146"/>
        <v>42004.712245370371</v>
      </c>
      <c r="Q1543" t="s">
        <v>8289</v>
      </c>
      <c r="R1543" s="7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7">
        <v>500</v>
      </c>
      <c r="E1544">
        <v>20</v>
      </c>
      <c r="F1544" t="s">
        <v>8221</v>
      </c>
      <c r="G1544" t="s">
        <v>8229</v>
      </c>
      <c r="H1544" t="s">
        <v>8251</v>
      </c>
      <c r="I1544" s="9">
        <v>1435708500</v>
      </c>
      <c r="J1544">
        <v>1434412500</v>
      </c>
      <c r="K1544" t="b">
        <v>0</v>
      </c>
      <c r="L1544">
        <v>1</v>
      </c>
      <c r="M1544" t="b">
        <v>0</v>
      </c>
      <c r="N1544" s="11">
        <f t="shared" si="144"/>
        <v>4</v>
      </c>
      <c r="O1544" s="16">
        <f t="shared" si="145"/>
        <v>42170.996527777781</v>
      </c>
      <c r="P1544" s="18">
        <f t="shared" si="146"/>
        <v>42185.996527777781</v>
      </c>
      <c r="Q1544" t="s">
        <v>8289</v>
      </c>
      <c r="R1544" s="7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7">
        <v>2250</v>
      </c>
      <c r="E1545">
        <v>10</v>
      </c>
      <c r="F1545" t="s">
        <v>8221</v>
      </c>
      <c r="G1545" t="s">
        <v>8224</v>
      </c>
      <c r="H1545" t="s">
        <v>8246</v>
      </c>
      <c r="I1545" s="9">
        <v>1416662034</v>
      </c>
      <c r="J1545">
        <v>1414066434</v>
      </c>
      <c r="K1545" t="b">
        <v>0</v>
      </c>
      <c r="L1545">
        <v>1</v>
      </c>
      <c r="M1545" t="b">
        <v>0</v>
      </c>
      <c r="N1545" s="11">
        <f t="shared" si="144"/>
        <v>0.44444444444444442</v>
      </c>
      <c r="O1545" s="16">
        <f t="shared" si="145"/>
        <v>41935.509652777779</v>
      </c>
      <c r="P1545" s="18">
        <f t="shared" si="146"/>
        <v>41965.551319444443</v>
      </c>
      <c r="Q1545" t="s">
        <v>8289</v>
      </c>
      <c r="R1545" s="7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7">
        <v>1000</v>
      </c>
      <c r="E1546">
        <v>0</v>
      </c>
      <c r="F1546" t="s">
        <v>8221</v>
      </c>
      <c r="G1546" t="s">
        <v>8224</v>
      </c>
      <c r="H1546" t="s">
        <v>8246</v>
      </c>
      <c r="I1546" s="9">
        <v>1427847480</v>
      </c>
      <c r="J1546">
        <v>1424222024</v>
      </c>
      <c r="K1546" t="b">
        <v>0</v>
      </c>
      <c r="L1546">
        <v>0</v>
      </c>
      <c r="M1546" t="b">
        <v>0</v>
      </c>
      <c r="N1546" s="11">
        <f t="shared" si="144"/>
        <v>0</v>
      </c>
      <c r="O1546" s="16">
        <f t="shared" si="145"/>
        <v>42053.051203703704</v>
      </c>
      <c r="P1546" s="18">
        <f t="shared" si="146"/>
        <v>42095.012499999997</v>
      </c>
      <c r="Q1546" t="s">
        <v>8289</v>
      </c>
      <c r="R1546" s="7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7">
        <v>3000</v>
      </c>
      <c r="E1547">
        <v>1</v>
      </c>
      <c r="F1547" t="s">
        <v>8221</v>
      </c>
      <c r="G1547" t="s">
        <v>8224</v>
      </c>
      <c r="H1547" t="s">
        <v>8246</v>
      </c>
      <c r="I1547" s="9">
        <v>1425330960</v>
      </c>
      <c r="J1547">
        <v>1422393234</v>
      </c>
      <c r="K1547" t="b">
        <v>0</v>
      </c>
      <c r="L1547">
        <v>1</v>
      </c>
      <c r="M1547" t="b">
        <v>0</v>
      </c>
      <c r="N1547" s="11">
        <f t="shared" si="144"/>
        <v>3.3333333333333333E-2</v>
      </c>
      <c r="O1547" s="16">
        <f t="shared" si="145"/>
        <v>42031.884652777779</v>
      </c>
      <c r="P1547" s="18">
        <f t="shared" si="146"/>
        <v>42065.886111111111</v>
      </c>
      <c r="Q1547" t="s">
        <v>8289</v>
      </c>
      <c r="R1547" s="7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7">
        <v>1000</v>
      </c>
      <c r="E1548">
        <v>289</v>
      </c>
      <c r="F1548" t="s">
        <v>8221</v>
      </c>
      <c r="G1548" t="s">
        <v>8225</v>
      </c>
      <c r="H1548" t="s">
        <v>8247</v>
      </c>
      <c r="I1548" s="9">
        <v>1410930399</v>
      </c>
      <c r="J1548">
        <v>1405746399</v>
      </c>
      <c r="K1548" t="b">
        <v>0</v>
      </c>
      <c r="L1548">
        <v>11</v>
      </c>
      <c r="M1548" t="b">
        <v>0</v>
      </c>
      <c r="N1548" s="11">
        <f t="shared" si="144"/>
        <v>28.9</v>
      </c>
      <c r="O1548" s="16">
        <f t="shared" si="145"/>
        <v>41839.212951388887</v>
      </c>
      <c r="P1548" s="18">
        <f t="shared" si="146"/>
        <v>41899.212951388887</v>
      </c>
      <c r="Q1548" t="s">
        <v>8289</v>
      </c>
      <c r="R1548" s="7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7">
        <v>20</v>
      </c>
      <c r="E1549">
        <v>0</v>
      </c>
      <c r="F1549" t="s">
        <v>8221</v>
      </c>
      <c r="G1549" t="s">
        <v>8224</v>
      </c>
      <c r="H1549" t="s">
        <v>8246</v>
      </c>
      <c r="I1549" s="9">
        <v>1487844882</v>
      </c>
      <c r="J1549">
        <v>1487240082</v>
      </c>
      <c r="K1549" t="b">
        <v>0</v>
      </c>
      <c r="L1549">
        <v>0</v>
      </c>
      <c r="M1549" t="b">
        <v>0</v>
      </c>
      <c r="N1549" s="11">
        <f t="shared" si="144"/>
        <v>0</v>
      </c>
      <c r="O1549" s="16">
        <f t="shared" si="145"/>
        <v>42782.426875000005</v>
      </c>
      <c r="P1549" s="18">
        <f t="shared" si="146"/>
        <v>42789.426875000005</v>
      </c>
      <c r="Q1549" t="s">
        <v>8289</v>
      </c>
      <c r="R1549" s="7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7">
        <v>700</v>
      </c>
      <c r="E1550">
        <v>60</v>
      </c>
      <c r="F1550" t="s">
        <v>8221</v>
      </c>
      <c r="G1550" t="s">
        <v>8224</v>
      </c>
      <c r="H1550" t="s">
        <v>8246</v>
      </c>
      <c r="I1550" s="9">
        <v>1447020620</v>
      </c>
      <c r="J1550">
        <v>1444425020</v>
      </c>
      <c r="K1550" t="b">
        <v>0</v>
      </c>
      <c r="L1550">
        <v>1</v>
      </c>
      <c r="M1550" t="b">
        <v>0</v>
      </c>
      <c r="N1550" s="11">
        <f t="shared" si="144"/>
        <v>8.5714285714285712</v>
      </c>
      <c r="O1550" s="16">
        <f t="shared" si="145"/>
        <v>42286.88217592593</v>
      </c>
      <c r="P1550" s="18">
        <f t="shared" si="146"/>
        <v>42316.923842592587</v>
      </c>
      <c r="Q1550" t="s">
        <v>8289</v>
      </c>
      <c r="R1550" s="7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7">
        <v>500</v>
      </c>
      <c r="E1551">
        <v>170</v>
      </c>
      <c r="F1551" t="s">
        <v>8221</v>
      </c>
      <c r="G1551" t="s">
        <v>8224</v>
      </c>
      <c r="H1551" t="s">
        <v>8246</v>
      </c>
      <c r="I1551" s="9">
        <v>1446524159</v>
      </c>
      <c r="J1551">
        <v>1443928559</v>
      </c>
      <c r="K1551" t="b">
        <v>0</v>
      </c>
      <c r="L1551">
        <v>6</v>
      </c>
      <c r="M1551" t="b">
        <v>0</v>
      </c>
      <c r="N1551" s="11">
        <f t="shared" si="144"/>
        <v>34</v>
      </c>
      <c r="O1551" s="16">
        <f t="shared" si="145"/>
        <v>42281.136099537034</v>
      </c>
      <c r="P1551" s="18">
        <f t="shared" si="146"/>
        <v>42311.177766203706</v>
      </c>
      <c r="Q1551" t="s">
        <v>8289</v>
      </c>
      <c r="R1551" s="7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7">
        <v>750</v>
      </c>
      <c r="E1552">
        <v>101</v>
      </c>
      <c r="F1552" t="s">
        <v>8221</v>
      </c>
      <c r="G1552" t="s">
        <v>8225</v>
      </c>
      <c r="H1552" t="s">
        <v>8247</v>
      </c>
      <c r="I1552" s="9">
        <v>1463050034</v>
      </c>
      <c r="J1552">
        <v>1460458034</v>
      </c>
      <c r="K1552" t="b">
        <v>0</v>
      </c>
      <c r="L1552">
        <v>7</v>
      </c>
      <c r="M1552" t="b">
        <v>0</v>
      </c>
      <c r="N1552" s="11">
        <f t="shared" si="144"/>
        <v>13.466666666666665</v>
      </c>
      <c r="O1552" s="16">
        <f t="shared" si="145"/>
        <v>42472.449467592596</v>
      </c>
      <c r="P1552" s="18">
        <f t="shared" si="146"/>
        <v>42502.449467592596</v>
      </c>
      <c r="Q1552" t="s">
        <v>8289</v>
      </c>
      <c r="R1552" s="7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7">
        <v>3500</v>
      </c>
      <c r="E1553">
        <v>0</v>
      </c>
      <c r="F1553" t="s">
        <v>8221</v>
      </c>
      <c r="G1553" t="s">
        <v>8224</v>
      </c>
      <c r="H1553" t="s">
        <v>8246</v>
      </c>
      <c r="I1553" s="9">
        <v>1432756039</v>
      </c>
      <c r="J1553">
        <v>1430164039</v>
      </c>
      <c r="K1553" t="b">
        <v>0</v>
      </c>
      <c r="L1553">
        <v>0</v>
      </c>
      <c r="M1553" t="b">
        <v>0</v>
      </c>
      <c r="N1553" s="11">
        <f t="shared" si="144"/>
        <v>0</v>
      </c>
      <c r="O1553" s="16">
        <f t="shared" si="145"/>
        <v>42121.824525462958</v>
      </c>
      <c r="P1553" s="18">
        <f t="shared" si="146"/>
        <v>42151.824525462958</v>
      </c>
      <c r="Q1553" t="s">
        <v>8289</v>
      </c>
      <c r="R1553" s="7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7">
        <v>4300</v>
      </c>
      <c r="E1554">
        <v>2115</v>
      </c>
      <c r="F1554" t="s">
        <v>8221</v>
      </c>
      <c r="G1554" t="s">
        <v>8224</v>
      </c>
      <c r="H1554" t="s">
        <v>8246</v>
      </c>
      <c r="I1554" s="9">
        <v>1412135940</v>
      </c>
      <c r="J1554">
        <v>1410366708</v>
      </c>
      <c r="K1554" t="b">
        <v>0</v>
      </c>
      <c r="L1554">
        <v>16</v>
      </c>
      <c r="M1554" t="b">
        <v>0</v>
      </c>
      <c r="N1554" s="11">
        <f t="shared" si="144"/>
        <v>49.186046511627907</v>
      </c>
      <c r="O1554" s="16">
        <f t="shared" si="145"/>
        <v>41892.688750000001</v>
      </c>
      <c r="P1554" s="18">
        <f t="shared" si="146"/>
        <v>41913.165972222225</v>
      </c>
      <c r="Q1554" t="s">
        <v>8289</v>
      </c>
      <c r="R1554" s="7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7">
        <v>6000</v>
      </c>
      <c r="E1555">
        <v>0</v>
      </c>
      <c r="F1555" t="s">
        <v>8221</v>
      </c>
      <c r="G1555" t="s">
        <v>8224</v>
      </c>
      <c r="H1555" t="s">
        <v>8246</v>
      </c>
      <c r="I1555" s="9">
        <v>1441176447</v>
      </c>
      <c r="J1555">
        <v>1438584447</v>
      </c>
      <c r="K1555" t="b">
        <v>0</v>
      </c>
      <c r="L1555">
        <v>0</v>
      </c>
      <c r="M1555" t="b">
        <v>0</v>
      </c>
      <c r="N1555" s="11">
        <f t="shared" si="144"/>
        <v>0</v>
      </c>
      <c r="O1555" s="16">
        <f t="shared" si="145"/>
        <v>42219.282951388886</v>
      </c>
      <c r="P1555" s="18">
        <f t="shared" si="146"/>
        <v>42249.282951388886</v>
      </c>
      <c r="Q1555" t="s">
        <v>8289</v>
      </c>
      <c r="R1555" s="7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7">
        <v>20000</v>
      </c>
      <c r="E1556">
        <v>0</v>
      </c>
      <c r="F1556" t="s">
        <v>8221</v>
      </c>
      <c r="G1556" t="s">
        <v>8226</v>
      </c>
      <c r="H1556" t="s">
        <v>8248</v>
      </c>
      <c r="I1556" s="9">
        <v>1438495390</v>
      </c>
      <c r="J1556">
        <v>1435903390</v>
      </c>
      <c r="K1556" t="b">
        <v>0</v>
      </c>
      <c r="L1556">
        <v>0</v>
      </c>
      <c r="M1556" t="b">
        <v>0</v>
      </c>
      <c r="N1556" s="11">
        <f t="shared" si="144"/>
        <v>0</v>
      </c>
      <c r="O1556" s="16">
        <f t="shared" si="145"/>
        <v>42188.252199074079</v>
      </c>
      <c r="P1556" s="18">
        <f t="shared" si="146"/>
        <v>42218.252199074079</v>
      </c>
      <c r="Q1556" t="s">
        <v>8289</v>
      </c>
      <c r="R1556" s="7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7">
        <v>750</v>
      </c>
      <c r="E1557">
        <v>0</v>
      </c>
      <c r="F1557" t="s">
        <v>8221</v>
      </c>
      <c r="G1557" t="s">
        <v>8224</v>
      </c>
      <c r="H1557" t="s">
        <v>8246</v>
      </c>
      <c r="I1557" s="9">
        <v>1442509200</v>
      </c>
      <c r="J1557">
        <v>1440513832</v>
      </c>
      <c r="K1557" t="b">
        <v>0</v>
      </c>
      <c r="L1557">
        <v>0</v>
      </c>
      <c r="M1557" t="b">
        <v>0</v>
      </c>
      <c r="N1557" s="11">
        <f t="shared" si="144"/>
        <v>0</v>
      </c>
      <c r="O1557" s="16">
        <f t="shared" si="145"/>
        <v>42241.613796296297</v>
      </c>
      <c r="P1557" s="18">
        <f t="shared" si="146"/>
        <v>42264.708333333328</v>
      </c>
      <c r="Q1557" t="s">
        <v>8289</v>
      </c>
      <c r="R1557" s="7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7">
        <v>1500</v>
      </c>
      <c r="E1558">
        <v>677</v>
      </c>
      <c r="F1558" t="s">
        <v>8221</v>
      </c>
      <c r="G1558" t="s">
        <v>8229</v>
      </c>
      <c r="H1558" t="s">
        <v>8251</v>
      </c>
      <c r="I1558" s="9">
        <v>1467603624</v>
      </c>
      <c r="J1558">
        <v>1465011624</v>
      </c>
      <c r="K1558" t="b">
        <v>0</v>
      </c>
      <c r="L1558">
        <v>12</v>
      </c>
      <c r="M1558" t="b">
        <v>0</v>
      </c>
      <c r="N1558" s="11">
        <f t="shared" si="144"/>
        <v>45.133333333333333</v>
      </c>
      <c r="O1558" s="16">
        <f t="shared" si="145"/>
        <v>42525.153055555551</v>
      </c>
      <c r="P1558" s="18">
        <f t="shared" si="146"/>
        <v>42555.153055555551</v>
      </c>
      <c r="Q1558" t="s">
        <v>8289</v>
      </c>
      <c r="R1558" s="7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7">
        <v>2500</v>
      </c>
      <c r="E1559">
        <v>100</v>
      </c>
      <c r="F1559" t="s">
        <v>8221</v>
      </c>
      <c r="G1559" t="s">
        <v>8224</v>
      </c>
      <c r="H1559" t="s">
        <v>8246</v>
      </c>
      <c r="I1559" s="9">
        <v>1411227633</v>
      </c>
      <c r="J1559">
        <v>1408549233</v>
      </c>
      <c r="K1559" t="b">
        <v>0</v>
      </c>
      <c r="L1559">
        <v>1</v>
      </c>
      <c r="M1559" t="b">
        <v>0</v>
      </c>
      <c r="N1559" s="11">
        <f t="shared" si="144"/>
        <v>4</v>
      </c>
      <c r="O1559" s="16">
        <f t="shared" si="145"/>
        <v>41871.65315972222</v>
      </c>
      <c r="P1559" s="18">
        <f t="shared" si="146"/>
        <v>41902.65315972222</v>
      </c>
      <c r="Q1559" t="s">
        <v>8289</v>
      </c>
      <c r="R1559" s="7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7">
        <v>750</v>
      </c>
      <c r="E1560">
        <v>35</v>
      </c>
      <c r="F1560" t="s">
        <v>8221</v>
      </c>
      <c r="G1560" t="s">
        <v>8225</v>
      </c>
      <c r="H1560" t="s">
        <v>8247</v>
      </c>
      <c r="I1560" s="9">
        <v>1440763920</v>
      </c>
      <c r="J1560">
        <v>1435656759</v>
      </c>
      <c r="K1560" t="b">
        <v>0</v>
      </c>
      <c r="L1560">
        <v>3</v>
      </c>
      <c r="M1560" t="b">
        <v>0</v>
      </c>
      <c r="N1560" s="11">
        <f t="shared" si="144"/>
        <v>4.666666666666667</v>
      </c>
      <c r="O1560" s="16">
        <f t="shared" si="145"/>
        <v>42185.397673611107</v>
      </c>
      <c r="P1560" s="18">
        <f t="shared" si="146"/>
        <v>42244.508333333331</v>
      </c>
      <c r="Q1560" t="s">
        <v>8289</v>
      </c>
      <c r="R1560" s="7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7">
        <v>15000</v>
      </c>
      <c r="E1561">
        <v>50</v>
      </c>
      <c r="F1561" t="s">
        <v>8221</v>
      </c>
      <c r="G1561" t="s">
        <v>8224</v>
      </c>
      <c r="H1561" t="s">
        <v>8246</v>
      </c>
      <c r="I1561" s="9">
        <v>1430270199</v>
      </c>
      <c r="J1561">
        <v>1428974199</v>
      </c>
      <c r="K1561" t="b">
        <v>0</v>
      </c>
      <c r="L1561">
        <v>1</v>
      </c>
      <c r="M1561" t="b">
        <v>0</v>
      </c>
      <c r="N1561" s="11">
        <f t="shared" si="144"/>
        <v>0.33333333333333337</v>
      </c>
      <c r="O1561" s="16">
        <f t="shared" si="145"/>
        <v>42108.05322916666</v>
      </c>
      <c r="P1561" s="18">
        <f t="shared" si="146"/>
        <v>42123.05322916666</v>
      </c>
      <c r="Q1561" t="s">
        <v>8289</v>
      </c>
      <c r="R1561" s="7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7">
        <v>2500</v>
      </c>
      <c r="E1562">
        <v>94</v>
      </c>
      <c r="F1562" t="s">
        <v>8221</v>
      </c>
      <c r="G1562" t="s">
        <v>8224</v>
      </c>
      <c r="H1562" t="s">
        <v>8246</v>
      </c>
      <c r="I1562" s="9">
        <v>1415842193</v>
      </c>
      <c r="J1562">
        <v>1414110593</v>
      </c>
      <c r="K1562" t="b">
        <v>0</v>
      </c>
      <c r="L1562">
        <v>4</v>
      </c>
      <c r="M1562" t="b">
        <v>0</v>
      </c>
      <c r="N1562" s="11">
        <f t="shared" si="144"/>
        <v>3.7600000000000002</v>
      </c>
      <c r="O1562" s="16">
        <f t="shared" si="145"/>
        <v>41936.020752314813</v>
      </c>
      <c r="P1562" s="18">
        <f t="shared" si="146"/>
        <v>41956.062418981484</v>
      </c>
      <c r="Q1562" t="s">
        <v>8289</v>
      </c>
      <c r="R1562" s="7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7">
        <v>10000</v>
      </c>
      <c r="E1563">
        <v>67</v>
      </c>
      <c r="F1563" t="s">
        <v>8220</v>
      </c>
      <c r="G1563" t="s">
        <v>8224</v>
      </c>
      <c r="H1563" t="s">
        <v>8246</v>
      </c>
      <c r="I1563" s="9">
        <v>1383789603</v>
      </c>
      <c r="J1563">
        <v>1381194003</v>
      </c>
      <c r="K1563" t="b">
        <v>0</v>
      </c>
      <c r="L1563">
        <v>1</v>
      </c>
      <c r="M1563" t="b">
        <v>0</v>
      </c>
      <c r="N1563" s="11">
        <f t="shared" si="144"/>
        <v>0.67</v>
      </c>
      <c r="O1563" s="16">
        <f t="shared" si="145"/>
        <v>41555.041701388887</v>
      </c>
      <c r="P1563" s="18">
        <f t="shared" si="146"/>
        <v>41585.083368055559</v>
      </c>
      <c r="Q1563" t="s">
        <v>8290</v>
      </c>
      <c r="R1563" s="7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7">
        <v>4000</v>
      </c>
      <c r="E1564">
        <v>0</v>
      </c>
      <c r="F1564" t="s">
        <v>8220</v>
      </c>
      <c r="G1564" t="s">
        <v>8224</v>
      </c>
      <c r="H1564" t="s">
        <v>8246</v>
      </c>
      <c r="I1564" s="9">
        <v>1259715000</v>
      </c>
      <c r="J1564">
        <v>1253712916</v>
      </c>
      <c r="K1564" t="b">
        <v>0</v>
      </c>
      <c r="L1564">
        <v>0</v>
      </c>
      <c r="M1564" t="b">
        <v>0</v>
      </c>
      <c r="N1564" s="11">
        <f t="shared" si="144"/>
        <v>0</v>
      </c>
      <c r="O1564" s="16">
        <f t="shared" si="145"/>
        <v>40079.566157407404</v>
      </c>
      <c r="P1564" s="18">
        <f t="shared" si="146"/>
        <v>40149.034722222219</v>
      </c>
      <c r="Q1564" t="s">
        <v>8290</v>
      </c>
      <c r="R1564" s="7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7">
        <v>6000</v>
      </c>
      <c r="E1565">
        <v>85</v>
      </c>
      <c r="F1565" t="s">
        <v>8220</v>
      </c>
      <c r="G1565" t="s">
        <v>8225</v>
      </c>
      <c r="H1565" t="s">
        <v>8247</v>
      </c>
      <c r="I1565" s="9">
        <v>1394815751</v>
      </c>
      <c r="J1565">
        <v>1389635351</v>
      </c>
      <c r="K1565" t="b">
        <v>0</v>
      </c>
      <c r="L1565">
        <v>2</v>
      </c>
      <c r="M1565" t="b">
        <v>0</v>
      </c>
      <c r="N1565" s="11">
        <f t="shared" si="144"/>
        <v>1.4166666666666665</v>
      </c>
      <c r="O1565" s="16">
        <f t="shared" si="145"/>
        <v>41652.742488425924</v>
      </c>
      <c r="P1565" s="18">
        <f t="shared" si="146"/>
        <v>41712.700821759259</v>
      </c>
      <c r="Q1565" t="s">
        <v>8290</v>
      </c>
      <c r="R1565" s="7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7">
        <v>10000</v>
      </c>
      <c r="E1566">
        <v>10</v>
      </c>
      <c r="F1566" t="s">
        <v>8220</v>
      </c>
      <c r="G1566" t="s">
        <v>8224</v>
      </c>
      <c r="H1566" t="s">
        <v>8246</v>
      </c>
      <c r="I1566" s="9">
        <v>1432843500</v>
      </c>
      <c r="J1566">
        <v>1430124509</v>
      </c>
      <c r="K1566" t="b">
        <v>0</v>
      </c>
      <c r="L1566">
        <v>1</v>
      </c>
      <c r="M1566" t="b">
        <v>0</v>
      </c>
      <c r="N1566" s="11">
        <f t="shared" si="144"/>
        <v>0.1</v>
      </c>
      <c r="O1566" s="16">
        <f t="shared" si="145"/>
        <v>42121.367002314815</v>
      </c>
      <c r="P1566" s="18">
        <f t="shared" si="146"/>
        <v>42152.836805555555</v>
      </c>
      <c r="Q1566" t="s">
        <v>8290</v>
      </c>
      <c r="R1566" s="7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7">
        <v>4000</v>
      </c>
      <c r="E1567">
        <v>100</v>
      </c>
      <c r="F1567" t="s">
        <v>8220</v>
      </c>
      <c r="G1567" t="s">
        <v>8224</v>
      </c>
      <c r="H1567" t="s">
        <v>8246</v>
      </c>
      <c r="I1567" s="9">
        <v>1307554261</v>
      </c>
      <c r="J1567">
        <v>1304962261</v>
      </c>
      <c r="K1567" t="b">
        <v>0</v>
      </c>
      <c r="L1567">
        <v>1</v>
      </c>
      <c r="M1567" t="b">
        <v>0</v>
      </c>
      <c r="N1567" s="11">
        <f t="shared" si="144"/>
        <v>2.5</v>
      </c>
      <c r="O1567" s="16">
        <f t="shared" si="145"/>
        <v>40672.729872685188</v>
      </c>
      <c r="P1567" s="18">
        <f t="shared" si="146"/>
        <v>40702.729872685188</v>
      </c>
      <c r="Q1567" t="s">
        <v>8290</v>
      </c>
      <c r="R1567" s="7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7">
        <v>30000</v>
      </c>
      <c r="E1568">
        <v>6375</v>
      </c>
      <c r="F1568" t="s">
        <v>8220</v>
      </c>
      <c r="G1568" t="s">
        <v>8224</v>
      </c>
      <c r="H1568" t="s">
        <v>8246</v>
      </c>
      <c r="I1568" s="9">
        <v>1469656800</v>
      </c>
      <c r="J1568">
        <v>1467151204</v>
      </c>
      <c r="K1568" t="b">
        <v>0</v>
      </c>
      <c r="L1568">
        <v>59</v>
      </c>
      <c r="M1568" t="b">
        <v>0</v>
      </c>
      <c r="N1568" s="11">
        <f t="shared" si="144"/>
        <v>21.25</v>
      </c>
      <c r="O1568" s="16">
        <f t="shared" si="145"/>
        <v>42549.916712962964</v>
      </c>
      <c r="P1568" s="18">
        <f t="shared" si="146"/>
        <v>42578.916666666672</v>
      </c>
      <c r="Q1568" t="s">
        <v>8290</v>
      </c>
      <c r="R1568" s="7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7">
        <v>8500</v>
      </c>
      <c r="E1569">
        <v>350</v>
      </c>
      <c r="F1569" t="s">
        <v>8220</v>
      </c>
      <c r="G1569" t="s">
        <v>8224</v>
      </c>
      <c r="H1569" t="s">
        <v>8246</v>
      </c>
      <c r="I1569" s="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>
        <f t="shared" si="144"/>
        <v>4.117647058823529</v>
      </c>
      <c r="O1569" s="16">
        <f t="shared" si="145"/>
        <v>41671.936863425923</v>
      </c>
      <c r="P1569" s="18">
        <f t="shared" si="146"/>
        <v>41687</v>
      </c>
      <c r="Q1569" t="s">
        <v>8290</v>
      </c>
      <c r="R1569" s="7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7">
        <v>25000</v>
      </c>
      <c r="E1570">
        <v>3410</v>
      </c>
      <c r="F1570" t="s">
        <v>8220</v>
      </c>
      <c r="G1570" t="s">
        <v>8224</v>
      </c>
      <c r="H1570" t="s">
        <v>8246</v>
      </c>
      <c r="I1570" s="9">
        <v>1419384585</v>
      </c>
      <c r="J1570">
        <v>1416360585</v>
      </c>
      <c r="K1570" t="b">
        <v>0</v>
      </c>
      <c r="L1570">
        <v>22</v>
      </c>
      <c r="M1570" t="b">
        <v>0</v>
      </c>
      <c r="N1570" s="11">
        <f t="shared" si="144"/>
        <v>13.639999999999999</v>
      </c>
      <c r="O1570" s="16">
        <f t="shared" si="145"/>
        <v>41962.062326388885</v>
      </c>
      <c r="P1570" s="18">
        <f t="shared" si="146"/>
        <v>41997.062326388885</v>
      </c>
      <c r="Q1570" t="s">
        <v>8290</v>
      </c>
      <c r="R1570" s="7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7">
        <v>30000</v>
      </c>
      <c r="E1571">
        <v>0</v>
      </c>
      <c r="F1571" t="s">
        <v>8220</v>
      </c>
      <c r="G1571" t="s">
        <v>8224</v>
      </c>
      <c r="H1571" t="s">
        <v>8246</v>
      </c>
      <c r="I1571" s="9">
        <v>1369498714</v>
      </c>
      <c r="J1571">
        <v>1366906714</v>
      </c>
      <c r="K1571" t="b">
        <v>0</v>
      </c>
      <c r="L1571">
        <v>0</v>
      </c>
      <c r="M1571" t="b">
        <v>0</v>
      </c>
      <c r="N1571" s="11">
        <f t="shared" si="144"/>
        <v>0</v>
      </c>
      <c r="O1571" s="16">
        <f t="shared" si="145"/>
        <v>41389.679560185185</v>
      </c>
      <c r="P1571" s="18">
        <f t="shared" si="146"/>
        <v>41419.679560185185</v>
      </c>
      <c r="Q1571" t="s">
        <v>8290</v>
      </c>
      <c r="R1571" s="7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7">
        <v>6000</v>
      </c>
      <c r="E1572">
        <v>2484</v>
      </c>
      <c r="F1572" t="s">
        <v>8220</v>
      </c>
      <c r="G1572" t="s">
        <v>8224</v>
      </c>
      <c r="H1572" t="s">
        <v>8246</v>
      </c>
      <c r="I1572" s="9">
        <v>1460140282</v>
      </c>
      <c r="J1572">
        <v>1457551882</v>
      </c>
      <c r="K1572" t="b">
        <v>0</v>
      </c>
      <c r="L1572">
        <v>52</v>
      </c>
      <c r="M1572" t="b">
        <v>0</v>
      </c>
      <c r="N1572" s="11">
        <f t="shared" si="144"/>
        <v>41.4</v>
      </c>
      <c r="O1572" s="16">
        <f t="shared" si="145"/>
        <v>42438.813449074078</v>
      </c>
      <c r="P1572" s="18">
        <f t="shared" si="146"/>
        <v>42468.771782407406</v>
      </c>
      <c r="Q1572" t="s">
        <v>8290</v>
      </c>
      <c r="R1572" s="7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7">
        <v>12100</v>
      </c>
      <c r="E1573">
        <v>80</v>
      </c>
      <c r="F1573" t="s">
        <v>8220</v>
      </c>
      <c r="G1573" t="s">
        <v>8225</v>
      </c>
      <c r="H1573" t="s">
        <v>8247</v>
      </c>
      <c r="I1573" s="9">
        <v>1434738483</v>
      </c>
      <c r="J1573">
        <v>1432146483</v>
      </c>
      <c r="K1573" t="b">
        <v>0</v>
      </c>
      <c r="L1573">
        <v>4</v>
      </c>
      <c r="M1573" t="b">
        <v>0</v>
      </c>
      <c r="N1573" s="11">
        <f t="shared" si="144"/>
        <v>0.66115702479338845</v>
      </c>
      <c r="O1573" s="16">
        <f t="shared" si="145"/>
        <v>42144.769479166673</v>
      </c>
      <c r="P1573" s="18">
        <f t="shared" si="146"/>
        <v>42174.769479166673</v>
      </c>
      <c r="Q1573" t="s">
        <v>8290</v>
      </c>
      <c r="R1573" s="7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7">
        <v>2500</v>
      </c>
      <c r="E1574">
        <v>125</v>
      </c>
      <c r="F1574" t="s">
        <v>8220</v>
      </c>
      <c r="G1574" t="s">
        <v>8225</v>
      </c>
      <c r="H1574" t="s">
        <v>8247</v>
      </c>
      <c r="I1574" s="9">
        <v>1456703940</v>
      </c>
      <c r="J1574">
        <v>1454546859</v>
      </c>
      <c r="K1574" t="b">
        <v>0</v>
      </c>
      <c r="L1574">
        <v>3</v>
      </c>
      <c r="M1574" t="b">
        <v>0</v>
      </c>
      <c r="N1574" s="11">
        <f t="shared" si="144"/>
        <v>5</v>
      </c>
      <c r="O1574" s="16">
        <f t="shared" si="145"/>
        <v>42404.033090277779</v>
      </c>
      <c r="P1574" s="18">
        <f t="shared" si="146"/>
        <v>42428.999305555553</v>
      </c>
      <c r="Q1574" t="s">
        <v>8290</v>
      </c>
      <c r="R1574" s="7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7">
        <v>9000</v>
      </c>
      <c r="E1575">
        <v>223</v>
      </c>
      <c r="F1575" t="s">
        <v>8220</v>
      </c>
      <c r="G1575" t="s">
        <v>8229</v>
      </c>
      <c r="H1575" t="s">
        <v>8251</v>
      </c>
      <c r="I1575" s="9">
        <v>1491019140</v>
      </c>
      <c r="J1575">
        <v>1487548802</v>
      </c>
      <c r="K1575" t="b">
        <v>0</v>
      </c>
      <c r="L1575">
        <v>3</v>
      </c>
      <c r="M1575" t="b">
        <v>0</v>
      </c>
      <c r="N1575" s="11">
        <f t="shared" si="144"/>
        <v>2.4777777777777779</v>
      </c>
      <c r="O1575" s="16">
        <f t="shared" si="145"/>
        <v>42786.000023148154</v>
      </c>
      <c r="P1575" s="18">
        <f t="shared" si="146"/>
        <v>42826.165972222225</v>
      </c>
      <c r="Q1575" t="s">
        <v>8290</v>
      </c>
      <c r="R1575" s="7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7">
        <v>10000</v>
      </c>
      <c r="E1576">
        <v>506</v>
      </c>
      <c r="F1576" t="s">
        <v>8220</v>
      </c>
      <c r="G1576" t="s">
        <v>8224</v>
      </c>
      <c r="H1576" t="s">
        <v>8246</v>
      </c>
      <c r="I1576" s="9">
        <v>1424211329</v>
      </c>
      <c r="J1576">
        <v>1421187329</v>
      </c>
      <c r="K1576" t="b">
        <v>0</v>
      </c>
      <c r="L1576">
        <v>6</v>
      </c>
      <c r="M1576" t="b">
        <v>0</v>
      </c>
      <c r="N1576" s="11">
        <f t="shared" si="144"/>
        <v>5.0599999999999996</v>
      </c>
      <c r="O1576" s="16">
        <f t="shared" si="145"/>
        <v>42017.927418981482</v>
      </c>
      <c r="P1576" s="18">
        <f t="shared" si="146"/>
        <v>42052.927418981482</v>
      </c>
      <c r="Q1576" t="s">
        <v>8290</v>
      </c>
      <c r="R1576" s="7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9">
        <v>1404909296</v>
      </c>
      <c r="J1577">
        <v>1402317296</v>
      </c>
      <c r="K1577" t="b">
        <v>0</v>
      </c>
      <c r="L1577">
        <v>35</v>
      </c>
      <c r="M1577" t="b">
        <v>0</v>
      </c>
      <c r="N1577" s="11">
        <f t="shared" si="144"/>
        <v>22.91</v>
      </c>
      <c r="O1577" s="16">
        <f t="shared" si="145"/>
        <v>41799.524259259262</v>
      </c>
      <c r="P1577" s="18">
        <f t="shared" si="146"/>
        <v>41829.524259259262</v>
      </c>
      <c r="Q1577" t="s">
        <v>8290</v>
      </c>
      <c r="R1577" s="7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7">
        <v>5000</v>
      </c>
      <c r="E1578">
        <v>650</v>
      </c>
      <c r="F1578" t="s">
        <v>8220</v>
      </c>
      <c r="G1578" t="s">
        <v>8224</v>
      </c>
      <c r="H1578" t="s">
        <v>8246</v>
      </c>
      <c r="I1578" s="9">
        <v>1435698368</v>
      </c>
      <c r="J1578">
        <v>1431810368</v>
      </c>
      <c r="K1578" t="b">
        <v>0</v>
      </c>
      <c r="L1578">
        <v>10</v>
      </c>
      <c r="M1578" t="b">
        <v>0</v>
      </c>
      <c r="N1578" s="11">
        <f t="shared" si="144"/>
        <v>13</v>
      </c>
      <c r="O1578" s="16">
        <f t="shared" si="145"/>
        <v>42140.879259259258</v>
      </c>
      <c r="P1578" s="18">
        <f t="shared" si="146"/>
        <v>42185.879259259258</v>
      </c>
      <c r="Q1578" t="s">
        <v>8290</v>
      </c>
      <c r="R1578" s="7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7">
        <v>10000</v>
      </c>
      <c r="E1579">
        <v>55</v>
      </c>
      <c r="F1579" t="s">
        <v>8220</v>
      </c>
      <c r="G1579" t="s">
        <v>8224</v>
      </c>
      <c r="H1579" t="s">
        <v>8246</v>
      </c>
      <c r="I1579" s="9">
        <v>1343161248</v>
      </c>
      <c r="J1579">
        <v>1337977248</v>
      </c>
      <c r="K1579" t="b">
        <v>0</v>
      </c>
      <c r="L1579">
        <v>2</v>
      </c>
      <c r="M1579" t="b">
        <v>0</v>
      </c>
      <c r="N1579" s="11">
        <f t="shared" si="144"/>
        <v>0.54999999999999993</v>
      </c>
      <c r="O1579" s="16">
        <f t="shared" si="145"/>
        <v>41054.847777777781</v>
      </c>
      <c r="P1579" s="18">
        <f t="shared" si="146"/>
        <v>41114.847777777781</v>
      </c>
      <c r="Q1579" t="s">
        <v>8290</v>
      </c>
      <c r="R1579" s="7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7">
        <v>1897</v>
      </c>
      <c r="E1580">
        <v>205</v>
      </c>
      <c r="F1580" t="s">
        <v>8220</v>
      </c>
      <c r="G1580" t="s">
        <v>8224</v>
      </c>
      <c r="H1580" t="s">
        <v>8246</v>
      </c>
      <c r="I1580" s="9">
        <v>1283392800</v>
      </c>
      <c r="J1580">
        <v>1281317691</v>
      </c>
      <c r="K1580" t="b">
        <v>0</v>
      </c>
      <c r="L1580">
        <v>4</v>
      </c>
      <c r="M1580" t="b">
        <v>0</v>
      </c>
      <c r="N1580" s="11">
        <f t="shared" si="144"/>
        <v>10.806536636794938</v>
      </c>
      <c r="O1580" s="16">
        <f t="shared" si="145"/>
        <v>40399.065868055557</v>
      </c>
      <c r="P1580" s="18">
        <f t="shared" si="146"/>
        <v>40423.083333333336</v>
      </c>
      <c r="Q1580" t="s">
        <v>8290</v>
      </c>
      <c r="R1580" s="7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7">
        <v>3333</v>
      </c>
      <c r="E1581">
        <v>28</v>
      </c>
      <c r="F1581" t="s">
        <v>8220</v>
      </c>
      <c r="G1581" t="s">
        <v>8224</v>
      </c>
      <c r="H1581" t="s">
        <v>8246</v>
      </c>
      <c r="I1581" s="9">
        <v>1377734091</v>
      </c>
      <c r="J1581">
        <v>1374882891</v>
      </c>
      <c r="K1581" t="b">
        <v>0</v>
      </c>
      <c r="L1581">
        <v>2</v>
      </c>
      <c r="M1581" t="b">
        <v>0</v>
      </c>
      <c r="N1581" s="11">
        <f t="shared" si="144"/>
        <v>0.84008400840084008</v>
      </c>
      <c r="O1581" s="16">
        <f t="shared" si="145"/>
        <v>41481.996423611112</v>
      </c>
      <c r="P1581" s="18">
        <f t="shared" si="146"/>
        <v>41514.996423611112</v>
      </c>
      <c r="Q1581" t="s">
        <v>8290</v>
      </c>
      <c r="R1581" s="7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7">
        <v>1750</v>
      </c>
      <c r="E1582">
        <v>0</v>
      </c>
      <c r="F1582" t="s">
        <v>8220</v>
      </c>
      <c r="G1582" t="s">
        <v>8224</v>
      </c>
      <c r="H1582" t="s">
        <v>8246</v>
      </c>
      <c r="I1582" s="9">
        <v>1337562726</v>
      </c>
      <c r="J1582">
        <v>1332378726</v>
      </c>
      <c r="K1582" t="b">
        <v>0</v>
      </c>
      <c r="L1582">
        <v>0</v>
      </c>
      <c r="M1582" t="b">
        <v>0</v>
      </c>
      <c r="N1582" s="11">
        <f t="shared" si="144"/>
        <v>0</v>
      </c>
      <c r="O1582" s="16">
        <f t="shared" si="145"/>
        <v>40990.050069444449</v>
      </c>
      <c r="P1582" s="18">
        <f t="shared" si="146"/>
        <v>41050.050069444449</v>
      </c>
      <c r="Q1582" t="s">
        <v>8290</v>
      </c>
      <c r="R1582" s="7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7">
        <v>1000</v>
      </c>
      <c r="E1583">
        <v>5</v>
      </c>
      <c r="F1583" t="s">
        <v>8221</v>
      </c>
      <c r="G1583" t="s">
        <v>8225</v>
      </c>
      <c r="H1583" t="s">
        <v>8247</v>
      </c>
      <c r="I1583" s="9">
        <v>1450521990</v>
      </c>
      <c r="J1583">
        <v>1447757190</v>
      </c>
      <c r="K1583" t="b">
        <v>0</v>
      </c>
      <c r="L1583">
        <v>1</v>
      </c>
      <c r="M1583" t="b">
        <v>0</v>
      </c>
      <c r="N1583" s="11">
        <f t="shared" si="144"/>
        <v>0.5</v>
      </c>
      <c r="O1583" s="16">
        <f t="shared" si="145"/>
        <v>42325.448958333334</v>
      </c>
      <c r="P1583" s="18">
        <f t="shared" si="146"/>
        <v>42357.448958333334</v>
      </c>
      <c r="Q1583" t="s">
        <v>8291</v>
      </c>
      <c r="R1583" s="7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7">
        <v>1000</v>
      </c>
      <c r="E1584">
        <v>93</v>
      </c>
      <c r="F1584" t="s">
        <v>8221</v>
      </c>
      <c r="G1584" t="s">
        <v>8224</v>
      </c>
      <c r="H1584" t="s">
        <v>8246</v>
      </c>
      <c r="I1584" s="9">
        <v>1445894400</v>
      </c>
      <c r="J1584">
        <v>1440961053</v>
      </c>
      <c r="K1584" t="b">
        <v>0</v>
      </c>
      <c r="L1584">
        <v>3</v>
      </c>
      <c r="M1584" t="b">
        <v>0</v>
      </c>
      <c r="N1584" s="11">
        <f t="shared" si="144"/>
        <v>9.3000000000000007</v>
      </c>
      <c r="O1584" s="16">
        <f t="shared" si="145"/>
        <v>42246.789965277778</v>
      </c>
      <c r="P1584" s="18">
        <f t="shared" si="146"/>
        <v>42303.888888888891</v>
      </c>
      <c r="Q1584" t="s">
        <v>8291</v>
      </c>
      <c r="R1584" s="7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7">
        <v>20000</v>
      </c>
      <c r="E1585">
        <v>15</v>
      </c>
      <c r="F1585" t="s">
        <v>8221</v>
      </c>
      <c r="G1585" t="s">
        <v>8225</v>
      </c>
      <c r="H1585" t="s">
        <v>8247</v>
      </c>
      <c r="I1585" s="9">
        <v>1411681391</v>
      </c>
      <c r="J1585">
        <v>1409089391</v>
      </c>
      <c r="K1585" t="b">
        <v>0</v>
      </c>
      <c r="L1585">
        <v>1</v>
      </c>
      <c r="M1585" t="b">
        <v>0</v>
      </c>
      <c r="N1585" s="11">
        <f t="shared" si="144"/>
        <v>7.4999999999999997E-2</v>
      </c>
      <c r="O1585" s="16">
        <f t="shared" si="145"/>
        <v>41877.904988425929</v>
      </c>
      <c r="P1585" s="18">
        <f t="shared" si="146"/>
        <v>41907.904988425929</v>
      </c>
      <c r="Q1585" t="s">
        <v>8291</v>
      </c>
      <c r="R1585" s="7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7">
        <v>1200</v>
      </c>
      <c r="E1586">
        <v>0</v>
      </c>
      <c r="F1586" t="s">
        <v>8221</v>
      </c>
      <c r="G1586" t="s">
        <v>8224</v>
      </c>
      <c r="H1586" t="s">
        <v>8246</v>
      </c>
      <c r="I1586" s="9">
        <v>1401464101</v>
      </c>
      <c r="J1586">
        <v>1400600101</v>
      </c>
      <c r="K1586" t="b">
        <v>0</v>
      </c>
      <c r="L1586">
        <v>0</v>
      </c>
      <c r="M1586" t="b">
        <v>0</v>
      </c>
      <c r="N1586" s="11">
        <f t="shared" si="144"/>
        <v>0</v>
      </c>
      <c r="O1586" s="16">
        <f t="shared" si="145"/>
        <v>41779.649317129632</v>
      </c>
      <c r="P1586" s="18">
        <f t="shared" si="146"/>
        <v>41789.649317129632</v>
      </c>
      <c r="Q1586" t="s">
        <v>8291</v>
      </c>
      <c r="R1586" s="7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7">
        <v>2000</v>
      </c>
      <c r="E1587">
        <v>1580</v>
      </c>
      <c r="F1587" t="s">
        <v>8221</v>
      </c>
      <c r="G1587" t="s">
        <v>8229</v>
      </c>
      <c r="H1587" t="s">
        <v>8251</v>
      </c>
      <c r="I1587" s="9">
        <v>1482663600</v>
      </c>
      <c r="J1587">
        <v>1480800568</v>
      </c>
      <c r="K1587" t="b">
        <v>0</v>
      </c>
      <c r="L1587">
        <v>12</v>
      </c>
      <c r="M1587" t="b">
        <v>0</v>
      </c>
      <c r="N1587" s="11">
        <f t="shared" si="144"/>
        <v>79</v>
      </c>
      <c r="O1587" s="16">
        <f t="shared" si="145"/>
        <v>42707.895462962959</v>
      </c>
      <c r="P1587" s="18">
        <f t="shared" si="146"/>
        <v>42729.458333333328</v>
      </c>
      <c r="Q1587" t="s">
        <v>8291</v>
      </c>
      <c r="R1587" s="7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7">
        <v>1500</v>
      </c>
      <c r="E1588">
        <v>0</v>
      </c>
      <c r="F1588" t="s">
        <v>8221</v>
      </c>
      <c r="G1588" t="s">
        <v>8224</v>
      </c>
      <c r="H1588" t="s">
        <v>8246</v>
      </c>
      <c r="I1588" s="9">
        <v>1428197422</v>
      </c>
      <c r="J1588">
        <v>1425609022</v>
      </c>
      <c r="K1588" t="b">
        <v>0</v>
      </c>
      <c r="L1588">
        <v>0</v>
      </c>
      <c r="M1588" t="b">
        <v>0</v>
      </c>
      <c r="N1588" s="11">
        <f t="shared" si="144"/>
        <v>0</v>
      </c>
      <c r="O1588" s="16">
        <f t="shared" si="145"/>
        <v>42069.104421296302</v>
      </c>
      <c r="P1588" s="18">
        <f t="shared" si="146"/>
        <v>42099.062754629631</v>
      </c>
      <c r="Q1588" t="s">
        <v>8291</v>
      </c>
      <c r="R1588" s="7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7">
        <v>7500</v>
      </c>
      <c r="E1589">
        <v>1</v>
      </c>
      <c r="F1589" t="s">
        <v>8221</v>
      </c>
      <c r="G1589" t="s">
        <v>8224</v>
      </c>
      <c r="H1589" t="s">
        <v>8246</v>
      </c>
      <c r="I1589" s="9">
        <v>1418510965</v>
      </c>
      <c r="J1589">
        <v>1415918965</v>
      </c>
      <c r="K1589" t="b">
        <v>0</v>
      </c>
      <c r="L1589">
        <v>1</v>
      </c>
      <c r="M1589" t="b">
        <v>0</v>
      </c>
      <c r="N1589" s="11">
        <f t="shared" si="144"/>
        <v>1.3333333333333334E-2</v>
      </c>
      <c r="O1589" s="16">
        <f t="shared" si="145"/>
        <v>41956.950983796298</v>
      </c>
      <c r="P1589" s="18">
        <f t="shared" si="146"/>
        <v>41986.950983796298</v>
      </c>
      <c r="Q1589" t="s">
        <v>8291</v>
      </c>
      <c r="R1589" s="7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7">
        <v>516</v>
      </c>
      <c r="E1590">
        <v>0</v>
      </c>
      <c r="F1590" t="s">
        <v>8221</v>
      </c>
      <c r="G1590" t="s">
        <v>8224</v>
      </c>
      <c r="H1590" t="s">
        <v>8246</v>
      </c>
      <c r="I1590" s="9">
        <v>1422735120</v>
      </c>
      <c r="J1590">
        <v>1420091999</v>
      </c>
      <c r="K1590" t="b">
        <v>0</v>
      </c>
      <c r="L1590">
        <v>0</v>
      </c>
      <c r="M1590" t="b">
        <v>0</v>
      </c>
      <c r="N1590" s="11">
        <f t="shared" si="144"/>
        <v>0</v>
      </c>
      <c r="O1590" s="16">
        <f t="shared" si="145"/>
        <v>42005.24998842593</v>
      </c>
      <c r="P1590" s="18">
        <f t="shared" si="146"/>
        <v>42035.841666666667</v>
      </c>
      <c r="Q1590" t="s">
        <v>8291</v>
      </c>
      <c r="R1590" s="7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7">
        <v>1200</v>
      </c>
      <c r="E1591">
        <v>0</v>
      </c>
      <c r="F1591" t="s">
        <v>8221</v>
      </c>
      <c r="G1591" t="s">
        <v>8224</v>
      </c>
      <c r="H1591" t="s">
        <v>8246</v>
      </c>
      <c r="I1591" s="9">
        <v>1444433886</v>
      </c>
      <c r="J1591">
        <v>1441841886</v>
      </c>
      <c r="K1591" t="b">
        <v>0</v>
      </c>
      <c r="L1591">
        <v>0</v>
      </c>
      <c r="M1591" t="b">
        <v>0</v>
      </c>
      <c r="N1591" s="11">
        <f t="shared" si="144"/>
        <v>0</v>
      </c>
      <c r="O1591" s="16">
        <f t="shared" si="145"/>
        <v>42256.984791666662</v>
      </c>
      <c r="P1591" s="18">
        <f t="shared" si="146"/>
        <v>42286.984791666662</v>
      </c>
      <c r="Q1591" t="s">
        <v>8291</v>
      </c>
      <c r="R1591" s="7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7">
        <v>60000</v>
      </c>
      <c r="E1592">
        <v>1020</v>
      </c>
      <c r="F1592" t="s">
        <v>8221</v>
      </c>
      <c r="G1592" t="s">
        <v>8237</v>
      </c>
      <c r="H1592" t="s">
        <v>8249</v>
      </c>
      <c r="I1592" s="9">
        <v>1443040464</v>
      </c>
      <c r="J1592">
        <v>1440448464</v>
      </c>
      <c r="K1592" t="b">
        <v>0</v>
      </c>
      <c r="L1592">
        <v>2</v>
      </c>
      <c r="M1592" t="b">
        <v>0</v>
      </c>
      <c r="N1592" s="11">
        <f t="shared" si="144"/>
        <v>1.7000000000000002</v>
      </c>
      <c r="O1592" s="16">
        <f t="shared" si="145"/>
        <v>42240.857222222221</v>
      </c>
      <c r="P1592" s="18">
        <f t="shared" si="146"/>
        <v>42270.857222222221</v>
      </c>
      <c r="Q1592" t="s">
        <v>8291</v>
      </c>
      <c r="R1592" s="7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7">
        <v>14000</v>
      </c>
      <c r="E1593">
        <v>4092</v>
      </c>
      <c r="F1593" t="s">
        <v>8221</v>
      </c>
      <c r="G1593" t="s">
        <v>8225</v>
      </c>
      <c r="H1593" t="s">
        <v>8247</v>
      </c>
      <c r="I1593" s="9">
        <v>1459700741</v>
      </c>
      <c r="J1593">
        <v>1457112341</v>
      </c>
      <c r="K1593" t="b">
        <v>0</v>
      </c>
      <c r="L1593">
        <v>92</v>
      </c>
      <c r="M1593" t="b">
        <v>0</v>
      </c>
      <c r="N1593" s="11">
        <f t="shared" si="144"/>
        <v>29.228571428571428</v>
      </c>
      <c r="O1593" s="16">
        <f t="shared" si="145"/>
        <v>42433.726168981477</v>
      </c>
      <c r="P1593" s="18">
        <f t="shared" si="146"/>
        <v>42463.68450231482</v>
      </c>
      <c r="Q1593" t="s">
        <v>8291</v>
      </c>
      <c r="R1593" s="7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7">
        <v>25</v>
      </c>
      <c r="E1594">
        <v>0</v>
      </c>
      <c r="F1594" t="s">
        <v>8221</v>
      </c>
      <c r="G1594" t="s">
        <v>8224</v>
      </c>
      <c r="H1594" t="s">
        <v>8246</v>
      </c>
      <c r="I1594" s="9">
        <v>1427503485</v>
      </c>
      <c r="J1594">
        <v>1423619085</v>
      </c>
      <c r="K1594" t="b">
        <v>0</v>
      </c>
      <c r="L1594">
        <v>0</v>
      </c>
      <c r="M1594" t="b">
        <v>0</v>
      </c>
      <c r="N1594" s="11">
        <f t="shared" si="144"/>
        <v>0</v>
      </c>
      <c r="O1594" s="16">
        <f t="shared" si="145"/>
        <v>42046.072743055556</v>
      </c>
      <c r="P1594" s="18">
        <f t="shared" si="146"/>
        <v>42091.031076388885</v>
      </c>
      <c r="Q1594" t="s">
        <v>8291</v>
      </c>
      <c r="R1594" s="7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7">
        <v>22000</v>
      </c>
      <c r="E1595">
        <v>3</v>
      </c>
      <c r="F1595" t="s">
        <v>8221</v>
      </c>
      <c r="G1595" t="s">
        <v>8224</v>
      </c>
      <c r="H1595" t="s">
        <v>8246</v>
      </c>
      <c r="I1595" s="9">
        <v>1425154655</v>
      </c>
      <c r="J1595">
        <v>1422562655</v>
      </c>
      <c r="K1595" t="b">
        <v>0</v>
      </c>
      <c r="L1595">
        <v>3</v>
      </c>
      <c r="M1595" t="b">
        <v>0</v>
      </c>
      <c r="N1595" s="11">
        <f t="shared" si="144"/>
        <v>1.3636363636363637E-2</v>
      </c>
      <c r="O1595" s="16">
        <f t="shared" si="145"/>
        <v>42033.845543981486</v>
      </c>
      <c r="P1595" s="18">
        <f t="shared" si="146"/>
        <v>42063.845543981486</v>
      </c>
      <c r="Q1595" t="s">
        <v>8291</v>
      </c>
      <c r="R1595" s="7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7">
        <v>1000</v>
      </c>
      <c r="E1596">
        <v>205</v>
      </c>
      <c r="F1596" t="s">
        <v>8221</v>
      </c>
      <c r="G1596" t="s">
        <v>8224</v>
      </c>
      <c r="H1596" t="s">
        <v>8246</v>
      </c>
      <c r="I1596" s="9">
        <v>1463329260</v>
      </c>
      <c r="J1596">
        <v>1458147982</v>
      </c>
      <c r="K1596" t="b">
        <v>0</v>
      </c>
      <c r="L1596">
        <v>10</v>
      </c>
      <c r="M1596" t="b">
        <v>0</v>
      </c>
      <c r="N1596" s="11">
        <f t="shared" si="144"/>
        <v>20.5</v>
      </c>
      <c r="O1596" s="16">
        <f t="shared" si="145"/>
        <v>42445.712754629625</v>
      </c>
      <c r="P1596" s="18">
        <f t="shared" si="146"/>
        <v>42505.681249999994</v>
      </c>
      <c r="Q1596" t="s">
        <v>8291</v>
      </c>
      <c r="R1596" s="7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9">
        <v>1403122380</v>
      </c>
      <c r="J1597">
        <v>1400634728</v>
      </c>
      <c r="K1597" t="b">
        <v>0</v>
      </c>
      <c r="L1597">
        <v>7</v>
      </c>
      <c r="M1597" t="b">
        <v>0</v>
      </c>
      <c r="N1597" s="11">
        <f t="shared" si="144"/>
        <v>0.27999999999999997</v>
      </c>
      <c r="O1597" s="16">
        <f t="shared" si="145"/>
        <v>41780.050092592595</v>
      </c>
      <c r="P1597" s="18">
        <f t="shared" si="146"/>
        <v>41808.842361111114</v>
      </c>
      <c r="Q1597" t="s">
        <v>8291</v>
      </c>
      <c r="R1597" s="7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7">
        <v>3250</v>
      </c>
      <c r="E1598">
        <v>75</v>
      </c>
      <c r="F1598" t="s">
        <v>8221</v>
      </c>
      <c r="G1598" t="s">
        <v>8225</v>
      </c>
      <c r="H1598" t="s">
        <v>8247</v>
      </c>
      <c r="I1598" s="9">
        <v>1418469569</v>
      </c>
      <c r="J1598">
        <v>1414577969</v>
      </c>
      <c r="K1598" t="b">
        <v>0</v>
      </c>
      <c r="L1598">
        <v>3</v>
      </c>
      <c r="M1598" t="b">
        <v>0</v>
      </c>
      <c r="N1598" s="11">
        <f t="shared" si="144"/>
        <v>2.3076923076923079</v>
      </c>
      <c r="O1598" s="16">
        <f t="shared" si="145"/>
        <v>41941.430196759262</v>
      </c>
      <c r="P1598" s="18">
        <f t="shared" si="146"/>
        <v>41986.471863425926</v>
      </c>
      <c r="Q1598" t="s">
        <v>8291</v>
      </c>
      <c r="R1598" s="7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7">
        <v>15000</v>
      </c>
      <c r="E1599">
        <v>0</v>
      </c>
      <c r="F1599" t="s">
        <v>8221</v>
      </c>
      <c r="G1599" t="s">
        <v>8224</v>
      </c>
      <c r="H1599" t="s">
        <v>8246</v>
      </c>
      <c r="I1599" s="9">
        <v>1474360197</v>
      </c>
      <c r="J1599">
        <v>1471768197</v>
      </c>
      <c r="K1599" t="b">
        <v>0</v>
      </c>
      <c r="L1599">
        <v>0</v>
      </c>
      <c r="M1599" t="b">
        <v>0</v>
      </c>
      <c r="N1599" s="11">
        <f t="shared" si="144"/>
        <v>0</v>
      </c>
      <c r="O1599" s="16">
        <f t="shared" si="145"/>
        <v>42603.354131944448</v>
      </c>
      <c r="P1599" s="18">
        <f t="shared" si="146"/>
        <v>42633.354131944448</v>
      </c>
      <c r="Q1599" t="s">
        <v>8291</v>
      </c>
      <c r="R1599" s="7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7">
        <v>800</v>
      </c>
      <c r="E1600">
        <v>1</v>
      </c>
      <c r="F1600" t="s">
        <v>8221</v>
      </c>
      <c r="G1600" t="s">
        <v>8224</v>
      </c>
      <c r="H1600" t="s">
        <v>8246</v>
      </c>
      <c r="I1600" s="9">
        <v>1437926458</v>
      </c>
      <c r="J1600">
        <v>1432742458</v>
      </c>
      <c r="K1600" t="b">
        <v>0</v>
      </c>
      <c r="L1600">
        <v>1</v>
      </c>
      <c r="M1600" t="b">
        <v>0</v>
      </c>
      <c r="N1600" s="11">
        <f t="shared" si="144"/>
        <v>0.125</v>
      </c>
      <c r="O1600" s="16">
        <f t="shared" si="145"/>
        <v>42151.667337962965</v>
      </c>
      <c r="P1600" s="18">
        <f t="shared" si="146"/>
        <v>42211.667337962965</v>
      </c>
      <c r="Q1600" t="s">
        <v>8291</v>
      </c>
      <c r="R1600" s="7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7">
        <v>500</v>
      </c>
      <c r="E1601">
        <v>0</v>
      </c>
      <c r="F1601" t="s">
        <v>8221</v>
      </c>
      <c r="G1601" t="s">
        <v>8225</v>
      </c>
      <c r="H1601" t="s">
        <v>8247</v>
      </c>
      <c r="I1601" s="9">
        <v>1460116576</v>
      </c>
      <c r="J1601">
        <v>1457528176</v>
      </c>
      <c r="K1601" t="b">
        <v>0</v>
      </c>
      <c r="L1601">
        <v>0</v>
      </c>
      <c r="M1601" t="b">
        <v>0</v>
      </c>
      <c r="N1601" s="11">
        <f t="shared" si="144"/>
        <v>0</v>
      </c>
      <c r="O1601" s="16">
        <f t="shared" si="145"/>
        <v>42438.53907407407</v>
      </c>
      <c r="P1601" s="18">
        <f t="shared" si="146"/>
        <v>42468.497407407413</v>
      </c>
      <c r="Q1601" t="s">
        <v>8291</v>
      </c>
      <c r="R1601" s="7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7">
        <v>5000</v>
      </c>
      <c r="E1602">
        <v>367</v>
      </c>
      <c r="F1602" t="s">
        <v>8221</v>
      </c>
      <c r="G1602" t="s">
        <v>8224</v>
      </c>
      <c r="H1602" t="s">
        <v>8246</v>
      </c>
      <c r="I1602" s="9">
        <v>1405401060</v>
      </c>
      <c r="J1602">
        <v>1401585752</v>
      </c>
      <c r="K1602" t="b">
        <v>0</v>
      </c>
      <c r="L1602">
        <v>9</v>
      </c>
      <c r="M1602" t="b">
        <v>0</v>
      </c>
      <c r="N1602" s="11">
        <f t="shared" ref="N1602:N1665" si="150">E1602/D1602*100</f>
        <v>7.3400000000000007</v>
      </c>
      <c r="O1602" s="16">
        <f t="shared" ref="O1602:O1665" si="151">(((J1602/60)/60)/24)+DATE(1970,1,1)</f>
        <v>41791.057314814818</v>
      </c>
      <c r="P1602" s="18">
        <f t="shared" ref="P1602:P1665" si="152">(((I1602/60)/60)/24)+DATE(1970,1,1)</f>
        <v>41835.21597222222</v>
      </c>
      <c r="Q1602" t="s">
        <v>8291</v>
      </c>
      <c r="R1602" s="7">
        <f t="shared" ref="R1602:R1665" si="153">E1602/L1602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7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9">
        <v>1304561633</v>
      </c>
      <c r="J1603">
        <v>1301969633</v>
      </c>
      <c r="K1603" t="b">
        <v>0</v>
      </c>
      <c r="L1603">
        <v>56</v>
      </c>
      <c r="M1603" t="b">
        <v>1</v>
      </c>
      <c r="N1603" s="11">
        <f t="shared" si="150"/>
        <v>108.2492</v>
      </c>
      <c r="O1603" s="16">
        <f t="shared" si="151"/>
        <v>40638.092974537038</v>
      </c>
      <c r="P1603" s="18">
        <f t="shared" si="152"/>
        <v>40668.092974537038</v>
      </c>
      <c r="Q1603" t="s">
        <v>8276</v>
      </c>
      <c r="R1603" s="7">
        <f t="shared" si="153"/>
        <v>48.325535714285714</v>
      </c>
      <c r="S1603" t="str">
        <f t="shared" ref="S1603:S1666" si="154">LEFT(Q1603,FIND("/",Q1603)-1)</f>
        <v>music</v>
      </c>
      <c r="T1603" t="str">
        <f t="shared" ref="T1603:T1666" si="155">RIGHT(Q1603,LEN(Q1603)-FIND("/",Q1603))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7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9">
        <v>1318633200</v>
      </c>
      <c r="J1604">
        <v>1314947317</v>
      </c>
      <c r="K1604" t="b">
        <v>0</v>
      </c>
      <c r="L1604">
        <v>32</v>
      </c>
      <c r="M1604" t="b">
        <v>1</v>
      </c>
      <c r="N1604" s="11">
        <f t="shared" si="150"/>
        <v>100.16666666666667</v>
      </c>
      <c r="O1604" s="16">
        <f t="shared" si="151"/>
        <v>40788.297650462962</v>
      </c>
      <c r="P1604" s="18">
        <f t="shared" si="152"/>
        <v>40830.958333333336</v>
      </c>
      <c r="Q1604" t="s">
        <v>8276</v>
      </c>
      <c r="R1604" s="7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7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9">
        <v>1327723459</v>
      </c>
      <c r="J1605">
        <v>1322539459</v>
      </c>
      <c r="K1605" t="b">
        <v>0</v>
      </c>
      <c r="L1605">
        <v>30</v>
      </c>
      <c r="M1605" t="b">
        <v>1</v>
      </c>
      <c r="N1605" s="11">
        <f t="shared" si="150"/>
        <v>100.03299999999999</v>
      </c>
      <c r="O1605" s="16">
        <f t="shared" si="151"/>
        <v>40876.169664351852</v>
      </c>
      <c r="P1605" s="18">
        <f t="shared" si="152"/>
        <v>40936.169664351852</v>
      </c>
      <c r="Q1605" t="s">
        <v>8276</v>
      </c>
      <c r="R1605" s="7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7">
        <v>2800</v>
      </c>
      <c r="E1606">
        <v>3419</v>
      </c>
      <c r="F1606" t="s">
        <v>8219</v>
      </c>
      <c r="G1606" t="s">
        <v>8224</v>
      </c>
      <c r="H1606" t="s">
        <v>8246</v>
      </c>
      <c r="I1606" s="9">
        <v>1332011835</v>
      </c>
      <c r="J1606">
        <v>1328559435</v>
      </c>
      <c r="K1606" t="b">
        <v>0</v>
      </c>
      <c r="L1606">
        <v>70</v>
      </c>
      <c r="M1606" t="b">
        <v>1</v>
      </c>
      <c r="N1606" s="11">
        <f t="shared" si="150"/>
        <v>122.10714285714286</v>
      </c>
      <c r="O1606" s="16">
        <f t="shared" si="151"/>
        <v>40945.845312500001</v>
      </c>
      <c r="P1606" s="18">
        <f t="shared" si="152"/>
        <v>40985.80364583333</v>
      </c>
      <c r="Q1606" t="s">
        <v>8276</v>
      </c>
      <c r="R1606" s="7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9">
        <v>1312182000</v>
      </c>
      <c r="J1607">
        <v>1311380313</v>
      </c>
      <c r="K1607" t="b">
        <v>0</v>
      </c>
      <c r="L1607">
        <v>44</v>
      </c>
      <c r="M1607" t="b">
        <v>1</v>
      </c>
      <c r="N1607" s="11">
        <f t="shared" si="150"/>
        <v>100.69333333333334</v>
      </c>
      <c r="O1607" s="16">
        <f t="shared" si="151"/>
        <v>40747.012881944444</v>
      </c>
      <c r="P1607" s="18">
        <f t="shared" si="152"/>
        <v>40756.291666666664</v>
      </c>
      <c r="Q1607" t="s">
        <v>8276</v>
      </c>
      <c r="R1607" s="7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7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9">
        <v>1300930838</v>
      </c>
      <c r="J1608">
        <v>1293158438</v>
      </c>
      <c r="K1608" t="b">
        <v>0</v>
      </c>
      <c r="L1608">
        <v>92</v>
      </c>
      <c r="M1608" t="b">
        <v>1</v>
      </c>
      <c r="N1608" s="11">
        <f t="shared" si="150"/>
        <v>101.004125</v>
      </c>
      <c r="O1608" s="16">
        <f t="shared" si="151"/>
        <v>40536.111550925925</v>
      </c>
      <c r="P1608" s="18">
        <f t="shared" si="152"/>
        <v>40626.069884259261</v>
      </c>
      <c r="Q1608" t="s">
        <v>8276</v>
      </c>
      <c r="R1608" s="7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7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>
        <f t="shared" si="150"/>
        <v>145.11000000000001</v>
      </c>
      <c r="O1609" s="16">
        <f t="shared" si="151"/>
        <v>41053.80846064815</v>
      </c>
      <c r="P1609" s="18">
        <f t="shared" si="152"/>
        <v>41074.80846064815</v>
      </c>
      <c r="Q1609" t="s">
        <v>8276</v>
      </c>
      <c r="R1609" s="7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7">
        <v>1200</v>
      </c>
      <c r="E1610">
        <v>1215</v>
      </c>
      <c r="F1610" t="s">
        <v>8219</v>
      </c>
      <c r="G1610" t="s">
        <v>8224</v>
      </c>
      <c r="H1610" t="s">
        <v>8246</v>
      </c>
      <c r="I1610" s="9">
        <v>1388553960</v>
      </c>
      <c r="J1610">
        <v>1385754986</v>
      </c>
      <c r="K1610" t="b">
        <v>0</v>
      </c>
      <c r="L1610">
        <v>23</v>
      </c>
      <c r="M1610" t="b">
        <v>1</v>
      </c>
      <c r="N1610" s="11">
        <f t="shared" si="150"/>
        <v>101.25</v>
      </c>
      <c r="O1610" s="16">
        <f t="shared" si="151"/>
        <v>41607.83085648148</v>
      </c>
      <c r="P1610" s="18">
        <f t="shared" si="152"/>
        <v>41640.226388888892</v>
      </c>
      <c r="Q1610" t="s">
        <v>8276</v>
      </c>
      <c r="R1610" s="7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7">
        <v>1500</v>
      </c>
      <c r="E1611">
        <v>1775</v>
      </c>
      <c r="F1611" t="s">
        <v>8219</v>
      </c>
      <c r="G1611" t="s">
        <v>8224</v>
      </c>
      <c r="H1611" t="s">
        <v>8246</v>
      </c>
      <c r="I1611" s="9">
        <v>1320220800</v>
      </c>
      <c r="J1611">
        <v>1315612909</v>
      </c>
      <c r="K1611" t="b">
        <v>0</v>
      </c>
      <c r="L1611">
        <v>4</v>
      </c>
      <c r="M1611" t="b">
        <v>1</v>
      </c>
      <c r="N1611" s="11">
        <f t="shared" si="150"/>
        <v>118.33333333333333</v>
      </c>
      <c r="O1611" s="16">
        <f t="shared" si="151"/>
        <v>40796.001261574071</v>
      </c>
      <c r="P1611" s="18">
        <f t="shared" si="152"/>
        <v>40849.333333333336</v>
      </c>
      <c r="Q1611" t="s">
        <v>8276</v>
      </c>
      <c r="R1611" s="7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7">
        <v>2000</v>
      </c>
      <c r="E1612">
        <v>5437</v>
      </c>
      <c r="F1612" t="s">
        <v>8219</v>
      </c>
      <c r="G1612" t="s">
        <v>8224</v>
      </c>
      <c r="H1612" t="s">
        <v>8246</v>
      </c>
      <c r="I1612" s="9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>
        <f t="shared" si="150"/>
        <v>271.85000000000002</v>
      </c>
      <c r="O1612" s="16">
        <f t="shared" si="151"/>
        <v>41228.924884259257</v>
      </c>
      <c r="P1612" s="18">
        <f t="shared" si="152"/>
        <v>41258.924884259257</v>
      </c>
      <c r="Q1612" t="s">
        <v>8276</v>
      </c>
      <c r="R1612" s="7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7">
        <v>800</v>
      </c>
      <c r="E1613">
        <v>1001</v>
      </c>
      <c r="F1613" t="s">
        <v>8219</v>
      </c>
      <c r="G1613" t="s">
        <v>8224</v>
      </c>
      <c r="H1613" t="s">
        <v>8246</v>
      </c>
      <c r="I1613" s="9">
        <v>1370390432</v>
      </c>
      <c r="J1613">
        <v>1368576032</v>
      </c>
      <c r="K1613" t="b">
        <v>0</v>
      </c>
      <c r="L1613">
        <v>27</v>
      </c>
      <c r="M1613" t="b">
        <v>1</v>
      </c>
      <c r="N1613" s="11">
        <f t="shared" si="150"/>
        <v>125.125</v>
      </c>
      <c r="O1613" s="16">
        <f t="shared" si="151"/>
        <v>41409.00037037037</v>
      </c>
      <c r="P1613" s="18">
        <f t="shared" si="152"/>
        <v>41430.00037037037</v>
      </c>
      <c r="Q1613" t="s">
        <v>8276</v>
      </c>
      <c r="R1613" s="7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7">
        <v>500</v>
      </c>
      <c r="E1614">
        <v>550</v>
      </c>
      <c r="F1614" t="s">
        <v>8219</v>
      </c>
      <c r="G1614" t="s">
        <v>8224</v>
      </c>
      <c r="H1614" t="s">
        <v>8246</v>
      </c>
      <c r="I1614" s="9">
        <v>1357160384</v>
      </c>
      <c r="J1614">
        <v>1354568384</v>
      </c>
      <c r="K1614" t="b">
        <v>0</v>
      </c>
      <c r="L1614">
        <v>11</v>
      </c>
      <c r="M1614" t="b">
        <v>1</v>
      </c>
      <c r="N1614" s="11">
        <f t="shared" si="150"/>
        <v>110.00000000000001</v>
      </c>
      <c r="O1614" s="16">
        <f t="shared" si="151"/>
        <v>41246.874814814815</v>
      </c>
      <c r="P1614" s="18">
        <f t="shared" si="152"/>
        <v>41276.874814814815</v>
      </c>
      <c r="Q1614" t="s">
        <v>8276</v>
      </c>
      <c r="R1614" s="7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7">
        <v>1000</v>
      </c>
      <c r="E1615">
        <v>1015</v>
      </c>
      <c r="F1615" t="s">
        <v>8219</v>
      </c>
      <c r="G1615" t="s">
        <v>8224</v>
      </c>
      <c r="H1615" t="s">
        <v>8246</v>
      </c>
      <c r="I1615" s="9">
        <v>1342921202</v>
      </c>
      <c r="J1615">
        <v>1340329202</v>
      </c>
      <c r="K1615" t="b">
        <v>0</v>
      </c>
      <c r="L1615">
        <v>26</v>
      </c>
      <c r="M1615" t="b">
        <v>1</v>
      </c>
      <c r="N1615" s="11">
        <f t="shared" si="150"/>
        <v>101.49999999999999</v>
      </c>
      <c r="O1615" s="16">
        <f t="shared" si="151"/>
        <v>41082.069467592592</v>
      </c>
      <c r="P1615" s="18">
        <f t="shared" si="152"/>
        <v>41112.069467592592</v>
      </c>
      <c r="Q1615" t="s">
        <v>8276</v>
      </c>
      <c r="R1615" s="7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7">
        <v>5000</v>
      </c>
      <c r="E1616">
        <v>5135</v>
      </c>
      <c r="F1616" t="s">
        <v>8219</v>
      </c>
      <c r="G1616" t="s">
        <v>8224</v>
      </c>
      <c r="H1616" t="s">
        <v>8246</v>
      </c>
      <c r="I1616" s="9">
        <v>1407085200</v>
      </c>
      <c r="J1616">
        <v>1401924769</v>
      </c>
      <c r="K1616" t="b">
        <v>0</v>
      </c>
      <c r="L1616">
        <v>77</v>
      </c>
      <c r="M1616" t="b">
        <v>1</v>
      </c>
      <c r="N1616" s="11">
        <f t="shared" si="150"/>
        <v>102.69999999999999</v>
      </c>
      <c r="O1616" s="16">
        <f t="shared" si="151"/>
        <v>41794.981122685182</v>
      </c>
      <c r="P1616" s="18">
        <f t="shared" si="152"/>
        <v>41854.708333333336</v>
      </c>
      <c r="Q1616" t="s">
        <v>8276</v>
      </c>
      <c r="R1616" s="7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7">
        <v>8000</v>
      </c>
      <c r="E1617">
        <v>9130</v>
      </c>
      <c r="F1617" t="s">
        <v>8219</v>
      </c>
      <c r="G1617" t="s">
        <v>8224</v>
      </c>
      <c r="H1617" t="s">
        <v>8246</v>
      </c>
      <c r="I1617" s="9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>
        <f t="shared" si="150"/>
        <v>114.12500000000001</v>
      </c>
      <c r="O1617" s="16">
        <f t="shared" si="151"/>
        <v>40845.050879629627</v>
      </c>
      <c r="P1617" s="18">
        <f t="shared" si="152"/>
        <v>40890.092546296299</v>
      </c>
      <c r="Q1617" t="s">
        <v>8276</v>
      </c>
      <c r="R1617" s="7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7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9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>
        <f t="shared" si="150"/>
        <v>104.2</v>
      </c>
      <c r="O1618" s="16">
        <f t="shared" si="151"/>
        <v>41194.715520833335</v>
      </c>
      <c r="P1618" s="18">
        <f t="shared" si="152"/>
        <v>41235.916666666664</v>
      </c>
      <c r="Q1618" t="s">
        <v>8276</v>
      </c>
      <c r="R1618" s="7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7">
        <v>7000</v>
      </c>
      <c r="E1619">
        <v>10210</v>
      </c>
      <c r="F1619" t="s">
        <v>8219</v>
      </c>
      <c r="G1619" t="s">
        <v>8224</v>
      </c>
      <c r="H1619" t="s">
        <v>8246</v>
      </c>
      <c r="I1619" s="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>
        <f t="shared" si="150"/>
        <v>145.85714285714286</v>
      </c>
      <c r="O1619" s="16">
        <f t="shared" si="151"/>
        <v>41546.664212962962</v>
      </c>
      <c r="P1619" s="18">
        <f t="shared" si="152"/>
        <v>41579.791666666664</v>
      </c>
      <c r="Q1619" t="s">
        <v>8276</v>
      </c>
      <c r="R1619" s="7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7">
        <v>1500</v>
      </c>
      <c r="E1620">
        <v>1576</v>
      </c>
      <c r="F1620" t="s">
        <v>8219</v>
      </c>
      <c r="G1620" t="s">
        <v>8224</v>
      </c>
      <c r="H1620" t="s">
        <v>8246</v>
      </c>
      <c r="I1620" s="9">
        <v>1362757335</v>
      </c>
      <c r="J1620">
        <v>1359301335</v>
      </c>
      <c r="K1620" t="b">
        <v>0</v>
      </c>
      <c r="L1620">
        <v>27</v>
      </c>
      <c r="M1620" t="b">
        <v>1</v>
      </c>
      <c r="N1620" s="11">
        <f t="shared" si="150"/>
        <v>105.06666666666666</v>
      </c>
      <c r="O1620" s="16">
        <f t="shared" si="151"/>
        <v>41301.654340277775</v>
      </c>
      <c r="P1620" s="18">
        <f t="shared" si="152"/>
        <v>41341.654340277775</v>
      </c>
      <c r="Q1620" t="s">
        <v>8276</v>
      </c>
      <c r="R1620" s="7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7">
        <v>1500</v>
      </c>
      <c r="E1621">
        <v>2000</v>
      </c>
      <c r="F1621" t="s">
        <v>8219</v>
      </c>
      <c r="G1621" t="s">
        <v>8224</v>
      </c>
      <c r="H1621" t="s">
        <v>8246</v>
      </c>
      <c r="I1621" s="9">
        <v>1410755286</v>
      </c>
      <c r="J1621">
        <v>1408940886</v>
      </c>
      <c r="K1621" t="b">
        <v>0</v>
      </c>
      <c r="L1621">
        <v>23</v>
      </c>
      <c r="M1621" t="b">
        <v>1</v>
      </c>
      <c r="N1621" s="11">
        <f t="shared" si="150"/>
        <v>133.33333333333331</v>
      </c>
      <c r="O1621" s="16">
        <f t="shared" si="151"/>
        <v>41876.18618055556</v>
      </c>
      <c r="P1621" s="18">
        <f t="shared" si="152"/>
        <v>41897.18618055556</v>
      </c>
      <c r="Q1621" t="s">
        <v>8276</v>
      </c>
      <c r="R1621" s="7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7">
        <v>1000</v>
      </c>
      <c r="E1622">
        <v>1130</v>
      </c>
      <c r="F1622" t="s">
        <v>8219</v>
      </c>
      <c r="G1622" t="s">
        <v>8224</v>
      </c>
      <c r="H1622" t="s">
        <v>8246</v>
      </c>
      <c r="I1622" s="9">
        <v>1361606940</v>
      </c>
      <c r="J1622">
        <v>1361002140</v>
      </c>
      <c r="K1622" t="b">
        <v>0</v>
      </c>
      <c r="L1622">
        <v>17</v>
      </c>
      <c r="M1622" t="b">
        <v>1</v>
      </c>
      <c r="N1622" s="11">
        <f t="shared" si="150"/>
        <v>112.99999999999999</v>
      </c>
      <c r="O1622" s="16">
        <f t="shared" si="151"/>
        <v>41321.339583333334</v>
      </c>
      <c r="P1622" s="18">
        <f t="shared" si="152"/>
        <v>41328.339583333334</v>
      </c>
      <c r="Q1622" t="s">
        <v>8276</v>
      </c>
      <c r="R1622" s="7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7">
        <v>5000</v>
      </c>
      <c r="E1623">
        <v>6060</v>
      </c>
      <c r="F1623" t="s">
        <v>8219</v>
      </c>
      <c r="G1623" t="s">
        <v>8224</v>
      </c>
      <c r="H1623" t="s">
        <v>8246</v>
      </c>
      <c r="I1623" s="9">
        <v>1338177540</v>
      </c>
      <c r="J1623">
        <v>1333550015</v>
      </c>
      <c r="K1623" t="b">
        <v>0</v>
      </c>
      <c r="L1623">
        <v>37</v>
      </c>
      <c r="M1623" t="b">
        <v>1</v>
      </c>
      <c r="N1623" s="11">
        <f t="shared" si="150"/>
        <v>121.2</v>
      </c>
      <c r="O1623" s="16">
        <f t="shared" si="151"/>
        <v>41003.60665509259</v>
      </c>
      <c r="P1623" s="18">
        <f t="shared" si="152"/>
        <v>41057.165972222225</v>
      </c>
      <c r="Q1623" t="s">
        <v>8276</v>
      </c>
      <c r="R1623" s="7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7">
        <v>6900</v>
      </c>
      <c r="E1624">
        <v>7019</v>
      </c>
      <c r="F1624" t="s">
        <v>8219</v>
      </c>
      <c r="G1624" t="s">
        <v>8224</v>
      </c>
      <c r="H1624" t="s">
        <v>8246</v>
      </c>
      <c r="I1624" s="9">
        <v>1418803140</v>
      </c>
      <c r="J1624">
        <v>1415343874</v>
      </c>
      <c r="K1624" t="b">
        <v>0</v>
      </c>
      <c r="L1624">
        <v>65</v>
      </c>
      <c r="M1624" t="b">
        <v>1</v>
      </c>
      <c r="N1624" s="11">
        <f t="shared" si="150"/>
        <v>101.72463768115942</v>
      </c>
      <c r="O1624" s="16">
        <f t="shared" si="151"/>
        <v>41950.29483796296</v>
      </c>
      <c r="P1624" s="18">
        <f t="shared" si="152"/>
        <v>41990.332638888889</v>
      </c>
      <c r="Q1624" t="s">
        <v>8276</v>
      </c>
      <c r="R1624" s="7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7">
        <v>750</v>
      </c>
      <c r="E1625">
        <v>758</v>
      </c>
      <c r="F1625" t="s">
        <v>8219</v>
      </c>
      <c r="G1625" t="s">
        <v>8225</v>
      </c>
      <c r="H1625" t="s">
        <v>8247</v>
      </c>
      <c r="I1625" s="9">
        <v>1377621089</v>
      </c>
      <c r="J1625">
        <v>1372437089</v>
      </c>
      <c r="K1625" t="b">
        <v>0</v>
      </c>
      <c r="L1625">
        <v>18</v>
      </c>
      <c r="M1625" t="b">
        <v>1</v>
      </c>
      <c r="N1625" s="11">
        <f t="shared" si="150"/>
        <v>101.06666666666666</v>
      </c>
      <c r="O1625" s="16">
        <f t="shared" si="151"/>
        <v>41453.688530092593</v>
      </c>
      <c r="P1625" s="18">
        <f t="shared" si="152"/>
        <v>41513.688530092593</v>
      </c>
      <c r="Q1625" t="s">
        <v>8276</v>
      </c>
      <c r="R1625" s="7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7">
        <v>1000</v>
      </c>
      <c r="E1626">
        <v>1180</v>
      </c>
      <c r="F1626" t="s">
        <v>8219</v>
      </c>
      <c r="G1626" t="s">
        <v>8224</v>
      </c>
      <c r="H1626" t="s">
        <v>8246</v>
      </c>
      <c r="I1626" s="9">
        <v>1357721335</v>
      </c>
      <c r="J1626">
        <v>1354265335</v>
      </c>
      <c r="K1626" t="b">
        <v>0</v>
      </c>
      <c r="L1626">
        <v>25</v>
      </c>
      <c r="M1626" t="b">
        <v>1</v>
      </c>
      <c r="N1626" s="11">
        <f t="shared" si="150"/>
        <v>118</v>
      </c>
      <c r="O1626" s="16">
        <f t="shared" si="151"/>
        <v>41243.367303240739</v>
      </c>
      <c r="P1626" s="18">
        <f t="shared" si="152"/>
        <v>41283.367303240739</v>
      </c>
      <c r="Q1626" t="s">
        <v>8276</v>
      </c>
      <c r="R1626" s="7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9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>
        <f t="shared" si="150"/>
        <v>155.33333333333331</v>
      </c>
      <c r="O1627" s="16">
        <f t="shared" si="151"/>
        <v>41135.699687500004</v>
      </c>
      <c r="P1627" s="18">
        <f t="shared" si="152"/>
        <v>41163.699687500004</v>
      </c>
      <c r="Q1627" t="s">
        <v>8276</v>
      </c>
      <c r="R1627" s="7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7">
        <v>8000</v>
      </c>
      <c r="E1628">
        <v>8095</v>
      </c>
      <c r="F1628" t="s">
        <v>8219</v>
      </c>
      <c r="G1628" t="s">
        <v>8224</v>
      </c>
      <c r="H1628" t="s">
        <v>8246</v>
      </c>
      <c r="I1628" s="9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>
        <f t="shared" si="150"/>
        <v>101.18750000000001</v>
      </c>
      <c r="O1628" s="16">
        <f t="shared" si="151"/>
        <v>41579.847997685189</v>
      </c>
      <c r="P1628" s="18">
        <f t="shared" si="152"/>
        <v>41609.889664351853</v>
      </c>
      <c r="Q1628" t="s">
        <v>8276</v>
      </c>
      <c r="R1628" s="7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7">
        <v>2000</v>
      </c>
      <c r="E1629">
        <v>2340</v>
      </c>
      <c r="F1629" t="s">
        <v>8219</v>
      </c>
      <c r="G1629" t="s">
        <v>8224</v>
      </c>
      <c r="H1629" t="s">
        <v>8246</v>
      </c>
      <c r="I1629" s="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>
        <f t="shared" si="150"/>
        <v>117</v>
      </c>
      <c r="O1629" s="16">
        <f t="shared" si="151"/>
        <v>41205.707048611112</v>
      </c>
      <c r="P1629" s="18">
        <f t="shared" si="152"/>
        <v>41239.207638888889</v>
      </c>
      <c r="Q1629" t="s">
        <v>8276</v>
      </c>
      <c r="R1629" s="7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7">
        <v>4000</v>
      </c>
      <c r="E1630">
        <v>4037</v>
      </c>
      <c r="F1630" t="s">
        <v>8219</v>
      </c>
      <c r="G1630" t="s">
        <v>8224</v>
      </c>
      <c r="H1630" t="s">
        <v>8246</v>
      </c>
      <c r="I1630" s="9">
        <v>1403026882</v>
      </c>
      <c r="J1630">
        <v>1400175682</v>
      </c>
      <c r="K1630" t="b">
        <v>0</v>
      </c>
      <c r="L1630">
        <v>88</v>
      </c>
      <c r="M1630" t="b">
        <v>1</v>
      </c>
      <c r="N1630" s="11">
        <f t="shared" si="150"/>
        <v>100.925</v>
      </c>
      <c r="O1630" s="16">
        <f t="shared" si="151"/>
        <v>41774.737060185187</v>
      </c>
      <c r="P1630" s="18">
        <f t="shared" si="152"/>
        <v>41807.737060185187</v>
      </c>
      <c r="Q1630" t="s">
        <v>8276</v>
      </c>
      <c r="R1630" s="7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7">
        <v>6000</v>
      </c>
      <c r="E1631">
        <v>6220</v>
      </c>
      <c r="F1631" t="s">
        <v>8219</v>
      </c>
      <c r="G1631" t="s">
        <v>8224</v>
      </c>
      <c r="H1631" t="s">
        <v>8246</v>
      </c>
      <c r="I1631" s="9">
        <v>1392929333</v>
      </c>
      <c r="J1631">
        <v>1389041333</v>
      </c>
      <c r="K1631" t="b">
        <v>0</v>
      </c>
      <c r="L1631">
        <v>82</v>
      </c>
      <c r="M1631" t="b">
        <v>1</v>
      </c>
      <c r="N1631" s="11">
        <f t="shared" si="150"/>
        <v>103.66666666666666</v>
      </c>
      <c r="O1631" s="16">
        <f t="shared" si="151"/>
        <v>41645.867280092592</v>
      </c>
      <c r="P1631" s="18">
        <f t="shared" si="152"/>
        <v>41690.867280092592</v>
      </c>
      <c r="Q1631" t="s">
        <v>8276</v>
      </c>
      <c r="R1631" s="7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7">
        <v>4000</v>
      </c>
      <c r="E1632">
        <v>10610</v>
      </c>
      <c r="F1632" t="s">
        <v>8219</v>
      </c>
      <c r="G1632" t="s">
        <v>8224</v>
      </c>
      <c r="H1632" t="s">
        <v>8246</v>
      </c>
      <c r="I1632" s="9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>
        <f t="shared" si="150"/>
        <v>265.25</v>
      </c>
      <c r="O1632" s="16">
        <f t="shared" si="151"/>
        <v>40939.837673611109</v>
      </c>
      <c r="P1632" s="18">
        <f t="shared" si="152"/>
        <v>40970.290972222225</v>
      </c>
      <c r="Q1632" t="s">
        <v>8276</v>
      </c>
      <c r="R1632" s="7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7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9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>
        <f t="shared" si="150"/>
        <v>155.91</v>
      </c>
      <c r="O1633" s="16">
        <f t="shared" si="151"/>
        <v>41164.859502314815</v>
      </c>
      <c r="P1633" s="18">
        <f t="shared" si="152"/>
        <v>41194.859502314815</v>
      </c>
      <c r="Q1633" t="s">
        <v>8276</v>
      </c>
      <c r="R1633" s="7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7">
        <v>4000</v>
      </c>
      <c r="E1634">
        <v>4065</v>
      </c>
      <c r="F1634" t="s">
        <v>8219</v>
      </c>
      <c r="G1634" t="s">
        <v>8224</v>
      </c>
      <c r="H1634" t="s">
        <v>8246</v>
      </c>
      <c r="I1634" s="9">
        <v>1316851854</v>
      </c>
      <c r="J1634">
        <v>1311667854</v>
      </c>
      <c r="K1634" t="b">
        <v>0</v>
      </c>
      <c r="L1634">
        <v>47</v>
      </c>
      <c r="M1634" t="b">
        <v>1</v>
      </c>
      <c r="N1634" s="11">
        <f t="shared" si="150"/>
        <v>101.62500000000001</v>
      </c>
      <c r="O1634" s="16">
        <f t="shared" si="151"/>
        <v>40750.340902777774</v>
      </c>
      <c r="P1634" s="18">
        <f t="shared" si="152"/>
        <v>40810.340902777774</v>
      </c>
      <c r="Q1634" t="s">
        <v>8276</v>
      </c>
      <c r="R1634" s="7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7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9">
        <v>1326690000</v>
      </c>
      <c r="J1635">
        <v>1324329156</v>
      </c>
      <c r="K1635" t="b">
        <v>0</v>
      </c>
      <c r="L1635">
        <v>58</v>
      </c>
      <c r="M1635" t="b">
        <v>1</v>
      </c>
      <c r="N1635" s="11">
        <f t="shared" si="150"/>
        <v>100</v>
      </c>
      <c r="O1635" s="16">
        <f t="shared" si="151"/>
        <v>40896.883750000001</v>
      </c>
      <c r="P1635" s="18">
        <f t="shared" si="152"/>
        <v>40924.208333333336</v>
      </c>
      <c r="Q1635" t="s">
        <v>8276</v>
      </c>
      <c r="R1635" s="7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7">
        <v>2000</v>
      </c>
      <c r="E1636">
        <v>2010</v>
      </c>
      <c r="F1636" t="s">
        <v>8219</v>
      </c>
      <c r="G1636" t="s">
        <v>8224</v>
      </c>
      <c r="H1636" t="s">
        <v>8246</v>
      </c>
      <c r="I1636" s="9">
        <v>1306994340</v>
      </c>
      <c r="J1636">
        <v>1303706001</v>
      </c>
      <c r="K1636" t="b">
        <v>0</v>
      </c>
      <c r="L1636">
        <v>32</v>
      </c>
      <c r="M1636" t="b">
        <v>1</v>
      </c>
      <c r="N1636" s="11">
        <f t="shared" si="150"/>
        <v>100.49999999999999</v>
      </c>
      <c r="O1636" s="16">
        <f t="shared" si="151"/>
        <v>40658.189826388887</v>
      </c>
      <c r="P1636" s="18">
        <f t="shared" si="152"/>
        <v>40696.249305555553</v>
      </c>
      <c r="Q1636" t="s">
        <v>8276</v>
      </c>
      <c r="R1636" s="7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7">
        <v>2000</v>
      </c>
      <c r="E1637">
        <v>2506</v>
      </c>
      <c r="F1637" t="s">
        <v>8219</v>
      </c>
      <c r="G1637" t="s">
        <v>8224</v>
      </c>
      <c r="H1637" t="s">
        <v>8246</v>
      </c>
      <c r="I1637" s="9">
        <v>1468270261</v>
      </c>
      <c r="J1637">
        <v>1463086261</v>
      </c>
      <c r="K1637" t="b">
        <v>0</v>
      </c>
      <c r="L1637">
        <v>37</v>
      </c>
      <c r="M1637" t="b">
        <v>1</v>
      </c>
      <c r="N1637" s="11">
        <f t="shared" si="150"/>
        <v>125.29999999999998</v>
      </c>
      <c r="O1637" s="16">
        <f t="shared" si="151"/>
        <v>42502.868761574078</v>
      </c>
      <c r="P1637" s="18">
        <f t="shared" si="152"/>
        <v>42562.868761574078</v>
      </c>
      <c r="Q1637" t="s">
        <v>8276</v>
      </c>
      <c r="R1637" s="7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7">
        <v>4500</v>
      </c>
      <c r="E1638">
        <v>4660</v>
      </c>
      <c r="F1638" t="s">
        <v>8219</v>
      </c>
      <c r="G1638" t="s">
        <v>8224</v>
      </c>
      <c r="H1638" t="s">
        <v>8246</v>
      </c>
      <c r="I1638" s="9">
        <v>1307851200</v>
      </c>
      <c r="J1638">
        <v>1304129088</v>
      </c>
      <c r="K1638" t="b">
        <v>0</v>
      </c>
      <c r="L1638">
        <v>87</v>
      </c>
      <c r="M1638" t="b">
        <v>1</v>
      </c>
      <c r="N1638" s="11">
        <f t="shared" si="150"/>
        <v>103.55555555555556</v>
      </c>
      <c r="O1638" s="16">
        <f t="shared" si="151"/>
        <v>40663.08666666667</v>
      </c>
      <c r="P1638" s="18">
        <f t="shared" si="152"/>
        <v>40706.166666666664</v>
      </c>
      <c r="Q1638" t="s">
        <v>8276</v>
      </c>
      <c r="R1638" s="7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7">
        <v>500</v>
      </c>
      <c r="E1639">
        <v>519</v>
      </c>
      <c r="F1639" t="s">
        <v>8219</v>
      </c>
      <c r="G1639" t="s">
        <v>8224</v>
      </c>
      <c r="H1639" t="s">
        <v>8246</v>
      </c>
      <c r="I1639" s="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>
        <f t="shared" si="150"/>
        <v>103.8</v>
      </c>
      <c r="O1639" s="16">
        <f t="shared" si="151"/>
        <v>40122.751620370371</v>
      </c>
      <c r="P1639" s="18">
        <f t="shared" si="152"/>
        <v>40178.98541666667</v>
      </c>
      <c r="Q1639" t="s">
        <v>8276</v>
      </c>
      <c r="R1639" s="7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7">
        <v>1000</v>
      </c>
      <c r="E1640">
        <v>1050</v>
      </c>
      <c r="F1640" t="s">
        <v>8219</v>
      </c>
      <c r="G1640" t="s">
        <v>8224</v>
      </c>
      <c r="H1640" t="s">
        <v>8246</v>
      </c>
      <c r="I1640" s="9">
        <v>1362086700</v>
      </c>
      <c r="J1640">
        <v>1358180968</v>
      </c>
      <c r="K1640" t="b">
        <v>0</v>
      </c>
      <c r="L1640">
        <v>27</v>
      </c>
      <c r="M1640" t="b">
        <v>1</v>
      </c>
      <c r="N1640" s="11">
        <f t="shared" si="150"/>
        <v>105</v>
      </c>
      <c r="O1640" s="16">
        <f t="shared" si="151"/>
        <v>41288.68712962963</v>
      </c>
      <c r="P1640" s="18">
        <f t="shared" si="152"/>
        <v>41333.892361111109</v>
      </c>
      <c r="Q1640" t="s">
        <v>8276</v>
      </c>
      <c r="R1640" s="7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7">
        <v>1800</v>
      </c>
      <c r="E1641">
        <v>1800</v>
      </c>
      <c r="F1641" t="s">
        <v>8219</v>
      </c>
      <c r="G1641" t="s">
        <v>8224</v>
      </c>
      <c r="H1641" t="s">
        <v>8246</v>
      </c>
      <c r="I1641" s="9">
        <v>1330789165</v>
      </c>
      <c r="J1641">
        <v>1328197165</v>
      </c>
      <c r="K1641" t="b">
        <v>0</v>
      </c>
      <c r="L1641">
        <v>19</v>
      </c>
      <c r="M1641" t="b">
        <v>1</v>
      </c>
      <c r="N1641" s="11">
        <f t="shared" si="150"/>
        <v>100</v>
      </c>
      <c r="O1641" s="16">
        <f t="shared" si="151"/>
        <v>40941.652372685188</v>
      </c>
      <c r="P1641" s="18">
        <f t="shared" si="152"/>
        <v>40971.652372685188</v>
      </c>
      <c r="Q1641" t="s">
        <v>8276</v>
      </c>
      <c r="R1641" s="7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7">
        <v>400</v>
      </c>
      <c r="E1642">
        <v>679.44</v>
      </c>
      <c r="F1642" t="s">
        <v>8219</v>
      </c>
      <c r="G1642" t="s">
        <v>8224</v>
      </c>
      <c r="H1642" t="s">
        <v>8246</v>
      </c>
      <c r="I1642" s="9">
        <v>1280800740</v>
      </c>
      <c r="J1642">
        <v>1279603955</v>
      </c>
      <c r="K1642" t="b">
        <v>0</v>
      </c>
      <c r="L1642">
        <v>17</v>
      </c>
      <c r="M1642" t="b">
        <v>1</v>
      </c>
      <c r="N1642" s="11">
        <f t="shared" si="150"/>
        <v>169.86</v>
      </c>
      <c r="O1642" s="16">
        <f t="shared" si="151"/>
        <v>40379.23096064815</v>
      </c>
      <c r="P1642" s="18">
        <f t="shared" si="152"/>
        <v>40393.082638888889</v>
      </c>
      <c r="Q1642" t="s">
        <v>8276</v>
      </c>
      <c r="R1642" s="7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7">
        <v>2500</v>
      </c>
      <c r="E1643">
        <v>2535</v>
      </c>
      <c r="F1643" t="s">
        <v>8219</v>
      </c>
      <c r="G1643" t="s">
        <v>8224</v>
      </c>
      <c r="H1643" t="s">
        <v>8246</v>
      </c>
      <c r="I1643" s="9">
        <v>1418998744</v>
      </c>
      <c r="J1643">
        <v>1416406744</v>
      </c>
      <c r="K1643" t="b">
        <v>0</v>
      </c>
      <c r="L1643">
        <v>26</v>
      </c>
      <c r="M1643" t="b">
        <v>1</v>
      </c>
      <c r="N1643" s="11">
        <f t="shared" si="150"/>
        <v>101.4</v>
      </c>
      <c r="O1643" s="16">
        <f t="shared" si="151"/>
        <v>41962.596574074079</v>
      </c>
      <c r="P1643" s="18">
        <f t="shared" si="152"/>
        <v>41992.596574074079</v>
      </c>
      <c r="Q1643" t="s">
        <v>8292</v>
      </c>
      <c r="R1643" s="7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7">
        <v>1200</v>
      </c>
      <c r="E1644">
        <v>1200</v>
      </c>
      <c r="F1644" t="s">
        <v>8219</v>
      </c>
      <c r="G1644" t="s">
        <v>8224</v>
      </c>
      <c r="H1644" t="s">
        <v>8246</v>
      </c>
      <c r="I1644" s="9">
        <v>1308011727</v>
      </c>
      <c r="J1644">
        <v>1306283727</v>
      </c>
      <c r="K1644" t="b">
        <v>0</v>
      </c>
      <c r="L1644">
        <v>28</v>
      </c>
      <c r="M1644" t="b">
        <v>1</v>
      </c>
      <c r="N1644" s="11">
        <f t="shared" si="150"/>
        <v>100</v>
      </c>
      <c r="O1644" s="16">
        <f t="shared" si="151"/>
        <v>40688.024618055555</v>
      </c>
      <c r="P1644" s="18">
        <f t="shared" si="152"/>
        <v>40708.024618055555</v>
      </c>
      <c r="Q1644" t="s">
        <v>8292</v>
      </c>
      <c r="R1644" s="7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7">
        <v>5000</v>
      </c>
      <c r="E1645">
        <v>6235</v>
      </c>
      <c r="F1645" t="s">
        <v>8219</v>
      </c>
      <c r="G1645" t="s">
        <v>8224</v>
      </c>
      <c r="H1645" t="s">
        <v>8246</v>
      </c>
      <c r="I1645" s="9">
        <v>1348516012</v>
      </c>
      <c r="J1645">
        <v>1345924012</v>
      </c>
      <c r="K1645" t="b">
        <v>0</v>
      </c>
      <c r="L1645">
        <v>37</v>
      </c>
      <c r="M1645" t="b">
        <v>1</v>
      </c>
      <c r="N1645" s="11">
        <f t="shared" si="150"/>
        <v>124.70000000000002</v>
      </c>
      <c r="O1645" s="16">
        <f t="shared" si="151"/>
        <v>41146.824212962965</v>
      </c>
      <c r="P1645" s="18">
        <f t="shared" si="152"/>
        <v>41176.824212962965</v>
      </c>
      <c r="Q1645" t="s">
        <v>8292</v>
      </c>
      <c r="R1645" s="7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7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9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>
        <f t="shared" si="150"/>
        <v>109.5</v>
      </c>
      <c r="O1646" s="16">
        <f t="shared" si="151"/>
        <v>41175.05972222222</v>
      </c>
      <c r="P1646" s="18">
        <f t="shared" si="152"/>
        <v>41235.101388888892</v>
      </c>
      <c r="Q1646" t="s">
        <v>8292</v>
      </c>
      <c r="R1646" s="7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7">
        <v>5000</v>
      </c>
      <c r="E1647">
        <v>5540</v>
      </c>
      <c r="F1647" t="s">
        <v>8219</v>
      </c>
      <c r="G1647" t="s">
        <v>8224</v>
      </c>
      <c r="H1647" t="s">
        <v>8246</v>
      </c>
      <c r="I1647" s="9">
        <v>1379515740</v>
      </c>
      <c r="J1647">
        <v>1378306140</v>
      </c>
      <c r="K1647" t="b">
        <v>0</v>
      </c>
      <c r="L1647">
        <v>10</v>
      </c>
      <c r="M1647" t="b">
        <v>1</v>
      </c>
      <c r="N1647" s="11">
        <f t="shared" si="150"/>
        <v>110.80000000000001</v>
      </c>
      <c r="O1647" s="16">
        <f t="shared" si="151"/>
        <v>41521.617361111108</v>
      </c>
      <c r="P1647" s="18">
        <f t="shared" si="152"/>
        <v>41535.617361111108</v>
      </c>
      <c r="Q1647" t="s">
        <v>8292</v>
      </c>
      <c r="R1647" s="7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7">
        <v>2000</v>
      </c>
      <c r="E1648">
        <v>2204</v>
      </c>
      <c r="F1648" t="s">
        <v>8219</v>
      </c>
      <c r="G1648" t="s">
        <v>8225</v>
      </c>
      <c r="H1648" t="s">
        <v>8247</v>
      </c>
      <c r="I1648" s="9">
        <v>1408039860</v>
      </c>
      <c r="J1648">
        <v>1405248503</v>
      </c>
      <c r="K1648" t="b">
        <v>0</v>
      </c>
      <c r="L1648">
        <v>83</v>
      </c>
      <c r="M1648" t="b">
        <v>1</v>
      </c>
      <c r="N1648" s="11">
        <f t="shared" si="150"/>
        <v>110.2</v>
      </c>
      <c r="O1648" s="16">
        <f t="shared" si="151"/>
        <v>41833.450266203705</v>
      </c>
      <c r="P1648" s="18">
        <f t="shared" si="152"/>
        <v>41865.757638888892</v>
      </c>
      <c r="Q1648" t="s">
        <v>8292</v>
      </c>
      <c r="R1648" s="7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7">
        <v>5000</v>
      </c>
      <c r="E1649">
        <v>5236</v>
      </c>
      <c r="F1649" t="s">
        <v>8219</v>
      </c>
      <c r="G1649" t="s">
        <v>8224</v>
      </c>
      <c r="H1649" t="s">
        <v>8246</v>
      </c>
      <c r="I1649" s="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>
        <f t="shared" si="150"/>
        <v>104.71999999999998</v>
      </c>
      <c r="O1649" s="16">
        <f t="shared" si="151"/>
        <v>41039.409456018519</v>
      </c>
      <c r="P1649" s="18">
        <f t="shared" si="152"/>
        <v>41069.409456018519</v>
      </c>
      <c r="Q1649" t="s">
        <v>8292</v>
      </c>
      <c r="R1649" s="7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7">
        <v>2300</v>
      </c>
      <c r="E1650">
        <v>2881</v>
      </c>
      <c r="F1650" t="s">
        <v>8219</v>
      </c>
      <c r="G1650" t="s">
        <v>8224</v>
      </c>
      <c r="H1650" t="s">
        <v>8246</v>
      </c>
      <c r="I1650" s="9">
        <v>1300636482</v>
      </c>
      <c r="J1650">
        <v>1298048082</v>
      </c>
      <c r="K1650" t="b">
        <v>0</v>
      </c>
      <c r="L1650">
        <v>90</v>
      </c>
      <c r="M1650" t="b">
        <v>1</v>
      </c>
      <c r="N1650" s="11">
        <f t="shared" si="150"/>
        <v>125.26086956521738</v>
      </c>
      <c r="O1650" s="16">
        <f t="shared" si="151"/>
        <v>40592.704652777778</v>
      </c>
      <c r="P1650" s="18">
        <f t="shared" si="152"/>
        <v>40622.662986111114</v>
      </c>
      <c r="Q1650" t="s">
        <v>8292</v>
      </c>
      <c r="R1650" s="7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7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9">
        <v>1400862355</v>
      </c>
      <c r="J1651">
        <v>1396974355</v>
      </c>
      <c r="K1651" t="b">
        <v>0</v>
      </c>
      <c r="L1651">
        <v>81</v>
      </c>
      <c r="M1651" t="b">
        <v>1</v>
      </c>
      <c r="N1651" s="11">
        <f t="shared" si="150"/>
        <v>100.58763157894737</v>
      </c>
      <c r="O1651" s="16">
        <f t="shared" si="151"/>
        <v>41737.684664351851</v>
      </c>
      <c r="P1651" s="18">
        <f t="shared" si="152"/>
        <v>41782.684664351851</v>
      </c>
      <c r="Q1651" t="s">
        <v>8292</v>
      </c>
      <c r="R1651" s="7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7">
        <v>2000</v>
      </c>
      <c r="E1652">
        <v>2831</v>
      </c>
      <c r="F1652" t="s">
        <v>8219</v>
      </c>
      <c r="G1652" t="s">
        <v>8224</v>
      </c>
      <c r="H1652" t="s">
        <v>8246</v>
      </c>
      <c r="I1652" s="9">
        <v>1381314437</v>
      </c>
      <c r="J1652">
        <v>1378722437</v>
      </c>
      <c r="K1652" t="b">
        <v>0</v>
      </c>
      <c r="L1652">
        <v>32</v>
      </c>
      <c r="M1652" t="b">
        <v>1</v>
      </c>
      <c r="N1652" s="11">
        <f t="shared" si="150"/>
        <v>141.55000000000001</v>
      </c>
      <c r="O1652" s="16">
        <f t="shared" si="151"/>
        <v>41526.435613425929</v>
      </c>
      <c r="P1652" s="18">
        <f t="shared" si="152"/>
        <v>41556.435613425929</v>
      </c>
      <c r="Q1652" t="s">
        <v>8292</v>
      </c>
      <c r="R1652" s="7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7">
        <v>2000</v>
      </c>
      <c r="E1653">
        <v>2015</v>
      </c>
      <c r="F1653" t="s">
        <v>8219</v>
      </c>
      <c r="G1653" t="s">
        <v>8224</v>
      </c>
      <c r="H1653" t="s">
        <v>8246</v>
      </c>
      <c r="I1653" s="9">
        <v>1303801140</v>
      </c>
      <c r="J1653">
        <v>1300916220</v>
      </c>
      <c r="K1653" t="b">
        <v>0</v>
      </c>
      <c r="L1653">
        <v>20</v>
      </c>
      <c r="M1653" t="b">
        <v>1</v>
      </c>
      <c r="N1653" s="11">
        <f t="shared" si="150"/>
        <v>100.75</v>
      </c>
      <c r="O1653" s="16">
        <f t="shared" si="151"/>
        <v>40625.900694444441</v>
      </c>
      <c r="P1653" s="18">
        <f t="shared" si="152"/>
        <v>40659.290972222225</v>
      </c>
      <c r="Q1653" t="s">
        <v>8292</v>
      </c>
      <c r="R1653" s="7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7">
        <v>4500</v>
      </c>
      <c r="E1654">
        <v>4530</v>
      </c>
      <c r="F1654" t="s">
        <v>8219</v>
      </c>
      <c r="G1654" t="s">
        <v>8224</v>
      </c>
      <c r="H1654" t="s">
        <v>8246</v>
      </c>
      <c r="I1654" s="9">
        <v>1385297393</v>
      </c>
      <c r="J1654">
        <v>1382701793</v>
      </c>
      <c r="K1654" t="b">
        <v>0</v>
      </c>
      <c r="L1654">
        <v>70</v>
      </c>
      <c r="M1654" t="b">
        <v>1</v>
      </c>
      <c r="N1654" s="11">
        <f t="shared" si="150"/>
        <v>100.66666666666666</v>
      </c>
      <c r="O1654" s="16">
        <f t="shared" si="151"/>
        <v>41572.492974537039</v>
      </c>
      <c r="P1654" s="18">
        <f t="shared" si="152"/>
        <v>41602.534641203703</v>
      </c>
      <c r="Q1654" t="s">
        <v>8292</v>
      </c>
      <c r="R1654" s="7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7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9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>
        <f t="shared" si="150"/>
        <v>174.2304</v>
      </c>
      <c r="O1655" s="16">
        <f t="shared" si="151"/>
        <v>40626.834444444445</v>
      </c>
      <c r="P1655" s="18">
        <f t="shared" si="152"/>
        <v>40657.834444444445</v>
      </c>
      <c r="Q1655" t="s">
        <v>8292</v>
      </c>
      <c r="R1655" s="7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7">
        <v>1100</v>
      </c>
      <c r="E1656">
        <v>1319</v>
      </c>
      <c r="F1656" t="s">
        <v>8219</v>
      </c>
      <c r="G1656" t="s">
        <v>8224</v>
      </c>
      <c r="H1656" t="s">
        <v>8246</v>
      </c>
      <c r="I1656" s="9">
        <v>1334784160</v>
      </c>
      <c r="J1656">
        <v>1332192160</v>
      </c>
      <c r="K1656" t="b">
        <v>0</v>
      </c>
      <c r="L1656">
        <v>34</v>
      </c>
      <c r="M1656" t="b">
        <v>1</v>
      </c>
      <c r="N1656" s="11">
        <f t="shared" si="150"/>
        <v>119.90909090909089</v>
      </c>
      <c r="O1656" s="16">
        <f t="shared" si="151"/>
        <v>40987.890740740739</v>
      </c>
      <c r="P1656" s="18">
        <f t="shared" si="152"/>
        <v>41017.890740740739</v>
      </c>
      <c r="Q1656" t="s">
        <v>8292</v>
      </c>
      <c r="R1656" s="7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7">
        <v>1500</v>
      </c>
      <c r="E1657">
        <v>2143</v>
      </c>
      <c r="F1657" t="s">
        <v>8219</v>
      </c>
      <c r="G1657" t="s">
        <v>8224</v>
      </c>
      <c r="H1657" t="s">
        <v>8246</v>
      </c>
      <c r="I1657" s="9">
        <v>1333648820</v>
      </c>
      <c r="J1657">
        <v>1331060420</v>
      </c>
      <c r="K1657" t="b">
        <v>0</v>
      </c>
      <c r="L1657">
        <v>48</v>
      </c>
      <c r="M1657" t="b">
        <v>1</v>
      </c>
      <c r="N1657" s="11">
        <f t="shared" si="150"/>
        <v>142.86666666666667</v>
      </c>
      <c r="O1657" s="16">
        <f t="shared" si="151"/>
        <v>40974.791898148149</v>
      </c>
      <c r="P1657" s="18">
        <f t="shared" si="152"/>
        <v>41004.750231481477</v>
      </c>
      <c r="Q1657" t="s">
        <v>8292</v>
      </c>
      <c r="R1657" s="7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7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9">
        <v>1355437052</v>
      </c>
      <c r="J1658">
        <v>1352845052</v>
      </c>
      <c r="K1658" t="b">
        <v>0</v>
      </c>
      <c r="L1658">
        <v>48</v>
      </c>
      <c r="M1658" t="b">
        <v>1</v>
      </c>
      <c r="N1658" s="11">
        <f t="shared" si="150"/>
        <v>100.33493333333334</v>
      </c>
      <c r="O1658" s="16">
        <f t="shared" si="151"/>
        <v>41226.928842592592</v>
      </c>
      <c r="P1658" s="18">
        <f t="shared" si="152"/>
        <v>41256.928842592592</v>
      </c>
      <c r="Q1658" t="s">
        <v>8292</v>
      </c>
      <c r="R1658" s="7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7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>
        <f t="shared" si="150"/>
        <v>104.93380000000001</v>
      </c>
      <c r="O1659" s="16">
        <f t="shared" si="151"/>
        <v>41023.782037037039</v>
      </c>
      <c r="P1659" s="18">
        <f t="shared" si="152"/>
        <v>41053.782037037039</v>
      </c>
      <c r="Q1659" t="s">
        <v>8292</v>
      </c>
      <c r="R1659" s="7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7">
        <v>6000</v>
      </c>
      <c r="E1660">
        <v>7934</v>
      </c>
      <c r="F1660" t="s">
        <v>8219</v>
      </c>
      <c r="G1660" t="s">
        <v>8224</v>
      </c>
      <c r="H1660" t="s">
        <v>8246</v>
      </c>
      <c r="I1660" s="9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>
        <f t="shared" si="150"/>
        <v>132.23333333333335</v>
      </c>
      <c r="O1660" s="16">
        <f t="shared" si="151"/>
        <v>41223.22184027778</v>
      </c>
      <c r="P1660" s="18">
        <f t="shared" si="152"/>
        <v>41261.597222222219</v>
      </c>
      <c r="Q1660" t="s">
        <v>8292</v>
      </c>
      <c r="R1660" s="7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7">
        <v>500</v>
      </c>
      <c r="E1661">
        <v>564</v>
      </c>
      <c r="F1661" t="s">
        <v>8219</v>
      </c>
      <c r="G1661" t="s">
        <v>8225</v>
      </c>
      <c r="H1661" t="s">
        <v>8247</v>
      </c>
      <c r="I1661" s="9">
        <v>1387281600</v>
      </c>
      <c r="J1661">
        <v>1384811721</v>
      </c>
      <c r="K1661" t="b">
        <v>0</v>
      </c>
      <c r="L1661">
        <v>45</v>
      </c>
      <c r="M1661" t="b">
        <v>1</v>
      </c>
      <c r="N1661" s="11">
        <f t="shared" si="150"/>
        <v>112.79999999999998</v>
      </c>
      <c r="O1661" s="16">
        <f t="shared" si="151"/>
        <v>41596.913437499999</v>
      </c>
      <c r="P1661" s="18">
        <f t="shared" si="152"/>
        <v>41625.5</v>
      </c>
      <c r="Q1661" t="s">
        <v>8292</v>
      </c>
      <c r="R1661" s="7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7">
        <v>80</v>
      </c>
      <c r="E1662">
        <v>1003</v>
      </c>
      <c r="F1662" t="s">
        <v>8219</v>
      </c>
      <c r="G1662" t="s">
        <v>8237</v>
      </c>
      <c r="H1662" t="s">
        <v>8249</v>
      </c>
      <c r="I1662" s="9">
        <v>1462053540</v>
      </c>
      <c r="J1662">
        <v>1459355950</v>
      </c>
      <c r="K1662" t="b">
        <v>0</v>
      </c>
      <c r="L1662">
        <v>36</v>
      </c>
      <c r="M1662" t="b">
        <v>1</v>
      </c>
      <c r="N1662" s="11">
        <f t="shared" si="150"/>
        <v>1253.75</v>
      </c>
      <c r="O1662" s="16">
        <f t="shared" si="151"/>
        <v>42459.693865740745</v>
      </c>
      <c r="P1662" s="18">
        <f t="shared" si="152"/>
        <v>42490.915972222225</v>
      </c>
      <c r="Q1662" t="s">
        <v>8292</v>
      </c>
      <c r="R1662" s="7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7">
        <v>7900</v>
      </c>
      <c r="E1663">
        <v>8098</v>
      </c>
      <c r="F1663" t="s">
        <v>8219</v>
      </c>
      <c r="G1663" t="s">
        <v>8239</v>
      </c>
      <c r="H1663" t="s">
        <v>8249</v>
      </c>
      <c r="I1663" s="9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>
        <f t="shared" si="150"/>
        <v>102.50632911392405</v>
      </c>
      <c r="O1663" s="16">
        <f t="shared" si="151"/>
        <v>42343.998043981483</v>
      </c>
      <c r="P1663" s="18">
        <f t="shared" si="152"/>
        <v>42386.875</v>
      </c>
      <c r="Q1663" t="s">
        <v>8292</v>
      </c>
      <c r="R1663" s="7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7">
        <v>8000</v>
      </c>
      <c r="E1664">
        <v>8211</v>
      </c>
      <c r="F1664" t="s">
        <v>8219</v>
      </c>
      <c r="G1664" t="s">
        <v>8224</v>
      </c>
      <c r="H1664" t="s">
        <v>8246</v>
      </c>
      <c r="I1664" s="9">
        <v>1325310336</v>
      </c>
      <c r="J1664">
        <v>1320122736</v>
      </c>
      <c r="K1664" t="b">
        <v>0</v>
      </c>
      <c r="L1664">
        <v>62</v>
      </c>
      <c r="M1664" t="b">
        <v>1</v>
      </c>
      <c r="N1664" s="11">
        <f t="shared" si="150"/>
        <v>102.6375</v>
      </c>
      <c r="O1664" s="16">
        <f t="shared" si="151"/>
        <v>40848.198333333334</v>
      </c>
      <c r="P1664" s="18">
        <f t="shared" si="152"/>
        <v>40908.239999999998</v>
      </c>
      <c r="Q1664" t="s">
        <v>8292</v>
      </c>
      <c r="R1664" s="7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7">
        <v>1000</v>
      </c>
      <c r="E1665">
        <v>1080</v>
      </c>
      <c r="F1665" t="s">
        <v>8219</v>
      </c>
      <c r="G1665" t="s">
        <v>8224</v>
      </c>
      <c r="H1665" t="s">
        <v>8246</v>
      </c>
      <c r="I1665" s="9">
        <v>1422750707</v>
      </c>
      <c r="J1665">
        <v>1420158707</v>
      </c>
      <c r="K1665" t="b">
        <v>0</v>
      </c>
      <c r="L1665">
        <v>32</v>
      </c>
      <c r="M1665" t="b">
        <v>1</v>
      </c>
      <c r="N1665" s="11">
        <f t="shared" si="150"/>
        <v>108</v>
      </c>
      <c r="O1665" s="16">
        <f t="shared" si="151"/>
        <v>42006.02207175926</v>
      </c>
      <c r="P1665" s="18">
        <f t="shared" si="152"/>
        <v>42036.02207175926</v>
      </c>
      <c r="Q1665" t="s">
        <v>8292</v>
      </c>
      <c r="R1665" s="7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7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9">
        <v>1331870340</v>
      </c>
      <c r="J1666">
        <v>1328033818</v>
      </c>
      <c r="K1666" t="b">
        <v>0</v>
      </c>
      <c r="L1666">
        <v>89</v>
      </c>
      <c r="M1666" t="b">
        <v>1</v>
      </c>
      <c r="N1666" s="11">
        <f t="shared" ref="N1666:N1729" si="156">E1666/D1666*100</f>
        <v>122.40879999999999</v>
      </c>
      <c r="O1666" s="16">
        <f t="shared" ref="O1666:O1729" si="157">(((J1666/60)/60)/24)+DATE(1970,1,1)</f>
        <v>40939.761782407404</v>
      </c>
      <c r="P1666" s="18">
        <f t="shared" ref="P1666:P1729" si="158">(((I1666/60)/60)/24)+DATE(1970,1,1)</f>
        <v>40984.165972222225</v>
      </c>
      <c r="Q1666" t="s">
        <v>8292</v>
      </c>
      <c r="R1666" s="7">
        <f t="shared" ref="R1666:R1729" si="159">E1666/L1666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7">
        <v>3500</v>
      </c>
      <c r="E1667">
        <v>4181</v>
      </c>
      <c r="F1667" t="s">
        <v>8219</v>
      </c>
      <c r="G1667" t="s">
        <v>8224</v>
      </c>
      <c r="H1667" t="s">
        <v>8246</v>
      </c>
      <c r="I1667" s="9">
        <v>1298343600</v>
      </c>
      <c r="J1667">
        <v>1295624113</v>
      </c>
      <c r="K1667" t="b">
        <v>0</v>
      </c>
      <c r="L1667">
        <v>93</v>
      </c>
      <c r="M1667" t="b">
        <v>1</v>
      </c>
      <c r="N1667" s="11">
        <f t="shared" si="156"/>
        <v>119.45714285714286</v>
      </c>
      <c r="O1667" s="16">
        <f t="shared" si="157"/>
        <v>40564.649456018517</v>
      </c>
      <c r="P1667" s="18">
        <f t="shared" si="158"/>
        <v>40596.125</v>
      </c>
      <c r="Q1667" t="s">
        <v>8292</v>
      </c>
      <c r="R1667" s="7">
        <f t="shared" si="159"/>
        <v>44.956989247311824</v>
      </c>
      <c r="S1667" t="str">
        <f t="shared" ref="S1667:S1730" si="160">LEFT(Q1667,FIND("/",Q1667)-1)</f>
        <v>music</v>
      </c>
      <c r="T1667" t="str">
        <f t="shared" ref="T1667:T1730" si="161">RIGHT(Q1667,LEN(Q1667)-FIND("/",Q1667))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7">
        <v>2500</v>
      </c>
      <c r="E1668">
        <v>4022</v>
      </c>
      <c r="F1668" t="s">
        <v>8219</v>
      </c>
      <c r="G1668" t="s">
        <v>8224</v>
      </c>
      <c r="H1668" t="s">
        <v>8246</v>
      </c>
      <c r="I1668" s="9">
        <v>1364447073</v>
      </c>
      <c r="J1668">
        <v>1361858673</v>
      </c>
      <c r="K1668" t="b">
        <v>0</v>
      </c>
      <c r="L1668">
        <v>98</v>
      </c>
      <c r="M1668" t="b">
        <v>1</v>
      </c>
      <c r="N1668" s="11">
        <f t="shared" si="156"/>
        <v>160.88</v>
      </c>
      <c r="O1668" s="16">
        <f t="shared" si="157"/>
        <v>41331.253159722226</v>
      </c>
      <c r="P1668" s="18">
        <f t="shared" si="158"/>
        <v>41361.211493055554</v>
      </c>
      <c r="Q1668" t="s">
        <v>8292</v>
      </c>
      <c r="R1668" s="7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7">
        <v>3400</v>
      </c>
      <c r="E1669">
        <v>4313</v>
      </c>
      <c r="F1669" t="s">
        <v>8219</v>
      </c>
      <c r="G1669" t="s">
        <v>8224</v>
      </c>
      <c r="H1669" t="s">
        <v>8246</v>
      </c>
      <c r="I1669" s="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>
        <f t="shared" si="156"/>
        <v>126.85294117647059</v>
      </c>
      <c r="O1669" s="16">
        <f t="shared" si="157"/>
        <v>41682.0705787037</v>
      </c>
      <c r="P1669" s="18">
        <f t="shared" si="158"/>
        <v>41709.290972222225</v>
      </c>
      <c r="Q1669" t="s">
        <v>8292</v>
      </c>
      <c r="R1669" s="7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7">
        <v>8000</v>
      </c>
      <c r="E1670">
        <v>8211</v>
      </c>
      <c r="F1670" t="s">
        <v>8219</v>
      </c>
      <c r="G1670" t="s">
        <v>8224</v>
      </c>
      <c r="H1670" t="s">
        <v>8246</v>
      </c>
      <c r="I1670" s="9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>
        <f t="shared" si="156"/>
        <v>102.6375</v>
      </c>
      <c r="O1670" s="16">
        <f t="shared" si="157"/>
        <v>40845.14975694444</v>
      </c>
      <c r="P1670" s="18">
        <f t="shared" si="158"/>
        <v>40875.191423611112</v>
      </c>
      <c r="Q1670" t="s">
        <v>8292</v>
      </c>
      <c r="R1670" s="7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7">
        <v>2000</v>
      </c>
      <c r="E1671">
        <v>2795</v>
      </c>
      <c r="F1671" t="s">
        <v>8219</v>
      </c>
      <c r="G1671" t="s">
        <v>8224</v>
      </c>
      <c r="H1671" t="s">
        <v>8246</v>
      </c>
      <c r="I1671" s="9">
        <v>1464729276</v>
      </c>
      <c r="J1671">
        <v>1459545276</v>
      </c>
      <c r="K1671" t="b">
        <v>0</v>
      </c>
      <c r="L1671">
        <v>52</v>
      </c>
      <c r="M1671" t="b">
        <v>1</v>
      </c>
      <c r="N1671" s="11">
        <f t="shared" si="156"/>
        <v>139.75</v>
      </c>
      <c r="O1671" s="16">
        <f t="shared" si="157"/>
        <v>42461.885138888887</v>
      </c>
      <c r="P1671" s="18">
        <f t="shared" si="158"/>
        <v>42521.885138888887</v>
      </c>
      <c r="Q1671" t="s">
        <v>8292</v>
      </c>
      <c r="R1671" s="7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7">
        <v>1000</v>
      </c>
      <c r="E1672">
        <v>1026</v>
      </c>
      <c r="F1672" t="s">
        <v>8219</v>
      </c>
      <c r="G1672" t="s">
        <v>8224</v>
      </c>
      <c r="H1672" t="s">
        <v>8246</v>
      </c>
      <c r="I1672" s="9">
        <v>1278302400</v>
      </c>
      <c r="J1672">
        <v>1273961999</v>
      </c>
      <c r="K1672" t="b">
        <v>0</v>
      </c>
      <c r="L1672">
        <v>23</v>
      </c>
      <c r="M1672" t="b">
        <v>1</v>
      </c>
      <c r="N1672" s="11">
        <f t="shared" si="156"/>
        <v>102.60000000000001</v>
      </c>
      <c r="O1672" s="16">
        <f t="shared" si="157"/>
        <v>40313.930543981485</v>
      </c>
      <c r="P1672" s="18">
        <f t="shared" si="158"/>
        <v>40364.166666666664</v>
      </c>
      <c r="Q1672" t="s">
        <v>8292</v>
      </c>
      <c r="R1672" s="7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7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9">
        <v>1470056614</v>
      </c>
      <c r="J1673">
        <v>1467464614</v>
      </c>
      <c r="K1673" t="b">
        <v>0</v>
      </c>
      <c r="L1673">
        <v>77</v>
      </c>
      <c r="M1673" t="b">
        <v>1</v>
      </c>
      <c r="N1673" s="11">
        <f t="shared" si="156"/>
        <v>100.67349999999999</v>
      </c>
      <c r="O1673" s="16">
        <f t="shared" si="157"/>
        <v>42553.54414351852</v>
      </c>
      <c r="P1673" s="18">
        <f t="shared" si="158"/>
        <v>42583.54414351852</v>
      </c>
      <c r="Q1673" t="s">
        <v>8292</v>
      </c>
      <c r="R1673" s="7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7">
        <v>1700</v>
      </c>
      <c r="E1674">
        <v>1920</v>
      </c>
      <c r="F1674" t="s">
        <v>8219</v>
      </c>
      <c r="G1674" t="s">
        <v>8224</v>
      </c>
      <c r="H1674" t="s">
        <v>8246</v>
      </c>
      <c r="I1674" s="9">
        <v>1338824730</v>
      </c>
      <c r="J1674">
        <v>1336232730</v>
      </c>
      <c r="K1674" t="b">
        <v>0</v>
      </c>
      <c r="L1674">
        <v>49</v>
      </c>
      <c r="M1674" t="b">
        <v>1</v>
      </c>
      <c r="N1674" s="11">
        <f t="shared" si="156"/>
        <v>112.94117647058823</v>
      </c>
      <c r="O1674" s="16">
        <f t="shared" si="157"/>
        <v>41034.656597222223</v>
      </c>
      <c r="P1674" s="18">
        <f t="shared" si="158"/>
        <v>41064.656597222223</v>
      </c>
      <c r="Q1674" t="s">
        <v>8292</v>
      </c>
      <c r="R1674" s="7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7">
        <v>2100</v>
      </c>
      <c r="E1675">
        <v>2690</v>
      </c>
      <c r="F1675" t="s">
        <v>8219</v>
      </c>
      <c r="G1675" t="s">
        <v>8224</v>
      </c>
      <c r="H1675" t="s">
        <v>8246</v>
      </c>
      <c r="I1675" s="9">
        <v>1425675892</v>
      </c>
      <c r="J1675">
        <v>1423083892</v>
      </c>
      <c r="K1675" t="b">
        <v>0</v>
      </c>
      <c r="L1675">
        <v>59</v>
      </c>
      <c r="M1675" t="b">
        <v>1</v>
      </c>
      <c r="N1675" s="11">
        <f t="shared" si="156"/>
        <v>128.09523809523807</v>
      </c>
      <c r="O1675" s="16">
        <f t="shared" si="157"/>
        <v>42039.878379629634</v>
      </c>
      <c r="P1675" s="18">
        <f t="shared" si="158"/>
        <v>42069.878379629634</v>
      </c>
      <c r="Q1675" t="s">
        <v>8292</v>
      </c>
      <c r="R1675" s="7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7">
        <v>5000</v>
      </c>
      <c r="E1676">
        <v>10085</v>
      </c>
      <c r="F1676" t="s">
        <v>8219</v>
      </c>
      <c r="G1676" t="s">
        <v>8224</v>
      </c>
      <c r="H1676" t="s">
        <v>8246</v>
      </c>
      <c r="I1676" s="9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>
        <f t="shared" si="156"/>
        <v>201.7</v>
      </c>
      <c r="O1676" s="16">
        <f t="shared" si="157"/>
        <v>42569.605393518519</v>
      </c>
      <c r="P1676" s="18">
        <f t="shared" si="158"/>
        <v>42600.290972222225</v>
      </c>
      <c r="Q1676" t="s">
        <v>8292</v>
      </c>
      <c r="R1676" s="7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9">
        <v>1318802580</v>
      </c>
      <c r="J1677">
        <v>1316194540</v>
      </c>
      <c r="K1677" t="b">
        <v>0</v>
      </c>
      <c r="L1677">
        <v>34</v>
      </c>
      <c r="M1677" t="b">
        <v>1</v>
      </c>
      <c r="N1677" s="11">
        <f t="shared" si="156"/>
        <v>137.416</v>
      </c>
      <c r="O1677" s="16">
        <f t="shared" si="157"/>
        <v>40802.733101851853</v>
      </c>
      <c r="P1677" s="18">
        <f t="shared" si="158"/>
        <v>40832.918749999997</v>
      </c>
      <c r="Q1677" t="s">
        <v>8292</v>
      </c>
      <c r="R1677" s="7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7">
        <v>3000</v>
      </c>
      <c r="E1678">
        <v>3460</v>
      </c>
      <c r="F1678" t="s">
        <v>8219</v>
      </c>
      <c r="G1678" t="s">
        <v>8224</v>
      </c>
      <c r="H1678" t="s">
        <v>8246</v>
      </c>
      <c r="I1678" s="9">
        <v>1334980740</v>
      </c>
      <c r="J1678">
        <v>1330968347</v>
      </c>
      <c r="K1678" t="b">
        <v>0</v>
      </c>
      <c r="L1678">
        <v>42</v>
      </c>
      <c r="M1678" t="b">
        <v>1</v>
      </c>
      <c r="N1678" s="11">
        <f t="shared" si="156"/>
        <v>115.33333333333333</v>
      </c>
      <c r="O1678" s="16">
        <f t="shared" si="157"/>
        <v>40973.72623842593</v>
      </c>
      <c r="P1678" s="18">
        <f t="shared" si="158"/>
        <v>41020.165972222225</v>
      </c>
      <c r="Q1678" t="s">
        <v>8292</v>
      </c>
      <c r="R1678" s="7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7">
        <v>6000</v>
      </c>
      <c r="E1679">
        <v>6700</v>
      </c>
      <c r="F1679" t="s">
        <v>8219</v>
      </c>
      <c r="G1679" t="s">
        <v>8227</v>
      </c>
      <c r="H1679" t="s">
        <v>8249</v>
      </c>
      <c r="I1679" s="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>
        <f t="shared" si="156"/>
        <v>111.66666666666667</v>
      </c>
      <c r="O1679" s="16">
        <f t="shared" si="157"/>
        <v>42416.407129629632</v>
      </c>
      <c r="P1679" s="18">
        <f t="shared" si="158"/>
        <v>42476.249305555553</v>
      </c>
      <c r="Q1679" t="s">
        <v>8292</v>
      </c>
      <c r="R1679" s="7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7">
        <v>1500</v>
      </c>
      <c r="E1680">
        <v>1776</v>
      </c>
      <c r="F1680" t="s">
        <v>8219</v>
      </c>
      <c r="G1680" t="s">
        <v>8224</v>
      </c>
      <c r="H1680" t="s">
        <v>8246</v>
      </c>
      <c r="I1680" s="9">
        <v>1391718671</v>
      </c>
      <c r="J1680">
        <v>1390509071</v>
      </c>
      <c r="K1680" t="b">
        <v>0</v>
      </c>
      <c r="L1680">
        <v>49</v>
      </c>
      <c r="M1680" t="b">
        <v>1</v>
      </c>
      <c r="N1680" s="11">
        <f t="shared" si="156"/>
        <v>118.39999999999999</v>
      </c>
      <c r="O1680" s="16">
        <f t="shared" si="157"/>
        <v>41662.854988425926</v>
      </c>
      <c r="P1680" s="18">
        <f t="shared" si="158"/>
        <v>41676.854988425926</v>
      </c>
      <c r="Q1680" t="s">
        <v>8292</v>
      </c>
      <c r="R1680" s="7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7">
        <v>2000</v>
      </c>
      <c r="E1681">
        <v>3500</v>
      </c>
      <c r="F1681" t="s">
        <v>8219</v>
      </c>
      <c r="G1681" t="s">
        <v>8224</v>
      </c>
      <c r="H1681" t="s">
        <v>8246</v>
      </c>
      <c r="I1681" s="9">
        <v>1311298745</v>
      </c>
      <c r="J1681">
        <v>1309311545</v>
      </c>
      <c r="K1681" t="b">
        <v>0</v>
      </c>
      <c r="L1681">
        <v>56</v>
      </c>
      <c r="M1681" t="b">
        <v>1</v>
      </c>
      <c r="N1681" s="11">
        <f t="shared" si="156"/>
        <v>175</v>
      </c>
      <c r="O1681" s="16">
        <f t="shared" si="157"/>
        <v>40723.068807870368</v>
      </c>
      <c r="P1681" s="18">
        <f t="shared" si="158"/>
        <v>40746.068807870368</v>
      </c>
      <c r="Q1681" t="s">
        <v>8292</v>
      </c>
      <c r="R1681" s="7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7">
        <v>1000</v>
      </c>
      <c r="E1682">
        <v>1175</v>
      </c>
      <c r="F1682" t="s">
        <v>8219</v>
      </c>
      <c r="G1682" t="s">
        <v>8224</v>
      </c>
      <c r="H1682" t="s">
        <v>8246</v>
      </c>
      <c r="I1682" s="9">
        <v>1405188667</v>
      </c>
      <c r="J1682">
        <v>1402596667</v>
      </c>
      <c r="K1682" t="b">
        <v>0</v>
      </c>
      <c r="L1682">
        <v>25</v>
      </c>
      <c r="M1682" t="b">
        <v>1</v>
      </c>
      <c r="N1682" s="11">
        <f t="shared" si="156"/>
        <v>117.5</v>
      </c>
      <c r="O1682" s="16">
        <f t="shared" si="157"/>
        <v>41802.757719907408</v>
      </c>
      <c r="P1682" s="18">
        <f t="shared" si="158"/>
        <v>41832.757719907408</v>
      </c>
      <c r="Q1682" t="s">
        <v>8292</v>
      </c>
      <c r="R1682" s="7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7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9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>
        <f t="shared" si="156"/>
        <v>101.42212307692309</v>
      </c>
      <c r="O1683" s="16">
        <f t="shared" si="157"/>
        <v>42774.121342592596</v>
      </c>
      <c r="P1683" s="18">
        <f t="shared" si="158"/>
        <v>42823.083333333328</v>
      </c>
      <c r="Q1683" t="s">
        <v>8293</v>
      </c>
      <c r="R1683" s="7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7">
        <v>6000</v>
      </c>
      <c r="E1684">
        <v>0</v>
      </c>
      <c r="F1684" t="s">
        <v>8222</v>
      </c>
      <c r="G1684" t="s">
        <v>8224</v>
      </c>
      <c r="H1684" t="s">
        <v>8246</v>
      </c>
      <c r="I1684" s="9">
        <v>1492142860</v>
      </c>
      <c r="J1684">
        <v>1486962460</v>
      </c>
      <c r="K1684" t="b">
        <v>0</v>
      </c>
      <c r="L1684">
        <v>0</v>
      </c>
      <c r="M1684" t="b">
        <v>0</v>
      </c>
      <c r="N1684" s="11">
        <f t="shared" si="156"/>
        <v>0</v>
      </c>
      <c r="O1684" s="16">
        <f t="shared" si="157"/>
        <v>42779.21365740741</v>
      </c>
      <c r="P1684" s="18">
        <f t="shared" si="158"/>
        <v>42839.171990740739</v>
      </c>
      <c r="Q1684" t="s">
        <v>8293</v>
      </c>
      <c r="R1684" s="7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7">
        <v>3500</v>
      </c>
      <c r="E1685">
        <v>760</v>
      </c>
      <c r="F1685" t="s">
        <v>8222</v>
      </c>
      <c r="G1685" t="s">
        <v>8230</v>
      </c>
      <c r="H1685" t="s">
        <v>8249</v>
      </c>
      <c r="I1685" s="9">
        <v>1491590738</v>
      </c>
      <c r="J1685">
        <v>1489517138</v>
      </c>
      <c r="K1685" t="b">
        <v>0</v>
      </c>
      <c r="L1685">
        <v>10</v>
      </c>
      <c r="M1685" t="b">
        <v>0</v>
      </c>
      <c r="N1685" s="11">
        <f t="shared" si="156"/>
        <v>21.714285714285715</v>
      </c>
      <c r="O1685" s="16">
        <f t="shared" si="157"/>
        <v>42808.781689814816</v>
      </c>
      <c r="P1685" s="18">
        <f t="shared" si="158"/>
        <v>42832.781689814816</v>
      </c>
      <c r="Q1685" t="s">
        <v>8293</v>
      </c>
      <c r="R1685" s="7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7">
        <v>8000</v>
      </c>
      <c r="E1686">
        <v>8730</v>
      </c>
      <c r="F1686" t="s">
        <v>8222</v>
      </c>
      <c r="G1686" t="s">
        <v>8224</v>
      </c>
      <c r="H1686" t="s">
        <v>8246</v>
      </c>
      <c r="I1686" s="9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>
        <f t="shared" si="156"/>
        <v>109.125</v>
      </c>
      <c r="O1686" s="16">
        <f t="shared" si="157"/>
        <v>42783.815289351856</v>
      </c>
      <c r="P1686" s="18">
        <f t="shared" si="158"/>
        <v>42811.773622685185</v>
      </c>
      <c r="Q1686" t="s">
        <v>8293</v>
      </c>
      <c r="R1686" s="7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7">
        <v>350</v>
      </c>
      <c r="E1687">
        <v>360</v>
      </c>
      <c r="F1687" t="s">
        <v>8222</v>
      </c>
      <c r="G1687" t="s">
        <v>8224</v>
      </c>
      <c r="H1687" t="s">
        <v>8246</v>
      </c>
      <c r="I1687" s="9">
        <v>1490331623</v>
      </c>
      <c r="J1687">
        <v>1487743223</v>
      </c>
      <c r="K1687" t="b">
        <v>0</v>
      </c>
      <c r="L1687">
        <v>15</v>
      </c>
      <c r="M1687" t="b">
        <v>0</v>
      </c>
      <c r="N1687" s="11">
        <f t="shared" si="156"/>
        <v>102.85714285714285</v>
      </c>
      <c r="O1687" s="16">
        <f t="shared" si="157"/>
        <v>42788.2502662037</v>
      </c>
      <c r="P1687" s="18">
        <f t="shared" si="158"/>
        <v>42818.208599537036</v>
      </c>
      <c r="Q1687" t="s">
        <v>8293</v>
      </c>
      <c r="R1687" s="7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7">
        <v>5000</v>
      </c>
      <c r="E1688">
        <v>18</v>
      </c>
      <c r="F1688" t="s">
        <v>8222</v>
      </c>
      <c r="G1688" t="s">
        <v>8229</v>
      </c>
      <c r="H1688" t="s">
        <v>8251</v>
      </c>
      <c r="I1688" s="9">
        <v>1493320519</v>
      </c>
      <c r="J1688">
        <v>1488140119</v>
      </c>
      <c r="K1688" t="b">
        <v>0</v>
      </c>
      <c r="L1688">
        <v>1</v>
      </c>
      <c r="M1688" t="b">
        <v>0</v>
      </c>
      <c r="N1688" s="11">
        <f t="shared" si="156"/>
        <v>0.36</v>
      </c>
      <c r="O1688" s="16">
        <f t="shared" si="157"/>
        <v>42792.843969907408</v>
      </c>
      <c r="P1688" s="18">
        <f t="shared" si="158"/>
        <v>42852.802303240736</v>
      </c>
      <c r="Q1688" t="s">
        <v>8293</v>
      </c>
      <c r="R1688" s="7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7">
        <v>10000</v>
      </c>
      <c r="E1689">
        <v>3125</v>
      </c>
      <c r="F1689" t="s">
        <v>8222</v>
      </c>
      <c r="G1689" t="s">
        <v>8224</v>
      </c>
      <c r="H1689" t="s">
        <v>8246</v>
      </c>
      <c r="I1689" s="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>
        <f t="shared" si="156"/>
        <v>31.25</v>
      </c>
      <c r="O1689" s="16">
        <f t="shared" si="157"/>
        <v>42802.046817129631</v>
      </c>
      <c r="P1689" s="18">
        <f t="shared" si="158"/>
        <v>42835.84375</v>
      </c>
      <c r="Q1689" t="s">
        <v>8293</v>
      </c>
      <c r="R1689" s="7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7">
        <v>4000</v>
      </c>
      <c r="E1690">
        <v>1772</v>
      </c>
      <c r="F1690" t="s">
        <v>8222</v>
      </c>
      <c r="G1690" t="s">
        <v>8224</v>
      </c>
      <c r="H1690" t="s">
        <v>8246</v>
      </c>
      <c r="I1690" s="9">
        <v>1491738594</v>
      </c>
      <c r="J1690">
        <v>1489150194</v>
      </c>
      <c r="K1690" t="b">
        <v>0</v>
      </c>
      <c r="L1690">
        <v>7</v>
      </c>
      <c r="M1690" t="b">
        <v>0</v>
      </c>
      <c r="N1690" s="11">
        <f t="shared" si="156"/>
        <v>44.3</v>
      </c>
      <c r="O1690" s="16">
        <f t="shared" si="157"/>
        <v>42804.534652777773</v>
      </c>
      <c r="P1690" s="18">
        <f t="shared" si="158"/>
        <v>42834.492986111116</v>
      </c>
      <c r="Q1690" t="s">
        <v>8293</v>
      </c>
      <c r="R1690" s="7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7">
        <v>2400</v>
      </c>
      <c r="E1691">
        <v>2400</v>
      </c>
      <c r="F1691" t="s">
        <v>8222</v>
      </c>
      <c r="G1691" t="s">
        <v>8224</v>
      </c>
      <c r="H1691" t="s">
        <v>8246</v>
      </c>
      <c r="I1691" s="9">
        <v>1489700230</v>
      </c>
      <c r="J1691">
        <v>1487111830</v>
      </c>
      <c r="K1691" t="b">
        <v>0</v>
      </c>
      <c r="L1691">
        <v>14</v>
      </c>
      <c r="M1691" t="b">
        <v>0</v>
      </c>
      <c r="N1691" s="11">
        <f t="shared" si="156"/>
        <v>100</v>
      </c>
      <c r="O1691" s="16">
        <f t="shared" si="157"/>
        <v>42780.942476851851</v>
      </c>
      <c r="P1691" s="18">
        <f t="shared" si="158"/>
        <v>42810.900810185187</v>
      </c>
      <c r="Q1691" t="s">
        <v>8293</v>
      </c>
      <c r="R1691" s="7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7">
        <v>2500</v>
      </c>
      <c r="E1692">
        <v>635</v>
      </c>
      <c r="F1692" t="s">
        <v>8222</v>
      </c>
      <c r="G1692" t="s">
        <v>8224</v>
      </c>
      <c r="H1692" t="s">
        <v>8246</v>
      </c>
      <c r="I1692" s="9">
        <v>1491470442</v>
      </c>
      <c r="J1692">
        <v>1488882042</v>
      </c>
      <c r="K1692" t="b">
        <v>0</v>
      </c>
      <c r="L1692">
        <v>11</v>
      </c>
      <c r="M1692" t="b">
        <v>0</v>
      </c>
      <c r="N1692" s="11">
        <f t="shared" si="156"/>
        <v>25.4</v>
      </c>
      <c r="O1692" s="16">
        <f t="shared" si="157"/>
        <v>42801.43104166667</v>
      </c>
      <c r="P1692" s="18">
        <f t="shared" si="158"/>
        <v>42831.389374999999</v>
      </c>
      <c r="Q1692" t="s">
        <v>8293</v>
      </c>
      <c r="R1692" s="7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7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9">
        <v>1491181200</v>
      </c>
      <c r="J1693">
        <v>1488387008</v>
      </c>
      <c r="K1693" t="b">
        <v>0</v>
      </c>
      <c r="L1693">
        <v>38</v>
      </c>
      <c r="M1693" t="b">
        <v>0</v>
      </c>
      <c r="N1693" s="11">
        <f t="shared" si="156"/>
        <v>33.473333333333329</v>
      </c>
      <c r="O1693" s="16">
        <f t="shared" si="157"/>
        <v>42795.701481481476</v>
      </c>
      <c r="P1693" s="18">
        <f t="shared" si="158"/>
        <v>42828.041666666672</v>
      </c>
      <c r="Q1693" t="s">
        <v>8293</v>
      </c>
      <c r="R1693" s="7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7">
        <v>5000</v>
      </c>
      <c r="E1694">
        <v>2390</v>
      </c>
      <c r="F1694" t="s">
        <v>8222</v>
      </c>
      <c r="G1694" t="s">
        <v>8224</v>
      </c>
      <c r="H1694" t="s">
        <v>8246</v>
      </c>
      <c r="I1694" s="9">
        <v>1490572740</v>
      </c>
      <c r="J1694">
        <v>1487734667</v>
      </c>
      <c r="K1694" t="b">
        <v>0</v>
      </c>
      <c r="L1694">
        <v>15</v>
      </c>
      <c r="M1694" t="b">
        <v>0</v>
      </c>
      <c r="N1694" s="11">
        <f t="shared" si="156"/>
        <v>47.8</v>
      </c>
      <c r="O1694" s="16">
        <f t="shared" si="157"/>
        <v>42788.151238425926</v>
      </c>
      <c r="P1694" s="18">
        <f t="shared" si="158"/>
        <v>42820.999305555553</v>
      </c>
      <c r="Q1694" t="s">
        <v>8293</v>
      </c>
      <c r="R1694" s="7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7">
        <v>3000</v>
      </c>
      <c r="E1695">
        <v>280</v>
      </c>
      <c r="F1695" t="s">
        <v>8222</v>
      </c>
      <c r="G1695" t="s">
        <v>8225</v>
      </c>
      <c r="H1695" t="s">
        <v>8247</v>
      </c>
      <c r="I1695" s="9">
        <v>1491768000</v>
      </c>
      <c r="J1695">
        <v>1489097112</v>
      </c>
      <c r="K1695" t="b">
        <v>0</v>
      </c>
      <c r="L1695">
        <v>8</v>
      </c>
      <c r="M1695" t="b">
        <v>0</v>
      </c>
      <c r="N1695" s="11">
        <f t="shared" si="156"/>
        <v>9.3333333333333339</v>
      </c>
      <c r="O1695" s="16">
        <f t="shared" si="157"/>
        <v>42803.920277777783</v>
      </c>
      <c r="P1695" s="18">
        <f t="shared" si="158"/>
        <v>42834.833333333328</v>
      </c>
      <c r="Q1695" t="s">
        <v>8293</v>
      </c>
      <c r="R1695" s="7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7">
        <v>10000</v>
      </c>
      <c r="E1696">
        <v>5</v>
      </c>
      <c r="F1696" t="s">
        <v>8222</v>
      </c>
      <c r="G1696" t="s">
        <v>8224</v>
      </c>
      <c r="H1696" t="s">
        <v>8246</v>
      </c>
      <c r="I1696" s="9">
        <v>1490589360</v>
      </c>
      <c r="J1696">
        <v>1488038674</v>
      </c>
      <c r="K1696" t="b">
        <v>0</v>
      </c>
      <c r="L1696">
        <v>1</v>
      </c>
      <c r="M1696" t="b">
        <v>0</v>
      </c>
      <c r="N1696" s="11">
        <f t="shared" si="156"/>
        <v>0.05</v>
      </c>
      <c r="O1696" s="16">
        <f t="shared" si="157"/>
        <v>42791.669837962967</v>
      </c>
      <c r="P1696" s="18">
        <f t="shared" si="158"/>
        <v>42821.191666666666</v>
      </c>
      <c r="Q1696" t="s">
        <v>8293</v>
      </c>
      <c r="R1696" s="7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9">
        <v>1491786000</v>
      </c>
      <c r="J1697">
        <v>1488847514</v>
      </c>
      <c r="K1697" t="b">
        <v>0</v>
      </c>
      <c r="L1697">
        <v>23</v>
      </c>
      <c r="M1697" t="b">
        <v>0</v>
      </c>
      <c r="N1697" s="11">
        <f t="shared" si="156"/>
        <v>11.708333333333334</v>
      </c>
      <c r="O1697" s="16">
        <f t="shared" si="157"/>
        <v>42801.031412037039</v>
      </c>
      <c r="P1697" s="18">
        <f t="shared" si="158"/>
        <v>42835.041666666672</v>
      </c>
      <c r="Q1697" t="s">
        <v>8293</v>
      </c>
      <c r="R1697" s="7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7">
        <v>300000</v>
      </c>
      <c r="E1698">
        <v>0</v>
      </c>
      <c r="F1698" t="s">
        <v>8222</v>
      </c>
      <c r="G1698" t="s">
        <v>8224</v>
      </c>
      <c r="H1698" t="s">
        <v>8246</v>
      </c>
      <c r="I1698" s="9">
        <v>1491007211</v>
      </c>
      <c r="J1698">
        <v>1488418811</v>
      </c>
      <c r="K1698" t="b">
        <v>0</v>
      </c>
      <c r="L1698">
        <v>0</v>
      </c>
      <c r="M1698" t="b">
        <v>0</v>
      </c>
      <c r="N1698" s="11">
        <f t="shared" si="156"/>
        <v>0</v>
      </c>
      <c r="O1698" s="16">
        <f t="shared" si="157"/>
        <v>42796.069571759261</v>
      </c>
      <c r="P1698" s="18">
        <f t="shared" si="158"/>
        <v>42826.027905092589</v>
      </c>
      <c r="Q1698" t="s">
        <v>8293</v>
      </c>
      <c r="R1698" s="7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7">
        <v>12500</v>
      </c>
      <c r="E1699">
        <v>2526</v>
      </c>
      <c r="F1699" t="s">
        <v>8222</v>
      </c>
      <c r="G1699" t="s">
        <v>8224</v>
      </c>
      <c r="H1699" t="s">
        <v>8246</v>
      </c>
      <c r="I1699" s="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>
        <f t="shared" si="156"/>
        <v>20.208000000000002</v>
      </c>
      <c r="O1699" s="16">
        <f t="shared" si="157"/>
        <v>42805.032962962956</v>
      </c>
      <c r="P1699" s="18">
        <f t="shared" si="158"/>
        <v>42834.991296296299</v>
      </c>
      <c r="Q1699" t="s">
        <v>8293</v>
      </c>
      <c r="R1699" s="7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7">
        <v>125000</v>
      </c>
      <c r="E1700">
        <v>0</v>
      </c>
      <c r="F1700" t="s">
        <v>8222</v>
      </c>
      <c r="G1700" t="s">
        <v>8224</v>
      </c>
      <c r="H1700" t="s">
        <v>8246</v>
      </c>
      <c r="I1700" s="9">
        <v>1490499180</v>
      </c>
      <c r="J1700">
        <v>1488430760</v>
      </c>
      <c r="K1700" t="b">
        <v>0</v>
      </c>
      <c r="L1700">
        <v>0</v>
      </c>
      <c r="M1700" t="b">
        <v>0</v>
      </c>
      <c r="N1700" s="11">
        <f t="shared" si="156"/>
        <v>0</v>
      </c>
      <c r="O1700" s="16">
        <f t="shared" si="157"/>
        <v>42796.207870370374</v>
      </c>
      <c r="P1700" s="18">
        <f t="shared" si="158"/>
        <v>42820.147916666669</v>
      </c>
      <c r="Q1700" t="s">
        <v>8293</v>
      </c>
      <c r="R1700" s="7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7">
        <v>5105</v>
      </c>
      <c r="E1701">
        <v>216</v>
      </c>
      <c r="F1701" t="s">
        <v>8222</v>
      </c>
      <c r="G1701" t="s">
        <v>8224</v>
      </c>
      <c r="H1701" t="s">
        <v>8246</v>
      </c>
      <c r="I1701" s="9">
        <v>1491943445</v>
      </c>
      <c r="J1701">
        <v>1489351445</v>
      </c>
      <c r="K1701" t="b">
        <v>0</v>
      </c>
      <c r="L1701">
        <v>4</v>
      </c>
      <c r="M1701" t="b">
        <v>0</v>
      </c>
      <c r="N1701" s="11">
        <f t="shared" si="156"/>
        <v>4.2311459353574925</v>
      </c>
      <c r="O1701" s="16">
        <f t="shared" si="157"/>
        <v>42806.863946759258</v>
      </c>
      <c r="P1701" s="18">
        <f t="shared" si="158"/>
        <v>42836.863946759258</v>
      </c>
      <c r="Q1701" t="s">
        <v>8293</v>
      </c>
      <c r="R1701" s="7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7">
        <v>20000</v>
      </c>
      <c r="E1702">
        <v>5212</v>
      </c>
      <c r="F1702" t="s">
        <v>8222</v>
      </c>
      <c r="G1702" t="s">
        <v>8224</v>
      </c>
      <c r="H1702" t="s">
        <v>8246</v>
      </c>
      <c r="I1702" s="9">
        <v>1491019200</v>
      </c>
      <c r="J1702">
        <v>1488418990</v>
      </c>
      <c r="K1702" t="b">
        <v>0</v>
      </c>
      <c r="L1702">
        <v>79</v>
      </c>
      <c r="M1702" t="b">
        <v>0</v>
      </c>
      <c r="N1702" s="11">
        <f t="shared" si="156"/>
        <v>26.06</v>
      </c>
      <c r="O1702" s="16">
        <f t="shared" si="157"/>
        <v>42796.071643518517</v>
      </c>
      <c r="P1702" s="18">
        <f t="shared" si="158"/>
        <v>42826.166666666672</v>
      </c>
      <c r="Q1702" t="s">
        <v>8293</v>
      </c>
      <c r="R1702" s="7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7">
        <v>5050</v>
      </c>
      <c r="E1703">
        <v>10</v>
      </c>
      <c r="F1703" t="s">
        <v>8221</v>
      </c>
      <c r="G1703" t="s">
        <v>8224</v>
      </c>
      <c r="H1703" t="s">
        <v>8246</v>
      </c>
      <c r="I1703" s="9">
        <v>1421337405</v>
      </c>
      <c r="J1703">
        <v>1418745405</v>
      </c>
      <c r="K1703" t="b">
        <v>0</v>
      </c>
      <c r="L1703">
        <v>2</v>
      </c>
      <c r="M1703" t="b">
        <v>0</v>
      </c>
      <c r="N1703" s="11">
        <f t="shared" si="156"/>
        <v>0.19801980198019803</v>
      </c>
      <c r="O1703" s="16">
        <f t="shared" si="157"/>
        <v>41989.664409722223</v>
      </c>
      <c r="P1703" s="18">
        <f t="shared" si="158"/>
        <v>42019.664409722223</v>
      </c>
      <c r="Q1703" t="s">
        <v>8293</v>
      </c>
      <c r="R1703" s="7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7">
        <v>16500</v>
      </c>
      <c r="E1704">
        <v>1</v>
      </c>
      <c r="F1704" t="s">
        <v>8221</v>
      </c>
      <c r="G1704" t="s">
        <v>8224</v>
      </c>
      <c r="H1704" t="s">
        <v>8246</v>
      </c>
      <c r="I1704" s="9">
        <v>1427745150</v>
      </c>
      <c r="J1704">
        <v>1425156750</v>
      </c>
      <c r="K1704" t="b">
        <v>0</v>
      </c>
      <c r="L1704">
        <v>1</v>
      </c>
      <c r="M1704" t="b">
        <v>0</v>
      </c>
      <c r="N1704" s="11">
        <f t="shared" si="156"/>
        <v>6.0606060606060606E-3</v>
      </c>
      <c r="O1704" s="16">
        <f t="shared" si="157"/>
        <v>42063.869791666672</v>
      </c>
      <c r="P1704" s="18">
        <f t="shared" si="158"/>
        <v>42093.828125</v>
      </c>
      <c r="Q1704" t="s">
        <v>8293</v>
      </c>
      <c r="R1704" s="7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7">
        <v>5000</v>
      </c>
      <c r="E1705">
        <v>51</v>
      </c>
      <c r="F1705" t="s">
        <v>8221</v>
      </c>
      <c r="G1705" t="s">
        <v>8224</v>
      </c>
      <c r="H1705" t="s">
        <v>8246</v>
      </c>
      <c r="I1705" s="9">
        <v>1441003537</v>
      </c>
      <c r="J1705">
        <v>1435819537</v>
      </c>
      <c r="K1705" t="b">
        <v>0</v>
      </c>
      <c r="L1705">
        <v>2</v>
      </c>
      <c r="M1705" t="b">
        <v>0</v>
      </c>
      <c r="N1705" s="11">
        <f t="shared" si="156"/>
        <v>1.02</v>
      </c>
      <c r="O1705" s="16">
        <f t="shared" si="157"/>
        <v>42187.281678240746</v>
      </c>
      <c r="P1705" s="18">
        <f t="shared" si="158"/>
        <v>42247.281678240746</v>
      </c>
      <c r="Q1705" t="s">
        <v>8293</v>
      </c>
      <c r="R1705" s="7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7">
        <v>2000</v>
      </c>
      <c r="E1706">
        <v>1302</v>
      </c>
      <c r="F1706" t="s">
        <v>8221</v>
      </c>
      <c r="G1706" t="s">
        <v>8224</v>
      </c>
      <c r="H1706" t="s">
        <v>8246</v>
      </c>
      <c r="I1706" s="9">
        <v>1424056873</v>
      </c>
      <c r="J1706">
        <v>1421464873</v>
      </c>
      <c r="K1706" t="b">
        <v>0</v>
      </c>
      <c r="L1706">
        <v>11</v>
      </c>
      <c r="M1706" t="b">
        <v>0</v>
      </c>
      <c r="N1706" s="11">
        <f t="shared" si="156"/>
        <v>65.100000000000009</v>
      </c>
      <c r="O1706" s="16">
        <f t="shared" si="157"/>
        <v>42021.139733796299</v>
      </c>
      <c r="P1706" s="18">
        <f t="shared" si="158"/>
        <v>42051.139733796299</v>
      </c>
      <c r="Q1706" t="s">
        <v>8293</v>
      </c>
      <c r="R1706" s="7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7">
        <v>2000</v>
      </c>
      <c r="E1707">
        <v>0</v>
      </c>
      <c r="F1707" t="s">
        <v>8221</v>
      </c>
      <c r="G1707" t="s">
        <v>8224</v>
      </c>
      <c r="H1707" t="s">
        <v>8246</v>
      </c>
      <c r="I1707" s="9">
        <v>1441814400</v>
      </c>
      <c r="J1707">
        <v>1440807846</v>
      </c>
      <c r="K1707" t="b">
        <v>0</v>
      </c>
      <c r="L1707">
        <v>0</v>
      </c>
      <c r="M1707" t="b">
        <v>0</v>
      </c>
      <c r="N1707" s="11">
        <f t="shared" si="156"/>
        <v>0</v>
      </c>
      <c r="O1707" s="16">
        <f t="shared" si="157"/>
        <v>42245.016736111109</v>
      </c>
      <c r="P1707" s="18">
        <f t="shared" si="158"/>
        <v>42256.666666666672</v>
      </c>
      <c r="Q1707" t="s">
        <v>8293</v>
      </c>
      <c r="R1707" s="7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7">
        <v>5500</v>
      </c>
      <c r="E1708">
        <v>0</v>
      </c>
      <c r="F1708" t="s">
        <v>8221</v>
      </c>
      <c r="G1708" t="s">
        <v>8236</v>
      </c>
      <c r="H1708" t="s">
        <v>8249</v>
      </c>
      <c r="I1708" s="9">
        <v>1440314472</v>
      </c>
      <c r="J1708">
        <v>1435130472</v>
      </c>
      <c r="K1708" t="b">
        <v>0</v>
      </c>
      <c r="L1708">
        <v>0</v>
      </c>
      <c r="M1708" t="b">
        <v>0</v>
      </c>
      <c r="N1708" s="11">
        <f t="shared" si="156"/>
        <v>0</v>
      </c>
      <c r="O1708" s="16">
        <f t="shared" si="157"/>
        <v>42179.306388888886</v>
      </c>
      <c r="P1708" s="18">
        <f t="shared" si="158"/>
        <v>42239.306388888886</v>
      </c>
      <c r="Q1708" t="s">
        <v>8293</v>
      </c>
      <c r="R1708" s="7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7">
        <v>5000</v>
      </c>
      <c r="E1709">
        <v>487</v>
      </c>
      <c r="F1709" t="s">
        <v>8221</v>
      </c>
      <c r="G1709" t="s">
        <v>8224</v>
      </c>
      <c r="H1709" t="s">
        <v>8246</v>
      </c>
      <c r="I1709" s="9">
        <v>1459181895</v>
      </c>
      <c r="J1709">
        <v>1456593495</v>
      </c>
      <c r="K1709" t="b">
        <v>0</v>
      </c>
      <c r="L1709">
        <v>9</v>
      </c>
      <c r="M1709" t="b">
        <v>0</v>
      </c>
      <c r="N1709" s="11">
        <f t="shared" si="156"/>
        <v>9.74</v>
      </c>
      <c r="O1709" s="16">
        <f t="shared" si="157"/>
        <v>42427.721006944441</v>
      </c>
      <c r="P1709" s="18">
        <f t="shared" si="158"/>
        <v>42457.679340277777</v>
      </c>
      <c r="Q1709" t="s">
        <v>8293</v>
      </c>
      <c r="R1709" s="7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7">
        <v>7000</v>
      </c>
      <c r="E1710">
        <v>0</v>
      </c>
      <c r="F1710" t="s">
        <v>8221</v>
      </c>
      <c r="G1710" t="s">
        <v>8224</v>
      </c>
      <c r="H1710" t="s">
        <v>8246</v>
      </c>
      <c r="I1710" s="9">
        <v>1462135706</v>
      </c>
      <c r="J1710">
        <v>1458679706</v>
      </c>
      <c r="K1710" t="b">
        <v>0</v>
      </c>
      <c r="L1710">
        <v>0</v>
      </c>
      <c r="M1710" t="b">
        <v>0</v>
      </c>
      <c r="N1710" s="11">
        <f t="shared" si="156"/>
        <v>0</v>
      </c>
      <c r="O1710" s="16">
        <f t="shared" si="157"/>
        <v>42451.866967592592</v>
      </c>
      <c r="P1710" s="18">
        <f t="shared" si="158"/>
        <v>42491.866967592592</v>
      </c>
      <c r="Q1710" t="s">
        <v>8293</v>
      </c>
      <c r="R1710" s="7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7">
        <v>1750</v>
      </c>
      <c r="E1711">
        <v>85</v>
      </c>
      <c r="F1711" t="s">
        <v>8221</v>
      </c>
      <c r="G1711" t="s">
        <v>8224</v>
      </c>
      <c r="H1711" t="s">
        <v>8246</v>
      </c>
      <c r="I1711" s="9">
        <v>1409513940</v>
      </c>
      <c r="J1711">
        <v>1405949514</v>
      </c>
      <c r="K1711" t="b">
        <v>0</v>
      </c>
      <c r="L1711">
        <v>4</v>
      </c>
      <c r="M1711" t="b">
        <v>0</v>
      </c>
      <c r="N1711" s="11">
        <f t="shared" si="156"/>
        <v>4.8571428571428568</v>
      </c>
      <c r="O1711" s="16">
        <f t="shared" si="157"/>
        <v>41841.56381944444</v>
      </c>
      <c r="P1711" s="18">
        <f t="shared" si="158"/>
        <v>41882.818749999999</v>
      </c>
      <c r="Q1711" t="s">
        <v>8293</v>
      </c>
      <c r="R1711" s="7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7">
        <v>5000</v>
      </c>
      <c r="E1712">
        <v>34</v>
      </c>
      <c r="F1712" t="s">
        <v>8221</v>
      </c>
      <c r="G1712" t="s">
        <v>8236</v>
      </c>
      <c r="H1712" t="s">
        <v>8249</v>
      </c>
      <c r="I1712" s="9">
        <v>1453122000</v>
      </c>
      <c r="J1712">
        <v>1449151888</v>
      </c>
      <c r="K1712" t="b">
        <v>0</v>
      </c>
      <c r="L1712">
        <v>1</v>
      </c>
      <c r="M1712" t="b">
        <v>0</v>
      </c>
      <c r="N1712" s="11">
        <f t="shared" si="156"/>
        <v>0.67999999999999994</v>
      </c>
      <c r="O1712" s="16">
        <f t="shared" si="157"/>
        <v>42341.59129629629</v>
      </c>
      <c r="P1712" s="18">
        <f t="shared" si="158"/>
        <v>42387.541666666672</v>
      </c>
      <c r="Q1712" t="s">
        <v>8293</v>
      </c>
      <c r="R1712" s="7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7">
        <v>10000</v>
      </c>
      <c r="E1713">
        <v>1050</v>
      </c>
      <c r="F1713" t="s">
        <v>8221</v>
      </c>
      <c r="G1713" t="s">
        <v>8224</v>
      </c>
      <c r="H1713" t="s">
        <v>8246</v>
      </c>
      <c r="I1713" s="9">
        <v>1409585434</v>
      </c>
      <c r="J1713">
        <v>1406907034</v>
      </c>
      <c r="K1713" t="b">
        <v>0</v>
      </c>
      <c r="L1713">
        <v>2</v>
      </c>
      <c r="M1713" t="b">
        <v>0</v>
      </c>
      <c r="N1713" s="11">
        <f t="shared" si="156"/>
        <v>10.5</v>
      </c>
      <c r="O1713" s="16">
        <f t="shared" si="157"/>
        <v>41852.646226851852</v>
      </c>
      <c r="P1713" s="18">
        <f t="shared" si="158"/>
        <v>41883.646226851852</v>
      </c>
      <c r="Q1713" t="s">
        <v>8293</v>
      </c>
      <c r="R1713" s="7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7">
        <v>5000</v>
      </c>
      <c r="E1714">
        <v>0</v>
      </c>
      <c r="F1714" t="s">
        <v>8221</v>
      </c>
      <c r="G1714" t="s">
        <v>8224</v>
      </c>
      <c r="H1714" t="s">
        <v>8246</v>
      </c>
      <c r="I1714" s="9">
        <v>1435701353</v>
      </c>
      <c r="J1714">
        <v>1430517353</v>
      </c>
      <c r="K1714" t="b">
        <v>0</v>
      </c>
      <c r="L1714">
        <v>0</v>
      </c>
      <c r="M1714" t="b">
        <v>0</v>
      </c>
      <c r="N1714" s="11">
        <f t="shared" si="156"/>
        <v>0</v>
      </c>
      <c r="O1714" s="16">
        <f t="shared" si="157"/>
        <v>42125.913807870369</v>
      </c>
      <c r="P1714" s="18">
        <f t="shared" si="158"/>
        <v>42185.913807870369</v>
      </c>
      <c r="Q1714" t="s">
        <v>8293</v>
      </c>
      <c r="R1714" s="7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7">
        <v>3000</v>
      </c>
      <c r="E1715">
        <v>50</v>
      </c>
      <c r="F1715" t="s">
        <v>8221</v>
      </c>
      <c r="G1715" t="s">
        <v>8224</v>
      </c>
      <c r="H1715" t="s">
        <v>8246</v>
      </c>
      <c r="I1715" s="9">
        <v>1412536412</v>
      </c>
      <c r="J1715">
        <v>1409944412</v>
      </c>
      <c r="K1715" t="b">
        <v>0</v>
      </c>
      <c r="L1715">
        <v>1</v>
      </c>
      <c r="M1715" t="b">
        <v>0</v>
      </c>
      <c r="N1715" s="11">
        <f t="shared" si="156"/>
        <v>1.6666666666666667</v>
      </c>
      <c r="O1715" s="16">
        <f t="shared" si="157"/>
        <v>41887.801064814819</v>
      </c>
      <c r="P1715" s="18">
        <f t="shared" si="158"/>
        <v>41917.801064814819</v>
      </c>
      <c r="Q1715" t="s">
        <v>8293</v>
      </c>
      <c r="R1715" s="7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7">
        <v>25000</v>
      </c>
      <c r="E1716">
        <v>1967</v>
      </c>
      <c r="F1716" t="s">
        <v>8221</v>
      </c>
      <c r="G1716" t="s">
        <v>8224</v>
      </c>
      <c r="H1716" t="s">
        <v>8246</v>
      </c>
      <c r="I1716" s="9">
        <v>1430517761</v>
      </c>
      <c r="J1716">
        <v>1427925761</v>
      </c>
      <c r="K1716" t="b">
        <v>0</v>
      </c>
      <c r="L1716">
        <v>17</v>
      </c>
      <c r="M1716" t="b">
        <v>0</v>
      </c>
      <c r="N1716" s="11">
        <f t="shared" si="156"/>
        <v>7.8680000000000003</v>
      </c>
      <c r="O1716" s="16">
        <f t="shared" si="157"/>
        <v>42095.918530092589</v>
      </c>
      <c r="P1716" s="18">
        <f t="shared" si="158"/>
        <v>42125.918530092589</v>
      </c>
      <c r="Q1716" t="s">
        <v>8293</v>
      </c>
      <c r="R1716" s="7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7">
        <v>5000</v>
      </c>
      <c r="E1717">
        <v>11</v>
      </c>
      <c r="F1717" t="s">
        <v>8221</v>
      </c>
      <c r="G1717" t="s">
        <v>8224</v>
      </c>
      <c r="H1717" t="s">
        <v>8246</v>
      </c>
      <c r="I1717" s="9">
        <v>1427772120</v>
      </c>
      <c r="J1717">
        <v>1425186785</v>
      </c>
      <c r="K1717" t="b">
        <v>0</v>
      </c>
      <c r="L1717">
        <v>2</v>
      </c>
      <c r="M1717" t="b">
        <v>0</v>
      </c>
      <c r="N1717" s="11">
        <f t="shared" si="156"/>
        <v>0.22</v>
      </c>
      <c r="O1717" s="16">
        <f t="shared" si="157"/>
        <v>42064.217418981483</v>
      </c>
      <c r="P1717" s="18">
        <f t="shared" si="158"/>
        <v>42094.140277777777</v>
      </c>
      <c r="Q1717" t="s">
        <v>8293</v>
      </c>
      <c r="R1717" s="7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7">
        <v>2000</v>
      </c>
      <c r="E1718">
        <v>150</v>
      </c>
      <c r="F1718" t="s">
        <v>8221</v>
      </c>
      <c r="G1718" t="s">
        <v>8224</v>
      </c>
      <c r="H1718" t="s">
        <v>8246</v>
      </c>
      <c r="I1718" s="9">
        <v>1481295099</v>
      </c>
      <c r="J1718">
        <v>1477835499</v>
      </c>
      <c r="K1718" t="b">
        <v>0</v>
      </c>
      <c r="L1718">
        <v>3</v>
      </c>
      <c r="M1718" t="b">
        <v>0</v>
      </c>
      <c r="N1718" s="11">
        <f t="shared" si="156"/>
        <v>7.5</v>
      </c>
      <c r="O1718" s="16">
        <f t="shared" si="157"/>
        <v>42673.577534722222</v>
      </c>
      <c r="P1718" s="18">
        <f t="shared" si="158"/>
        <v>42713.619201388887</v>
      </c>
      <c r="Q1718" t="s">
        <v>8293</v>
      </c>
      <c r="R1718" s="7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7">
        <v>3265</v>
      </c>
      <c r="E1719">
        <v>1395</v>
      </c>
      <c r="F1719" t="s">
        <v>8221</v>
      </c>
      <c r="G1719" t="s">
        <v>8224</v>
      </c>
      <c r="H1719" t="s">
        <v>8246</v>
      </c>
      <c r="I1719" s="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>
        <f t="shared" si="156"/>
        <v>42.725880551301685</v>
      </c>
      <c r="O1719" s="16">
        <f t="shared" si="157"/>
        <v>42460.98192129629</v>
      </c>
      <c r="P1719" s="18">
        <f t="shared" si="158"/>
        <v>42481.166666666672</v>
      </c>
      <c r="Q1719" t="s">
        <v>8293</v>
      </c>
      <c r="R1719" s="7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7">
        <v>35000</v>
      </c>
      <c r="E1720">
        <v>75</v>
      </c>
      <c r="F1720" t="s">
        <v>8221</v>
      </c>
      <c r="G1720" t="s">
        <v>8224</v>
      </c>
      <c r="H1720" t="s">
        <v>8246</v>
      </c>
      <c r="I1720" s="9">
        <v>1463201940</v>
      </c>
      <c r="J1720">
        <v>1459435149</v>
      </c>
      <c r="K1720" t="b">
        <v>0</v>
      </c>
      <c r="L1720">
        <v>2</v>
      </c>
      <c r="M1720" t="b">
        <v>0</v>
      </c>
      <c r="N1720" s="11">
        <f t="shared" si="156"/>
        <v>0.2142857142857143</v>
      </c>
      <c r="O1720" s="16">
        <f t="shared" si="157"/>
        <v>42460.610520833332</v>
      </c>
      <c r="P1720" s="18">
        <f t="shared" si="158"/>
        <v>42504.207638888889</v>
      </c>
      <c r="Q1720" t="s">
        <v>8293</v>
      </c>
      <c r="R1720" s="7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7">
        <v>4000</v>
      </c>
      <c r="E1721">
        <v>35</v>
      </c>
      <c r="F1721" t="s">
        <v>8221</v>
      </c>
      <c r="G1721" t="s">
        <v>8224</v>
      </c>
      <c r="H1721" t="s">
        <v>8246</v>
      </c>
      <c r="I1721" s="9">
        <v>1410958191</v>
      </c>
      <c r="J1721">
        <v>1408366191</v>
      </c>
      <c r="K1721" t="b">
        <v>0</v>
      </c>
      <c r="L1721">
        <v>3</v>
      </c>
      <c r="M1721" t="b">
        <v>0</v>
      </c>
      <c r="N1721" s="11">
        <f t="shared" si="156"/>
        <v>0.87500000000000011</v>
      </c>
      <c r="O1721" s="16">
        <f t="shared" si="157"/>
        <v>41869.534618055557</v>
      </c>
      <c r="P1721" s="18">
        <f t="shared" si="158"/>
        <v>41899.534618055557</v>
      </c>
      <c r="Q1721" t="s">
        <v>8293</v>
      </c>
      <c r="R1721" s="7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7">
        <v>4000</v>
      </c>
      <c r="E1722">
        <v>225</v>
      </c>
      <c r="F1722" t="s">
        <v>8221</v>
      </c>
      <c r="G1722" t="s">
        <v>8224</v>
      </c>
      <c r="H1722" t="s">
        <v>8246</v>
      </c>
      <c r="I1722" s="9">
        <v>1415562471</v>
      </c>
      <c r="J1722">
        <v>1412966871</v>
      </c>
      <c r="K1722" t="b">
        <v>0</v>
      </c>
      <c r="L1722">
        <v>8</v>
      </c>
      <c r="M1722" t="b">
        <v>0</v>
      </c>
      <c r="N1722" s="11">
        <f t="shared" si="156"/>
        <v>5.625</v>
      </c>
      <c r="O1722" s="16">
        <f t="shared" si="157"/>
        <v>41922.783229166671</v>
      </c>
      <c r="P1722" s="18">
        <f t="shared" si="158"/>
        <v>41952.824895833335</v>
      </c>
      <c r="Q1722" t="s">
        <v>8293</v>
      </c>
      <c r="R1722" s="7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7">
        <v>5000</v>
      </c>
      <c r="E1723">
        <v>0</v>
      </c>
      <c r="F1723" t="s">
        <v>8221</v>
      </c>
      <c r="G1723" t="s">
        <v>8224</v>
      </c>
      <c r="H1723" t="s">
        <v>8246</v>
      </c>
      <c r="I1723" s="9">
        <v>1449831863</v>
      </c>
      <c r="J1723">
        <v>1447239863</v>
      </c>
      <c r="K1723" t="b">
        <v>0</v>
      </c>
      <c r="L1723">
        <v>0</v>
      </c>
      <c r="M1723" t="b">
        <v>0</v>
      </c>
      <c r="N1723" s="11">
        <f t="shared" si="156"/>
        <v>0</v>
      </c>
      <c r="O1723" s="16">
        <f t="shared" si="157"/>
        <v>42319.461377314816</v>
      </c>
      <c r="P1723" s="18">
        <f t="shared" si="158"/>
        <v>42349.461377314816</v>
      </c>
      <c r="Q1723" t="s">
        <v>8293</v>
      </c>
      <c r="R1723" s="7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7">
        <v>2880</v>
      </c>
      <c r="E1724">
        <v>1</v>
      </c>
      <c r="F1724" t="s">
        <v>8221</v>
      </c>
      <c r="G1724" t="s">
        <v>8224</v>
      </c>
      <c r="H1724" t="s">
        <v>8246</v>
      </c>
      <c r="I1724" s="9">
        <v>1459642200</v>
      </c>
      <c r="J1724">
        <v>1456441429</v>
      </c>
      <c r="K1724" t="b">
        <v>0</v>
      </c>
      <c r="L1724">
        <v>1</v>
      </c>
      <c r="M1724" t="b">
        <v>0</v>
      </c>
      <c r="N1724" s="11">
        <f t="shared" si="156"/>
        <v>3.4722222222222224E-2</v>
      </c>
      <c r="O1724" s="16">
        <f t="shared" si="157"/>
        <v>42425.960983796293</v>
      </c>
      <c r="P1724" s="18">
        <f t="shared" si="158"/>
        <v>42463.006944444445</v>
      </c>
      <c r="Q1724" t="s">
        <v>8293</v>
      </c>
      <c r="R1724" s="7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7">
        <v>10000</v>
      </c>
      <c r="E1725">
        <v>650</v>
      </c>
      <c r="F1725" t="s">
        <v>8221</v>
      </c>
      <c r="G1725" t="s">
        <v>8224</v>
      </c>
      <c r="H1725" t="s">
        <v>8246</v>
      </c>
      <c r="I1725" s="9">
        <v>1435730400</v>
      </c>
      <c r="J1725">
        <v>1430855315</v>
      </c>
      <c r="K1725" t="b">
        <v>0</v>
      </c>
      <c r="L1725">
        <v>3</v>
      </c>
      <c r="M1725" t="b">
        <v>0</v>
      </c>
      <c r="N1725" s="11">
        <f t="shared" si="156"/>
        <v>6.5</v>
      </c>
      <c r="O1725" s="16">
        <f t="shared" si="157"/>
        <v>42129.82540509259</v>
      </c>
      <c r="P1725" s="18">
        <f t="shared" si="158"/>
        <v>42186.25</v>
      </c>
      <c r="Q1725" t="s">
        <v>8293</v>
      </c>
      <c r="R1725" s="7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7">
        <v>6000</v>
      </c>
      <c r="E1726">
        <v>35</v>
      </c>
      <c r="F1726" t="s">
        <v>8221</v>
      </c>
      <c r="G1726" t="s">
        <v>8224</v>
      </c>
      <c r="H1726" t="s">
        <v>8246</v>
      </c>
      <c r="I1726" s="9">
        <v>1414707762</v>
      </c>
      <c r="J1726">
        <v>1412115762</v>
      </c>
      <c r="K1726" t="b">
        <v>0</v>
      </c>
      <c r="L1726">
        <v>4</v>
      </c>
      <c r="M1726" t="b">
        <v>0</v>
      </c>
      <c r="N1726" s="11">
        <f t="shared" si="156"/>
        <v>0.58333333333333337</v>
      </c>
      <c r="O1726" s="16">
        <f t="shared" si="157"/>
        <v>41912.932430555556</v>
      </c>
      <c r="P1726" s="18">
        <f t="shared" si="158"/>
        <v>41942.932430555556</v>
      </c>
      <c r="Q1726" t="s">
        <v>8293</v>
      </c>
      <c r="R1726" s="7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7">
        <v>5500</v>
      </c>
      <c r="E1727">
        <v>560</v>
      </c>
      <c r="F1727" t="s">
        <v>8221</v>
      </c>
      <c r="G1727" t="s">
        <v>8224</v>
      </c>
      <c r="H1727" t="s">
        <v>8246</v>
      </c>
      <c r="I1727" s="9">
        <v>1408922049</v>
      </c>
      <c r="J1727">
        <v>1406330049</v>
      </c>
      <c r="K1727" t="b">
        <v>0</v>
      </c>
      <c r="L1727">
        <v>9</v>
      </c>
      <c r="M1727" t="b">
        <v>0</v>
      </c>
      <c r="N1727" s="11">
        <f t="shared" si="156"/>
        <v>10.181818181818182</v>
      </c>
      <c r="O1727" s="16">
        <f t="shared" si="157"/>
        <v>41845.968159722222</v>
      </c>
      <c r="P1727" s="18">
        <f t="shared" si="158"/>
        <v>41875.968159722222</v>
      </c>
      <c r="Q1727" t="s">
        <v>8293</v>
      </c>
      <c r="R1727" s="7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7">
        <v>6500</v>
      </c>
      <c r="E1728">
        <v>2196</v>
      </c>
      <c r="F1728" t="s">
        <v>8221</v>
      </c>
      <c r="G1728" t="s">
        <v>8224</v>
      </c>
      <c r="H1728" t="s">
        <v>8246</v>
      </c>
      <c r="I1728" s="9">
        <v>1403906664</v>
      </c>
      <c r="J1728">
        <v>1401401064</v>
      </c>
      <c r="K1728" t="b">
        <v>0</v>
      </c>
      <c r="L1728">
        <v>16</v>
      </c>
      <c r="M1728" t="b">
        <v>0</v>
      </c>
      <c r="N1728" s="11">
        <f t="shared" si="156"/>
        <v>33.784615384615385</v>
      </c>
      <c r="O1728" s="16">
        <f t="shared" si="157"/>
        <v>41788.919722222221</v>
      </c>
      <c r="P1728" s="18">
        <f t="shared" si="158"/>
        <v>41817.919722222221</v>
      </c>
      <c r="Q1728" t="s">
        <v>8293</v>
      </c>
      <c r="R1728" s="7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7">
        <v>3000</v>
      </c>
      <c r="E1729">
        <v>1</v>
      </c>
      <c r="F1729" t="s">
        <v>8221</v>
      </c>
      <c r="G1729" t="s">
        <v>8225</v>
      </c>
      <c r="H1729" t="s">
        <v>8247</v>
      </c>
      <c r="I1729" s="9">
        <v>1428231600</v>
      </c>
      <c r="J1729">
        <v>1423520177</v>
      </c>
      <c r="K1729" t="b">
        <v>0</v>
      </c>
      <c r="L1729">
        <v>1</v>
      </c>
      <c r="M1729" t="b">
        <v>0</v>
      </c>
      <c r="N1729" s="11">
        <f t="shared" si="156"/>
        <v>3.3333333333333333E-2</v>
      </c>
      <c r="O1729" s="16">
        <f t="shared" si="157"/>
        <v>42044.927974537044</v>
      </c>
      <c r="P1729" s="18">
        <f t="shared" si="158"/>
        <v>42099.458333333328</v>
      </c>
      <c r="Q1729" t="s">
        <v>8293</v>
      </c>
      <c r="R1729" s="7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7">
        <v>1250</v>
      </c>
      <c r="E1730">
        <v>855</v>
      </c>
      <c r="F1730" t="s">
        <v>8221</v>
      </c>
      <c r="G1730" t="s">
        <v>8224</v>
      </c>
      <c r="H1730" t="s">
        <v>8246</v>
      </c>
      <c r="I1730" s="9">
        <v>1445439674</v>
      </c>
      <c r="J1730">
        <v>1442847674</v>
      </c>
      <c r="K1730" t="b">
        <v>0</v>
      </c>
      <c r="L1730">
        <v>7</v>
      </c>
      <c r="M1730" t="b">
        <v>0</v>
      </c>
      <c r="N1730" s="11">
        <f t="shared" ref="N1730:N1793" si="162">E1730/D1730*100</f>
        <v>68.400000000000006</v>
      </c>
      <c r="O1730" s="16">
        <f t="shared" ref="O1730:O1793" si="163">(((J1730/60)/60)/24)+DATE(1970,1,1)</f>
        <v>42268.625856481478</v>
      </c>
      <c r="P1730" s="18">
        <f t="shared" ref="P1730:P1793" si="164">(((I1730/60)/60)/24)+DATE(1970,1,1)</f>
        <v>42298.625856481478</v>
      </c>
      <c r="Q1730" t="s">
        <v>8293</v>
      </c>
      <c r="R1730" s="7">
        <f t="shared" ref="R1730:R1793" si="165">E1730/L1730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7">
        <v>10000</v>
      </c>
      <c r="E1731">
        <v>0</v>
      </c>
      <c r="F1731" t="s">
        <v>8221</v>
      </c>
      <c r="G1731" t="s">
        <v>8224</v>
      </c>
      <c r="H1731" t="s">
        <v>8246</v>
      </c>
      <c r="I1731" s="9">
        <v>1465521306</v>
      </c>
      <c r="J1731">
        <v>1460337306</v>
      </c>
      <c r="K1731" t="b">
        <v>0</v>
      </c>
      <c r="L1731">
        <v>0</v>
      </c>
      <c r="M1731" t="b">
        <v>0</v>
      </c>
      <c r="N1731" s="11">
        <f t="shared" si="162"/>
        <v>0</v>
      </c>
      <c r="O1731" s="16">
        <f t="shared" si="163"/>
        <v>42471.052152777775</v>
      </c>
      <c r="P1731" s="18">
        <f t="shared" si="164"/>
        <v>42531.052152777775</v>
      </c>
      <c r="Q1731" t="s">
        <v>8293</v>
      </c>
      <c r="R1731" s="7" t="e">
        <f t="shared" si="165"/>
        <v>#DIV/0!</v>
      </c>
      <c r="S1731" t="str">
        <f t="shared" ref="S1731:S1794" si="166">LEFT(Q1731,FIND("/",Q1731)-1)</f>
        <v>music</v>
      </c>
      <c r="T1731" t="str">
        <f t="shared" ref="T1731:T1794" si="167">RIGHT(Q1731,LEN(Q1731)-FIND("/",Q1731))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7">
        <v>3000</v>
      </c>
      <c r="E1732">
        <v>0</v>
      </c>
      <c r="F1732" t="s">
        <v>8221</v>
      </c>
      <c r="G1732" t="s">
        <v>8224</v>
      </c>
      <c r="H1732" t="s">
        <v>8246</v>
      </c>
      <c r="I1732" s="9">
        <v>1445738783</v>
      </c>
      <c r="J1732">
        <v>1443146783</v>
      </c>
      <c r="K1732" t="b">
        <v>0</v>
      </c>
      <c r="L1732">
        <v>0</v>
      </c>
      <c r="M1732" t="b">
        <v>0</v>
      </c>
      <c r="N1732" s="11">
        <f t="shared" si="162"/>
        <v>0</v>
      </c>
      <c r="O1732" s="16">
        <f t="shared" si="163"/>
        <v>42272.087766203709</v>
      </c>
      <c r="P1732" s="18">
        <f t="shared" si="164"/>
        <v>42302.087766203709</v>
      </c>
      <c r="Q1732" t="s">
        <v>8293</v>
      </c>
      <c r="R1732" s="7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7">
        <v>1000</v>
      </c>
      <c r="E1733">
        <v>0</v>
      </c>
      <c r="F1733" t="s">
        <v>8221</v>
      </c>
      <c r="G1733" t="s">
        <v>8224</v>
      </c>
      <c r="H1733" t="s">
        <v>8246</v>
      </c>
      <c r="I1733" s="9">
        <v>1434034800</v>
      </c>
      <c r="J1733">
        <v>1432849552</v>
      </c>
      <c r="K1733" t="b">
        <v>0</v>
      </c>
      <c r="L1733">
        <v>0</v>
      </c>
      <c r="M1733" t="b">
        <v>0</v>
      </c>
      <c r="N1733" s="11">
        <f t="shared" si="162"/>
        <v>0</v>
      </c>
      <c r="O1733" s="16">
        <f t="shared" si="163"/>
        <v>42152.906851851847</v>
      </c>
      <c r="P1733" s="18">
        <f t="shared" si="164"/>
        <v>42166.625</v>
      </c>
      <c r="Q1733" t="s">
        <v>8293</v>
      </c>
      <c r="R1733" s="7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7">
        <v>4000</v>
      </c>
      <c r="E1734">
        <v>0</v>
      </c>
      <c r="F1734" t="s">
        <v>8221</v>
      </c>
      <c r="G1734" t="s">
        <v>8224</v>
      </c>
      <c r="H1734" t="s">
        <v>8246</v>
      </c>
      <c r="I1734" s="9">
        <v>1452920400</v>
      </c>
      <c r="J1734">
        <v>1447777481</v>
      </c>
      <c r="K1734" t="b">
        <v>0</v>
      </c>
      <c r="L1734">
        <v>0</v>
      </c>
      <c r="M1734" t="b">
        <v>0</v>
      </c>
      <c r="N1734" s="11">
        <f t="shared" si="162"/>
        <v>0</v>
      </c>
      <c r="O1734" s="16">
        <f t="shared" si="163"/>
        <v>42325.683807870373</v>
      </c>
      <c r="P1734" s="18">
        <f t="shared" si="164"/>
        <v>42385.208333333328</v>
      </c>
      <c r="Q1734" t="s">
        <v>8293</v>
      </c>
      <c r="R1734" s="7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7">
        <v>10000</v>
      </c>
      <c r="E1735">
        <v>0</v>
      </c>
      <c r="F1735" t="s">
        <v>8221</v>
      </c>
      <c r="G1735" t="s">
        <v>8224</v>
      </c>
      <c r="H1735" t="s">
        <v>8246</v>
      </c>
      <c r="I1735" s="9">
        <v>1473802200</v>
      </c>
      <c r="J1735">
        <v>1472746374</v>
      </c>
      <c r="K1735" t="b">
        <v>0</v>
      </c>
      <c r="L1735">
        <v>0</v>
      </c>
      <c r="M1735" t="b">
        <v>0</v>
      </c>
      <c r="N1735" s="11">
        <f t="shared" si="162"/>
        <v>0</v>
      </c>
      <c r="O1735" s="16">
        <f t="shared" si="163"/>
        <v>42614.675625000003</v>
      </c>
      <c r="P1735" s="18">
        <f t="shared" si="164"/>
        <v>42626.895833333328</v>
      </c>
      <c r="Q1735" t="s">
        <v>8293</v>
      </c>
      <c r="R1735" s="7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7">
        <v>4500</v>
      </c>
      <c r="E1736">
        <v>1</v>
      </c>
      <c r="F1736" t="s">
        <v>8221</v>
      </c>
      <c r="G1736" t="s">
        <v>8224</v>
      </c>
      <c r="H1736" t="s">
        <v>8246</v>
      </c>
      <c r="I1736" s="9">
        <v>1431046356</v>
      </c>
      <c r="J1736">
        <v>1428454356</v>
      </c>
      <c r="K1736" t="b">
        <v>0</v>
      </c>
      <c r="L1736">
        <v>1</v>
      </c>
      <c r="M1736" t="b">
        <v>0</v>
      </c>
      <c r="N1736" s="11">
        <f t="shared" si="162"/>
        <v>2.2222222222222223E-2</v>
      </c>
      <c r="O1736" s="16">
        <f t="shared" si="163"/>
        <v>42102.036527777775</v>
      </c>
      <c r="P1736" s="18">
        <f t="shared" si="164"/>
        <v>42132.036527777775</v>
      </c>
      <c r="Q1736" t="s">
        <v>8293</v>
      </c>
      <c r="R1736" s="7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7">
        <v>1000</v>
      </c>
      <c r="E1737">
        <v>110</v>
      </c>
      <c r="F1737" t="s">
        <v>8221</v>
      </c>
      <c r="G1737" t="s">
        <v>8224</v>
      </c>
      <c r="H1737" t="s">
        <v>8246</v>
      </c>
      <c r="I1737" s="9">
        <v>1470598345</v>
      </c>
      <c r="J1737">
        <v>1468006345</v>
      </c>
      <c r="K1737" t="b">
        <v>0</v>
      </c>
      <c r="L1737">
        <v>2</v>
      </c>
      <c r="M1737" t="b">
        <v>0</v>
      </c>
      <c r="N1737" s="11">
        <f t="shared" si="162"/>
        <v>11</v>
      </c>
      <c r="O1737" s="16">
        <f t="shared" si="163"/>
        <v>42559.814178240747</v>
      </c>
      <c r="P1737" s="18">
        <f t="shared" si="164"/>
        <v>42589.814178240747</v>
      </c>
      <c r="Q1737" t="s">
        <v>8293</v>
      </c>
      <c r="R1737" s="7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7">
        <v>3000</v>
      </c>
      <c r="E1738">
        <v>22</v>
      </c>
      <c r="F1738" t="s">
        <v>8221</v>
      </c>
      <c r="G1738" t="s">
        <v>8224</v>
      </c>
      <c r="H1738" t="s">
        <v>8246</v>
      </c>
      <c r="I1738" s="9">
        <v>1447018833</v>
      </c>
      <c r="J1738">
        <v>1444423233</v>
      </c>
      <c r="K1738" t="b">
        <v>0</v>
      </c>
      <c r="L1738">
        <v>1</v>
      </c>
      <c r="M1738" t="b">
        <v>0</v>
      </c>
      <c r="N1738" s="11">
        <f t="shared" si="162"/>
        <v>0.73333333333333328</v>
      </c>
      <c r="O1738" s="16">
        <f t="shared" si="163"/>
        <v>42286.861493055556</v>
      </c>
      <c r="P1738" s="18">
        <f t="shared" si="164"/>
        <v>42316.90315972222</v>
      </c>
      <c r="Q1738" t="s">
        <v>8293</v>
      </c>
      <c r="R1738" s="7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7">
        <v>4000</v>
      </c>
      <c r="E1739">
        <v>850</v>
      </c>
      <c r="F1739" t="s">
        <v>8221</v>
      </c>
      <c r="G1739" t="s">
        <v>8224</v>
      </c>
      <c r="H1739" t="s">
        <v>8246</v>
      </c>
      <c r="I1739" s="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>
        <f t="shared" si="162"/>
        <v>21.25</v>
      </c>
      <c r="O1739" s="16">
        <f t="shared" si="163"/>
        <v>42175.948981481488</v>
      </c>
      <c r="P1739" s="18">
        <f t="shared" si="164"/>
        <v>42205.948981481488</v>
      </c>
      <c r="Q1739" t="s">
        <v>8293</v>
      </c>
      <c r="R1739" s="7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7">
        <v>5000</v>
      </c>
      <c r="E1740">
        <v>20</v>
      </c>
      <c r="F1740" t="s">
        <v>8221</v>
      </c>
      <c r="G1740" t="s">
        <v>8224</v>
      </c>
      <c r="H1740" t="s">
        <v>8246</v>
      </c>
      <c r="I1740" s="9">
        <v>1412283542</v>
      </c>
      <c r="J1740">
        <v>1409691542</v>
      </c>
      <c r="K1740" t="b">
        <v>0</v>
      </c>
      <c r="L1740">
        <v>1</v>
      </c>
      <c r="M1740" t="b">
        <v>0</v>
      </c>
      <c r="N1740" s="11">
        <f t="shared" si="162"/>
        <v>0.4</v>
      </c>
      <c r="O1740" s="16">
        <f t="shared" si="163"/>
        <v>41884.874328703707</v>
      </c>
      <c r="P1740" s="18">
        <f t="shared" si="164"/>
        <v>41914.874328703707</v>
      </c>
      <c r="Q1740" t="s">
        <v>8293</v>
      </c>
      <c r="R1740" s="7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7">
        <v>1000</v>
      </c>
      <c r="E1741">
        <v>1</v>
      </c>
      <c r="F1741" t="s">
        <v>8221</v>
      </c>
      <c r="G1741" t="s">
        <v>8224</v>
      </c>
      <c r="H1741" t="s">
        <v>8246</v>
      </c>
      <c r="I1741" s="9">
        <v>1462391932</v>
      </c>
      <c r="J1741">
        <v>1457297932</v>
      </c>
      <c r="K1741" t="b">
        <v>0</v>
      </c>
      <c r="L1741">
        <v>1</v>
      </c>
      <c r="M1741" t="b">
        <v>0</v>
      </c>
      <c r="N1741" s="11">
        <f t="shared" si="162"/>
        <v>0.1</v>
      </c>
      <c r="O1741" s="16">
        <f t="shared" si="163"/>
        <v>42435.874212962968</v>
      </c>
      <c r="P1741" s="18">
        <f t="shared" si="164"/>
        <v>42494.832546296297</v>
      </c>
      <c r="Q1741" t="s">
        <v>8293</v>
      </c>
      <c r="R1741" s="7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7">
        <v>3000</v>
      </c>
      <c r="E1742">
        <v>0</v>
      </c>
      <c r="F1742" t="s">
        <v>8221</v>
      </c>
      <c r="G1742" t="s">
        <v>8224</v>
      </c>
      <c r="H1742" t="s">
        <v>8246</v>
      </c>
      <c r="I1742" s="9">
        <v>1437075422</v>
      </c>
      <c r="J1742">
        <v>1434483422</v>
      </c>
      <c r="K1742" t="b">
        <v>0</v>
      </c>
      <c r="L1742">
        <v>0</v>
      </c>
      <c r="M1742" t="b">
        <v>0</v>
      </c>
      <c r="N1742" s="11">
        <f t="shared" si="162"/>
        <v>0</v>
      </c>
      <c r="O1742" s="16">
        <f t="shared" si="163"/>
        <v>42171.817384259266</v>
      </c>
      <c r="P1742" s="18">
        <f t="shared" si="164"/>
        <v>42201.817384259266</v>
      </c>
      <c r="Q1742" t="s">
        <v>8293</v>
      </c>
      <c r="R1742" s="7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7">
        <v>1200</v>
      </c>
      <c r="E1743">
        <v>1330</v>
      </c>
      <c r="F1743" t="s">
        <v>8219</v>
      </c>
      <c r="G1743" t="s">
        <v>8225</v>
      </c>
      <c r="H1743" t="s">
        <v>8247</v>
      </c>
      <c r="I1743" s="9">
        <v>1433948671</v>
      </c>
      <c r="J1743">
        <v>1430060671</v>
      </c>
      <c r="K1743" t="b">
        <v>0</v>
      </c>
      <c r="L1743">
        <v>52</v>
      </c>
      <c r="M1743" t="b">
        <v>1</v>
      </c>
      <c r="N1743" s="11">
        <f t="shared" si="162"/>
        <v>110.83333333333334</v>
      </c>
      <c r="O1743" s="16">
        <f t="shared" si="163"/>
        <v>42120.628136574072</v>
      </c>
      <c r="P1743" s="18">
        <f t="shared" si="164"/>
        <v>42165.628136574072</v>
      </c>
      <c r="Q1743" t="s">
        <v>8285</v>
      </c>
      <c r="R1743" s="7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7">
        <v>2000</v>
      </c>
      <c r="E1744">
        <v>2175</v>
      </c>
      <c r="F1744" t="s">
        <v>8219</v>
      </c>
      <c r="G1744" t="s">
        <v>8224</v>
      </c>
      <c r="H1744" t="s">
        <v>8246</v>
      </c>
      <c r="I1744" s="9">
        <v>1483822800</v>
      </c>
      <c r="J1744">
        <v>1481058170</v>
      </c>
      <c r="K1744" t="b">
        <v>0</v>
      </c>
      <c r="L1744">
        <v>34</v>
      </c>
      <c r="M1744" t="b">
        <v>1</v>
      </c>
      <c r="N1744" s="11">
        <f t="shared" si="162"/>
        <v>108.74999999999999</v>
      </c>
      <c r="O1744" s="16">
        <f t="shared" si="163"/>
        <v>42710.876967592587</v>
      </c>
      <c r="P1744" s="18">
        <f t="shared" si="164"/>
        <v>42742.875</v>
      </c>
      <c r="Q1744" t="s">
        <v>8285</v>
      </c>
      <c r="R1744" s="7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7">
        <v>6000</v>
      </c>
      <c r="E1745">
        <v>6025</v>
      </c>
      <c r="F1745" t="s">
        <v>8219</v>
      </c>
      <c r="G1745" t="s">
        <v>8224</v>
      </c>
      <c r="H1745" t="s">
        <v>8246</v>
      </c>
      <c r="I1745" s="9">
        <v>1472270340</v>
      </c>
      <c r="J1745">
        <v>1470348775</v>
      </c>
      <c r="K1745" t="b">
        <v>0</v>
      </c>
      <c r="L1745">
        <v>67</v>
      </c>
      <c r="M1745" t="b">
        <v>1</v>
      </c>
      <c r="N1745" s="11">
        <f t="shared" si="162"/>
        <v>100.41666666666667</v>
      </c>
      <c r="O1745" s="16">
        <f t="shared" si="163"/>
        <v>42586.925636574073</v>
      </c>
      <c r="P1745" s="18">
        <f t="shared" si="164"/>
        <v>42609.165972222225</v>
      </c>
      <c r="Q1745" t="s">
        <v>8285</v>
      </c>
      <c r="R1745" s="7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7">
        <v>5500</v>
      </c>
      <c r="E1746">
        <v>6515</v>
      </c>
      <c r="F1746" t="s">
        <v>8219</v>
      </c>
      <c r="G1746" t="s">
        <v>8225</v>
      </c>
      <c r="H1746" t="s">
        <v>8247</v>
      </c>
      <c r="I1746" s="9">
        <v>1425821477</v>
      </c>
      <c r="J1746">
        <v>1421937077</v>
      </c>
      <c r="K1746" t="b">
        <v>0</v>
      </c>
      <c r="L1746">
        <v>70</v>
      </c>
      <c r="M1746" t="b">
        <v>1</v>
      </c>
      <c r="N1746" s="11">
        <f t="shared" si="162"/>
        <v>118.45454545454545</v>
      </c>
      <c r="O1746" s="16">
        <f t="shared" si="163"/>
        <v>42026.605057870373</v>
      </c>
      <c r="P1746" s="18">
        <f t="shared" si="164"/>
        <v>42071.563391203701</v>
      </c>
      <c r="Q1746" t="s">
        <v>8285</v>
      </c>
      <c r="R1746" s="7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7">
        <v>7000</v>
      </c>
      <c r="E1747">
        <v>7981</v>
      </c>
      <c r="F1747" t="s">
        <v>8219</v>
      </c>
      <c r="G1747" t="s">
        <v>8224</v>
      </c>
      <c r="H1747" t="s">
        <v>8246</v>
      </c>
      <c r="I1747" s="9">
        <v>1482372000</v>
      </c>
      <c r="J1747">
        <v>1479276838</v>
      </c>
      <c r="K1747" t="b">
        <v>0</v>
      </c>
      <c r="L1747">
        <v>89</v>
      </c>
      <c r="M1747" t="b">
        <v>1</v>
      </c>
      <c r="N1747" s="11">
        <f t="shared" si="162"/>
        <v>114.01428571428571</v>
      </c>
      <c r="O1747" s="16">
        <f t="shared" si="163"/>
        <v>42690.259699074071</v>
      </c>
      <c r="P1747" s="18">
        <f t="shared" si="164"/>
        <v>42726.083333333328</v>
      </c>
      <c r="Q1747" t="s">
        <v>8285</v>
      </c>
      <c r="R1747" s="7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7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9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>
        <f t="shared" si="162"/>
        <v>148.10000000000002</v>
      </c>
      <c r="O1748" s="16">
        <f t="shared" si="163"/>
        <v>42668.176701388889</v>
      </c>
      <c r="P1748" s="18">
        <f t="shared" si="164"/>
        <v>42698.083333333328</v>
      </c>
      <c r="Q1748" t="s">
        <v>8285</v>
      </c>
      <c r="R1748" s="7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7">
        <v>9000</v>
      </c>
      <c r="E1749">
        <v>9446</v>
      </c>
      <c r="F1749" t="s">
        <v>8219</v>
      </c>
      <c r="G1749" t="s">
        <v>8225</v>
      </c>
      <c r="H1749" t="s">
        <v>8247</v>
      </c>
      <c r="I1749" s="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>
        <f t="shared" si="162"/>
        <v>104.95555555555556</v>
      </c>
      <c r="O1749" s="16">
        <f t="shared" si="163"/>
        <v>42292.435532407413</v>
      </c>
      <c r="P1749" s="18">
        <f t="shared" si="164"/>
        <v>42321.625</v>
      </c>
      <c r="Q1749" t="s">
        <v>8285</v>
      </c>
      <c r="R1749" s="7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7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9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>
        <f t="shared" si="162"/>
        <v>129.94800000000001</v>
      </c>
      <c r="O1750" s="16">
        <f t="shared" si="163"/>
        <v>42219.950729166667</v>
      </c>
      <c r="P1750" s="18">
        <f t="shared" si="164"/>
        <v>42249.950729166667</v>
      </c>
      <c r="Q1750" t="s">
        <v>8285</v>
      </c>
      <c r="R1750" s="7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7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9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>
        <f t="shared" si="162"/>
        <v>123.48756218905473</v>
      </c>
      <c r="O1751" s="16">
        <f t="shared" si="163"/>
        <v>42758.975937499999</v>
      </c>
      <c r="P1751" s="18">
        <f t="shared" si="164"/>
        <v>42795.791666666672</v>
      </c>
      <c r="Q1751" t="s">
        <v>8285</v>
      </c>
      <c r="R1751" s="7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7">
        <v>5000</v>
      </c>
      <c r="E1752">
        <v>10081</v>
      </c>
      <c r="F1752" t="s">
        <v>8219</v>
      </c>
      <c r="G1752" t="s">
        <v>8224</v>
      </c>
      <c r="H1752" t="s">
        <v>8246</v>
      </c>
      <c r="I1752" s="9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>
        <f t="shared" si="162"/>
        <v>201.62</v>
      </c>
      <c r="O1752" s="16">
        <f t="shared" si="163"/>
        <v>42454.836851851855</v>
      </c>
      <c r="P1752" s="18">
        <f t="shared" si="164"/>
        <v>42479.836851851855</v>
      </c>
      <c r="Q1752" t="s">
        <v>8285</v>
      </c>
      <c r="R1752" s="7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7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9">
        <v>1426787123</v>
      </c>
      <c r="J1753">
        <v>1424198723</v>
      </c>
      <c r="K1753" t="b">
        <v>0</v>
      </c>
      <c r="L1753">
        <v>61</v>
      </c>
      <c r="M1753" t="b">
        <v>1</v>
      </c>
      <c r="N1753" s="11">
        <f t="shared" si="162"/>
        <v>102.89999999999999</v>
      </c>
      <c r="O1753" s="16">
        <f t="shared" si="163"/>
        <v>42052.7815162037</v>
      </c>
      <c r="P1753" s="18">
        <f t="shared" si="164"/>
        <v>42082.739849537036</v>
      </c>
      <c r="Q1753" t="s">
        <v>8285</v>
      </c>
      <c r="R1753" s="7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7">
        <v>1200</v>
      </c>
      <c r="E1754">
        <v>3122</v>
      </c>
      <c r="F1754" t="s">
        <v>8219</v>
      </c>
      <c r="G1754" t="s">
        <v>8225</v>
      </c>
      <c r="H1754" t="s">
        <v>8247</v>
      </c>
      <c r="I1754" s="9">
        <v>1476425082</v>
      </c>
      <c r="J1754">
        <v>1473833082</v>
      </c>
      <c r="K1754" t="b">
        <v>0</v>
      </c>
      <c r="L1754">
        <v>90</v>
      </c>
      <c r="M1754" t="b">
        <v>1</v>
      </c>
      <c r="N1754" s="11">
        <f t="shared" si="162"/>
        <v>260.16666666666663</v>
      </c>
      <c r="O1754" s="16">
        <f t="shared" si="163"/>
        <v>42627.253263888888</v>
      </c>
      <c r="P1754" s="18">
        <f t="shared" si="164"/>
        <v>42657.253263888888</v>
      </c>
      <c r="Q1754" t="s">
        <v>8285</v>
      </c>
      <c r="R1754" s="7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7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9">
        <v>1458579568</v>
      </c>
      <c r="J1755">
        <v>1455991168</v>
      </c>
      <c r="K1755" t="b">
        <v>0</v>
      </c>
      <c r="L1755">
        <v>35</v>
      </c>
      <c r="M1755" t="b">
        <v>1</v>
      </c>
      <c r="N1755" s="11">
        <f t="shared" si="162"/>
        <v>108</v>
      </c>
      <c r="O1755" s="16">
        <f t="shared" si="163"/>
        <v>42420.74962962963</v>
      </c>
      <c r="P1755" s="18">
        <f t="shared" si="164"/>
        <v>42450.707962962959</v>
      </c>
      <c r="Q1755" t="s">
        <v>8285</v>
      </c>
      <c r="R1755" s="7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7">
        <v>8500</v>
      </c>
      <c r="E1756">
        <v>9395</v>
      </c>
      <c r="F1756" t="s">
        <v>8219</v>
      </c>
      <c r="G1756" t="s">
        <v>8229</v>
      </c>
      <c r="H1756" t="s">
        <v>8251</v>
      </c>
      <c r="I1756" s="9">
        <v>1428091353</v>
      </c>
      <c r="J1756">
        <v>1425502953</v>
      </c>
      <c r="K1756" t="b">
        <v>0</v>
      </c>
      <c r="L1756">
        <v>90</v>
      </c>
      <c r="M1756" t="b">
        <v>1</v>
      </c>
      <c r="N1756" s="11">
        <f t="shared" si="162"/>
        <v>110.52941176470587</v>
      </c>
      <c r="O1756" s="16">
        <f t="shared" si="163"/>
        <v>42067.876770833333</v>
      </c>
      <c r="P1756" s="18">
        <f t="shared" si="164"/>
        <v>42097.835104166668</v>
      </c>
      <c r="Q1756" t="s">
        <v>8285</v>
      </c>
      <c r="R1756" s="7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7">
        <v>25</v>
      </c>
      <c r="E1757">
        <v>30</v>
      </c>
      <c r="F1757" t="s">
        <v>8219</v>
      </c>
      <c r="G1757" t="s">
        <v>8224</v>
      </c>
      <c r="H1757" t="s">
        <v>8246</v>
      </c>
      <c r="I1757" s="9">
        <v>1444071361</v>
      </c>
      <c r="J1757">
        <v>1441479361</v>
      </c>
      <c r="K1757" t="b">
        <v>0</v>
      </c>
      <c r="L1757">
        <v>4</v>
      </c>
      <c r="M1757" t="b">
        <v>1</v>
      </c>
      <c r="N1757" s="11">
        <f t="shared" si="162"/>
        <v>120</v>
      </c>
      <c r="O1757" s="16">
        <f t="shared" si="163"/>
        <v>42252.788900462961</v>
      </c>
      <c r="P1757" s="18">
        <f t="shared" si="164"/>
        <v>42282.788900462961</v>
      </c>
      <c r="Q1757" t="s">
        <v>8285</v>
      </c>
      <c r="R1757" s="7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7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9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>
        <f t="shared" si="162"/>
        <v>102.82909090909091</v>
      </c>
      <c r="O1758" s="16">
        <f t="shared" si="163"/>
        <v>42571.167465277773</v>
      </c>
      <c r="P1758" s="18">
        <f t="shared" si="164"/>
        <v>42611.167465277773</v>
      </c>
      <c r="Q1758" t="s">
        <v>8285</v>
      </c>
      <c r="R1758" s="7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7">
        <v>5000</v>
      </c>
      <c r="E1759">
        <v>5800</v>
      </c>
      <c r="F1759" t="s">
        <v>8219</v>
      </c>
      <c r="G1759" t="s">
        <v>8224</v>
      </c>
      <c r="H1759" t="s">
        <v>8246</v>
      </c>
      <c r="I1759" s="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>
        <f t="shared" si="162"/>
        <v>115.99999999999999</v>
      </c>
      <c r="O1759" s="16">
        <f t="shared" si="163"/>
        <v>42733.827349537038</v>
      </c>
      <c r="P1759" s="18">
        <f t="shared" si="164"/>
        <v>42763.811805555553</v>
      </c>
      <c r="Q1759" t="s">
        <v>8285</v>
      </c>
      <c r="R1759" s="7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7">
        <v>1000</v>
      </c>
      <c r="E1760">
        <v>1147</v>
      </c>
      <c r="F1760" t="s">
        <v>8219</v>
      </c>
      <c r="G1760" t="s">
        <v>8224</v>
      </c>
      <c r="H1760" t="s">
        <v>8246</v>
      </c>
      <c r="I1760" s="9">
        <v>1468536992</v>
      </c>
      <c r="J1760">
        <v>1463352992</v>
      </c>
      <c r="K1760" t="b">
        <v>0</v>
      </c>
      <c r="L1760">
        <v>27</v>
      </c>
      <c r="M1760" t="b">
        <v>1</v>
      </c>
      <c r="N1760" s="11">
        <f t="shared" si="162"/>
        <v>114.7</v>
      </c>
      <c r="O1760" s="16">
        <f t="shared" si="163"/>
        <v>42505.955925925926</v>
      </c>
      <c r="P1760" s="18">
        <f t="shared" si="164"/>
        <v>42565.955925925926</v>
      </c>
      <c r="Q1760" t="s">
        <v>8285</v>
      </c>
      <c r="R1760" s="7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7">
        <v>5000</v>
      </c>
      <c r="E1761">
        <v>5330</v>
      </c>
      <c r="F1761" t="s">
        <v>8219</v>
      </c>
      <c r="G1761" t="s">
        <v>8224</v>
      </c>
      <c r="H1761" t="s">
        <v>8246</v>
      </c>
      <c r="I1761" s="9">
        <v>1427309629</v>
      </c>
      <c r="J1761">
        <v>1425585229</v>
      </c>
      <c r="K1761" t="b">
        <v>0</v>
      </c>
      <c r="L1761">
        <v>49</v>
      </c>
      <c r="M1761" t="b">
        <v>1</v>
      </c>
      <c r="N1761" s="11">
        <f t="shared" si="162"/>
        <v>106.60000000000001</v>
      </c>
      <c r="O1761" s="16">
        <f t="shared" si="163"/>
        <v>42068.829039351855</v>
      </c>
      <c r="P1761" s="18">
        <f t="shared" si="164"/>
        <v>42088.787372685183</v>
      </c>
      <c r="Q1761" t="s">
        <v>8285</v>
      </c>
      <c r="R1761" s="7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7">
        <v>5000</v>
      </c>
      <c r="E1762">
        <v>8272</v>
      </c>
      <c r="F1762" t="s">
        <v>8219</v>
      </c>
      <c r="G1762" t="s">
        <v>8224</v>
      </c>
      <c r="H1762" t="s">
        <v>8246</v>
      </c>
      <c r="I1762" s="9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>
        <f t="shared" si="162"/>
        <v>165.44</v>
      </c>
      <c r="O1762" s="16">
        <f t="shared" si="163"/>
        <v>42405.67260416667</v>
      </c>
      <c r="P1762" s="18">
        <f t="shared" si="164"/>
        <v>42425.67260416667</v>
      </c>
      <c r="Q1762" t="s">
        <v>8285</v>
      </c>
      <c r="R1762" s="7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7">
        <v>100</v>
      </c>
      <c r="E1763">
        <v>155</v>
      </c>
      <c r="F1763" t="s">
        <v>8219</v>
      </c>
      <c r="G1763" t="s">
        <v>8225</v>
      </c>
      <c r="H1763" t="s">
        <v>8247</v>
      </c>
      <c r="I1763" s="9">
        <v>1442065060</v>
      </c>
      <c r="J1763">
        <v>1437745060</v>
      </c>
      <c r="K1763" t="b">
        <v>0</v>
      </c>
      <c r="L1763">
        <v>3</v>
      </c>
      <c r="M1763" t="b">
        <v>1</v>
      </c>
      <c r="N1763" s="11">
        <f t="shared" si="162"/>
        <v>155</v>
      </c>
      <c r="O1763" s="16">
        <f t="shared" si="163"/>
        <v>42209.567824074074</v>
      </c>
      <c r="P1763" s="18">
        <f t="shared" si="164"/>
        <v>42259.567824074074</v>
      </c>
      <c r="Q1763" t="s">
        <v>8285</v>
      </c>
      <c r="R1763" s="7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7">
        <v>100</v>
      </c>
      <c r="E1764">
        <v>885</v>
      </c>
      <c r="F1764" t="s">
        <v>8219</v>
      </c>
      <c r="G1764" t="s">
        <v>8224</v>
      </c>
      <c r="H1764" t="s">
        <v>8246</v>
      </c>
      <c r="I1764" s="9">
        <v>1457739245</v>
      </c>
      <c r="J1764">
        <v>1455147245</v>
      </c>
      <c r="K1764" t="b">
        <v>0</v>
      </c>
      <c r="L1764">
        <v>25</v>
      </c>
      <c r="M1764" t="b">
        <v>1</v>
      </c>
      <c r="N1764" s="11">
        <f t="shared" si="162"/>
        <v>885</v>
      </c>
      <c r="O1764" s="16">
        <f t="shared" si="163"/>
        <v>42410.982002314813</v>
      </c>
      <c r="P1764" s="18">
        <f t="shared" si="164"/>
        <v>42440.982002314813</v>
      </c>
      <c r="Q1764" t="s">
        <v>8285</v>
      </c>
      <c r="R1764" s="7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7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9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>
        <f t="shared" si="162"/>
        <v>101.90833333333333</v>
      </c>
      <c r="O1765" s="16">
        <f t="shared" si="163"/>
        <v>42636.868518518517</v>
      </c>
      <c r="P1765" s="18">
        <f t="shared" si="164"/>
        <v>42666.868518518517</v>
      </c>
      <c r="Q1765" t="s">
        <v>8285</v>
      </c>
      <c r="R1765" s="7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7">
        <v>11000</v>
      </c>
      <c r="E1766">
        <v>2156</v>
      </c>
      <c r="F1766" t="s">
        <v>8221</v>
      </c>
      <c r="G1766" t="s">
        <v>8225</v>
      </c>
      <c r="H1766" t="s">
        <v>8247</v>
      </c>
      <c r="I1766" s="9">
        <v>1407065979</v>
      </c>
      <c r="J1766">
        <v>1404560379</v>
      </c>
      <c r="K1766" t="b">
        <v>1</v>
      </c>
      <c r="L1766">
        <v>39</v>
      </c>
      <c r="M1766" t="b">
        <v>0</v>
      </c>
      <c r="N1766" s="11">
        <f t="shared" si="162"/>
        <v>19.600000000000001</v>
      </c>
      <c r="O1766" s="16">
        <f t="shared" si="163"/>
        <v>41825.485868055555</v>
      </c>
      <c r="P1766" s="18">
        <f t="shared" si="164"/>
        <v>41854.485868055555</v>
      </c>
      <c r="Q1766" t="s">
        <v>8285</v>
      </c>
      <c r="R1766" s="7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9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>
        <f t="shared" si="162"/>
        <v>59.467839999999995</v>
      </c>
      <c r="O1767" s="16">
        <f t="shared" si="163"/>
        <v>41834.980462962965</v>
      </c>
      <c r="P1767" s="18">
        <f t="shared" si="164"/>
        <v>41864.980462962965</v>
      </c>
      <c r="Q1767" t="s">
        <v>8285</v>
      </c>
      <c r="R1767" s="7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7">
        <v>1500</v>
      </c>
      <c r="E1768">
        <v>0</v>
      </c>
      <c r="F1768" t="s">
        <v>8221</v>
      </c>
      <c r="G1768" t="s">
        <v>8226</v>
      </c>
      <c r="H1768" t="s">
        <v>8248</v>
      </c>
      <c r="I1768" s="9">
        <v>1408999088</v>
      </c>
      <c r="J1768">
        <v>1407184688</v>
      </c>
      <c r="K1768" t="b">
        <v>1</v>
      </c>
      <c r="L1768">
        <v>0</v>
      </c>
      <c r="M1768" t="b">
        <v>0</v>
      </c>
      <c r="N1768" s="11">
        <f t="shared" si="162"/>
        <v>0</v>
      </c>
      <c r="O1768" s="16">
        <f t="shared" si="163"/>
        <v>41855.859814814816</v>
      </c>
      <c r="P1768" s="18">
        <f t="shared" si="164"/>
        <v>41876.859814814816</v>
      </c>
      <c r="Q1768" t="s">
        <v>8285</v>
      </c>
      <c r="R1768" s="7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7">
        <v>5000</v>
      </c>
      <c r="E1769">
        <v>2286</v>
      </c>
      <c r="F1769" t="s">
        <v>8221</v>
      </c>
      <c r="G1769" t="s">
        <v>8224</v>
      </c>
      <c r="H1769" t="s">
        <v>8246</v>
      </c>
      <c r="I1769" s="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>
        <f t="shared" si="162"/>
        <v>45.72</v>
      </c>
      <c r="O1769" s="16">
        <f t="shared" si="163"/>
        <v>41824.658379629633</v>
      </c>
      <c r="P1769" s="18">
        <f t="shared" si="164"/>
        <v>41854.658379629633</v>
      </c>
      <c r="Q1769" t="s">
        <v>8285</v>
      </c>
      <c r="R1769" s="7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7">
        <v>5000</v>
      </c>
      <c r="E1770">
        <v>187</v>
      </c>
      <c r="F1770" t="s">
        <v>8221</v>
      </c>
      <c r="G1770" t="s">
        <v>8224</v>
      </c>
      <c r="H1770" t="s">
        <v>8246</v>
      </c>
      <c r="I1770" s="9">
        <v>1411824444</v>
      </c>
      <c r="J1770">
        <v>1406640444</v>
      </c>
      <c r="K1770" t="b">
        <v>1</v>
      </c>
      <c r="L1770">
        <v>15</v>
      </c>
      <c r="M1770" t="b">
        <v>0</v>
      </c>
      <c r="N1770" s="11">
        <f t="shared" si="162"/>
        <v>3.74</v>
      </c>
      <c r="O1770" s="16">
        <f t="shared" si="163"/>
        <v>41849.560694444444</v>
      </c>
      <c r="P1770" s="18">
        <f t="shared" si="164"/>
        <v>41909.560694444444</v>
      </c>
      <c r="Q1770" t="s">
        <v>8285</v>
      </c>
      <c r="R1770" s="7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7">
        <v>40000</v>
      </c>
      <c r="E1771">
        <v>1081</v>
      </c>
      <c r="F1771" t="s">
        <v>8221</v>
      </c>
      <c r="G1771" t="s">
        <v>8224</v>
      </c>
      <c r="H1771" t="s">
        <v>8246</v>
      </c>
      <c r="I1771" s="9">
        <v>1421177959</v>
      </c>
      <c r="J1771">
        <v>1418585959</v>
      </c>
      <c r="K1771" t="b">
        <v>1</v>
      </c>
      <c r="L1771">
        <v>22</v>
      </c>
      <c r="M1771" t="b">
        <v>0</v>
      </c>
      <c r="N1771" s="11">
        <f t="shared" si="162"/>
        <v>2.7025000000000001</v>
      </c>
      <c r="O1771" s="16">
        <f t="shared" si="163"/>
        <v>41987.818969907406</v>
      </c>
      <c r="P1771" s="18">
        <f t="shared" si="164"/>
        <v>42017.818969907406</v>
      </c>
      <c r="Q1771" t="s">
        <v>8285</v>
      </c>
      <c r="R1771" s="7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7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9">
        <v>1413312194</v>
      </c>
      <c r="J1772">
        <v>1410288194</v>
      </c>
      <c r="K1772" t="b">
        <v>1</v>
      </c>
      <c r="L1772">
        <v>92</v>
      </c>
      <c r="M1772" t="b">
        <v>0</v>
      </c>
      <c r="N1772" s="11">
        <f t="shared" si="162"/>
        <v>56.51428571428572</v>
      </c>
      <c r="O1772" s="16">
        <f t="shared" si="163"/>
        <v>41891.780023148152</v>
      </c>
      <c r="P1772" s="18">
        <f t="shared" si="164"/>
        <v>41926.780023148152</v>
      </c>
      <c r="Q1772" t="s">
        <v>8285</v>
      </c>
      <c r="R1772" s="7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7">
        <v>4200</v>
      </c>
      <c r="E1773">
        <v>895</v>
      </c>
      <c r="F1773" t="s">
        <v>8221</v>
      </c>
      <c r="G1773" t="s">
        <v>8225</v>
      </c>
      <c r="H1773" t="s">
        <v>8247</v>
      </c>
      <c r="I1773" s="9">
        <v>1414107040</v>
      </c>
      <c r="J1773">
        <v>1411515040</v>
      </c>
      <c r="K1773" t="b">
        <v>1</v>
      </c>
      <c r="L1773">
        <v>25</v>
      </c>
      <c r="M1773" t="b">
        <v>0</v>
      </c>
      <c r="N1773" s="11">
        <f t="shared" si="162"/>
        <v>21.30952380952381</v>
      </c>
      <c r="O1773" s="16">
        <f t="shared" si="163"/>
        <v>41905.979629629634</v>
      </c>
      <c r="P1773" s="18">
        <f t="shared" si="164"/>
        <v>41935.979629629634</v>
      </c>
      <c r="Q1773" t="s">
        <v>8285</v>
      </c>
      <c r="R1773" s="7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7">
        <v>5500</v>
      </c>
      <c r="E1774">
        <v>858</v>
      </c>
      <c r="F1774" t="s">
        <v>8221</v>
      </c>
      <c r="G1774" t="s">
        <v>8225</v>
      </c>
      <c r="H1774" t="s">
        <v>8247</v>
      </c>
      <c r="I1774" s="9">
        <v>1404666836</v>
      </c>
      <c r="J1774">
        <v>1399482836</v>
      </c>
      <c r="K1774" t="b">
        <v>1</v>
      </c>
      <c r="L1774">
        <v>19</v>
      </c>
      <c r="M1774" t="b">
        <v>0</v>
      </c>
      <c r="N1774" s="11">
        <f t="shared" si="162"/>
        <v>15.6</v>
      </c>
      <c r="O1774" s="16">
        <f t="shared" si="163"/>
        <v>41766.718009259261</v>
      </c>
      <c r="P1774" s="18">
        <f t="shared" si="164"/>
        <v>41826.718009259261</v>
      </c>
      <c r="Q1774" t="s">
        <v>8285</v>
      </c>
      <c r="R1774" s="7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7">
        <v>30000</v>
      </c>
      <c r="E1775">
        <v>1877</v>
      </c>
      <c r="F1775" t="s">
        <v>8221</v>
      </c>
      <c r="G1775" t="s">
        <v>8224</v>
      </c>
      <c r="H1775" t="s">
        <v>8246</v>
      </c>
      <c r="I1775" s="9">
        <v>1421691298</v>
      </c>
      <c r="J1775">
        <v>1417803298</v>
      </c>
      <c r="K1775" t="b">
        <v>1</v>
      </c>
      <c r="L1775">
        <v>19</v>
      </c>
      <c r="M1775" t="b">
        <v>0</v>
      </c>
      <c r="N1775" s="11">
        <f t="shared" si="162"/>
        <v>6.2566666666666677</v>
      </c>
      <c r="O1775" s="16">
        <f t="shared" si="163"/>
        <v>41978.760393518518</v>
      </c>
      <c r="P1775" s="18">
        <f t="shared" si="164"/>
        <v>42023.760393518518</v>
      </c>
      <c r="Q1775" t="s">
        <v>8285</v>
      </c>
      <c r="R1775" s="7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7">
        <v>2500</v>
      </c>
      <c r="E1776">
        <v>1148</v>
      </c>
      <c r="F1776" t="s">
        <v>8221</v>
      </c>
      <c r="G1776" t="s">
        <v>8224</v>
      </c>
      <c r="H1776" t="s">
        <v>8246</v>
      </c>
      <c r="I1776" s="9">
        <v>1417273140</v>
      </c>
      <c r="J1776">
        <v>1413609292</v>
      </c>
      <c r="K1776" t="b">
        <v>1</v>
      </c>
      <c r="L1776">
        <v>13</v>
      </c>
      <c r="M1776" t="b">
        <v>0</v>
      </c>
      <c r="N1776" s="11">
        <f t="shared" si="162"/>
        <v>45.92</v>
      </c>
      <c r="O1776" s="16">
        <f t="shared" si="163"/>
        <v>41930.218657407408</v>
      </c>
      <c r="P1776" s="18">
        <f t="shared" si="164"/>
        <v>41972.624305555553</v>
      </c>
      <c r="Q1776" t="s">
        <v>8285</v>
      </c>
      <c r="R1776" s="7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9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>
        <f t="shared" si="162"/>
        <v>65.101538461538468</v>
      </c>
      <c r="O1777" s="16">
        <f t="shared" si="163"/>
        <v>41891.976388888892</v>
      </c>
      <c r="P1777" s="18">
        <f t="shared" si="164"/>
        <v>41936.976388888892</v>
      </c>
      <c r="Q1777" t="s">
        <v>8285</v>
      </c>
      <c r="R1777" s="7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7">
        <v>5000</v>
      </c>
      <c r="E1778">
        <v>335</v>
      </c>
      <c r="F1778" t="s">
        <v>8221</v>
      </c>
      <c r="G1778" t="s">
        <v>8225</v>
      </c>
      <c r="H1778" t="s">
        <v>8247</v>
      </c>
      <c r="I1778" s="9">
        <v>1414623471</v>
      </c>
      <c r="J1778">
        <v>1411513071</v>
      </c>
      <c r="K1778" t="b">
        <v>1</v>
      </c>
      <c r="L1778">
        <v>4</v>
      </c>
      <c r="M1778" t="b">
        <v>0</v>
      </c>
      <c r="N1778" s="11">
        <f t="shared" si="162"/>
        <v>6.7</v>
      </c>
      <c r="O1778" s="16">
        <f t="shared" si="163"/>
        <v>41905.95684027778</v>
      </c>
      <c r="P1778" s="18">
        <f t="shared" si="164"/>
        <v>41941.95684027778</v>
      </c>
      <c r="Q1778" t="s">
        <v>8285</v>
      </c>
      <c r="R1778" s="7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7">
        <v>4800</v>
      </c>
      <c r="E1779">
        <v>651</v>
      </c>
      <c r="F1779" t="s">
        <v>8221</v>
      </c>
      <c r="G1779" t="s">
        <v>8233</v>
      </c>
      <c r="H1779" t="s">
        <v>8249</v>
      </c>
      <c r="I1779" s="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>
        <f t="shared" si="162"/>
        <v>13.5625</v>
      </c>
      <c r="O1779" s="16">
        <f t="shared" si="163"/>
        <v>42025.357094907406</v>
      </c>
      <c r="P1779" s="18">
        <f t="shared" si="164"/>
        <v>42055.357094907406</v>
      </c>
      <c r="Q1779" t="s">
        <v>8285</v>
      </c>
      <c r="R1779" s="7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7">
        <v>50000</v>
      </c>
      <c r="E1780">
        <v>995</v>
      </c>
      <c r="F1780" t="s">
        <v>8221</v>
      </c>
      <c r="G1780" t="s">
        <v>8224</v>
      </c>
      <c r="H1780" t="s">
        <v>8246</v>
      </c>
      <c r="I1780" s="9">
        <v>1427485395</v>
      </c>
      <c r="J1780">
        <v>1423600995</v>
      </c>
      <c r="K1780" t="b">
        <v>1</v>
      </c>
      <c r="L1780">
        <v>15</v>
      </c>
      <c r="M1780" t="b">
        <v>0</v>
      </c>
      <c r="N1780" s="11">
        <f t="shared" si="162"/>
        <v>1.9900000000000002</v>
      </c>
      <c r="O1780" s="16">
        <f t="shared" si="163"/>
        <v>42045.86336805555</v>
      </c>
      <c r="P1780" s="18">
        <f t="shared" si="164"/>
        <v>42090.821701388893</v>
      </c>
      <c r="Q1780" t="s">
        <v>8285</v>
      </c>
      <c r="R1780" s="7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7">
        <v>11000</v>
      </c>
      <c r="E1781">
        <v>3986</v>
      </c>
      <c r="F1781" t="s">
        <v>8221</v>
      </c>
      <c r="G1781" t="s">
        <v>8224</v>
      </c>
      <c r="H1781" t="s">
        <v>8246</v>
      </c>
      <c r="I1781" s="9">
        <v>1472834180</v>
      </c>
      <c r="J1781">
        <v>1470242180</v>
      </c>
      <c r="K1781" t="b">
        <v>1</v>
      </c>
      <c r="L1781">
        <v>38</v>
      </c>
      <c r="M1781" t="b">
        <v>0</v>
      </c>
      <c r="N1781" s="11">
        <f t="shared" si="162"/>
        <v>36.236363636363642</v>
      </c>
      <c r="O1781" s="16">
        <f t="shared" si="163"/>
        <v>42585.691898148143</v>
      </c>
      <c r="P1781" s="18">
        <f t="shared" si="164"/>
        <v>42615.691898148143</v>
      </c>
      <c r="Q1781" t="s">
        <v>8285</v>
      </c>
      <c r="R1781" s="7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7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9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>
        <f t="shared" si="162"/>
        <v>39.743333333333339</v>
      </c>
      <c r="O1782" s="16">
        <f t="shared" si="163"/>
        <v>42493.600810185191</v>
      </c>
      <c r="P1782" s="18">
        <f t="shared" si="164"/>
        <v>42553.600810185191</v>
      </c>
      <c r="Q1782" t="s">
        <v>8285</v>
      </c>
      <c r="R1782" s="7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7">
        <v>5500</v>
      </c>
      <c r="E1783">
        <v>1417</v>
      </c>
      <c r="F1783" t="s">
        <v>8221</v>
      </c>
      <c r="G1783" t="s">
        <v>8224</v>
      </c>
      <c r="H1783" t="s">
        <v>8246</v>
      </c>
      <c r="I1783" s="9">
        <v>1473950945</v>
      </c>
      <c r="J1783">
        <v>1471272545</v>
      </c>
      <c r="K1783" t="b">
        <v>1</v>
      </c>
      <c r="L1783">
        <v>24</v>
      </c>
      <c r="M1783" t="b">
        <v>0</v>
      </c>
      <c r="N1783" s="11">
        <f t="shared" si="162"/>
        <v>25.763636363636365</v>
      </c>
      <c r="O1783" s="16">
        <f t="shared" si="163"/>
        <v>42597.617418981477</v>
      </c>
      <c r="P1783" s="18">
        <f t="shared" si="164"/>
        <v>42628.617418981477</v>
      </c>
      <c r="Q1783" t="s">
        <v>8285</v>
      </c>
      <c r="R1783" s="7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7">
        <v>35000</v>
      </c>
      <c r="E1784">
        <v>5422</v>
      </c>
      <c r="F1784" t="s">
        <v>8221</v>
      </c>
      <c r="G1784" t="s">
        <v>8224</v>
      </c>
      <c r="H1784" t="s">
        <v>8246</v>
      </c>
      <c r="I1784" s="9">
        <v>1456062489</v>
      </c>
      <c r="J1784">
        <v>1453211289</v>
      </c>
      <c r="K1784" t="b">
        <v>1</v>
      </c>
      <c r="L1784">
        <v>76</v>
      </c>
      <c r="M1784" t="b">
        <v>0</v>
      </c>
      <c r="N1784" s="11">
        <f t="shared" si="162"/>
        <v>15.491428571428573</v>
      </c>
      <c r="O1784" s="16">
        <f t="shared" si="163"/>
        <v>42388.575104166666</v>
      </c>
      <c r="P1784" s="18">
        <f t="shared" si="164"/>
        <v>42421.575104166666</v>
      </c>
      <c r="Q1784" t="s">
        <v>8285</v>
      </c>
      <c r="R1784" s="7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7">
        <v>40000</v>
      </c>
      <c r="E1785">
        <v>9477</v>
      </c>
      <c r="F1785" t="s">
        <v>8221</v>
      </c>
      <c r="G1785" t="s">
        <v>8224</v>
      </c>
      <c r="H1785" t="s">
        <v>8246</v>
      </c>
      <c r="I1785" s="9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>
        <f t="shared" si="162"/>
        <v>23.692499999999999</v>
      </c>
      <c r="O1785" s="16">
        <f t="shared" si="163"/>
        <v>42115.949976851851</v>
      </c>
      <c r="P1785" s="18">
        <f t="shared" si="164"/>
        <v>42145.949976851851</v>
      </c>
      <c r="Q1785" t="s">
        <v>8285</v>
      </c>
      <c r="R1785" s="7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7">
        <v>5000</v>
      </c>
      <c r="E1786">
        <v>1988</v>
      </c>
      <c r="F1786" t="s">
        <v>8221</v>
      </c>
      <c r="G1786" t="s">
        <v>8224</v>
      </c>
      <c r="H1786" t="s">
        <v>8246</v>
      </c>
      <c r="I1786" s="9">
        <v>1422674700</v>
      </c>
      <c r="J1786">
        <v>1419954240</v>
      </c>
      <c r="K1786" t="b">
        <v>1</v>
      </c>
      <c r="L1786">
        <v>33</v>
      </c>
      <c r="M1786" t="b">
        <v>0</v>
      </c>
      <c r="N1786" s="11">
        <f t="shared" si="162"/>
        <v>39.76</v>
      </c>
      <c r="O1786" s="16">
        <f t="shared" si="163"/>
        <v>42003.655555555553</v>
      </c>
      <c r="P1786" s="18">
        <f t="shared" si="164"/>
        <v>42035.142361111109</v>
      </c>
      <c r="Q1786" t="s">
        <v>8285</v>
      </c>
      <c r="R1786" s="7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9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>
        <f t="shared" si="162"/>
        <v>20.220833333333331</v>
      </c>
      <c r="O1787" s="16">
        <f t="shared" si="163"/>
        <v>41897.134895833333</v>
      </c>
      <c r="P1787" s="18">
        <f t="shared" si="164"/>
        <v>41928</v>
      </c>
      <c r="Q1787" t="s">
        <v>8285</v>
      </c>
      <c r="R1787" s="7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7">
        <v>1900</v>
      </c>
      <c r="E1788">
        <v>905</v>
      </c>
      <c r="F1788" t="s">
        <v>8221</v>
      </c>
      <c r="G1788" t="s">
        <v>8233</v>
      </c>
      <c r="H1788" t="s">
        <v>8249</v>
      </c>
      <c r="I1788" s="9">
        <v>1418649177</v>
      </c>
      <c r="J1788">
        <v>1416057177</v>
      </c>
      <c r="K1788" t="b">
        <v>1</v>
      </c>
      <c r="L1788">
        <v>29</v>
      </c>
      <c r="M1788" t="b">
        <v>0</v>
      </c>
      <c r="N1788" s="11">
        <f t="shared" si="162"/>
        <v>47.631578947368418</v>
      </c>
      <c r="O1788" s="16">
        <f t="shared" si="163"/>
        <v>41958.550659722227</v>
      </c>
      <c r="P1788" s="18">
        <f t="shared" si="164"/>
        <v>41988.550659722227</v>
      </c>
      <c r="Q1788" t="s">
        <v>8285</v>
      </c>
      <c r="R1788" s="7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7">
        <v>10000</v>
      </c>
      <c r="E1789">
        <v>1533</v>
      </c>
      <c r="F1789" t="s">
        <v>8221</v>
      </c>
      <c r="G1789" t="s">
        <v>8224</v>
      </c>
      <c r="H1789" t="s">
        <v>8246</v>
      </c>
      <c r="I1789" s="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>
        <f t="shared" si="162"/>
        <v>15.329999999999998</v>
      </c>
      <c r="O1789" s="16">
        <f t="shared" si="163"/>
        <v>42068.65552083333</v>
      </c>
      <c r="P1789" s="18">
        <f t="shared" si="164"/>
        <v>42098.613854166666</v>
      </c>
      <c r="Q1789" t="s">
        <v>8285</v>
      </c>
      <c r="R1789" s="7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7">
        <v>5500</v>
      </c>
      <c r="E1790">
        <v>76</v>
      </c>
      <c r="F1790" t="s">
        <v>8221</v>
      </c>
      <c r="G1790" t="s">
        <v>8225</v>
      </c>
      <c r="H1790" t="s">
        <v>8247</v>
      </c>
      <c r="I1790" s="9">
        <v>1414795542</v>
      </c>
      <c r="J1790">
        <v>1412203542</v>
      </c>
      <c r="K1790" t="b">
        <v>1</v>
      </c>
      <c r="L1790">
        <v>4</v>
      </c>
      <c r="M1790" t="b">
        <v>0</v>
      </c>
      <c r="N1790" s="11">
        <f t="shared" si="162"/>
        <v>1.3818181818181818</v>
      </c>
      <c r="O1790" s="16">
        <f t="shared" si="163"/>
        <v>41913.94840277778</v>
      </c>
      <c r="P1790" s="18">
        <f t="shared" si="164"/>
        <v>41943.94840277778</v>
      </c>
      <c r="Q1790" t="s">
        <v>8285</v>
      </c>
      <c r="R1790" s="7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7">
        <v>8000</v>
      </c>
      <c r="E1791">
        <v>40</v>
      </c>
      <c r="F1791" t="s">
        <v>8221</v>
      </c>
      <c r="G1791" t="s">
        <v>8224</v>
      </c>
      <c r="H1791" t="s">
        <v>8246</v>
      </c>
      <c r="I1791" s="9">
        <v>1421042403</v>
      </c>
      <c r="J1791">
        <v>1415858403</v>
      </c>
      <c r="K1791" t="b">
        <v>1</v>
      </c>
      <c r="L1791">
        <v>4</v>
      </c>
      <c r="M1791" t="b">
        <v>0</v>
      </c>
      <c r="N1791" s="11">
        <f t="shared" si="162"/>
        <v>0.5</v>
      </c>
      <c r="O1791" s="16">
        <f t="shared" si="163"/>
        <v>41956.250034722223</v>
      </c>
      <c r="P1791" s="18">
        <f t="shared" si="164"/>
        <v>42016.250034722223</v>
      </c>
      <c r="Q1791" t="s">
        <v>8285</v>
      </c>
      <c r="R1791" s="7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7">
        <v>33000</v>
      </c>
      <c r="E1792">
        <v>1636</v>
      </c>
      <c r="F1792" t="s">
        <v>8221</v>
      </c>
      <c r="G1792" t="s">
        <v>8224</v>
      </c>
      <c r="H1792" t="s">
        <v>8246</v>
      </c>
      <c r="I1792" s="9">
        <v>1423152678</v>
      </c>
      <c r="J1792">
        <v>1420560678</v>
      </c>
      <c r="K1792" t="b">
        <v>1</v>
      </c>
      <c r="L1792">
        <v>15</v>
      </c>
      <c r="M1792" t="b">
        <v>0</v>
      </c>
      <c r="N1792" s="11">
        <f t="shared" si="162"/>
        <v>4.957575757575758</v>
      </c>
      <c r="O1792" s="16">
        <f t="shared" si="163"/>
        <v>42010.674513888895</v>
      </c>
      <c r="P1792" s="18">
        <f t="shared" si="164"/>
        <v>42040.674513888895</v>
      </c>
      <c r="Q1792" t="s">
        <v>8285</v>
      </c>
      <c r="R1792" s="7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7">
        <v>3000</v>
      </c>
      <c r="E1793">
        <v>107</v>
      </c>
      <c r="F1793" t="s">
        <v>8221</v>
      </c>
      <c r="G1793" t="s">
        <v>8225</v>
      </c>
      <c r="H1793" t="s">
        <v>8247</v>
      </c>
      <c r="I1793" s="9">
        <v>1422553565</v>
      </c>
      <c r="J1793">
        <v>1417369565</v>
      </c>
      <c r="K1793" t="b">
        <v>1</v>
      </c>
      <c r="L1793">
        <v>4</v>
      </c>
      <c r="M1793" t="b">
        <v>0</v>
      </c>
      <c r="N1793" s="11">
        <f t="shared" si="162"/>
        <v>3.5666666666666664</v>
      </c>
      <c r="O1793" s="16">
        <f t="shared" si="163"/>
        <v>41973.740335648152</v>
      </c>
      <c r="P1793" s="18">
        <f t="shared" si="164"/>
        <v>42033.740335648152</v>
      </c>
      <c r="Q1793" t="s">
        <v>8285</v>
      </c>
      <c r="R1793" s="7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7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9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>
        <f t="shared" ref="N1794:N1857" si="168">E1794/D1794*100</f>
        <v>61.124000000000002</v>
      </c>
      <c r="O1794" s="16">
        <f t="shared" ref="O1794:O1857" si="169">(((J1794/60)/60)/24)+DATE(1970,1,1)</f>
        <v>42189.031041666662</v>
      </c>
      <c r="P1794" s="18">
        <f t="shared" ref="P1794:P1857" si="170">(((I1794/60)/60)/24)+DATE(1970,1,1)</f>
        <v>42226.290972222225</v>
      </c>
      <c r="Q1794" t="s">
        <v>8285</v>
      </c>
      <c r="R1794" s="7">
        <f t="shared" ref="R1794:R1857" si="171">E1794/L1794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7">
        <v>3000</v>
      </c>
      <c r="E1795">
        <v>40</v>
      </c>
      <c r="F1795" t="s">
        <v>8221</v>
      </c>
      <c r="G1795" t="s">
        <v>8226</v>
      </c>
      <c r="H1795" t="s">
        <v>8248</v>
      </c>
      <c r="I1795" s="9">
        <v>1417127040</v>
      </c>
      <c r="J1795">
        <v>1414531440</v>
      </c>
      <c r="K1795" t="b">
        <v>1</v>
      </c>
      <c r="L1795">
        <v>2</v>
      </c>
      <c r="M1795" t="b">
        <v>0</v>
      </c>
      <c r="N1795" s="11">
        <f t="shared" si="168"/>
        <v>1.3333333333333335</v>
      </c>
      <c r="O1795" s="16">
        <f t="shared" si="169"/>
        <v>41940.89166666667</v>
      </c>
      <c r="P1795" s="18">
        <f t="shared" si="170"/>
        <v>41970.933333333334</v>
      </c>
      <c r="Q1795" t="s">
        <v>8285</v>
      </c>
      <c r="R1795" s="7">
        <f t="shared" si="171"/>
        <v>20</v>
      </c>
      <c r="S1795" t="str">
        <f t="shared" ref="S1795:S1858" si="172">LEFT(Q1795,FIND("/",Q1795)-1)</f>
        <v>photography</v>
      </c>
      <c r="T1795" t="str">
        <f t="shared" ref="T1795:T1858" si="173">RIGHT(Q1795,LEN(Q1795)-FIND("/",Q1795))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7">
        <v>9000</v>
      </c>
      <c r="E1796">
        <v>997</v>
      </c>
      <c r="F1796" t="s">
        <v>8221</v>
      </c>
      <c r="G1796" t="s">
        <v>8224</v>
      </c>
      <c r="H1796" t="s">
        <v>8246</v>
      </c>
      <c r="I1796" s="9">
        <v>1423660422</v>
      </c>
      <c r="J1796">
        <v>1420636422</v>
      </c>
      <c r="K1796" t="b">
        <v>1</v>
      </c>
      <c r="L1796">
        <v>18</v>
      </c>
      <c r="M1796" t="b">
        <v>0</v>
      </c>
      <c r="N1796" s="11">
        <f t="shared" si="168"/>
        <v>11.077777777777778</v>
      </c>
      <c r="O1796" s="16">
        <f t="shared" si="169"/>
        <v>42011.551180555558</v>
      </c>
      <c r="P1796" s="18">
        <f t="shared" si="170"/>
        <v>42046.551180555558</v>
      </c>
      <c r="Q1796" t="s">
        <v>8285</v>
      </c>
      <c r="R1796" s="7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9">
        <v>1476460800</v>
      </c>
      <c r="J1797">
        <v>1473922541</v>
      </c>
      <c r="K1797" t="b">
        <v>1</v>
      </c>
      <c r="L1797">
        <v>81</v>
      </c>
      <c r="M1797" t="b">
        <v>0</v>
      </c>
      <c r="N1797" s="11">
        <f t="shared" si="168"/>
        <v>38.735714285714288</v>
      </c>
      <c r="O1797" s="16">
        <f t="shared" si="169"/>
        <v>42628.288668981477</v>
      </c>
      <c r="P1797" s="18">
        <f t="shared" si="170"/>
        <v>42657.666666666672</v>
      </c>
      <c r="Q1797" t="s">
        <v>8285</v>
      </c>
      <c r="R1797" s="7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7">
        <v>19000</v>
      </c>
      <c r="E1798">
        <v>4190</v>
      </c>
      <c r="F1798" t="s">
        <v>8221</v>
      </c>
      <c r="G1798" t="s">
        <v>8225</v>
      </c>
      <c r="H1798" t="s">
        <v>8247</v>
      </c>
      <c r="I1798" s="9">
        <v>1469356366</v>
      </c>
      <c r="J1798">
        <v>1464172366</v>
      </c>
      <c r="K1798" t="b">
        <v>1</v>
      </c>
      <c r="L1798">
        <v>86</v>
      </c>
      <c r="M1798" t="b">
        <v>0</v>
      </c>
      <c r="N1798" s="11">
        <f t="shared" si="168"/>
        <v>22.05263157894737</v>
      </c>
      <c r="O1798" s="16">
        <f t="shared" si="169"/>
        <v>42515.439421296294</v>
      </c>
      <c r="P1798" s="18">
        <f t="shared" si="170"/>
        <v>42575.439421296294</v>
      </c>
      <c r="Q1798" t="s">
        <v>8285</v>
      </c>
      <c r="R1798" s="7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7">
        <v>10000</v>
      </c>
      <c r="E1799">
        <v>6755</v>
      </c>
      <c r="F1799" t="s">
        <v>8221</v>
      </c>
      <c r="G1799" t="s">
        <v>8224</v>
      </c>
      <c r="H1799" t="s">
        <v>8246</v>
      </c>
      <c r="I1799" s="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>
        <f t="shared" si="168"/>
        <v>67.55</v>
      </c>
      <c r="O1799" s="16">
        <f t="shared" si="169"/>
        <v>42689.56931712963</v>
      </c>
      <c r="P1799" s="18">
        <f t="shared" si="170"/>
        <v>42719.56931712963</v>
      </c>
      <c r="Q1799" t="s">
        <v>8285</v>
      </c>
      <c r="R1799" s="7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7">
        <v>16000</v>
      </c>
      <c r="E1800">
        <v>2182</v>
      </c>
      <c r="F1800" t="s">
        <v>8221</v>
      </c>
      <c r="G1800" t="s">
        <v>8224</v>
      </c>
      <c r="H1800" t="s">
        <v>8246</v>
      </c>
      <c r="I1800" s="9">
        <v>1454572233</v>
      </c>
      <c r="J1800">
        <v>1449388233</v>
      </c>
      <c r="K1800" t="b">
        <v>1</v>
      </c>
      <c r="L1800">
        <v>37</v>
      </c>
      <c r="M1800" t="b">
        <v>0</v>
      </c>
      <c r="N1800" s="11">
        <f t="shared" si="168"/>
        <v>13.637499999999999</v>
      </c>
      <c r="O1800" s="16">
        <f t="shared" si="169"/>
        <v>42344.32677083333</v>
      </c>
      <c r="P1800" s="18">
        <f t="shared" si="170"/>
        <v>42404.32677083333</v>
      </c>
      <c r="Q1800" t="s">
        <v>8285</v>
      </c>
      <c r="R1800" s="7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7">
        <v>4000</v>
      </c>
      <c r="E1801">
        <v>69.83</v>
      </c>
      <c r="F1801" t="s">
        <v>8221</v>
      </c>
      <c r="G1801" t="s">
        <v>8225</v>
      </c>
      <c r="H1801" t="s">
        <v>8247</v>
      </c>
      <c r="I1801" s="9">
        <v>1415740408</v>
      </c>
      <c r="J1801">
        <v>1414008808</v>
      </c>
      <c r="K1801" t="b">
        <v>1</v>
      </c>
      <c r="L1801">
        <v>6</v>
      </c>
      <c r="M1801" t="b">
        <v>0</v>
      </c>
      <c r="N1801" s="11">
        <f t="shared" si="168"/>
        <v>1.7457500000000001</v>
      </c>
      <c r="O1801" s="16">
        <f t="shared" si="169"/>
        <v>41934.842685185184</v>
      </c>
      <c r="P1801" s="18">
        <f t="shared" si="170"/>
        <v>41954.884351851855</v>
      </c>
      <c r="Q1801" t="s">
        <v>8285</v>
      </c>
      <c r="R1801" s="7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7">
        <v>46260</v>
      </c>
      <c r="E1802">
        <v>9460</v>
      </c>
      <c r="F1802" t="s">
        <v>8221</v>
      </c>
      <c r="G1802" t="s">
        <v>8225</v>
      </c>
      <c r="H1802" t="s">
        <v>8247</v>
      </c>
      <c r="I1802" s="9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>
        <f t="shared" si="168"/>
        <v>20.44963251188932</v>
      </c>
      <c r="O1802" s="16">
        <f t="shared" si="169"/>
        <v>42623.606134259258</v>
      </c>
      <c r="P1802" s="18">
        <f t="shared" si="170"/>
        <v>42653.606134259258</v>
      </c>
      <c r="Q1802" t="s">
        <v>8285</v>
      </c>
      <c r="R1802" s="7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7">
        <v>17000</v>
      </c>
      <c r="E1803">
        <v>2355</v>
      </c>
      <c r="F1803" t="s">
        <v>8221</v>
      </c>
      <c r="G1803" t="s">
        <v>8225</v>
      </c>
      <c r="H1803" t="s">
        <v>8247</v>
      </c>
      <c r="I1803" s="9">
        <v>1450181400</v>
      </c>
      <c r="J1803">
        <v>1447429868</v>
      </c>
      <c r="K1803" t="b">
        <v>1</v>
      </c>
      <c r="L1803">
        <v>37</v>
      </c>
      <c r="M1803" t="b">
        <v>0</v>
      </c>
      <c r="N1803" s="11">
        <f t="shared" si="168"/>
        <v>13.852941176470587</v>
      </c>
      <c r="O1803" s="16">
        <f t="shared" si="169"/>
        <v>42321.660509259258</v>
      </c>
      <c r="P1803" s="18">
        <f t="shared" si="170"/>
        <v>42353.506944444445</v>
      </c>
      <c r="Q1803" t="s">
        <v>8285</v>
      </c>
      <c r="R1803" s="7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7">
        <v>3500</v>
      </c>
      <c r="E1804">
        <v>1697</v>
      </c>
      <c r="F1804" t="s">
        <v>8221</v>
      </c>
      <c r="G1804" t="s">
        <v>8236</v>
      </c>
      <c r="H1804" t="s">
        <v>8249</v>
      </c>
      <c r="I1804" s="9">
        <v>1435442340</v>
      </c>
      <c r="J1804">
        <v>1433416830</v>
      </c>
      <c r="K1804" t="b">
        <v>1</v>
      </c>
      <c r="L1804">
        <v>18</v>
      </c>
      <c r="M1804" t="b">
        <v>0</v>
      </c>
      <c r="N1804" s="11">
        <f t="shared" si="168"/>
        <v>48.485714285714288</v>
      </c>
      <c r="O1804" s="16">
        <f t="shared" si="169"/>
        <v>42159.47256944445</v>
      </c>
      <c r="P1804" s="18">
        <f t="shared" si="170"/>
        <v>42182.915972222225</v>
      </c>
      <c r="Q1804" t="s">
        <v>8285</v>
      </c>
      <c r="R1804" s="7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7">
        <v>17500</v>
      </c>
      <c r="E1805">
        <v>5390</v>
      </c>
      <c r="F1805" t="s">
        <v>8221</v>
      </c>
      <c r="G1805" t="s">
        <v>8224</v>
      </c>
      <c r="H1805" t="s">
        <v>8246</v>
      </c>
      <c r="I1805" s="9">
        <v>1423878182</v>
      </c>
      <c r="J1805">
        <v>1421199782</v>
      </c>
      <c r="K1805" t="b">
        <v>1</v>
      </c>
      <c r="L1805">
        <v>75</v>
      </c>
      <c r="M1805" t="b">
        <v>0</v>
      </c>
      <c r="N1805" s="11">
        <f t="shared" si="168"/>
        <v>30.8</v>
      </c>
      <c r="O1805" s="16">
        <f t="shared" si="169"/>
        <v>42018.071550925932</v>
      </c>
      <c r="P1805" s="18">
        <f t="shared" si="170"/>
        <v>42049.071550925932</v>
      </c>
      <c r="Q1805" t="s">
        <v>8285</v>
      </c>
      <c r="R1805" s="7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7">
        <v>15500</v>
      </c>
      <c r="E1806">
        <v>5452</v>
      </c>
      <c r="F1806" t="s">
        <v>8221</v>
      </c>
      <c r="G1806" t="s">
        <v>8224</v>
      </c>
      <c r="H1806" t="s">
        <v>8246</v>
      </c>
      <c r="I1806" s="9">
        <v>1447521404</v>
      </c>
      <c r="J1806">
        <v>1444061804</v>
      </c>
      <c r="K1806" t="b">
        <v>1</v>
      </c>
      <c r="L1806">
        <v>52</v>
      </c>
      <c r="M1806" t="b">
        <v>0</v>
      </c>
      <c r="N1806" s="11">
        <f t="shared" si="168"/>
        <v>35.174193548387095</v>
      </c>
      <c r="O1806" s="16">
        <f t="shared" si="169"/>
        <v>42282.678287037037</v>
      </c>
      <c r="P1806" s="18">
        <f t="shared" si="170"/>
        <v>42322.719953703709</v>
      </c>
      <c r="Q1806" t="s">
        <v>8285</v>
      </c>
      <c r="R1806" s="7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9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>
        <f t="shared" si="168"/>
        <v>36.404444444444444</v>
      </c>
      <c r="O1807" s="16">
        <f t="shared" si="169"/>
        <v>42247.803912037038</v>
      </c>
      <c r="P1807" s="18">
        <f t="shared" si="170"/>
        <v>42279.75</v>
      </c>
      <c r="Q1807" t="s">
        <v>8285</v>
      </c>
      <c r="R1807" s="7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7">
        <v>20000</v>
      </c>
      <c r="E1808">
        <v>591</v>
      </c>
      <c r="F1808" t="s">
        <v>8221</v>
      </c>
      <c r="G1808" t="s">
        <v>8225</v>
      </c>
      <c r="H1808" t="s">
        <v>8247</v>
      </c>
      <c r="I1808" s="9">
        <v>1412090349</v>
      </c>
      <c r="J1808">
        <v>1409066349</v>
      </c>
      <c r="K1808" t="b">
        <v>1</v>
      </c>
      <c r="L1808">
        <v>8</v>
      </c>
      <c r="M1808" t="b">
        <v>0</v>
      </c>
      <c r="N1808" s="11">
        <f t="shared" si="168"/>
        <v>2.9550000000000001</v>
      </c>
      <c r="O1808" s="16">
        <f t="shared" si="169"/>
        <v>41877.638298611113</v>
      </c>
      <c r="P1808" s="18">
        <f t="shared" si="170"/>
        <v>41912.638298611113</v>
      </c>
      <c r="Q1808" t="s">
        <v>8285</v>
      </c>
      <c r="R1808" s="7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7">
        <v>5000</v>
      </c>
      <c r="E1809">
        <v>553</v>
      </c>
      <c r="F1809" t="s">
        <v>8221</v>
      </c>
      <c r="G1809" t="s">
        <v>8224</v>
      </c>
      <c r="H1809" t="s">
        <v>8246</v>
      </c>
      <c r="I1809" s="9">
        <v>1411868313</v>
      </c>
      <c r="J1809">
        <v>1409276313</v>
      </c>
      <c r="K1809" t="b">
        <v>1</v>
      </c>
      <c r="L1809">
        <v>8</v>
      </c>
      <c r="M1809" t="b">
        <v>0</v>
      </c>
      <c r="N1809" s="11">
        <f t="shared" si="168"/>
        <v>11.06</v>
      </c>
      <c r="O1809" s="16">
        <f t="shared" si="169"/>
        <v>41880.068437499998</v>
      </c>
      <c r="P1809" s="18">
        <f t="shared" si="170"/>
        <v>41910.068437499998</v>
      </c>
      <c r="Q1809" t="s">
        <v>8285</v>
      </c>
      <c r="R1809" s="7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7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9">
        <v>1486830030</v>
      </c>
      <c r="J1810">
        <v>1483806030</v>
      </c>
      <c r="K1810" t="b">
        <v>1</v>
      </c>
      <c r="L1810">
        <v>96</v>
      </c>
      <c r="M1810" t="b">
        <v>0</v>
      </c>
      <c r="N1810" s="11">
        <f t="shared" si="168"/>
        <v>41.407142857142858</v>
      </c>
      <c r="O1810" s="16">
        <f t="shared" si="169"/>
        <v>42742.680902777778</v>
      </c>
      <c r="P1810" s="18">
        <f t="shared" si="170"/>
        <v>42777.680902777778</v>
      </c>
      <c r="Q1810" t="s">
        <v>8285</v>
      </c>
      <c r="R1810" s="7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7">
        <v>3500</v>
      </c>
      <c r="E1811">
        <v>380</v>
      </c>
      <c r="F1811" t="s">
        <v>8221</v>
      </c>
      <c r="G1811" t="s">
        <v>8229</v>
      </c>
      <c r="H1811" t="s">
        <v>8251</v>
      </c>
      <c r="I1811" s="9">
        <v>1425246439</v>
      </c>
      <c r="J1811">
        <v>1422222439</v>
      </c>
      <c r="K1811" t="b">
        <v>1</v>
      </c>
      <c r="L1811">
        <v>9</v>
      </c>
      <c r="M1811" t="b">
        <v>0</v>
      </c>
      <c r="N1811" s="11">
        <f t="shared" si="168"/>
        <v>10.857142857142858</v>
      </c>
      <c r="O1811" s="16">
        <f t="shared" si="169"/>
        <v>42029.907858796301</v>
      </c>
      <c r="P1811" s="18">
        <f t="shared" si="170"/>
        <v>42064.907858796301</v>
      </c>
      <c r="Q1811" t="s">
        <v>8285</v>
      </c>
      <c r="R1811" s="7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7">
        <v>450</v>
      </c>
      <c r="E1812">
        <v>15</v>
      </c>
      <c r="F1812" t="s">
        <v>8221</v>
      </c>
      <c r="G1812" t="s">
        <v>8224</v>
      </c>
      <c r="H1812" t="s">
        <v>8246</v>
      </c>
      <c r="I1812" s="9">
        <v>1408657826</v>
      </c>
      <c r="J1812">
        <v>1407621026</v>
      </c>
      <c r="K1812" t="b">
        <v>0</v>
      </c>
      <c r="L1812">
        <v>2</v>
      </c>
      <c r="M1812" t="b">
        <v>0</v>
      </c>
      <c r="N1812" s="11">
        <f t="shared" si="168"/>
        <v>3.3333333333333335</v>
      </c>
      <c r="O1812" s="16">
        <f t="shared" si="169"/>
        <v>41860.91002314815</v>
      </c>
      <c r="P1812" s="18">
        <f t="shared" si="170"/>
        <v>41872.91002314815</v>
      </c>
      <c r="Q1812" t="s">
        <v>8285</v>
      </c>
      <c r="R1812" s="7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7">
        <v>54000</v>
      </c>
      <c r="E1813">
        <v>40</v>
      </c>
      <c r="F1813" t="s">
        <v>8221</v>
      </c>
      <c r="G1813" t="s">
        <v>8224</v>
      </c>
      <c r="H1813" t="s">
        <v>8246</v>
      </c>
      <c r="I1813" s="9">
        <v>1414123200</v>
      </c>
      <c r="J1813">
        <v>1408962270</v>
      </c>
      <c r="K1813" t="b">
        <v>0</v>
      </c>
      <c r="L1813">
        <v>26</v>
      </c>
      <c r="M1813" t="b">
        <v>0</v>
      </c>
      <c r="N1813" s="11">
        <f t="shared" si="168"/>
        <v>7.407407407407407E-2</v>
      </c>
      <c r="O1813" s="16">
        <f t="shared" si="169"/>
        <v>41876.433680555558</v>
      </c>
      <c r="P1813" s="18">
        <f t="shared" si="170"/>
        <v>41936.166666666664</v>
      </c>
      <c r="Q1813" t="s">
        <v>8285</v>
      </c>
      <c r="R1813" s="7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7">
        <v>6500</v>
      </c>
      <c r="E1814">
        <v>865</v>
      </c>
      <c r="F1814" t="s">
        <v>8221</v>
      </c>
      <c r="G1814" t="s">
        <v>8225</v>
      </c>
      <c r="H1814" t="s">
        <v>8247</v>
      </c>
      <c r="I1814" s="9">
        <v>1467531536</v>
      </c>
      <c r="J1814">
        <v>1464939536</v>
      </c>
      <c r="K1814" t="b">
        <v>0</v>
      </c>
      <c r="L1814">
        <v>23</v>
      </c>
      <c r="M1814" t="b">
        <v>0</v>
      </c>
      <c r="N1814" s="11">
        <f t="shared" si="168"/>
        <v>13.307692307692307</v>
      </c>
      <c r="O1814" s="16">
        <f t="shared" si="169"/>
        <v>42524.318703703699</v>
      </c>
      <c r="P1814" s="18">
        <f t="shared" si="170"/>
        <v>42554.318703703699</v>
      </c>
      <c r="Q1814" t="s">
        <v>8285</v>
      </c>
      <c r="R1814" s="7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7">
        <v>8750</v>
      </c>
      <c r="E1815">
        <v>0</v>
      </c>
      <c r="F1815" t="s">
        <v>8221</v>
      </c>
      <c r="G1815" t="s">
        <v>8225</v>
      </c>
      <c r="H1815" t="s">
        <v>8247</v>
      </c>
      <c r="I1815" s="9">
        <v>1407532812</v>
      </c>
      <c r="J1815">
        <v>1404940812</v>
      </c>
      <c r="K1815" t="b">
        <v>0</v>
      </c>
      <c r="L1815">
        <v>0</v>
      </c>
      <c r="M1815" t="b">
        <v>0</v>
      </c>
      <c r="N1815" s="11">
        <f t="shared" si="168"/>
        <v>0</v>
      </c>
      <c r="O1815" s="16">
        <f t="shared" si="169"/>
        <v>41829.889027777775</v>
      </c>
      <c r="P1815" s="18">
        <f t="shared" si="170"/>
        <v>41859.889027777775</v>
      </c>
      <c r="Q1815" t="s">
        <v>8285</v>
      </c>
      <c r="R1815" s="7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7">
        <v>12000</v>
      </c>
      <c r="E1816">
        <v>5902</v>
      </c>
      <c r="F1816" t="s">
        <v>8221</v>
      </c>
      <c r="G1816" t="s">
        <v>8225</v>
      </c>
      <c r="H1816" t="s">
        <v>8247</v>
      </c>
      <c r="I1816" s="9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>
        <f t="shared" si="168"/>
        <v>49.183333333333337</v>
      </c>
      <c r="O1816" s="16">
        <f t="shared" si="169"/>
        <v>42033.314074074078</v>
      </c>
      <c r="P1816" s="18">
        <f t="shared" si="170"/>
        <v>42063.314074074078</v>
      </c>
      <c r="Q1816" t="s">
        <v>8285</v>
      </c>
      <c r="R1816" s="7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7">
        <v>3000</v>
      </c>
      <c r="E1817">
        <v>0</v>
      </c>
      <c r="F1817" t="s">
        <v>8221</v>
      </c>
      <c r="G1817" t="s">
        <v>8224</v>
      </c>
      <c r="H1817" t="s">
        <v>8246</v>
      </c>
      <c r="I1817" s="9">
        <v>1435787137</v>
      </c>
      <c r="J1817">
        <v>1434577537</v>
      </c>
      <c r="K1817" t="b">
        <v>0</v>
      </c>
      <c r="L1817">
        <v>0</v>
      </c>
      <c r="M1817" t="b">
        <v>0</v>
      </c>
      <c r="N1817" s="11">
        <f t="shared" si="168"/>
        <v>0</v>
      </c>
      <c r="O1817" s="16">
        <f t="shared" si="169"/>
        <v>42172.906678240746</v>
      </c>
      <c r="P1817" s="18">
        <f t="shared" si="170"/>
        <v>42186.906678240746</v>
      </c>
      <c r="Q1817" t="s">
        <v>8285</v>
      </c>
      <c r="R1817" s="7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7">
        <v>25000</v>
      </c>
      <c r="E1818">
        <v>509</v>
      </c>
      <c r="F1818" t="s">
        <v>8221</v>
      </c>
      <c r="G1818" t="s">
        <v>8240</v>
      </c>
      <c r="H1818" t="s">
        <v>8257</v>
      </c>
      <c r="I1818" s="9">
        <v>1469473200</v>
      </c>
      <c r="J1818">
        <v>1467061303</v>
      </c>
      <c r="K1818" t="b">
        <v>0</v>
      </c>
      <c r="L1818">
        <v>6</v>
      </c>
      <c r="M1818" t="b">
        <v>0</v>
      </c>
      <c r="N1818" s="11">
        <f t="shared" si="168"/>
        <v>2.036</v>
      </c>
      <c r="O1818" s="16">
        <f t="shared" si="169"/>
        <v>42548.876192129625</v>
      </c>
      <c r="P1818" s="18">
        <f t="shared" si="170"/>
        <v>42576.791666666672</v>
      </c>
      <c r="Q1818" t="s">
        <v>8285</v>
      </c>
      <c r="R1818" s="7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7">
        <v>18000</v>
      </c>
      <c r="E1819">
        <v>9419</v>
      </c>
      <c r="F1819" t="s">
        <v>8221</v>
      </c>
      <c r="G1819" t="s">
        <v>8224</v>
      </c>
      <c r="H1819" t="s">
        <v>8246</v>
      </c>
      <c r="I1819" s="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>
        <f t="shared" si="168"/>
        <v>52.327777777777776</v>
      </c>
      <c r="O1819" s="16">
        <f t="shared" si="169"/>
        <v>42705.662118055552</v>
      </c>
      <c r="P1819" s="18">
        <f t="shared" si="170"/>
        <v>42765.290972222225</v>
      </c>
      <c r="Q1819" t="s">
        <v>8285</v>
      </c>
      <c r="R1819" s="7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7">
        <v>15000</v>
      </c>
      <c r="E1820">
        <v>0</v>
      </c>
      <c r="F1820" t="s">
        <v>8221</v>
      </c>
      <c r="G1820" t="s">
        <v>8224</v>
      </c>
      <c r="H1820" t="s">
        <v>8246</v>
      </c>
      <c r="I1820" s="9">
        <v>1428035850</v>
      </c>
      <c r="J1820">
        <v>1425447450</v>
      </c>
      <c r="K1820" t="b">
        <v>0</v>
      </c>
      <c r="L1820">
        <v>0</v>
      </c>
      <c r="M1820" t="b">
        <v>0</v>
      </c>
      <c r="N1820" s="11">
        <f t="shared" si="168"/>
        <v>0</v>
      </c>
      <c r="O1820" s="16">
        <f t="shared" si="169"/>
        <v>42067.234375</v>
      </c>
      <c r="P1820" s="18">
        <f t="shared" si="170"/>
        <v>42097.192708333328</v>
      </c>
      <c r="Q1820" t="s">
        <v>8285</v>
      </c>
      <c r="R1820" s="7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7">
        <v>1200</v>
      </c>
      <c r="E1821">
        <v>25</v>
      </c>
      <c r="F1821" t="s">
        <v>8221</v>
      </c>
      <c r="G1821" t="s">
        <v>8224</v>
      </c>
      <c r="H1821" t="s">
        <v>8246</v>
      </c>
      <c r="I1821" s="9">
        <v>1406743396</v>
      </c>
      <c r="J1821">
        <v>1404151396</v>
      </c>
      <c r="K1821" t="b">
        <v>0</v>
      </c>
      <c r="L1821">
        <v>4</v>
      </c>
      <c r="M1821" t="b">
        <v>0</v>
      </c>
      <c r="N1821" s="11">
        <f t="shared" si="168"/>
        <v>2.083333333333333</v>
      </c>
      <c r="O1821" s="16">
        <f t="shared" si="169"/>
        <v>41820.752268518518</v>
      </c>
      <c r="P1821" s="18">
        <f t="shared" si="170"/>
        <v>41850.752268518518</v>
      </c>
      <c r="Q1821" t="s">
        <v>8285</v>
      </c>
      <c r="R1821" s="7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7">
        <v>26000</v>
      </c>
      <c r="E1822">
        <v>1707</v>
      </c>
      <c r="F1822" t="s">
        <v>8221</v>
      </c>
      <c r="G1822" t="s">
        <v>8224</v>
      </c>
      <c r="H1822" t="s">
        <v>8246</v>
      </c>
      <c r="I1822" s="9">
        <v>1427850090</v>
      </c>
      <c r="J1822">
        <v>1425261690</v>
      </c>
      <c r="K1822" t="b">
        <v>0</v>
      </c>
      <c r="L1822">
        <v>8</v>
      </c>
      <c r="M1822" t="b">
        <v>0</v>
      </c>
      <c r="N1822" s="11">
        <f t="shared" si="168"/>
        <v>6.565384615384616</v>
      </c>
      <c r="O1822" s="16">
        <f t="shared" si="169"/>
        <v>42065.084375000006</v>
      </c>
      <c r="P1822" s="18">
        <f t="shared" si="170"/>
        <v>42095.042708333334</v>
      </c>
      <c r="Q1822" t="s">
        <v>8285</v>
      </c>
      <c r="R1822" s="7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7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9">
        <v>1330760367</v>
      </c>
      <c r="J1823">
        <v>1326872367</v>
      </c>
      <c r="K1823" t="b">
        <v>0</v>
      </c>
      <c r="L1823">
        <v>57</v>
      </c>
      <c r="M1823" t="b">
        <v>1</v>
      </c>
      <c r="N1823" s="11">
        <f t="shared" si="168"/>
        <v>134.88999999999999</v>
      </c>
      <c r="O1823" s="16">
        <f t="shared" si="169"/>
        <v>40926.319062499999</v>
      </c>
      <c r="P1823" s="18">
        <f t="shared" si="170"/>
        <v>40971.319062499999</v>
      </c>
      <c r="Q1823" t="s">
        <v>8276</v>
      </c>
      <c r="R1823" s="7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7">
        <v>300</v>
      </c>
      <c r="E1824">
        <v>300</v>
      </c>
      <c r="F1824" t="s">
        <v>8219</v>
      </c>
      <c r="G1824" t="s">
        <v>8229</v>
      </c>
      <c r="H1824" t="s">
        <v>8251</v>
      </c>
      <c r="I1824" s="9">
        <v>1391194860</v>
      </c>
      <c r="J1824">
        <v>1388084862</v>
      </c>
      <c r="K1824" t="b">
        <v>0</v>
      </c>
      <c r="L1824">
        <v>11</v>
      </c>
      <c r="M1824" t="b">
        <v>1</v>
      </c>
      <c r="N1824" s="11">
        <f t="shared" si="168"/>
        <v>100</v>
      </c>
      <c r="O1824" s="16">
        <f t="shared" si="169"/>
        <v>41634.797013888885</v>
      </c>
      <c r="P1824" s="18">
        <f t="shared" si="170"/>
        <v>41670.792361111111</v>
      </c>
      <c r="Q1824" t="s">
        <v>8276</v>
      </c>
      <c r="R1824" s="7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7">
        <v>700</v>
      </c>
      <c r="E1825">
        <v>811</v>
      </c>
      <c r="F1825" t="s">
        <v>8219</v>
      </c>
      <c r="G1825" t="s">
        <v>8224</v>
      </c>
      <c r="H1825" t="s">
        <v>8246</v>
      </c>
      <c r="I1825" s="9">
        <v>1351095976</v>
      </c>
      <c r="J1825">
        <v>1348503976</v>
      </c>
      <c r="K1825" t="b">
        <v>0</v>
      </c>
      <c r="L1825">
        <v>33</v>
      </c>
      <c r="M1825" t="b">
        <v>1</v>
      </c>
      <c r="N1825" s="11">
        <f t="shared" si="168"/>
        <v>115.85714285714286</v>
      </c>
      <c r="O1825" s="16">
        <f t="shared" si="169"/>
        <v>41176.684907407405</v>
      </c>
      <c r="P1825" s="18">
        <f t="shared" si="170"/>
        <v>41206.684907407405</v>
      </c>
      <c r="Q1825" t="s">
        <v>8276</v>
      </c>
      <c r="R1825" s="7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7">
        <v>3000</v>
      </c>
      <c r="E1826">
        <v>3002</v>
      </c>
      <c r="F1826" t="s">
        <v>8219</v>
      </c>
      <c r="G1826" t="s">
        <v>8224</v>
      </c>
      <c r="H1826" t="s">
        <v>8246</v>
      </c>
      <c r="I1826" s="9">
        <v>1389146880</v>
      </c>
      <c r="J1826">
        <v>1387403967</v>
      </c>
      <c r="K1826" t="b">
        <v>0</v>
      </c>
      <c r="L1826">
        <v>40</v>
      </c>
      <c r="M1826" t="b">
        <v>1</v>
      </c>
      <c r="N1826" s="11">
        <f t="shared" si="168"/>
        <v>100.06666666666666</v>
      </c>
      <c r="O1826" s="16">
        <f t="shared" si="169"/>
        <v>41626.916284722225</v>
      </c>
      <c r="P1826" s="18">
        <f t="shared" si="170"/>
        <v>41647.088888888888</v>
      </c>
      <c r="Q1826" t="s">
        <v>8276</v>
      </c>
      <c r="R1826" s="7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7">
        <v>2000</v>
      </c>
      <c r="E1827">
        <v>2101</v>
      </c>
      <c r="F1827" t="s">
        <v>8219</v>
      </c>
      <c r="G1827" t="s">
        <v>8224</v>
      </c>
      <c r="H1827" t="s">
        <v>8246</v>
      </c>
      <c r="I1827" s="9">
        <v>1373572903</v>
      </c>
      <c r="J1827">
        <v>1371585703</v>
      </c>
      <c r="K1827" t="b">
        <v>0</v>
      </c>
      <c r="L1827">
        <v>50</v>
      </c>
      <c r="M1827" t="b">
        <v>1</v>
      </c>
      <c r="N1827" s="11">
        <f t="shared" si="168"/>
        <v>105.05</v>
      </c>
      <c r="O1827" s="16">
        <f t="shared" si="169"/>
        <v>41443.83452546296</v>
      </c>
      <c r="P1827" s="18">
        <f t="shared" si="170"/>
        <v>41466.83452546296</v>
      </c>
      <c r="Q1827" t="s">
        <v>8276</v>
      </c>
      <c r="R1827" s="7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7">
        <v>2000</v>
      </c>
      <c r="E1828">
        <v>2020</v>
      </c>
      <c r="F1828" t="s">
        <v>8219</v>
      </c>
      <c r="G1828" t="s">
        <v>8224</v>
      </c>
      <c r="H1828" t="s">
        <v>8246</v>
      </c>
      <c r="I1828" s="9">
        <v>1392675017</v>
      </c>
      <c r="J1828">
        <v>1390083017</v>
      </c>
      <c r="K1828" t="b">
        <v>0</v>
      </c>
      <c r="L1828">
        <v>38</v>
      </c>
      <c r="M1828" t="b">
        <v>1</v>
      </c>
      <c r="N1828" s="11">
        <f t="shared" si="168"/>
        <v>101</v>
      </c>
      <c r="O1828" s="16">
        <f t="shared" si="169"/>
        <v>41657.923807870371</v>
      </c>
      <c r="P1828" s="18">
        <f t="shared" si="170"/>
        <v>41687.923807870371</v>
      </c>
      <c r="Q1828" t="s">
        <v>8276</v>
      </c>
      <c r="R1828" s="7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7">
        <v>8000</v>
      </c>
      <c r="E1829">
        <v>8053</v>
      </c>
      <c r="F1829" t="s">
        <v>8219</v>
      </c>
      <c r="G1829" t="s">
        <v>8224</v>
      </c>
      <c r="H1829" t="s">
        <v>8246</v>
      </c>
      <c r="I1829" s="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>
        <f t="shared" si="168"/>
        <v>100.66250000000001</v>
      </c>
      <c r="O1829" s="16">
        <f t="shared" si="169"/>
        <v>40555.325937499998</v>
      </c>
      <c r="P1829" s="18">
        <f t="shared" si="170"/>
        <v>40605.325937499998</v>
      </c>
      <c r="Q1829" t="s">
        <v>8276</v>
      </c>
      <c r="R1829" s="7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7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9">
        <v>1399672800</v>
      </c>
      <c r="J1830">
        <v>1396906530</v>
      </c>
      <c r="K1830" t="b">
        <v>0</v>
      </c>
      <c r="L1830">
        <v>48</v>
      </c>
      <c r="M1830" t="b">
        <v>1</v>
      </c>
      <c r="N1830" s="11">
        <f t="shared" si="168"/>
        <v>100.16000000000001</v>
      </c>
      <c r="O1830" s="16">
        <f t="shared" si="169"/>
        <v>41736.899652777778</v>
      </c>
      <c r="P1830" s="18">
        <f t="shared" si="170"/>
        <v>41768.916666666664</v>
      </c>
      <c r="Q1830" t="s">
        <v>8276</v>
      </c>
      <c r="R1830" s="7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7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9">
        <v>1295647200</v>
      </c>
      <c r="J1831">
        <v>1291428371</v>
      </c>
      <c r="K1831" t="b">
        <v>0</v>
      </c>
      <c r="L1831">
        <v>33</v>
      </c>
      <c r="M1831" t="b">
        <v>1</v>
      </c>
      <c r="N1831" s="11">
        <f t="shared" si="168"/>
        <v>166.68333333333334</v>
      </c>
      <c r="O1831" s="16">
        <f t="shared" si="169"/>
        <v>40516.087627314817</v>
      </c>
      <c r="P1831" s="18">
        <f t="shared" si="170"/>
        <v>40564.916666666664</v>
      </c>
      <c r="Q1831" t="s">
        <v>8276</v>
      </c>
      <c r="R1831" s="7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7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9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>
        <f t="shared" si="168"/>
        <v>101.53333333333335</v>
      </c>
      <c r="O1832" s="16">
        <f t="shared" si="169"/>
        <v>41664.684108796297</v>
      </c>
      <c r="P1832" s="18">
        <f t="shared" si="170"/>
        <v>41694.684108796297</v>
      </c>
      <c r="Q1832" t="s">
        <v>8276</v>
      </c>
      <c r="R1832" s="7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7">
        <v>1000</v>
      </c>
      <c r="E1833">
        <v>1030</v>
      </c>
      <c r="F1833" t="s">
        <v>8219</v>
      </c>
      <c r="G1833" t="s">
        <v>8224</v>
      </c>
      <c r="H1833" t="s">
        <v>8246</v>
      </c>
      <c r="I1833" s="9">
        <v>1336866863</v>
      </c>
      <c r="J1833">
        <v>1335570863</v>
      </c>
      <c r="K1833" t="b">
        <v>0</v>
      </c>
      <c r="L1833">
        <v>14</v>
      </c>
      <c r="M1833" t="b">
        <v>1</v>
      </c>
      <c r="N1833" s="11">
        <f t="shared" si="168"/>
        <v>103</v>
      </c>
      <c r="O1833" s="16">
        <f t="shared" si="169"/>
        <v>41026.996099537035</v>
      </c>
      <c r="P1833" s="18">
        <f t="shared" si="170"/>
        <v>41041.996099537035</v>
      </c>
      <c r="Q1833" t="s">
        <v>8276</v>
      </c>
      <c r="R1833" s="7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7">
        <v>350</v>
      </c>
      <c r="E1834">
        <v>500</v>
      </c>
      <c r="F1834" t="s">
        <v>8219</v>
      </c>
      <c r="G1834" t="s">
        <v>8224</v>
      </c>
      <c r="H1834" t="s">
        <v>8246</v>
      </c>
      <c r="I1834" s="9">
        <v>1299243427</v>
      </c>
      <c r="J1834">
        <v>1296651427</v>
      </c>
      <c r="K1834" t="b">
        <v>0</v>
      </c>
      <c r="L1834">
        <v>20</v>
      </c>
      <c r="M1834" t="b">
        <v>1</v>
      </c>
      <c r="N1834" s="11">
        <f t="shared" si="168"/>
        <v>142.85714285714286</v>
      </c>
      <c r="O1834" s="16">
        <f t="shared" si="169"/>
        <v>40576.539664351854</v>
      </c>
      <c r="P1834" s="18">
        <f t="shared" si="170"/>
        <v>40606.539664351854</v>
      </c>
      <c r="Q1834" t="s">
        <v>8276</v>
      </c>
      <c r="R1834" s="7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7">
        <v>400</v>
      </c>
      <c r="E1835">
        <v>1050</v>
      </c>
      <c r="F1835" t="s">
        <v>8219</v>
      </c>
      <c r="G1835" t="s">
        <v>8224</v>
      </c>
      <c r="H1835" t="s">
        <v>8246</v>
      </c>
      <c r="I1835" s="9">
        <v>1362211140</v>
      </c>
      <c r="J1835">
        <v>1359421403</v>
      </c>
      <c r="K1835" t="b">
        <v>0</v>
      </c>
      <c r="L1835">
        <v>25</v>
      </c>
      <c r="M1835" t="b">
        <v>1</v>
      </c>
      <c r="N1835" s="11">
        <f t="shared" si="168"/>
        <v>262.5</v>
      </c>
      <c r="O1835" s="16">
        <f t="shared" si="169"/>
        <v>41303.044016203705</v>
      </c>
      <c r="P1835" s="18">
        <f t="shared" si="170"/>
        <v>41335.332638888889</v>
      </c>
      <c r="Q1835" t="s">
        <v>8276</v>
      </c>
      <c r="R1835" s="7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7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9">
        <v>1422140895</v>
      </c>
      <c r="J1836">
        <v>1418684895</v>
      </c>
      <c r="K1836" t="b">
        <v>0</v>
      </c>
      <c r="L1836">
        <v>90</v>
      </c>
      <c r="M1836" t="b">
        <v>1</v>
      </c>
      <c r="N1836" s="11">
        <f t="shared" si="168"/>
        <v>118.05000000000001</v>
      </c>
      <c r="O1836" s="16">
        <f t="shared" si="169"/>
        <v>41988.964062500003</v>
      </c>
      <c r="P1836" s="18">
        <f t="shared" si="170"/>
        <v>42028.964062500003</v>
      </c>
      <c r="Q1836" t="s">
        <v>8276</v>
      </c>
      <c r="R1836" s="7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7">
        <v>500</v>
      </c>
      <c r="E1837">
        <v>520</v>
      </c>
      <c r="F1837" t="s">
        <v>8219</v>
      </c>
      <c r="G1837" t="s">
        <v>8225</v>
      </c>
      <c r="H1837" t="s">
        <v>8247</v>
      </c>
      <c r="I1837" s="9">
        <v>1459439471</v>
      </c>
      <c r="J1837">
        <v>1456851071</v>
      </c>
      <c r="K1837" t="b">
        <v>0</v>
      </c>
      <c r="L1837">
        <v>11</v>
      </c>
      <c r="M1837" t="b">
        <v>1</v>
      </c>
      <c r="N1837" s="11">
        <f t="shared" si="168"/>
        <v>104</v>
      </c>
      <c r="O1837" s="16">
        <f t="shared" si="169"/>
        <v>42430.702210648145</v>
      </c>
      <c r="P1837" s="18">
        <f t="shared" si="170"/>
        <v>42460.660543981481</v>
      </c>
      <c r="Q1837" t="s">
        <v>8276</v>
      </c>
      <c r="R1837" s="7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7">
        <v>5000</v>
      </c>
      <c r="E1838">
        <v>10017</v>
      </c>
      <c r="F1838" t="s">
        <v>8219</v>
      </c>
      <c r="G1838" t="s">
        <v>8224</v>
      </c>
      <c r="H1838" t="s">
        <v>8246</v>
      </c>
      <c r="I1838" s="9">
        <v>1361129129</v>
      </c>
      <c r="J1838">
        <v>1359660329</v>
      </c>
      <c r="K1838" t="b">
        <v>0</v>
      </c>
      <c r="L1838">
        <v>55</v>
      </c>
      <c r="M1838" t="b">
        <v>1</v>
      </c>
      <c r="N1838" s="11">
        <f t="shared" si="168"/>
        <v>200.34</v>
      </c>
      <c r="O1838" s="16">
        <f t="shared" si="169"/>
        <v>41305.809363425928</v>
      </c>
      <c r="P1838" s="18">
        <f t="shared" si="170"/>
        <v>41322.809363425928</v>
      </c>
      <c r="Q1838" t="s">
        <v>8276</v>
      </c>
      <c r="R1838" s="7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7">
        <v>600</v>
      </c>
      <c r="E1839">
        <v>1841</v>
      </c>
      <c r="F1839" t="s">
        <v>8219</v>
      </c>
      <c r="G1839" t="s">
        <v>8224</v>
      </c>
      <c r="H1839" t="s">
        <v>8246</v>
      </c>
      <c r="I1839" s="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>
        <f t="shared" si="168"/>
        <v>306.83333333333331</v>
      </c>
      <c r="O1839" s="16">
        <f t="shared" si="169"/>
        <v>40926.047858796301</v>
      </c>
      <c r="P1839" s="18">
        <f t="shared" si="170"/>
        <v>40986.006192129629</v>
      </c>
      <c r="Q1839" t="s">
        <v>8276</v>
      </c>
      <c r="R1839" s="7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7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9">
        <v>1317438000</v>
      </c>
      <c r="J1840">
        <v>1314989557</v>
      </c>
      <c r="K1840" t="b">
        <v>0</v>
      </c>
      <c r="L1840">
        <v>28</v>
      </c>
      <c r="M1840" t="b">
        <v>1</v>
      </c>
      <c r="N1840" s="11">
        <f t="shared" si="168"/>
        <v>100.149</v>
      </c>
      <c r="O1840" s="16">
        <f t="shared" si="169"/>
        <v>40788.786539351851</v>
      </c>
      <c r="P1840" s="18">
        <f t="shared" si="170"/>
        <v>40817.125</v>
      </c>
      <c r="Q1840" t="s">
        <v>8276</v>
      </c>
      <c r="R1840" s="7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7">
        <v>1000</v>
      </c>
      <c r="E1841">
        <v>2053</v>
      </c>
      <c r="F1841" t="s">
        <v>8219</v>
      </c>
      <c r="G1841" t="s">
        <v>8224</v>
      </c>
      <c r="H1841" t="s">
        <v>8246</v>
      </c>
      <c r="I1841" s="9">
        <v>1475342382</v>
      </c>
      <c r="J1841">
        <v>1472750382</v>
      </c>
      <c r="K1841" t="b">
        <v>0</v>
      </c>
      <c r="L1841">
        <v>45</v>
      </c>
      <c r="M1841" t="b">
        <v>1</v>
      </c>
      <c r="N1841" s="11">
        <f t="shared" si="168"/>
        <v>205.29999999999998</v>
      </c>
      <c r="O1841" s="16">
        <f t="shared" si="169"/>
        <v>42614.722013888888</v>
      </c>
      <c r="P1841" s="18">
        <f t="shared" si="170"/>
        <v>42644.722013888888</v>
      </c>
      <c r="Q1841" t="s">
        <v>8276</v>
      </c>
      <c r="R1841" s="7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7">
        <v>900</v>
      </c>
      <c r="E1842">
        <v>980</v>
      </c>
      <c r="F1842" t="s">
        <v>8219</v>
      </c>
      <c r="G1842" t="s">
        <v>8224</v>
      </c>
      <c r="H1842" t="s">
        <v>8246</v>
      </c>
      <c r="I1842" s="9">
        <v>1367902740</v>
      </c>
      <c r="J1842">
        <v>1366251510</v>
      </c>
      <c r="K1842" t="b">
        <v>0</v>
      </c>
      <c r="L1842">
        <v>13</v>
      </c>
      <c r="M1842" t="b">
        <v>1</v>
      </c>
      <c r="N1842" s="11">
        <f t="shared" si="168"/>
        <v>108.88888888888889</v>
      </c>
      <c r="O1842" s="16">
        <f t="shared" si="169"/>
        <v>41382.096180555556</v>
      </c>
      <c r="P1842" s="18">
        <f t="shared" si="170"/>
        <v>41401.207638888889</v>
      </c>
      <c r="Q1842" t="s">
        <v>8276</v>
      </c>
      <c r="R1842" s="7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7">
        <v>2000</v>
      </c>
      <c r="E1843">
        <v>2035</v>
      </c>
      <c r="F1843" t="s">
        <v>8219</v>
      </c>
      <c r="G1843" t="s">
        <v>8224</v>
      </c>
      <c r="H1843" t="s">
        <v>8246</v>
      </c>
      <c r="I1843" s="9">
        <v>1400561940</v>
      </c>
      <c r="J1843">
        <v>1397679445</v>
      </c>
      <c r="K1843" t="b">
        <v>0</v>
      </c>
      <c r="L1843">
        <v>40</v>
      </c>
      <c r="M1843" t="b">
        <v>1</v>
      </c>
      <c r="N1843" s="11">
        <f t="shared" si="168"/>
        <v>101.75</v>
      </c>
      <c r="O1843" s="16">
        <f t="shared" si="169"/>
        <v>41745.84542824074</v>
      </c>
      <c r="P1843" s="18">
        <f t="shared" si="170"/>
        <v>41779.207638888889</v>
      </c>
      <c r="Q1843" t="s">
        <v>8276</v>
      </c>
      <c r="R1843" s="7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7">
        <v>2000</v>
      </c>
      <c r="E1844">
        <v>2505</v>
      </c>
      <c r="F1844" t="s">
        <v>8219</v>
      </c>
      <c r="G1844" t="s">
        <v>8224</v>
      </c>
      <c r="H1844" t="s">
        <v>8246</v>
      </c>
      <c r="I1844" s="9">
        <v>1425275940</v>
      </c>
      <c r="J1844">
        <v>1422371381</v>
      </c>
      <c r="K1844" t="b">
        <v>0</v>
      </c>
      <c r="L1844">
        <v>21</v>
      </c>
      <c r="M1844" t="b">
        <v>1</v>
      </c>
      <c r="N1844" s="11">
        <f t="shared" si="168"/>
        <v>125.25</v>
      </c>
      <c r="O1844" s="16">
        <f t="shared" si="169"/>
        <v>42031.631724537037</v>
      </c>
      <c r="P1844" s="18">
        <f t="shared" si="170"/>
        <v>42065.249305555553</v>
      </c>
      <c r="Q1844" t="s">
        <v>8276</v>
      </c>
      <c r="R1844" s="7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7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9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>
        <f t="shared" si="168"/>
        <v>124.0061</v>
      </c>
      <c r="O1845" s="16">
        <f t="shared" si="169"/>
        <v>40564.994837962964</v>
      </c>
      <c r="P1845" s="18">
        <f t="shared" si="170"/>
        <v>40594.994837962964</v>
      </c>
      <c r="Q1845" t="s">
        <v>8276</v>
      </c>
      <c r="R1845" s="7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7">
        <v>1500</v>
      </c>
      <c r="E1846">
        <v>1521</v>
      </c>
      <c r="F1846" t="s">
        <v>8219</v>
      </c>
      <c r="G1846" t="s">
        <v>8224</v>
      </c>
      <c r="H1846" t="s">
        <v>8246</v>
      </c>
      <c r="I1846" s="9">
        <v>1307761200</v>
      </c>
      <c r="J1846">
        <v>1304464914</v>
      </c>
      <c r="K1846" t="b">
        <v>0</v>
      </c>
      <c r="L1846">
        <v>20</v>
      </c>
      <c r="M1846" t="b">
        <v>1</v>
      </c>
      <c r="N1846" s="11">
        <f t="shared" si="168"/>
        <v>101.4</v>
      </c>
      <c r="O1846" s="16">
        <f t="shared" si="169"/>
        <v>40666.973541666666</v>
      </c>
      <c r="P1846" s="18">
        <f t="shared" si="170"/>
        <v>40705.125</v>
      </c>
      <c r="Q1846" t="s">
        <v>8276</v>
      </c>
      <c r="R1846" s="7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7">
        <v>1000</v>
      </c>
      <c r="E1847">
        <v>1000</v>
      </c>
      <c r="F1847" t="s">
        <v>8219</v>
      </c>
      <c r="G1847" t="s">
        <v>8224</v>
      </c>
      <c r="H1847" t="s">
        <v>8246</v>
      </c>
      <c r="I1847" s="9">
        <v>1466139300</v>
      </c>
      <c r="J1847">
        <v>1464854398</v>
      </c>
      <c r="K1847" t="b">
        <v>0</v>
      </c>
      <c r="L1847">
        <v>19</v>
      </c>
      <c r="M1847" t="b">
        <v>1</v>
      </c>
      <c r="N1847" s="11">
        <f t="shared" si="168"/>
        <v>100</v>
      </c>
      <c r="O1847" s="16">
        <f t="shared" si="169"/>
        <v>42523.333310185189</v>
      </c>
      <c r="P1847" s="18">
        <f t="shared" si="170"/>
        <v>42538.204861111109</v>
      </c>
      <c r="Q1847" t="s">
        <v>8276</v>
      </c>
      <c r="R1847" s="7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7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9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>
        <f t="shared" si="168"/>
        <v>137.92666666666668</v>
      </c>
      <c r="O1848" s="16">
        <f t="shared" si="169"/>
        <v>41228.650196759263</v>
      </c>
      <c r="P1848" s="18">
        <f t="shared" si="170"/>
        <v>41258.650196759263</v>
      </c>
      <c r="Q1848" t="s">
        <v>8276</v>
      </c>
      <c r="R1848" s="7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7">
        <v>2500</v>
      </c>
      <c r="E1849">
        <v>3022</v>
      </c>
      <c r="F1849" t="s">
        <v>8219</v>
      </c>
      <c r="G1849" t="s">
        <v>8224</v>
      </c>
      <c r="H1849" t="s">
        <v>8246</v>
      </c>
      <c r="I1849" s="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>
        <f t="shared" si="168"/>
        <v>120.88000000000001</v>
      </c>
      <c r="O1849" s="16">
        <f t="shared" si="169"/>
        <v>42094.236481481479</v>
      </c>
      <c r="P1849" s="18">
        <f t="shared" si="170"/>
        <v>42115.236481481479</v>
      </c>
      <c r="Q1849" t="s">
        <v>8276</v>
      </c>
      <c r="R1849" s="7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7">
        <v>3000</v>
      </c>
      <c r="E1850">
        <v>3221</v>
      </c>
      <c r="F1850" t="s">
        <v>8219</v>
      </c>
      <c r="G1850" t="s">
        <v>8224</v>
      </c>
      <c r="H1850" t="s">
        <v>8246</v>
      </c>
      <c r="I1850" s="9">
        <v>1312095540</v>
      </c>
      <c r="J1850">
        <v>1306608888</v>
      </c>
      <c r="K1850" t="b">
        <v>0</v>
      </c>
      <c r="L1850">
        <v>24</v>
      </c>
      <c r="M1850" t="b">
        <v>1</v>
      </c>
      <c r="N1850" s="11">
        <f t="shared" si="168"/>
        <v>107.36666666666667</v>
      </c>
      <c r="O1850" s="16">
        <f t="shared" si="169"/>
        <v>40691.788055555553</v>
      </c>
      <c r="P1850" s="18">
        <f t="shared" si="170"/>
        <v>40755.290972222225</v>
      </c>
      <c r="Q1850" t="s">
        <v>8276</v>
      </c>
      <c r="R1850" s="7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7">
        <v>300</v>
      </c>
      <c r="E1851">
        <v>301</v>
      </c>
      <c r="F1851" t="s">
        <v>8219</v>
      </c>
      <c r="G1851" t="s">
        <v>8224</v>
      </c>
      <c r="H1851" t="s">
        <v>8246</v>
      </c>
      <c r="I1851" s="9">
        <v>1350505059</v>
      </c>
      <c r="J1851">
        <v>1347913059</v>
      </c>
      <c r="K1851" t="b">
        <v>0</v>
      </c>
      <c r="L1851">
        <v>8</v>
      </c>
      <c r="M1851" t="b">
        <v>1</v>
      </c>
      <c r="N1851" s="11">
        <f t="shared" si="168"/>
        <v>100.33333333333334</v>
      </c>
      <c r="O1851" s="16">
        <f t="shared" si="169"/>
        <v>41169.845590277779</v>
      </c>
      <c r="P1851" s="18">
        <f t="shared" si="170"/>
        <v>41199.845590277779</v>
      </c>
      <c r="Q1851" t="s">
        <v>8276</v>
      </c>
      <c r="R1851" s="7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7">
        <v>9000</v>
      </c>
      <c r="E1852">
        <v>9137</v>
      </c>
      <c r="F1852" t="s">
        <v>8219</v>
      </c>
      <c r="G1852" t="s">
        <v>8224</v>
      </c>
      <c r="H1852" t="s">
        <v>8246</v>
      </c>
      <c r="I1852" s="9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>
        <f t="shared" si="168"/>
        <v>101.52222222222223</v>
      </c>
      <c r="O1852" s="16">
        <f t="shared" si="169"/>
        <v>41800.959490740745</v>
      </c>
      <c r="P1852" s="18">
        <f t="shared" si="170"/>
        <v>41830.959490740745</v>
      </c>
      <c r="Q1852" t="s">
        <v>8276</v>
      </c>
      <c r="R1852" s="7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7">
        <v>1300</v>
      </c>
      <c r="E1853">
        <v>1301</v>
      </c>
      <c r="F1853" t="s">
        <v>8219</v>
      </c>
      <c r="G1853" t="s">
        <v>8224</v>
      </c>
      <c r="H1853" t="s">
        <v>8246</v>
      </c>
      <c r="I1853" s="9">
        <v>1406509200</v>
      </c>
      <c r="J1853">
        <v>1404769538</v>
      </c>
      <c r="K1853" t="b">
        <v>0</v>
      </c>
      <c r="L1853">
        <v>26</v>
      </c>
      <c r="M1853" t="b">
        <v>1</v>
      </c>
      <c r="N1853" s="11">
        <f t="shared" si="168"/>
        <v>100.07692307692308</v>
      </c>
      <c r="O1853" s="16">
        <f t="shared" si="169"/>
        <v>41827.906689814816</v>
      </c>
      <c r="P1853" s="18">
        <f t="shared" si="170"/>
        <v>41848.041666666664</v>
      </c>
      <c r="Q1853" t="s">
        <v>8276</v>
      </c>
      <c r="R1853" s="7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7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9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>
        <f t="shared" si="168"/>
        <v>116.96666666666667</v>
      </c>
      <c r="O1854" s="16">
        <f t="shared" si="169"/>
        <v>42081.77143518519</v>
      </c>
      <c r="P1854" s="18">
        <f t="shared" si="170"/>
        <v>42119</v>
      </c>
      <c r="Q1854" t="s">
        <v>8276</v>
      </c>
      <c r="R1854" s="7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7">
        <v>800</v>
      </c>
      <c r="E1855">
        <v>815</v>
      </c>
      <c r="F1855" t="s">
        <v>8219</v>
      </c>
      <c r="G1855" t="s">
        <v>8224</v>
      </c>
      <c r="H1855" t="s">
        <v>8246</v>
      </c>
      <c r="I1855" s="9">
        <v>1352860017</v>
      </c>
      <c r="J1855">
        <v>1348536417</v>
      </c>
      <c r="K1855" t="b">
        <v>0</v>
      </c>
      <c r="L1855">
        <v>14</v>
      </c>
      <c r="M1855" t="b">
        <v>1</v>
      </c>
      <c r="N1855" s="11">
        <f t="shared" si="168"/>
        <v>101.875</v>
      </c>
      <c r="O1855" s="16">
        <f t="shared" si="169"/>
        <v>41177.060381944444</v>
      </c>
      <c r="P1855" s="18">
        <f t="shared" si="170"/>
        <v>41227.102048611108</v>
      </c>
      <c r="Q1855" t="s">
        <v>8276</v>
      </c>
      <c r="R1855" s="7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7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9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>
        <f t="shared" si="168"/>
        <v>102.12366666666665</v>
      </c>
      <c r="O1856" s="16">
        <f t="shared" si="169"/>
        <v>41388.021261574075</v>
      </c>
      <c r="P1856" s="18">
        <f t="shared" si="170"/>
        <v>41418.021261574075</v>
      </c>
      <c r="Q1856" t="s">
        <v>8276</v>
      </c>
      <c r="R1856" s="7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9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>
        <f t="shared" si="168"/>
        <v>154.05897142857143</v>
      </c>
      <c r="O1857" s="16">
        <f t="shared" si="169"/>
        <v>41600.538657407407</v>
      </c>
      <c r="P1857" s="18">
        <f t="shared" si="170"/>
        <v>41645.538657407407</v>
      </c>
      <c r="Q1857" t="s">
        <v>8276</v>
      </c>
      <c r="R1857" s="7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7">
        <v>2000</v>
      </c>
      <c r="E1858">
        <v>2025</v>
      </c>
      <c r="F1858" t="s">
        <v>8219</v>
      </c>
      <c r="G1858" t="s">
        <v>8224</v>
      </c>
      <c r="H1858" t="s">
        <v>8246</v>
      </c>
      <c r="I1858" s="9">
        <v>1405715472</v>
      </c>
      <c r="J1858">
        <v>1403901072</v>
      </c>
      <c r="K1858" t="b">
        <v>0</v>
      </c>
      <c r="L1858">
        <v>38</v>
      </c>
      <c r="M1858" t="b">
        <v>1</v>
      </c>
      <c r="N1858" s="11">
        <f t="shared" ref="N1858:N1921" si="174">E1858/D1858*100</f>
        <v>101.25</v>
      </c>
      <c r="O1858" s="16">
        <f t="shared" ref="O1858:O1921" si="175">(((J1858/60)/60)/24)+DATE(1970,1,1)</f>
        <v>41817.854999999996</v>
      </c>
      <c r="P1858" s="18">
        <f t="shared" ref="P1858:P1921" si="176">(((I1858/60)/60)/24)+DATE(1970,1,1)</f>
        <v>41838.854999999996</v>
      </c>
      <c r="Q1858" t="s">
        <v>8276</v>
      </c>
      <c r="R1858" s="7">
        <f t="shared" ref="R1858:R1921" si="177">E1858/L1858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7">
        <v>3000</v>
      </c>
      <c r="E1859">
        <v>3000</v>
      </c>
      <c r="F1859" t="s">
        <v>8219</v>
      </c>
      <c r="G1859" t="s">
        <v>8224</v>
      </c>
      <c r="H1859" t="s">
        <v>8246</v>
      </c>
      <c r="I1859" s="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>
        <f t="shared" si="174"/>
        <v>100</v>
      </c>
      <c r="O1859" s="16">
        <f t="shared" si="175"/>
        <v>41864.76866898148</v>
      </c>
      <c r="P1859" s="18">
        <f t="shared" si="176"/>
        <v>41894.76866898148</v>
      </c>
      <c r="Q1859" t="s">
        <v>8276</v>
      </c>
      <c r="R1859" s="7">
        <f t="shared" si="177"/>
        <v>136.36363636363637</v>
      </c>
      <c r="S1859" t="str">
        <f t="shared" ref="S1859:S1922" si="178">LEFT(Q1859,FIND("/",Q1859)-1)</f>
        <v>music</v>
      </c>
      <c r="T1859" t="str">
        <f t="shared" ref="T1859:T1922" si="179">RIGHT(Q1859,LEN(Q1859)-FIND("/",Q1859))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7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9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>
        <f t="shared" si="174"/>
        <v>108.74800874800874</v>
      </c>
      <c r="O1860" s="16">
        <f t="shared" si="175"/>
        <v>40833.200474537036</v>
      </c>
      <c r="P1860" s="18">
        <f t="shared" si="176"/>
        <v>40893.242141203707</v>
      </c>
      <c r="Q1860" t="s">
        <v>8276</v>
      </c>
      <c r="R1860" s="7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7">
        <v>3000</v>
      </c>
      <c r="E1861">
        <v>3955</v>
      </c>
      <c r="F1861" t="s">
        <v>8219</v>
      </c>
      <c r="G1861" t="s">
        <v>8224</v>
      </c>
      <c r="H1861" t="s">
        <v>8246</v>
      </c>
      <c r="I1861" s="9">
        <v>1316716129</v>
      </c>
      <c r="J1861">
        <v>1314124129</v>
      </c>
      <c r="K1861" t="b">
        <v>0</v>
      </c>
      <c r="L1861">
        <v>56</v>
      </c>
      <c r="M1861" t="b">
        <v>1</v>
      </c>
      <c r="N1861" s="11">
        <f t="shared" si="174"/>
        <v>131.83333333333334</v>
      </c>
      <c r="O1861" s="16">
        <f t="shared" si="175"/>
        <v>40778.770011574074</v>
      </c>
      <c r="P1861" s="18">
        <f t="shared" si="176"/>
        <v>40808.770011574074</v>
      </c>
      <c r="Q1861" t="s">
        <v>8276</v>
      </c>
      <c r="R1861" s="7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7">
        <v>750</v>
      </c>
      <c r="E1862">
        <v>1001</v>
      </c>
      <c r="F1862" t="s">
        <v>8219</v>
      </c>
      <c r="G1862" t="s">
        <v>8224</v>
      </c>
      <c r="H1862" t="s">
        <v>8246</v>
      </c>
      <c r="I1862" s="9">
        <v>1391706084</v>
      </c>
      <c r="J1862">
        <v>1389891684</v>
      </c>
      <c r="K1862" t="b">
        <v>0</v>
      </c>
      <c r="L1862">
        <v>19</v>
      </c>
      <c r="M1862" t="b">
        <v>1</v>
      </c>
      <c r="N1862" s="11">
        <f t="shared" si="174"/>
        <v>133.46666666666667</v>
      </c>
      <c r="O1862" s="16">
        <f t="shared" si="175"/>
        <v>41655.709305555552</v>
      </c>
      <c r="P1862" s="18">
        <f t="shared" si="176"/>
        <v>41676.709305555552</v>
      </c>
      <c r="Q1862" t="s">
        <v>8276</v>
      </c>
      <c r="R1862" s="7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7">
        <v>250000</v>
      </c>
      <c r="E1863">
        <v>0</v>
      </c>
      <c r="F1863" t="s">
        <v>8221</v>
      </c>
      <c r="G1863" t="s">
        <v>8225</v>
      </c>
      <c r="H1863" t="s">
        <v>8247</v>
      </c>
      <c r="I1863" s="9">
        <v>1422256341</v>
      </c>
      <c r="J1863">
        <v>1419664341</v>
      </c>
      <c r="K1863" t="b">
        <v>0</v>
      </c>
      <c r="L1863">
        <v>0</v>
      </c>
      <c r="M1863" t="b">
        <v>0</v>
      </c>
      <c r="N1863" s="11">
        <f t="shared" si="174"/>
        <v>0</v>
      </c>
      <c r="O1863" s="16">
        <f t="shared" si="175"/>
        <v>42000.300243055557</v>
      </c>
      <c r="P1863" s="18">
        <f t="shared" si="176"/>
        <v>42030.300243055557</v>
      </c>
      <c r="Q1863" t="s">
        <v>8283</v>
      </c>
      <c r="R1863" s="7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7">
        <v>18000</v>
      </c>
      <c r="E1864">
        <v>1455</v>
      </c>
      <c r="F1864" t="s">
        <v>8221</v>
      </c>
      <c r="G1864" t="s">
        <v>8224</v>
      </c>
      <c r="H1864" t="s">
        <v>8246</v>
      </c>
      <c r="I1864" s="9">
        <v>1488958200</v>
      </c>
      <c r="J1864">
        <v>1484912974</v>
      </c>
      <c r="K1864" t="b">
        <v>0</v>
      </c>
      <c r="L1864">
        <v>16</v>
      </c>
      <c r="M1864" t="b">
        <v>0</v>
      </c>
      <c r="N1864" s="11">
        <f t="shared" si="174"/>
        <v>8.0833333333333321</v>
      </c>
      <c r="O1864" s="16">
        <f t="shared" si="175"/>
        <v>42755.492754629624</v>
      </c>
      <c r="P1864" s="18">
        <f t="shared" si="176"/>
        <v>42802.3125</v>
      </c>
      <c r="Q1864" t="s">
        <v>8283</v>
      </c>
      <c r="R1864" s="7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7">
        <v>2500</v>
      </c>
      <c r="E1865">
        <v>10</v>
      </c>
      <c r="F1865" t="s">
        <v>8221</v>
      </c>
      <c r="G1865" t="s">
        <v>8224</v>
      </c>
      <c r="H1865" t="s">
        <v>8246</v>
      </c>
      <c r="I1865" s="9">
        <v>1402600085</v>
      </c>
      <c r="J1865">
        <v>1400008085</v>
      </c>
      <c r="K1865" t="b">
        <v>0</v>
      </c>
      <c r="L1865">
        <v>2</v>
      </c>
      <c r="M1865" t="b">
        <v>0</v>
      </c>
      <c r="N1865" s="11">
        <f t="shared" si="174"/>
        <v>0.4</v>
      </c>
      <c r="O1865" s="16">
        <f t="shared" si="175"/>
        <v>41772.797280092593</v>
      </c>
      <c r="P1865" s="18">
        <f t="shared" si="176"/>
        <v>41802.797280092593</v>
      </c>
      <c r="Q1865" t="s">
        <v>8283</v>
      </c>
      <c r="R1865" s="7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7">
        <v>6500</v>
      </c>
      <c r="E1866">
        <v>2788</v>
      </c>
      <c r="F1866" t="s">
        <v>8221</v>
      </c>
      <c r="G1866" t="s">
        <v>8224</v>
      </c>
      <c r="H1866" t="s">
        <v>8246</v>
      </c>
      <c r="I1866" s="9">
        <v>1399223500</v>
      </c>
      <c r="J1866">
        <v>1396631500</v>
      </c>
      <c r="K1866" t="b">
        <v>0</v>
      </c>
      <c r="L1866">
        <v>48</v>
      </c>
      <c r="M1866" t="b">
        <v>0</v>
      </c>
      <c r="N1866" s="11">
        <f t="shared" si="174"/>
        <v>42.892307692307689</v>
      </c>
      <c r="O1866" s="16">
        <f t="shared" si="175"/>
        <v>41733.716435185182</v>
      </c>
      <c r="P1866" s="18">
        <f t="shared" si="176"/>
        <v>41763.716435185182</v>
      </c>
      <c r="Q1866" t="s">
        <v>8283</v>
      </c>
      <c r="R1866" s="7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7">
        <v>110000</v>
      </c>
      <c r="E1867">
        <v>4</v>
      </c>
      <c r="F1867" t="s">
        <v>8221</v>
      </c>
      <c r="G1867" t="s">
        <v>8225</v>
      </c>
      <c r="H1867" t="s">
        <v>8247</v>
      </c>
      <c r="I1867" s="9">
        <v>1478425747</v>
      </c>
      <c r="J1867">
        <v>1475398147</v>
      </c>
      <c r="K1867" t="b">
        <v>0</v>
      </c>
      <c r="L1867">
        <v>2</v>
      </c>
      <c r="M1867" t="b">
        <v>0</v>
      </c>
      <c r="N1867" s="11">
        <f t="shared" si="174"/>
        <v>3.6363636363636364E-3</v>
      </c>
      <c r="O1867" s="16">
        <f t="shared" si="175"/>
        <v>42645.367442129631</v>
      </c>
      <c r="P1867" s="18">
        <f t="shared" si="176"/>
        <v>42680.409108796302</v>
      </c>
      <c r="Q1867" t="s">
        <v>8283</v>
      </c>
      <c r="R1867" s="7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7">
        <v>25000</v>
      </c>
      <c r="E1868">
        <v>125</v>
      </c>
      <c r="F1868" t="s">
        <v>8221</v>
      </c>
      <c r="G1868" t="s">
        <v>8224</v>
      </c>
      <c r="H1868" t="s">
        <v>8246</v>
      </c>
      <c r="I1868" s="9">
        <v>1488340800</v>
      </c>
      <c r="J1868">
        <v>1483768497</v>
      </c>
      <c r="K1868" t="b">
        <v>0</v>
      </c>
      <c r="L1868">
        <v>2</v>
      </c>
      <c r="M1868" t="b">
        <v>0</v>
      </c>
      <c r="N1868" s="11">
        <f t="shared" si="174"/>
        <v>0.5</v>
      </c>
      <c r="O1868" s="16">
        <f t="shared" si="175"/>
        <v>42742.246493055558</v>
      </c>
      <c r="P1868" s="18">
        <f t="shared" si="176"/>
        <v>42795.166666666672</v>
      </c>
      <c r="Q1868" t="s">
        <v>8283</v>
      </c>
      <c r="R1868" s="7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7">
        <v>20000</v>
      </c>
      <c r="E1869">
        <v>10</v>
      </c>
      <c r="F1869" t="s">
        <v>8221</v>
      </c>
      <c r="G1869" t="s">
        <v>8224</v>
      </c>
      <c r="H1869" t="s">
        <v>8246</v>
      </c>
      <c r="I1869" s="9">
        <v>1478383912</v>
      </c>
      <c r="J1869">
        <v>1475791912</v>
      </c>
      <c r="K1869" t="b">
        <v>0</v>
      </c>
      <c r="L1869">
        <v>1</v>
      </c>
      <c r="M1869" t="b">
        <v>0</v>
      </c>
      <c r="N1869" s="11">
        <f t="shared" si="174"/>
        <v>0.05</v>
      </c>
      <c r="O1869" s="16">
        <f t="shared" si="175"/>
        <v>42649.924907407403</v>
      </c>
      <c r="P1869" s="18">
        <f t="shared" si="176"/>
        <v>42679.924907407403</v>
      </c>
      <c r="Q1869" t="s">
        <v>8283</v>
      </c>
      <c r="R1869" s="7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7">
        <v>25000</v>
      </c>
      <c r="E1870">
        <v>1217</v>
      </c>
      <c r="F1870" t="s">
        <v>8221</v>
      </c>
      <c r="G1870" t="s">
        <v>8224</v>
      </c>
      <c r="H1870" t="s">
        <v>8246</v>
      </c>
      <c r="I1870" s="9">
        <v>1450166340</v>
      </c>
      <c r="J1870">
        <v>1448044925</v>
      </c>
      <c r="K1870" t="b">
        <v>0</v>
      </c>
      <c r="L1870">
        <v>17</v>
      </c>
      <c r="M1870" t="b">
        <v>0</v>
      </c>
      <c r="N1870" s="11">
        <f t="shared" si="174"/>
        <v>4.8680000000000003</v>
      </c>
      <c r="O1870" s="16">
        <f t="shared" si="175"/>
        <v>42328.779224537036</v>
      </c>
      <c r="P1870" s="18">
        <f t="shared" si="176"/>
        <v>42353.332638888889</v>
      </c>
      <c r="Q1870" t="s">
        <v>8283</v>
      </c>
      <c r="R1870" s="7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7">
        <v>10000</v>
      </c>
      <c r="E1871">
        <v>0</v>
      </c>
      <c r="F1871" t="s">
        <v>8221</v>
      </c>
      <c r="G1871" t="s">
        <v>8224</v>
      </c>
      <c r="H1871" t="s">
        <v>8246</v>
      </c>
      <c r="I1871" s="9">
        <v>1483488249</v>
      </c>
      <c r="J1871">
        <v>1480896249</v>
      </c>
      <c r="K1871" t="b">
        <v>0</v>
      </c>
      <c r="L1871">
        <v>0</v>
      </c>
      <c r="M1871" t="b">
        <v>0</v>
      </c>
      <c r="N1871" s="11">
        <f t="shared" si="174"/>
        <v>0</v>
      </c>
      <c r="O1871" s="16">
        <f t="shared" si="175"/>
        <v>42709.002881944441</v>
      </c>
      <c r="P1871" s="18">
        <f t="shared" si="176"/>
        <v>42739.002881944441</v>
      </c>
      <c r="Q1871" t="s">
        <v>8283</v>
      </c>
      <c r="R1871" s="7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7">
        <v>3500</v>
      </c>
      <c r="E1872">
        <v>361</v>
      </c>
      <c r="F1872" t="s">
        <v>8221</v>
      </c>
      <c r="G1872" t="s">
        <v>8224</v>
      </c>
      <c r="H1872" t="s">
        <v>8246</v>
      </c>
      <c r="I1872" s="9">
        <v>1454213820</v>
      </c>
      <c r="J1872">
        <v>1451723535</v>
      </c>
      <c r="K1872" t="b">
        <v>0</v>
      </c>
      <c r="L1872">
        <v>11</v>
      </c>
      <c r="M1872" t="b">
        <v>0</v>
      </c>
      <c r="N1872" s="11">
        <f t="shared" si="174"/>
        <v>10.314285714285715</v>
      </c>
      <c r="O1872" s="16">
        <f t="shared" si="175"/>
        <v>42371.355729166666</v>
      </c>
      <c r="P1872" s="18">
        <f t="shared" si="176"/>
        <v>42400.178472222222</v>
      </c>
      <c r="Q1872" t="s">
        <v>8283</v>
      </c>
      <c r="R1872" s="7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7">
        <v>6500</v>
      </c>
      <c r="E1873">
        <v>4666</v>
      </c>
      <c r="F1873" t="s">
        <v>8221</v>
      </c>
      <c r="G1873" t="s">
        <v>8224</v>
      </c>
      <c r="H1873" t="s">
        <v>8246</v>
      </c>
      <c r="I1873" s="9">
        <v>1416512901</v>
      </c>
      <c r="J1873">
        <v>1413053301</v>
      </c>
      <c r="K1873" t="b">
        <v>0</v>
      </c>
      <c r="L1873">
        <v>95</v>
      </c>
      <c r="M1873" t="b">
        <v>0</v>
      </c>
      <c r="N1873" s="11">
        <f t="shared" si="174"/>
        <v>71.784615384615378</v>
      </c>
      <c r="O1873" s="16">
        <f t="shared" si="175"/>
        <v>41923.783576388887</v>
      </c>
      <c r="P1873" s="18">
        <f t="shared" si="176"/>
        <v>41963.825243055559</v>
      </c>
      <c r="Q1873" t="s">
        <v>8283</v>
      </c>
      <c r="R1873" s="7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7">
        <v>20000</v>
      </c>
      <c r="E1874">
        <v>212</v>
      </c>
      <c r="F1874" t="s">
        <v>8221</v>
      </c>
      <c r="G1874" t="s">
        <v>8224</v>
      </c>
      <c r="H1874" t="s">
        <v>8246</v>
      </c>
      <c r="I1874" s="9">
        <v>1435633602</v>
      </c>
      <c r="J1874">
        <v>1433041602</v>
      </c>
      <c r="K1874" t="b">
        <v>0</v>
      </c>
      <c r="L1874">
        <v>13</v>
      </c>
      <c r="M1874" t="b">
        <v>0</v>
      </c>
      <c r="N1874" s="11">
        <f t="shared" si="174"/>
        <v>1.06</v>
      </c>
      <c r="O1874" s="16">
        <f t="shared" si="175"/>
        <v>42155.129652777774</v>
      </c>
      <c r="P1874" s="18">
        <f t="shared" si="176"/>
        <v>42185.129652777774</v>
      </c>
      <c r="Q1874" t="s">
        <v>8283</v>
      </c>
      <c r="R1874" s="7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7">
        <v>8000</v>
      </c>
      <c r="E1875">
        <v>36</v>
      </c>
      <c r="F1875" t="s">
        <v>8221</v>
      </c>
      <c r="G1875" t="s">
        <v>8229</v>
      </c>
      <c r="H1875" t="s">
        <v>8251</v>
      </c>
      <c r="I1875" s="9">
        <v>1436373900</v>
      </c>
      <c r="J1875">
        <v>1433861210</v>
      </c>
      <c r="K1875" t="b">
        <v>0</v>
      </c>
      <c r="L1875">
        <v>2</v>
      </c>
      <c r="M1875" t="b">
        <v>0</v>
      </c>
      <c r="N1875" s="11">
        <f t="shared" si="174"/>
        <v>0.44999999999999996</v>
      </c>
      <c r="O1875" s="16">
        <f t="shared" si="175"/>
        <v>42164.615856481483</v>
      </c>
      <c r="P1875" s="18">
        <f t="shared" si="176"/>
        <v>42193.697916666672</v>
      </c>
      <c r="Q1875" t="s">
        <v>8283</v>
      </c>
      <c r="R1875" s="7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7">
        <v>160000</v>
      </c>
      <c r="E1876">
        <v>26</v>
      </c>
      <c r="F1876" t="s">
        <v>8221</v>
      </c>
      <c r="G1876" t="s">
        <v>8224</v>
      </c>
      <c r="H1876" t="s">
        <v>8246</v>
      </c>
      <c r="I1876" s="9">
        <v>1467155733</v>
      </c>
      <c r="J1876">
        <v>1465427733</v>
      </c>
      <c r="K1876" t="b">
        <v>0</v>
      </c>
      <c r="L1876">
        <v>2</v>
      </c>
      <c r="M1876" t="b">
        <v>0</v>
      </c>
      <c r="N1876" s="11">
        <f t="shared" si="174"/>
        <v>1.6250000000000001E-2</v>
      </c>
      <c r="O1876" s="16">
        <f t="shared" si="175"/>
        <v>42529.969131944439</v>
      </c>
      <c r="P1876" s="18">
        <f t="shared" si="176"/>
        <v>42549.969131944439</v>
      </c>
      <c r="Q1876" t="s">
        <v>8283</v>
      </c>
      <c r="R1876" s="7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7">
        <v>10000</v>
      </c>
      <c r="E1877">
        <v>51</v>
      </c>
      <c r="F1877" t="s">
        <v>8221</v>
      </c>
      <c r="G1877" t="s">
        <v>8224</v>
      </c>
      <c r="H1877" t="s">
        <v>8246</v>
      </c>
      <c r="I1877" s="9">
        <v>1470519308</v>
      </c>
      <c r="J1877">
        <v>1465335308</v>
      </c>
      <c r="K1877" t="b">
        <v>0</v>
      </c>
      <c r="L1877">
        <v>3</v>
      </c>
      <c r="M1877" t="b">
        <v>0</v>
      </c>
      <c r="N1877" s="11">
        <f t="shared" si="174"/>
        <v>0.51</v>
      </c>
      <c r="O1877" s="16">
        <f t="shared" si="175"/>
        <v>42528.899398148147</v>
      </c>
      <c r="P1877" s="18">
        <f t="shared" si="176"/>
        <v>42588.899398148147</v>
      </c>
      <c r="Q1877" t="s">
        <v>8283</v>
      </c>
      <c r="R1877" s="7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7">
        <v>280</v>
      </c>
      <c r="E1878">
        <v>0</v>
      </c>
      <c r="F1878" t="s">
        <v>8221</v>
      </c>
      <c r="G1878" t="s">
        <v>8226</v>
      </c>
      <c r="H1878" t="s">
        <v>8248</v>
      </c>
      <c r="I1878" s="9">
        <v>1402901405</v>
      </c>
      <c r="J1878">
        <v>1400309405</v>
      </c>
      <c r="K1878" t="b">
        <v>0</v>
      </c>
      <c r="L1878">
        <v>0</v>
      </c>
      <c r="M1878" t="b">
        <v>0</v>
      </c>
      <c r="N1878" s="11">
        <f t="shared" si="174"/>
        <v>0</v>
      </c>
      <c r="O1878" s="16">
        <f t="shared" si="175"/>
        <v>41776.284780092588</v>
      </c>
      <c r="P1878" s="18">
        <f t="shared" si="176"/>
        <v>41806.284780092588</v>
      </c>
      <c r="Q1878" t="s">
        <v>8283</v>
      </c>
      <c r="R1878" s="7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7">
        <v>60</v>
      </c>
      <c r="E1879">
        <v>0</v>
      </c>
      <c r="F1879" t="s">
        <v>8221</v>
      </c>
      <c r="G1879" t="s">
        <v>8224</v>
      </c>
      <c r="H1879" t="s">
        <v>8246</v>
      </c>
      <c r="I1879" s="9">
        <v>1425170525</v>
      </c>
      <c r="J1879">
        <v>1422664925</v>
      </c>
      <c r="K1879" t="b">
        <v>0</v>
      </c>
      <c r="L1879">
        <v>0</v>
      </c>
      <c r="M1879" t="b">
        <v>0</v>
      </c>
      <c r="N1879" s="11">
        <f t="shared" si="174"/>
        <v>0</v>
      </c>
      <c r="O1879" s="16">
        <f t="shared" si="175"/>
        <v>42035.029224537036</v>
      </c>
      <c r="P1879" s="18">
        <f t="shared" si="176"/>
        <v>42064.029224537036</v>
      </c>
      <c r="Q1879" t="s">
        <v>8283</v>
      </c>
      <c r="R1879" s="7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7">
        <v>8000</v>
      </c>
      <c r="E1880">
        <v>0</v>
      </c>
      <c r="F1880" t="s">
        <v>8221</v>
      </c>
      <c r="G1880" t="s">
        <v>8226</v>
      </c>
      <c r="H1880" t="s">
        <v>8248</v>
      </c>
      <c r="I1880" s="9">
        <v>1402618355</v>
      </c>
      <c r="J1880">
        <v>1400026355</v>
      </c>
      <c r="K1880" t="b">
        <v>0</v>
      </c>
      <c r="L1880">
        <v>0</v>
      </c>
      <c r="M1880" t="b">
        <v>0</v>
      </c>
      <c r="N1880" s="11">
        <f t="shared" si="174"/>
        <v>0</v>
      </c>
      <c r="O1880" s="16">
        <f t="shared" si="175"/>
        <v>41773.008738425924</v>
      </c>
      <c r="P1880" s="18">
        <f t="shared" si="176"/>
        <v>41803.008738425924</v>
      </c>
      <c r="Q1880" t="s">
        <v>8283</v>
      </c>
      <c r="R1880" s="7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7">
        <v>5000</v>
      </c>
      <c r="E1881">
        <v>6</v>
      </c>
      <c r="F1881" t="s">
        <v>8221</v>
      </c>
      <c r="G1881" t="s">
        <v>8227</v>
      </c>
      <c r="H1881" t="s">
        <v>8249</v>
      </c>
      <c r="I1881" s="9">
        <v>1457966129</v>
      </c>
      <c r="J1881">
        <v>1455377729</v>
      </c>
      <c r="K1881" t="b">
        <v>0</v>
      </c>
      <c r="L1881">
        <v>2</v>
      </c>
      <c r="M1881" t="b">
        <v>0</v>
      </c>
      <c r="N1881" s="11">
        <f t="shared" si="174"/>
        <v>0.12</v>
      </c>
      <c r="O1881" s="16">
        <f t="shared" si="175"/>
        <v>42413.649641203709</v>
      </c>
      <c r="P1881" s="18">
        <f t="shared" si="176"/>
        <v>42443.607974537037</v>
      </c>
      <c r="Q1881" t="s">
        <v>8283</v>
      </c>
      <c r="R1881" s="7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7">
        <v>5000</v>
      </c>
      <c r="E1882">
        <v>1004</v>
      </c>
      <c r="F1882" t="s">
        <v>8221</v>
      </c>
      <c r="G1882" t="s">
        <v>8225</v>
      </c>
      <c r="H1882" t="s">
        <v>8247</v>
      </c>
      <c r="I1882" s="9">
        <v>1459341380</v>
      </c>
      <c r="J1882">
        <v>1456839380</v>
      </c>
      <c r="K1882" t="b">
        <v>0</v>
      </c>
      <c r="L1882">
        <v>24</v>
      </c>
      <c r="M1882" t="b">
        <v>0</v>
      </c>
      <c r="N1882" s="11">
        <f t="shared" si="174"/>
        <v>20.080000000000002</v>
      </c>
      <c r="O1882" s="16">
        <f t="shared" si="175"/>
        <v>42430.566898148143</v>
      </c>
      <c r="P1882" s="18">
        <f t="shared" si="176"/>
        <v>42459.525231481486</v>
      </c>
      <c r="Q1882" t="s">
        <v>8283</v>
      </c>
      <c r="R1882" s="7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7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9">
        <v>1425955189</v>
      </c>
      <c r="J1883">
        <v>1423366789</v>
      </c>
      <c r="K1883" t="b">
        <v>0</v>
      </c>
      <c r="L1883">
        <v>70</v>
      </c>
      <c r="M1883" t="b">
        <v>1</v>
      </c>
      <c r="N1883" s="11">
        <f t="shared" si="174"/>
        <v>172.68449999999999</v>
      </c>
      <c r="O1883" s="16">
        <f t="shared" si="175"/>
        <v>42043.152650462958</v>
      </c>
      <c r="P1883" s="18">
        <f t="shared" si="176"/>
        <v>42073.110983796301</v>
      </c>
      <c r="Q1883" t="s">
        <v>8279</v>
      </c>
      <c r="R1883" s="7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7">
        <v>3350</v>
      </c>
      <c r="E1884">
        <v>3380</v>
      </c>
      <c r="F1884" t="s">
        <v>8219</v>
      </c>
      <c r="G1884" t="s">
        <v>8224</v>
      </c>
      <c r="H1884" t="s">
        <v>8246</v>
      </c>
      <c r="I1884" s="9">
        <v>1341964080</v>
      </c>
      <c r="J1884">
        <v>1339109212</v>
      </c>
      <c r="K1884" t="b">
        <v>0</v>
      </c>
      <c r="L1884">
        <v>81</v>
      </c>
      <c r="M1884" t="b">
        <v>1</v>
      </c>
      <c r="N1884" s="11">
        <f t="shared" si="174"/>
        <v>100.8955223880597</v>
      </c>
      <c r="O1884" s="16">
        <f t="shared" si="175"/>
        <v>41067.949212962965</v>
      </c>
      <c r="P1884" s="18">
        <f t="shared" si="176"/>
        <v>41100.991666666669</v>
      </c>
      <c r="Q1884" t="s">
        <v>8279</v>
      </c>
      <c r="R1884" s="7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7">
        <v>999</v>
      </c>
      <c r="E1885">
        <v>1047</v>
      </c>
      <c r="F1885" t="s">
        <v>8219</v>
      </c>
      <c r="G1885" t="s">
        <v>8224</v>
      </c>
      <c r="H1885" t="s">
        <v>8246</v>
      </c>
      <c r="I1885" s="9">
        <v>1333921508</v>
      </c>
      <c r="J1885">
        <v>1331333108</v>
      </c>
      <c r="K1885" t="b">
        <v>0</v>
      </c>
      <c r="L1885">
        <v>32</v>
      </c>
      <c r="M1885" t="b">
        <v>1</v>
      </c>
      <c r="N1885" s="11">
        <f t="shared" si="174"/>
        <v>104.8048048048048</v>
      </c>
      <c r="O1885" s="16">
        <f t="shared" si="175"/>
        <v>40977.948009259257</v>
      </c>
      <c r="P1885" s="18">
        <f t="shared" si="176"/>
        <v>41007.906342592592</v>
      </c>
      <c r="Q1885" t="s">
        <v>8279</v>
      </c>
      <c r="R1885" s="7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7">
        <v>1000</v>
      </c>
      <c r="E1886">
        <v>1351</v>
      </c>
      <c r="F1886" t="s">
        <v>8219</v>
      </c>
      <c r="G1886" t="s">
        <v>8224</v>
      </c>
      <c r="H1886" t="s">
        <v>8246</v>
      </c>
      <c r="I1886" s="9">
        <v>1354017600</v>
      </c>
      <c r="J1886">
        <v>1350967535</v>
      </c>
      <c r="K1886" t="b">
        <v>0</v>
      </c>
      <c r="L1886">
        <v>26</v>
      </c>
      <c r="M1886" t="b">
        <v>1</v>
      </c>
      <c r="N1886" s="11">
        <f t="shared" si="174"/>
        <v>135.1</v>
      </c>
      <c r="O1886" s="16">
        <f t="shared" si="175"/>
        <v>41205.198321759257</v>
      </c>
      <c r="P1886" s="18">
        <f t="shared" si="176"/>
        <v>41240.5</v>
      </c>
      <c r="Q1886" t="s">
        <v>8279</v>
      </c>
      <c r="R1886" s="7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7">
        <v>4575</v>
      </c>
      <c r="E1887">
        <v>5322</v>
      </c>
      <c r="F1887" t="s">
        <v>8219</v>
      </c>
      <c r="G1887" t="s">
        <v>8224</v>
      </c>
      <c r="H1887" t="s">
        <v>8246</v>
      </c>
      <c r="I1887" s="9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>
        <f t="shared" si="174"/>
        <v>116.32786885245903</v>
      </c>
      <c r="O1887" s="16">
        <f t="shared" si="175"/>
        <v>41099.093865740739</v>
      </c>
      <c r="P1887" s="18">
        <f t="shared" si="176"/>
        <v>41131.916666666664</v>
      </c>
      <c r="Q1887" t="s">
        <v>8279</v>
      </c>
      <c r="R1887" s="7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7">
        <v>1200</v>
      </c>
      <c r="E1888">
        <v>1225</v>
      </c>
      <c r="F1888" t="s">
        <v>8219</v>
      </c>
      <c r="G1888" t="s">
        <v>8224</v>
      </c>
      <c r="H1888" t="s">
        <v>8246</v>
      </c>
      <c r="I1888" s="9">
        <v>1415832338</v>
      </c>
      <c r="J1888">
        <v>1413236738</v>
      </c>
      <c r="K1888" t="b">
        <v>0</v>
      </c>
      <c r="L1888">
        <v>29</v>
      </c>
      <c r="M1888" t="b">
        <v>1</v>
      </c>
      <c r="N1888" s="11">
        <f t="shared" si="174"/>
        <v>102.08333333333333</v>
      </c>
      <c r="O1888" s="16">
        <f t="shared" si="175"/>
        <v>41925.906689814816</v>
      </c>
      <c r="P1888" s="18">
        <f t="shared" si="176"/>
        <v>41955.94835648148</v>
      </c>
      <c r="Q1888" t="s">
        <v>8279</v>
      </c>
      <c r="R1888" s="7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7">
        <v>3000</v>
      </c>
      <c r="E1889">
        <v>3335</v>
      </c>
      <c r="F1889" t="s">
        <v>8219</v>
      </c>
      <c r="G1889" t="s">
        <v>8227</v>
      </c>
      <c r="H1889" t="s">
        <v>8249</v>
      </c>
      <c r="I1889" s="9">
        <v>1449178200</v>
      </c>
      <c r="J1889">
        <v>1447614732</v>
      </c>
      <c r="K1889" t="b">
        <v>0</v>
      </c>
      <c r="L1889">
        <v>8</v>
      </c>
      <c r="M1889" t="b">
        <v>1</v>
      </c>
      <c r="N1889" s="11">
        <f t="shared" si="174"/>
        <v>111.16666666666666</v>
      </c>
      <c r="O1889" s="16">
        <f t="shared" si="175"/>
        <v>42323.800138888888</v>
      </c>
      <c r="P1889" s="18">
        <f t="shared" si="176"/>
        <v>42341.895833333328</v>
      </c>
      <c r="Q1889" t="s">
        <v>8279</v>
      </c>
      <c r="R1889" s="7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7">
        <v>2500</v>
      </c>
      <c r="E1890">
        <v>4152</v>
      </c>
      <c r="F1890" t="s">
        <v>8219</v>
      </c>
      <c r="G1890" t="s">
        <v>8224</v>
      </c>
      <c r="H1890" t="s">
        <v>8246</v>
      </c>
      <c r="I1890" s="9">
        <v>1275368340</v>
      </c>
      <c r="J1890">
        <v>1272692732</v>
      </c>
      <c r="K1890" t="b">
        <v>0</v>
      </c>
      <c r="L1890">
        <v>89</v>
      </c>
      <c r="M1890" t="b">
        <v>1</v>
      </c>
      <c r="N1890" s="11">
        <f t="shared" si="174"/>
        <v>166.08</v>
      </c>
      <c r="O1890" s="16">
        <f t="shared" si="175"/>
        <v>40299.239953703705</v>
      </c>
      <c r="P1890" s="18">
        <f t="shared" si="176"/>
        <v>40330.207638888889</v>
      </c>
      <c r="Q1890" t="s">
        <v>8279</v>
      </c>
      <c r="R1890" s="7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7">
        <v>2000</v>
      </c>
      <c r="E1891">
        <v>2132</v>
      </c>
      <c r="F1891" t="s">
        <v>8219</v>
      </c>
      <c r="G1891" t="s">
        <v>8224</v>
      </c>
      <c r="H1891" t="s">
        <v>8246</v>
      </c>
      <c r="I1891" s="9">
        <v>1363024946</v>
      </c>
      <c r="J1891">
        <v>1359140546</v>
      </c>
      <c r="K1891" t="b">
        <v>0</v>
      </c>
      <c r="L1891">
        <v>44</v>
      </c>
      <c r="M1891" t="b">
        <v>1</v>
      </c>
      <c r="N1891" s="11">
        <f t="shared" si="174"/>
        <v>106.60000000000001</v>
      </c>
      <c r="O1891" s="16">
        <f t="shared" si="175"/>
        <v>41299.793356481481</v>
      </c>
      <c r="P1891" s="18">
        <f t="shared" si="176"/>
        <v>41344.751689814817</v>
      </c>
      <c r="Q1891" t="s">
        <v>8279</v>
      </c>
      <c r="R1891" s="7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7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9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>
        <f t="shared" si="174"/>
        <v>144.58441666666667</v>
      </c>
      <c r="O1892" s="16">
        <f t="shared" si="175"/>
        <v>41228.786203703705</v>
      </c>
      <c r="P1892" s="18">
        <f t="shared" si="176"/>
        <v>41258.786203703705</v>
      </c>
      <c r="Q1892" t="s">
        <v>8279</v>
      </c>
      <c r="R1892" s="7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7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9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>
        <f t="shared" si="174"/>
        <v>105.55000000000001</v>
      </c>
      <c r="O1893" s="16">
        <f t="shared" si="175"/>
        <v>40335.798078703701</v>
      </c>
      <c r="P1893" s="18">
        <f t="shared" si="176"/>
        <v>40381.25</v>
      </c>
      <c r="Q1893" t="s">
        <v>8279</v>
      </c>
      <c r="R1893" s="7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7">
        <v>500</v>
      </c>
      <c r="E1894">
        <v>683</v>
      </c>
      <c r="F1894" t="s">
        <v>8219</v>
      </c>
      <c r="G1894" t="s">
        <v>8224</v>
      </c>
      <c r="H1894" t="s">
        <v>8246</v>
      </c>
      <c r="I1894" s="9">
        <v>1307459881</v>
      </c>
      <c r="J1894">
        <v>1304867881</v>
      </c>
      <c r="K1894" t="b">
        <v>0</v>
      </c>
      <c r="L1894">
        <v>26</v>
      </c>
      <c r="M1894" t="b">
        <v>1</v>
      </c>
      <c r="N1894" s="11">
        <f t="shared" si="174"/>
        <v>136.60000000000002</v>
      </c>
      <c r="O1894" s="16">
        <f t="shared" si="175"/>
        <v>40671.637511574074</v>
      </c>
      <c r="P1894" s="18">
        <f t="shared" si="176"/>
        <v>40701.637511574074</v>
      </c>
      <c r="Q1894" t="s">
        <v>8279</v>
      </c>
      <c r="R1894" s="7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7">
        <v>2500</v>
      </c>
      <c r="E1895">
        <v>2600</v>
      </c>
      <c r="F1895" t="s">
        <v>8219</v>
      </c>
      <c r="G1895" t="s">
        <v>8224</v>
      </c>
      <c r="H1895" t="s">
        <v>8246</v>
      </c>
      <c r="I1895" s="9">
        <v>1302926340</v>
      </c>
      <c r="J1895">
        <v>1301524585</v>
      </c>
      <c r="K1895" t="b">
        <v>0</v>
      </c>
      <c r="L1895">
        <v>45</v>
      </c>
      <c r="M1895" t="b">
        <v>1</v>
      </c>
      <c r="N1895" s="11">
        <f t="shared" si="174"/>
        <v>104</v>
      </c>
      <c r="O1895" s="16">
        <f t="shared" si="175"/>
        <v>40632.94195601852</v>
      </c>
      <c r="P1895" s="18">
        <f t="shared" si="176"/>
        <v>40649.165972222225</v>
      </c>
      <c r="Q1895" t="s">
        <v>8279</v>
      </c>
      <c r="R1895" s="7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7">
        <v>1000</v>
      </c>
      <c r="E1896">
        <v>1145</v>
      </c>
      <c r="F1896" t="s">
        <v>8219</v>
      </c>
      <c r="G1896" t="s">
        <v>8224</v>
      </c>
      <c r="H1896" t="s">
        <v>8246</v>
      </c>
      <c r="I1896" s="9">
        <v>1329082983</v>
      </c>
      <c r="J1896">
        <v>1326404583</v>
      </c>
      <c r="K1896" t="b">
        <v>0</v>
      </c>
      <c r="L1896">
        <v>20</v>
      </c>
      <c r="M1896" t="b">
        <v>1</v>
      </c>
      <c r="N1896" s="11">
        <f t="shared" si="174"/>
        <v>114.5</v>
      </c>
      <c r="O1896" s="16">
        <f t="shared" si="175"/>
        <v>40920.904895833337</v>
      </c>
      <c r="P1896" s="18">
        <f t="shared" si="176"/>
        <v>40951.904895833337</v>
      </c>
      <c r="Q1896" t="s">
        <v>8279</v>
      </c>
      <c r="R1896" s="7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7">
        <v>9072</v>
      </c>
      <c r="E1897">
        <v>9228</v>
      </c>
      <c r="F1897" t="s">
        <v>8219</v>
      </c>
      <c r="G1897" t="s">
        <v>8224</v>
      </c>
      <c r="H1897" t="s">
        <v>8246</v>
      </c>
      <c r="I1897" s="9">
        <v>1445363722</v>
      </c>
      <c r="J1897">
        <v>1442771722</v>
      </c>
      <c r="K1897" t="b">
        <v>0</v>
      </c>
      <c r="L1897">
        <v>47</v>
      </c>
      <c r="M1897" t="b">
        <v>1</v>
      </c>
      <c r="N1897" s="11">
        <f t="shared" si="174"/>
        <v>101.71957671957672</v>
      </c>
      <c r="O1897" s="16">
        <f t="shared" si="175"/>
        <v>42267.746782407412</v>
      </c>
      <c r="P1897" s="18">
        <f t="shared" si="176"/>
        <v>42297.746782407412</v>
      </c>
      <c r="Q1897" t="s">
        <v>8279</v>
      </c>
      <c r="R1897" s="7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7">
        <v>451</v>
      </c>
      <c r="E1898">
        <v>559</v>
      </c>
      <c r="F1898" t="s">
        <v>8219</v>
      </c>
      <c r="G1898" t="s">
        <v>8224</v>
      </c>
      <c r="H1898" t="s">
        <v>8246</v>
      </c>
      <c r="I1898" s="9">
        <v>1334250165</v>
      </c>
      <c r="J1898">
        <v>1331658165</v>
      </c>
      <c r="K1898" t="b">
        <v>0</v>
      </c>
      <c r="L1898">
        <v>13</v>
      </c>
      <c r="M1898" t="b">
        <v>1</v>
      </c>
      <c r="N1898" s="11">
        <f t="shared" si="174"/>
        <v>123.94678492239468</v>
      </c>
      <c r="O1898" s="16">
        <f t="shared" si="175"/>
        <v>40981.710243055553</v>
      </c>
      <c r="P1898" s="18">
        <f t="shared" si="176"/>
        <v>41011.710243055553</v>
      </c>
      <c r="Q1898" t="s">
        <v>8279</v>
      </c>
      <c r="R1898" s="7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7">
        <v>6350</v>
      </c>
      <c r="E1899">
        <v>6506</v>
      </c>
      <c r="F1899" t="s">
        <v>8219</v>
      </c>
      <c r="G1899" t="s">
        <v>8224</v>
      </c>
      <c r="H1899" t="s">
        <v>8246</v>
      </c>
      <c r="I1899" s="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>
        <f t="shared" si="174"/>
        <v>102.45669291338582</v>
      </c>
      <c r="O1899" s="16">
        <f t="shared" si="175"/>
        <v>41680.583402777782</v>
      </c>
      <c r="P1899" s="18">
        <f t="shared" si="176"/>
        <v>41702.875</v>
      </c>
      <c r="Q1899" t="s">
        <v>8279</v>
      </c>
      <c r="R1899" s="7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7">
        <v>1000</v>
      </c>
      <c r="E1900">
        <v>1445</v>
      </c>
      <c r="F1900" t="s">
        <v>8219</v>
      </c>
      <c r="G1900" t="s">
        <v>8224</v>
      </c>
      <c r="H1900" t="s">
        <v>8246</v>
      </c>
      <c r="I1900" s="9">
        <v>1454349600</v>
      </c>
      <c r="J1900">
        <v>1451277473</v>
      </c>
      <c r="K1900" t="b">
        <v>0</v>
      </c>
      <c r="L1900">
        <v>21</v>
      </c>
      <c r="M1900" t="b">
        <v>1</v>
      </c>
      <c r="N1900" s="11">
        <f t="shared" si="174"/>
        <v>144.5</v>
      </c>
      <c r="O1900" s="16">
        <f t="shared" si="175"/>
        <v>42366.192974537036</v>
      </c>
      <c r="P1900" s="18">
        <f t="shared" si="176"/>
        <v>42401.75</v>
      </c>
      <c r="Q1900" t="s">
        <v>8279</v>
      </c>
      <c r="R1900" s="7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7">
        <v>900</v>
      </c>
      <c r="E1901">
        <v>1200</v>
      </c>
      <c r="F1901" t="s">
        <v>8219</v>
      </c>
      <c r="G1901" t="s">
        <v>8224</v>
      </c>
      <c r="H1901" t="s">
        <v>8246</v>
      </c>
      <c r="I1901" s="9">
        <v>1427319366</v>
      </c>
      <c r="J1901">
        <v>1424730966</v>
      </c>
      <c r="K1901" t="b">
        <v>0</v>
      </c>
      <c r="L1901">
        <v>42</v>
      </c>
      <c r="M1901" t="b">
        <v>1</v>
      </c>
      <c r="N1901" s="11">
        <f t="shared" si="174"/>
        <v>133.33333333333331</v>
      </c>
      <c r="O1901" s="16">
        <f t="shared" si="175"/>
        <v>42058.941736111112</v>
      </c>
      <c r="P1901" s="18">
        <f t="shared" si="176"/>
        <v>42088.90006944444</v>
      </c>
      <c r="Q1901" t="s">
        <v>8279</v>
      </c>
      <c r="R1901" s="7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7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9">
        <v>1349517540</v>
      </c>
      <c r="J1902">
        <v>1347137731</v>
      </c>
      <c r="K1902" t="b">
        <v>0</v>
      </c>
      <c r="L1902">
        <v>54</v>
      </c>
      <c r="M1902" t="b">
        <v>1</v>
      </c>
      <c r="N1902" s="11">
        <f t="shared" si="174"/>
        <v>109.3644</v>
      </c>
      <c r="O1902" s="16">
        <f t="shared" si="175"/>
        <v>41160.871886574074</v>
      </c>
      <c r="P1902" s="18">
        <f t="shared" si="176"/>
        <v>41188.415972222225</v>
      </c>
      <c r="Q1902" t="s">
        <v>8279</v>
      </c>
      <c r="R1902" s="7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7">
        <v>99000</v>
      </c>
      <c r="E1903">
        <v>2670</v>
      </c>
      <c r="F1903" t="s">
        <v>8221</v>
      </c>
      <c r="G1903" t="s">
        <v>8225</v>
      </c>
      <c r="H1903" t="s">
        <v>8247</v>
      </c>
      <c r="I1903" s="9">
        <v>1432299600</v>
      </c>
      <c r="J1903">
        <v>1429707729</v>
      </c>
      <c r="K1903" t="b">
        <v>0</v>
      </c>
      <c r="L1903">
        <v>25</v>
      </c>
      <c r="M1903" t="b">
        <v>0</v>
      </c>
      <c r="N1903" s="11">
        <f t="shared" si="174"/>
        <v>2.6969696969696968</v>
      </c>
      <c r="O1903" s="16">
        <f t="shared" si="175"/>
        <v>42116.54315972222</v>
      </c>
      <c r="P1903" s="18">
        <f t="shared" si="176"/>
        <v>42146.541666666672</v>
      </c>
      <c r="Q1903" t="s">
        <v>8294</v>
      </c>
      <c r="R1903" s="7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7">
        <v>1000</v>
      </c>
      <c r="E1904">
        <v>12</v>
      </c>
      <c r="F1904" t="s">
        <v>8221</v>
      </c>
      <c r="G1904" t="s">
        <v>8233</v>
      </c>
      <c r="H1904" t="s">
        <v>8249</v>
      </c>
      <c r="I1904" s="9">
        <v>1425495447</v>
      </c>
      <c r="J1904">
        <v>1422903447</v>
      </c>
      <c r="K1904" t="b">
        <v>0</v>
      </c>
      <c r="L1904">
        <v>3</v>
      </c>
      <c r="M1904" t="b">
        <v>0</v>
      </c>
      <c r="N1904" s="11">
        <f t="shared" si="174"/>
        <v>1.2</v>
      </c>
      <c r="O1904" s="16">
        <f t="shared" si="175"/>
        <v>42037.789895833332</v>
      </c>
      <c r="P1904" s="18">
        <f t="shared" si="176"/>
        <v>42067.789895833332</v>
      </c>
      <c r="Q1904" t="s">
        <v>8294</v>
      </c>
      <c r="R1904" s="7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7">
        <v>3000</v>
      </c>
      <c r="E1905">
        <v>1398</v>
      </c>
      <c r="F1905" t="s">
        <v>8221</v>
      </c>
      <c r="G1905" t="s">
        <v>8224</v>
      </c>
      <c r="H1905" t="s">
        <v>8246</v>
      </c>
      <c r="I1905" s="9">
        <v>1485541791</v>
      </c>
      <c r="J1905">
        <v>1480357791</v>
      </c>
      <c r="K1905" t="b">
        <v>0</v>
      </c>
      <c r="L1905">
        <v>41</v>
      </c>
      <c r="M1905" t="b">
        <v>0</v>
      </c>
      <c r="N1905" s="11">
        <f t="shared" si="174"/>
        <v>46.6</v>
      </c>
      <c r="O1905" s="16">
        <f t="shared" si="175"/>
        <v>42702.770729166667</v>
      </c>
      <c r="P1905" s="18">
        <f t="shared" si="176"/>
        <v>42762.770729166667</v>
      </c>
      <c r="Q1905" t="s">
        <v>8294</v>
      </c>
      <c r="R1905" s="7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7">
        <v>50000</v>
      </c>
      <c r="E1906">
        <v>50</v>
      </c>
      <c r="F1906" t="s">
        <v>8221</v>
      </c>
      <c r="G1906" t="s">
        <v>8224</v>
      </c>
      <c r="H1906" t="s">
        <v>8246</v>
      </c>
      <c r="I1906" s="9">
        <v>1451752021</v>
      </c>
      <c r="J1906">
        <v>1447864021</v>
      </c>
      <c r="K1906" t="b">
        <v>0</v>
      </c>
      <c r="L1906">
        <v>2</v>
      </c>
      <c r="M1906" t="b">
        <v>0</v>
      </c>
      <c r="N1906" s="11">
        <f t="shared" si="174"/>
        <v>0.1</v>
      </c>
      <c r="O1906" s="16">
        <f t="shared" si="175"/>
        <v>42326.685428240744</v>
      </c>
      <c r="P1906" s="18">
        <f t="shared" si="176"/>
        <v>42371.685428240744</v>
      </c>
      <c r="Q1906" t="s">
        <v>8294</v>
      </c>
      <c r="R1906" s="7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7">
        <v>25000</v>
      </c>
      <c r="E1907">
        <v>42</v>
      </c>
      <c r="F1907" t="s">
        <v>8221</v>
      </c>
      <c r="G1907" t="s">
        <v>8224</v>
      </c>
      <c r="H1907" t="s">
        <v>8246</v>
      </c>
      <c r="I1907" s="9">
        <v>1410127994</v>
      </c>
      <c r="J1907">
        <v>1407535994</v>
      </c>
      <c r="K1907" t="b">
        <v>0</v>
      </c>
      <c r="L1907">
        <v>4</v>
      </c>
      <c r="M1907" t="b">
        <v>0</v>
      </c>
      <c r="N1907" s="11">
        <f t="shared" si="174"/>
        <v>0.16800000000000001</v>
      </c>
      <c r="O1907" s="16">
        <f t="shared" si="175"/>
        <v>41859.925856481481</v>
      </c>
      <c r="P1907" s="18">
        <f t="shared" si="176"/>
        <v>41889.925856481481</v>
      </c>
      <c r="Q1907" t="s">
        <v>8294</v>
      </c>
      <c r="R1907" s="7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7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9">
        <v>1466697983</v>
      </c>
      <c r="J1908">
        <v>1464105983</v>
      </c>
      <c r="K1908" t="b">
        <v>0</v>
      </c>
      <c r="L1908">
        <v>99</v>
      </c>
      <c r="M1908" t="b">
        <v>0</v>
      </c>
      <c r="N1908" s="11">
        <f t="shared" si="174"/>
        <v>42.76</v>
      </c>
      <c r="O1908" s="16">
        <f t="shared" si="175"/>
        <v>42514.671099537038</v>
      </c>
      <c r="P1908" s="18">
        <f t="shared" si="176"/>
        <v>42544.671099537038</v>
      </c>
      <c r="Q1908" t="s">
        <v>8294</v>
      </c>
      <c r="R1908" s="7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7">
        <v>30000</v>
      </c>
      <c r="E1909">
        <v>85</v>
      </c>
      <c r="F1909" t="s">
        <v>8221</v>
      </c>
      <c r="G1909" t="s">
        <v>8224</v>
      </c>
      <c r="H1909" t="s">
        <v>8246</v>
      </c>
      <c r="I1909" s="9">
        <v>1400853925</v>
      </c>
      <c r="J1909">
        <v>1399557925</v>
      </c>
      <c r="K1909" t="b">
        <v>0</v>
      </c>
      <c r="L1909">
        <v>4</v>
      </c>
      <c r="M1909" t="b">
        <v>0</v>
      </c>
      <c r="N1909" s="11">
        <f t="shared" si="174"/>
        <v>0.28333333333333333</v>
      </c>
      <c r="O1909" s="16">
        <f t="shared" si="175"/>
        <v>41767.587094907409</v>
      </c>
      <c r="P1909" s="18">
        <f t="shared" si="176"/>
        <v>41782.587094907409</v>
      </c>
      <c r="Q1909" t="s">
        <v>8294</v>
      </c>
      <c r="R1909" s="7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7">
        <v>25000</v>
      </c>
      <c r="E1910">
        <v>433</v>
      </c>
      <c r="F1910" t="s">
        <v>8221</v>
      </c>
      <c r="G1910" t="s">
        <v>8224</v>
      </c>
      <c r="H1910" t="s">
        <v>8246</v>
      </c>
      <c r="I1910" s="9">
        <v>1483048900</v>
      </c>
      <c r="J1910">
        <v>1480456900</v>
      </c>
      <c r="K1910" t="b">
        <v>0</v>
      </c>
      <c r="L1910">
        <v>4</v>
      </c>
      <c r="M1910" t="b">
        <v>0</v>
      </c>
      <c r="N1910" s="11">
        <f t="shared" si="174"/>
        <v>1.7319999999999998</v>
      </c>
      <c r="O1910" s="16">
        <f t="shared" si="175"/>
        <v>42703.917824074073</v>
      </c>
      <c r="P1910" s="18">
        <f t="shared" si="176"/>
        <v>42733.917824074073</v>
      </c>
      <c r="Q1910" t="s">
        <v>8294</v>
      </c>
      <c r="R1910" s="7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7">
        <v>35000</v>
      </c>
      <c r="E1911">
        <v>4939</v>
      </c>
      <c r="F1911" t="s">
        <v>8221</v>
      </c>
      <c r="G1911" t="s">
        <v>8224</v>
      </c>
      <c r="H1911" t="s">
        <v>8246</v>
      </c>
      <c r="I1911" s="9">
        <v>1414059479</v>
      </c>
      <c r="J1911">
        <v>1411467479</v>
      </c>
      <c r="K1911" t="b">
        <v>0</v>
      </c>
      <c r="L1911">
        <v>38</v>
      </c>
      <c r="M1911" t="b">
        <v>0</v>
      </c>
      <c r="N1911" s="11">
        <f t="shared" si="174"/>
        <v>14.111428571428572</v>
      </c>
      <c r="O1911" s="16">
        <f t="shared" si="175"/>
        <v>41905.429155092592</v>
      </c>
      <c r="P1911" s="18">
        <f t="shared" si="176"/>
        <v>41935.429155092592</v>
      </c>
      <c r="Q1911" t="s">
        <v>8294</v>
      </c>
      <c r="R1911" s="7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7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9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>
        <f t="shared" si="174"/>
        <v>39.395294117647055</v>
      </c>
      <c r="O1912" s="16">
        <f t="shared" si="175"/>
        <v>42264.963159722218</v>
      </c>
      <c r="P1912" s="18">
        <f t="shared" si="176"/>
        <v>42308.947916666672</v>
      </c>
      <c r="Q1912" t="s">
        <v>8294</v>
      </c>
      <c r="R1912" s="7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7">
        <v>42500</v>
      </c>
      <c r="E1913">
        <v>10</v>
      </c>
      <c r="F1913" t="s">
        <v>8221</v>
      </c>
      <c r="G1913" t="s">
        <v>8228</v>
      </c>
      <c r="H1913" t="s">
        <v>8250</v>
      </c>
      <c r="I1913" s="9">
        <v>1407545334</v>
      </c>
      <c r="J1913">
        <v>1404953334</v>
      </c>
      <c r="K1913" t="b">
        <v>0</v>
      </c>
      <c r="L1913">
        <v>1</v>
      </c>
      <c r="M1913" t="b">
        <v>0</v>
      </c>
      <c r="N1913" s="11">
        <f t="shared" si="174"/>
        <v>2.3529411764705882E-2</v>
      </c>
      <c r="O1913" s="16">
        <f t="shared" si="175"/>
        <v>41830.033958333333</v>
      </c>
      <c r="P1913" s="18">
        <f t="shared" si="176"/>
        <v>41860.033958333333</v>
      </c>
      <c r="Q1913" t="s">
        <v>8294</v>
      </c>
      <c r="R1913" s="7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7">
        <v>5000</v>
      </c>
      <c r="E1914">
        <v>2965</v>
      </c>
      <c r="F1914" t="s">
        <v>8221</v>
      </c>
      <c r="G1914" t="s">
        <v>8224</v>
      </c>
      <c r="H1914" t="s">
        <v>8246</v>
      </c>
      <c r="I1914" s="9">
        <v>1433395560</v>
      </c>
      <c r="J1914">
        <v>1430803560</v>
      </c>
      <c r="K1914" t="b">
        <v>0</v>
      </c>
      <c r="L1914">
        <v>42</v>
      </c>
      <c r="M1914" t="b">
        <v>0</v>
      </c>
      <c r="N1914" s="11">
        <f t="shared" si="174"/>
        <v>59.3</v>
      </c>
      <c r="O1914" s="16">
        <f t="shared" si="175"/>
        <v>42129.226388888885</v>
      </c>
      <c r="P1914" s="18">
        <f t="shared" si="176"/>
        <v>42159.226388888885</v>
      </c>
      <c r="Q1914" t="s">
        <v>8294</v>
      </c>
      <c r="R1914" s="7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7">
        <v>48000</v>
      </c>
      <c r="E1915">
        <v>637</v>
      </c>
      <c r="F1915" t="s">
        <v>8221</v>
      </c>
      <c r="G1915" t="s">
        <v>8225</v>
      </c>
      <c r="H1915" t="s">
        <v>8247</v>
      </c>
      <c r="I1915" s="9">
        <v>1412770578</v>
      </c>
      <c r="J1915">
        <v>1410178578</v>
      </c>
      <c r="K1915" t="b">
        <v>0</v>
      </c>
      <c r="L1915">
        <v>26</v>
      </c>
      <c r="M1915" t="b">
        <v>0</v>
      </c>
      <c r="N1915" s="11">
        <f t="shared" si="174"/>
        <v>1.3270833333333334</v>
      </c>
      <c r="O1915" s="16">
        <f t="shared" si="175"/>
        <v>41890.511319444442</v>
      </c>
      <c r="P1915" s="18">
        <f t="shared" si="176"/>
        <v>41920.511319444442</v>
      </c>
      <c r="Q1915" t="s">
        <v>8294</v>
      </c>
      <c r="R1915" s="7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7">
        <v>666</v>
      </c>
      <c r="E1916">
        <v>60</v>
      </c>
      <c r="F1916" t="s">
        <v>8221</v>
      </c>
      <c r="G1916" t="s">
        <v>8224</v>
      </c>
      <c r="H1916" t="s">
        <v>8246</v>
      </c>
      <c r="I1916" s="9">
        <v>1414814340</v>
      </c>
      <c r="J1916">
        <v>1413519073</v>
      </c>
      <c r="K1916" t="b">
        <v>0</v>
      </c>
      <c r="L1916">
        <v>2</v>
      </c>
      <c r="M1916" t="b">
        <v>0</v>
      </c>
      <c r="N1916" s="11">
        <f t="shared" si="174"/>
        <v>9.0090090090090094</v>
      </c>
      <c r="O1916" s="16">
        <f t="shared" si="175"/>
        <v>41929.174456018518</v>
      </c>
      <c r="P1916" s="18">
        <f t="shared" si="176"/>
        <v>41944.165972222225</v>
      </c>
      <c r="Q1916" t="s">
        <v>8294</v>
      </c>
      <c r="R1916" s="7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7">
        <v>500</v>
      </c>
      <c r="E1917">
        <v>8</v>
      </c>
      <c r="F1917" t="s">
        <v>8221</v>
      </c>
      <c r="G1917" t="s">
        <v>8224</v>
      </c>
      <c r="H1917" t="s">
        <v>8246</v>
      </c>
      <c r="I1917" s="9">
        <v>1409620222</v>
      </c>
      <c r="J1917">
        <v>1407892222</v>
      </c>
      <c r="K1917" t="b">
        <v>0</v>
      </c>
      <c r="L1917">
        <v>4</v>
      </c>
      <c r="M1917" t="b">
        <v>0</v>
      </c>
      <c r="N1917" s="11">
        <f t="shared" si="174"/>
        <v>1.6</v>
      </c>
      <c r="O1917" s="16">
        <f t="shared" si="175"/>
        <v>41864.04886574074</v>
      </c>
      <c r="P1917" s="18">
        <f t="shared" si="176"/>
        <v>41884.04886574074</v>
      </c>
      <c r="Q1917" t="s">
        <v>8294</v>
      </c>
      <c r="R1917" s="7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7">
        <v>20000</v>
      </c>
      <c r="E1918">
        <v>102</v>
      </c>
      <c r="F1918" t="s">
        <v>8221</v>
      </c>
      <c r="G1918" t="s">
        <v>8224</v>
      </c>
      <c r="H1918" t="s">
        <v>8246</v>
      </c>
      <c r="I1918" s="9">
        <v>1478542375</v>
      </c>
      <c r="J1918">
        <v>1476378775</v>
      </c>
      <c r="K1918" t="b">
        <v>0</v>
      </c>
      <c r="L1918">
        <v>6</v>
      </c>
      <c r="M1918" t="b">
        <v>0</v>
      </c>
      <c r="N1918" s="11">
        <f t="shared" si="174"/>
        <v>0.51</v>
      </c>
      <c r="O1918" s="16">
        <f t="shared" si="175"/>
        <v>42656.717303240745</v>
      </c>
      <c r="P1918" s="18">
        <f t="shared" si="176"/>
        <v>42681.758969907409</v>
      </c>
      <c r="Q1918" t="s">
        <v>8294</v>
      </c>
      <c r="R1918" s="7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7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>
        <f t="shared" si="174"/>
        <v>52.570512820512818</v>
      </c>
      <c r="O1919" s="16">
        <f t="shared" si="175"/>
        <v>42746.270057870366</v>
      </c>
      <c r="P1919" s="18">
        <f t="shared" si="176"/>
        <v>42776.270057870366</v>
      </c>
      <c r="Q1919" t="s">
        <v>8294</v>
      </c>
      <c r="R1919" s="7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7">
        <v>25000</v>
      </c>
      <c r="E1920">
        <v>260</v>
      </c>
      <c r="F1920" t="s">
        <v>8221</v>
      </c>
      <c r="G1920" t="s">
        <v>8224</v>
      </c>
      <c r="H1920" t="s">
        <v>8246</v>
      </c>
      <c r="I1920" s="9">
        <v>1407869851</v>
      </c>
      <c r="J1920">
        <v>1404845851</v>
      </c>
      <c r="K1920" t="b">
        <v>0</v>
      </c>
      <c r="L1920">
        <v>9</v>
      </c>
      <c r="M1920" t="b">
        <v>0</v>
      </c>
      <c r="N1920" s="11">
        <f t="shared" si="174"/>
        <v>1.04</v>
      </c>
      <c r="O1920" s="16">
        <f t="shared" si="175"/>
        <v>41828.789942129632</v>
      </c>
      <c r="P1920" s="18">
        <f t="shared" si="176"/>
        <v>41863.789942129632</v>
      </c>
      <c r="Q1920" t="s">
        <v>8294</v>
      </c>
      <c r="R1920" s="7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7">
        <v>500</v>
      </c>
      <c r="E1921">
        <v>237</v>
      </c>
      <c r="F1921" t="s">
        <v>8221</v>
      </c>
      <c r="G1921" t="s">
        <v>8224</v>
      </c>
      <c r="H1921" t="s">
        <v>8246</v>
      </c>
      <c r="I1921" s="9">
        <v>1432069249</v>
      </c>
      <c r="J1921">
        <v>1429477249</v>
      </c>
      <c r="K1921" t="b">
        <v>0</v>
      </c>
      <c r="L1921">
        <v>8</v>
      </c>
      <c r="M1921" t="b">
        <v>0</v>
      </c>
      <c r="N1921" s="11">
        <f t="shared" si="174"/>
        <v>47.4</v>
      </c>
      <c r="O1921" s="16">
        <f t="shared" si="175"/>
        <v>42113.875567129624</v>
      </c>
      <c r="P1921" s="18">
        <f t="shared" si="176"/>
        <v>42143.875567129624</v>
      </c>
      <c r="Q1921" t="s">
        <v>8294</v>
      </c>
      <c r="R1921" s="7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7">
        <v>10000</v>
      </c>
      <c r="E1922">
        <v>4303</v>
      </c>
      <c r="F1922" t="s">
        <v>8221</v>
      </c>
      <c r="G1922" t="s">
        <v>8225</v>
      </c>
      <c r="H1922" t="s">
        <v>8247</v>
      </c>
      <c r="I1922" s="9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>
        <f t="shared" ref="N1922:N1985" si="180">E1922/D1922*100</f>
        <v>43.03</v>
      </c>
      <c r="O1922" s="16">
        <f t="shared" ref="O1922:O1985" si="181">(((J1922/60)/60)/24)+DATE(1970,1,1)</f>
        <v>42270.875706018516</v>
      </c>
      <c r="P1922" s="18">
        <f t="shared" ref="P1922:P1985" si="182">(((I1922/60)/60)/24)+DATE(1970,1,1)</f>
        <v>42298.958333333328</v>
      </c>
      <c r="Q1922" t="s">
        <v>8294</v>
      </c>
      <c r="R1922" s="7">
        <f t="shared" ref="R1922:R1985" si="183">E1922/L1922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7">
        <v>1500</v>
      </c>
      <c r="E1923">
        <v>2052</v>
      </c>
      <c r="F1923" t="s">
        <v>8219</v>
      </c>
      <c r="G1923" t="s">
        <v>8224</v>
      </c>
      <c r="H1923" t="s">
        <v>8246</v>
      </c>
      <c r="I1923" s="9">
        <v>1342243143</v>
      </c>
      <c r="J1923">
        <v>1339651143</v>
      </c>
      <c r="K1923" t="b">
        <v>0</v>
      </c>
      <c r="L1923">
        <v>38</v>
      </c>
      <c r="M1923" t="b">
        <v>1</v>
      </c>
      <c r="N1923" s="11">
        <f t="shared" si="180"/>
        <v>136.80000000000001</v>
      </c>
      <c r="O1923" s="16">
        <f t="shared" si="181"/>
        <v>41074.221562500003</v>
      </c>
      <c r="P1923" s="18">
        <f t="shared" si="182"/>
        <v>41104.221562500003</v>
      </c>
      <c r="Q1923" t="s">
        <v>8279</v>
      </c>
      <c r="R1923" s="7">
        <f t="shared" si="183"/>
        <v>54</v>
      </c>
      <c r="S1923" t="str">
        <f t="shared" ref="S1923:S1986" si="184">LEFT(Q1923,FIND("/",Q1923)-1)</f>
        <v>music</v>
      </c>
      <c r="T1923" t="str">
        <f t="shared" ref="T1923:T1986" si="185">RIGHT(Q1923,LEN(Q1923)-FIND("/",Q1923))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7">
        <v>2000</v>
      </c>
      <c r="E1924">
        <v>2311</v>
      </c>
      <c r="F1924" t="s">
        <v>8219</v>
      </c>
      <c r="G1924" t="s">
        <v>8224</v>
      </c>
      <c r="H1924" t="s">
        <v>8246</v>
      </c>
      <c r="I1924" s="9">
        <v>1386828507</v>
      </c>
      <c r="J1924">
        <v>1384236507</v>
      </c>
      <c r="K1924" t="b">
        <v>0</v>
      </c>
      <c r="L1924">
        <v>64</v>
      </c>
      <c r="M1924" t="b">
        <v>1</v>
      </c>
      <c r="N1924" s="11">
        <f t="shared" si="180"/>
        <v>115.55</v>
      </c>
      <c r="O1924" s="16">
        <f t="shared" si="181"/>
        <v>41590.255868055552</v>
      </c>
      <c r="P1924" s="18">
        <f t="shared" si="182"/>
        <v>41620.255868055552</v>
      </c>
      <c r="Q1924" t="s">
        <v>8279</v>
      </c>
      <c r="R1924" s="7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7">
        <v>125</v>
      </c>
      <c r="E1925">
        <v>301</v>
      </c>
      <c r="F1925" t="s">
        <v>8219</v>
      </c>
      <c r="G1925" t="s">
        <v>8224</v>
      </c>
      <c r="H1925" t="s">
        <v>8246</v>
      </c>
      <c r="I1925" s="9">
        <v>1317099540</v>
      </c>
      <c r="J1925">
        <v>1313612532</v>
      </c>
      <c r="K1925" t="b">
        <v>0</v>
      </c>
      <c r="L1925">
        <v>13</v>
      </c>
      <c r="M1925" t="b">
        <v>1</v>
      </c>
      <c r="N1925" s="11">
        <f t="shared" si="180"/>
        <v>240.79999999999998</v>
      </c>
      <c r="O1925" s="16">
        <f t="shared" si="181"/>
        <v>40772.848749999997</v>
      </c>
      <c r="P1925" s="18">
        <f t="shared" si="182"/>
        <v>40813.207638888889</v>
      </c>
      <c r="Q1925" t="s">
        <v>8279</v>
      </c>
      <c r="R1925" s="7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7">
        <v>3000</v>
      </c>
      <c r="E1926">
        <v>3432</v>
      </c>
      <c r="F1926" t="s">
        <v>8219</v>
      </c>
      <c r="G1926" t="s">
        <v>8224</v>
      </c>
      <c r="H1926" t="s">
        <v>8246</v>
      </c>
      <c r="I1926" s="9">
        <v>1389814380</v>
      </c>
      <c r="J1926">
        <v>1387390555</v>
      </c>
      <c r="K1926" t="b">
        <v>0</v>
      </c>
      <c r="L1926">
        <v>33</v>
      </c>
      <c r="M1926" t="b">
        <v>1</v>
      </c>
      <c r="N1926" s="11">
        <f t="shared" si="180"/>
        <v>114.39999999999999</v>
      </c>
      <c r="O1926" s="16">
        <f t="shared" si="181"/>
        <v>41626.761053240742</v>
      </c>
      <c r="P1926" s="18">
        <f t="shared" si="182"/>
        <v>41654.814583333333</v>
      </c>
      <c r="Q1926" t="s">
        <v>8279</v>
      </c>
      <c r="R1926" s="7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7">
        <v>1500</v>
      </c>
      <c r="E1927">
        <v>1655</v>
      </c>
      <c r="F1927" t="s">
        <v>8219</v>
      </c>
      <c r="G1927" t="s">
        <v>8224</v>
      </c>
      <c r="H1927" t="s">
        <v>8246</v>
      </c>
      <c r="I1927" s="9">
        <v>1381449600</v>
      </c>
      <c r="J1927">
        <v>1379540288</v>
      </c>
      <c r="K1927" t="b">
        <v>0</v>
      </c>
      <c r="L1927">
        <v>52</v>
      </c>
      <c r="M1927" t="b">
        <v>1</v>
      </c>
      <c r="N1927" s="11">
        <f t="shared" si="180"/>
        <v>110.33333333333333</v>
      </c>
      <c r="O1927" s="16">
        <f t="shared" si="181"/>
        <v>41535.90148148148</v>
      </c>
      <c r="P1927" s="18">
        <f t="shared" si="182"/>
        <v>41558</v>
      </c>
      <c r="Q1927" t="s">
        <v>8279</v>
      </c>
      <c r="R1927" s="7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7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9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>
        <f t="shared" si="180"/>
        <v>195.37933333333334</v>
      </c>
      <c r="O1928" s="16">
        <f t="shared" si="181"/>
        <v>40456.954351851848</v>
      </c>
      <c r="P1928" s="18">
        <f t="shared" si="182"/>
        <v>40484.018055555556</v>
      </c>
      <c r="Q1928" t="s">
        <v>8279</v>
      </c>
      <c r="R1928" s="7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7">
        <v>600</v>
      </c>
      <c r="E1929">
        <v>620</v>
      </c>
      <c r="F1929" t="s">
        <v>8219</v>
      </c>
      <c r="G1929" t="s">
        <v>8224</v>
      </c>
      <c r="H1929" t="s">
        <v>8246</v>
      </c>
      <c r="I1929" s="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>
        <f t="shared" si="180"/>
        <v>103.33333333333334</v>
      </c>
      <c r="O1929" s="16">
        <f t="shared" si="181"/>
        <v>40960.861562500002</v>
      </c>
      <c r="P1929" s="18">
        <f t="shared" si="182"/>
        <v>40976.207638888889</v>
      </c>
      <c r="Q1929" t="s">
        <v>8279</v>
      </c>
      <c r="R1929" s="7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7">
        <v>2550</v>
      </c>
      <c r="E1930">
        <v>2630</v>
      </c>
      <c r="F1930" t="s">
        <v>8219</v>
      </c>
      <c r="G1930" t="s">
        <v>8224</v>
      </c>
      <c r="H1930" t="s">
        <v>8246</v>
      </c>
      <c r="I1930" s="9">
        <v>1367940794</v>
      </c>
      <c r="J1930">
        <v>1365348794</v>
      </c>
      <c r="K1930" t="b">
        <v>0</v>
      </c>
      <c r="L1930">
        <v>34</v>
      </c>
      <c r="M1930" t="b">
        <v>1</v>
      </c>
      <c r="N1930" s="11">
        <f t="shared" si="180"/>
        <v>103.1372549019608</v>
      </c>
      <c r="O1930" s="16">
        <f t="shared" si="181"/>
        <v>41371.648078703707</v>
      </c>
      <c r="P1930" s="18">
        <f t="shared" si="182"/>
        <v>41401.648078703707</v>
      </c>
      <c r="Q1930" t="s">
        <v>8279</v>
      </c>
      <c r="R1930" s="7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7">
        <v>3200</v>
      </c>
      <c r="E1931">
        <v>3210</v>
      </c>
      <c r="F1931" t="s">
        <v>8219</v>
      </c>
      <c r="G1931" t="s">
        <v>8224</v>
      </c>
      <c r="H1931" t="s">
        <v>8246</v>
      </c>
      <c r="I1931" s="9">
        <v>1309825866</v>
      </c>
      <c r="J1931">
        <v>1306197066</v>
      </c>
      <c r="K1931" t="b">
        <v>0</v>
      </c>
      <c r="L1931">
        <v>75</v>
      </c>
      <c r="M1931" t="b">
        <v>1</v>
      </c>
      <c r="N1931" s="11">
        <f t="shared" si="180"/>
        <v>100.3125</v>
      </c>
      <c r="O1931" s="16">
        <f t="shared" si="181"/>
        <v>40687.021597222221</v>
      </c>
      <c r="P1931" s="18">
        <f t="shared" si="182"/>
        <v>40729.021597222221</v>
      </c>
      <c r="Q1931" t="s">
        <v>8279</v>
      </c>
      <c r="R1931" s="7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7">
        <v>1000</v>
      </c>
      <c r="E1932">
        <v>1270</v>
      </c>
      <c r="F1932" t="s">
        <v>8219</v>
      </c>
      <c r="G1932" t="s">
        <v>8224</v>
      </c>
      <c r="H1932" t="s">
        <v>8246</v>
      </c>
      <c r="I1932" s="9">
        <v>1373203482</v>
      </c>
      <c r="J1932">
        <v>1368019482</v>
      </c>
      <c r="K1932" t="b">
        <v>0</v>
      </c>
      <c r="L1932">
        <v>26</v>
      </c>
      <c r="M1932" t="b">
        <v>1</v>
      </c>
      <c r="N1932" s="11">
        <f t="shared" si="180"/>
        <v>127</v>
      </c>
      <c r="O1932" s="16">
        <f t="shared" si="181"/>
        <v>41402.558819444443</v>
      </c>
      <c r="P1932" s="18">
        <f t="shared" si="182"/>
        <v>41462.558819444443</v>
      </c>
      <c r="Q1932" t="s">
        <v>8279</v>
      </c>
      <c r="R1932" s="7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7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9">
        <v>1337657400</v>
      </c>
      <c r="J1933">
        <v>1336512309</v>
      </c>
      <c r="K1933" t="b">
        <v>0</v>
      </c>
      <c r="L1933">
        <v>50</v>
      </c>
      <c r="M1933" t="b">
        <v>1</v>
      </c>
      <c r="N1933" s="11">
        <f t="shared" si="180"/>
        <v>120.601</v>
      </c>
      <c r="O1933" s="16">
        <f t="shared" si="181"/>
        <v>41037.892465277779</v>
      </c>
      <c r="P1933" s="18">
        <f t="shared" si="182"/>
        <v>41051.145833333336</v>
      </c>
      <c r="Q1933" t="s">
        <v>8279</v>
      </c>
      <c r="R1933" s="7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7">
        <v>5250</v>
      </c>
      <c r="E1934">
        <v>5617</v>
      </c>
      <c r="F1934" t="s">
        <v>8219</v>
      </c>
      <c r="G1934" t="s">
        <v>8224</v>
      </c>
      <c r="H1934" t="s">
        <v>8246</v>
      </c>
      <c r="I1934" s="9">
        <v>1327433173</v>
      </c>
      <c r="J1934">
        <v>1325618773</v>
      </c>
      <c r="K1934" t="b">
        <v>0</v>
      </c>
      <c r="L1934">
        <v>80</v>
      </c>
      <c r="M1934" t="b">
        <v>1</v>
      </c>
      <c r="N1934" s="11">
        <f t="shared" si="180"/>
        <v>106.99047619047619</v>
      </c>
      <c r="O1934" s="16">
        <f t="shared" si="181"/>
        <v>40911.809872685182</v>
      </c>
      <c r="P1934" s="18">
        <f t="shared" si="182"/>
        <v>40932.809872685182</v>
      </c>
      <c r="Q1934" t="s">
        <v>8279</v>
      </c>
      <c r="R1934" s="7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7">
        <v>6000</v>
      </c>
      <c r="E1935">
        <v>10346</v>
      </c>
      <c r="F1935" t="s">
        <v>8219</v>
      </c>
      <c r="G1935" t="s">
        <v>8224</v>
      </c>
      <c r="H1935" t="s">
        <v>8246</v>
      </c>
      <c r="I1935" s="9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>
        <f t="shared" si="180"/>
        <v>172.43333333333334</v>
      </c>
      <c r="O1935" s="16">
        <f t="shared" si="181"/>
        <v>41879.130868055552</v>
      </c>
      <c r="P1935" s="18">
        <f t="shared" si="182"/>
        <v>41909.130868055552</v>
      </c>
      <c r="Q1935" t="s">
        <v>8279</v>
      </c>
      <c r="R1935" s="7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7">
        <v>5000</v>
      </c>
      <c r="E1936">
        <v>6181</v>
      </c>
      <c r="F1936" t="s">
        <v>8219</v>
      </c>
      <c r="G1936" t="s">
        <v>8224</v>
      </c>
      <c r="H1936" t="s">
        <v>8246</v>
      </c>
      <c r="I1936" s="9">
        <v>1324789200</v>
      </c>
      <c r="J1936">
        <v>1321649321</v>
      </c>
      <c r="K1936" t="b">
        <v>0</v>
      </c>
      <c r="L1936">
        <v>77</v>
      </c>
      <c r="M1936" t="b">
        <v>1</v>
      </c>
      <c r="N1936" s="11">
        <f t="shared" si="180"/>
        <v>123.61999999999999</v>
      </c>
      <c r="O1936" s="16">
        <f t="shared" si="181"/>
        <v>40865.867141203707</v>
      </c>
      <c r="P1936" s="18">
        <f t="shared" si="182"/>
        <v>40902.208333333336</v>
      </c>
      <c r="Q1936" t="s">
        <v>8279</v>
      </c>
      <c r="R1936" s="7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7">
        <v>2500</v>
      </c>
      <c r="E1937">
        <v>2710</v>
      </c>
      <c r="F1937" t="s">
        <v>8219</v>
      </c>
      <c r="G1937" t="s">
        <v>8224</v>
      </c>
      <c r="H1937" t="s">
        <v>8246</v>
      </c>
      <c r="I1937" s="9">
        <v>1403326740</v>
      </c>
      <c r="J1937">
        <v>1400106171</v>
      </c>
      <c r="K1937" t="b">
        <v>0</v>
      </c>
      <c r="L1937">
        <v>50</v>
      </c>
      <c r="M1937" t="b">
        <v>1</v>
      </c>
      <c r="N1937" s="11">
        <f t="shared" si="180"/>
        <v>108.4</v>
      </c>
      <c r="O1937" s="16">
        <f t="shared" si="181"/>
        <v>41773.932534722226</v>
      </c>
      <c r="P1937" s="18">
        <f t="shared" si="182"/>
        <v>41811.207638888889</v>
      </c>
      <c r="Q1937" t="s">
        <v>8279</v>
      </c>
      <c r="R1937" s="7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7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9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>
        <f t="shared" si="180"/>
        <v>116.52013333333333</v>
      </c>
      <c r="O1938" s="16">
        <f t="shared" si="181"/>
        <v>40852.889699074076</v>
      </c>
      <c r="P1938" s="18">
        <f t="shared" si="182"/>
        <v>40883.249305555553</v>
      </c>
      <c r="Q1938" t="s">
        <v>8279</v>
      </c>
      <c r="R1938" s="7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7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>
        <f t="shared" si="180"/>
        <v>187.245</v>
      </c>
      <c r="O1939" s="16">
        <f t="shared" si="181"/>
        <v>41059.118993055556</v>
      </c>
      <c r="P1939" s="18">
        <f t="shared" si="182"/>
        <v>41075.165972222225</v>
      </c>
      <c r="Q1939" t="s">
        <v>8279</v>
      </c>
      <c r="R1939" s="7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7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9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>
        <f t="shared" si="180"/>
        <v>115.93333333333334</v>
      </c>
      <c r="O1940" s="16">
        <f t="shared" si="181"/>
        <v>41426.259618055556</v>
      </c>
      <c r="P1940" s="18">
        <f t="shared" si="182"/>
        <v>41457.208333333336</v>
      </c>
      <c r="Q1940" t="s">
        <v>8279</v>
      </c>
      <c r="R1940" s="7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7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9">
        <v>1362955108</v>
      </c>
      <c r="J1941">
        <v>1360366708</v>
      </c>
      <c r="K1941" t="b">
        <v>0</v>
      </c>
      <c r="L1941">
        <v>96</v>
      </c>
      <c r="M1941" t="b">
        <v>1</v>
      </c>
      <c r="N1941" s="11">
        <f t="shared" si="180"/>
        <v>110.7</v>
      </c>
      <c r="O1941" s="16">
        <f t="shared" si="181"/>
        <v>41313.985046296293</v>
      </c>
      <c r="P1941" s="18">
        <f t="shared" si="182"/>
        <v>41343.943379629629</v>
      </c>
      <c r="Q1941" t="s">
        <v>8279</v>
      </c>
      <c r="R1941" s="7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7">
        <v>650</v>
      </c>
      <c r="E1942">
        <v>1111</v>
      </c>
      <c r="F1942" t="s">
        <v>8219</v>
      </c>
      <c r="G1942" t="s">
        <v>8224</v>
      </c>
      <c r="H1942" t="s">
        <v>8246</v>
      </c>
      <c r="I1942" s="9">
        <v>1308110340</v>
      </c>
      <c r="J1942">
        <v>1304770233</v>
      </c>
      <c r="K1942" t="b">
        <v>0</v>
      </c>
      <c r="L1942">
        <v>31</v>
      </c>
      <c r="M1942" t="b">
        <v>1</v>
      </c>
      <c r="N1942" s="11">
        <f t="shared" si="180"/>
        <v>170.92307692307693</v>
      </c>
      <c r="O1942" s="16">
        <f t="shared" si="181"/>
        <v>40670.507326388892</v>
      </c>
      <c r="P1942" s="18">
        <f t="shared" si="182"/>
        <v>40709.165972222225</v>
      </c>
      <c r="Q1942" t="s">
        <v>8279</v>
      </c>
      <c r="R1942" s="7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7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9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>
        <f t="shared" si="180"/>
        <v>126.11835600000001</v>
      </c>
      <c r="O1943" s="16">
        <f t="shared" si="181"/>
        <v>41744.290868055556</v>
      </c>
      <c r="P1943" s="18">
        <f t="shared" si="182"/>
        <v>41774.290868055556</v>
      </c>
      <c r="Q1943" t="s">
        <v>8295</v>
      </c>
      <c r="R1943" s="7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7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9">
        <v>1309809140</v>
      </c>
      <c r="J1944">
        <v>1302033140</v>
      </c>
      <c r="K1944" t="b">
        <v>1</v>
      </c>
      <c r="L1944">
        <v>95</v>
      </c>
      <c r="M1944" t="b">
        <v>1</v>
      </c>
      <c r="N1944" s="11">
        <f t="shared" si="180"/>
        <v>138.44033333333334</v>
      </c>
      <c r="O1944" s="16">
        <f t="shared" si="181"/>
        <v>40638.828009259261</v>
      </c>
      <c r="P1944" s="18">
        <f t="shared" si="182"/>
        <v>40728.828009259261</v>
      </c>
      <c r="Q1944" t="s">
        <v>8295</v>
      </c>
      <c r="R1944" s="7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7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9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>
        <f t="shared" si="180"/>
        <v>1705.2499999999998</v>
      </c>
      <c r="O1945" s="16">
        <f t="shared" si="181"/>
        <v>42548.269861111112</v>
      </c>
      <c r="P1945" s="18">
        <f t="shared" si="182"/>
        <v>42593.269861111112</v>
      </c>
      <c r="Q1945" t="s">
        <v>8295</v>
      </c>
      <c r="R1945" s="7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7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9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>
        <f t="shared" si="180"/>
        <v>788.05550000000005</v>
      </c>
      <c r="O1946" s="16">
        <f t="shared" si="181"/>
        <v>41730.584374999999</v>
      </c>
      <c r="P1946" s="18">
        <f t="shared" si="182"/>
        <v>41760.584374999999</v>
      </c>
      <c r="Q1946" t="s">
        <v>8295</v>
      </c>
      <c r="R1946" s="7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9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>
        <f t="shared" si="180"/>
        <v>348.01799999999997</v>
      </c>
      <c r="O1947" s="16">
        <f t="shared" si="181"/>
        <v>42157.251828703709</v>
      </c>
      <c r="P1947" s="18">
        <f t="shared" si="182"/>
        <v>42197.251828703709</v>
      </c>
      <c r="Q1947" t="s">
        <v>8295</v>
      </c>
      <c r="R1947" s="7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7">
        <v>7500</v>
      </c>
      <c r="E1948">
        <v>11231</v>
      </c>
      <c r="F1948" t="s">
        <v>8219</v>
      </c>
      <c r="G1948" t="s">
        <v>8224</v>
      </c>
      <c r="H1948" t="s">
        <v>8246</v>
      </c>
      <c r="I1948" s="9">
        <v>1397961361</v>
      </c>
      <c r="J1948">
        <v>1392780961</v>
      </c>
      <c r="K1948" t="b">
        <v>1</v>
      </c>
      <c r="L1948">
        <v>70</v>
      </c>
      <c r="M1948" t="b">
        <v>1</v>
      </c>
      <c r="N1948" s="11">
        <f t="shared" si="180"/>
        <v>149.74666666666667</v>
      </c>
      <c r="O1948" s="16">
        <f t="shared" si="181"/>
        <v>41689.150011574071</v>
      </c>
      <c r="P1948" s="18">
        <f t="shared" si="182"/>
        <v>41749.108344907407</v>
      </c>
      <c r="Q1948" t="s">
        <v>8295</v>
      </c>
      <c r="R1948" s="7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7">
        <v>800</v>
      </c>
      <c r="E1949">
        <v>805.07</v>
      </c>
      <c r="F1949" t="s">
        <v>8219</v>
      </c>
      <c r="G1949" t="s">
        <v>8224</v>
      </c>
      <c r="H1949" t="s">
        <v>8246</v>
      </c>
      <c r="I1949" s="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>
        <f t="shared" si="180"/>
        <v>100.63375000000001</v>
      </c>
      <c r="O1949" s="16">
        <f t="shared" si="181"/>
        <v>40102.918055555558</v>
      </c>
      <c r="P1949" s="18">
        <f t="shared" si="182"/>
        <v>40140.249305555553</v>
      </c>
      <c r="Q1949" t="s">
        <v>8295</v>
      </c>
      <c r="R1949" s="7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7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9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>
        <f t="shared" si="180"/>
        <v>800.21100000000001</v>
      </c>
      <c r="O1950" s="16">
        <f t="shared" si="181"/>
        <v>42473.604270833333</v>
      </c>
      <c r="P1950" s="18">
        <f t="shared" si="182"/>
        <v>42527.709722222222</v>
      </c>
      <c r="Q1950" t="s">
        <v>8295</v>
      </c>
      <c r="R1950" s="7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7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9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>
        <f t="shared" si="180"/>
        <v>106.00260000000002</v>
      </c>
      <c r="O1951" s="16">
        <f t="shared" si="181"/>
        <v>41800.423043981478</v>
      </c>
      <c r="P1951" s="18">
        <f t="shared" si="182"/>
        <v>41830.423043981478</v>
      </c>
      <c r="Q1951" t="s">
        <v>8295</v>
      </c>
      <c r="R1951" s="7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7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9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>
        <f t="shared" si="180"/>
        <v>200.51866666666669</v>
      </c>
      <c r="O1952" s="16">
        <f t="shared" si="181"/>
        <v>40624.181400462963</v>
      </c>
      <c r="P1952" s="18">
        <f t="shared" si="182"/>
        <v>40655.181400462963</v>
      </c>
      <c r="Q1952" t="s">
        <v>8295</v>
      </c>
      <c r="R1952" s="7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7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9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>
        <f t="shared" si="180"/>
        <v>212.44399999999999</v>
      </c>
      <c r="O1953" s="16">
        <f t="shared" si="181"/>
        <v>42651.420567129629</v>
      </c>
      <c r="P1953" s="18">
        <f t="shared" si="182"/>
        <v>42681.462233796294</v>
      </c>
      <c r="Q1953" t="s">
        <v>8295</v>
      </c>
      <c r="R1953" s="7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7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9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>
        <f t="shared" si="180"/>
        <v>198.47237142857145</v>
      </c>
      <c r="O1954" s="16">
        <f t="shared" si="181"/>
        <v>41526.60665509259</v>
      </c>
      <c r="P1954" s="18">
        <f t="shared" si="182"/>
        <v>41563.60665509259</v>
      </c>
      <c r="Q1954" t="s">
        <v>8295</v>
      </c>
      <c r="R1954" s="7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7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9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>
        <f t="shared" si="180"/>
        <v>225.94666666666666</v>
      </c>
      <c r="O1955" s="16">
        <f t="shared" si="181"/>
        <v>40941.199826388889</v>
      </c>
      <c r="P1955" s="18">
        <f t="shared" si="182"/>
        <v>40970.125</v>
      </c>
      <c r="Q1955" t="s">
        <v>8295</v>
      </c>
      <c r="R1955" s="7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7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9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>
        <f t="shared" si="180"/>
        <v>698.94800000000009</v>
      </c>
      <c r="O1956" s="16">
        <f t="shared" si="181"/>
        <v>42394.580740740741</v>
      </c>
      <c r="P1956" s="18">
        <f t="shared" si="182"/>
        <v>42441.208333333328</v>
      </c>
      <c r="Q1956" t="s">
        <v>8295</v>
      </c>
      <c r="R1956" s="7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9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>
        <f t="shared" si="180"/>
        <v>398.59528571428569</v>
      </c>
      <c r="O1957" s="16">
        <f t="shared" si="181"/>
        <v>41020.271770833337</v>
      </c>
      <c r="P1957" s="18">
        <f t="shared" si="182"/>
        <v>41052.791666666664</v>
      </c>
      <c r="Q1957" t="s">
        <v>8295</v>
      </c>
      <c r="R1957" s="7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7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9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>
        <f t="shared" si="180"/>
        <v>294.0333333333333</v>
      </c>
      <c r="O1958" s="16">
        <f t="shared" si="181"/>
        <v>42067.923668981486</v>
      </c>
      <c r="P1958" s="18">
        <f t="shared" si="182"/>
        <v>42112.882002314815</v>
      </c>
      <c r="Q1958" t="s">
        <v>8295</v>
      </c>
      <c r="R1958" s="7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7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>
        <f t="shared" si="180"/>
        <v>167.50470000000001</v>
      </c>
      <c r="O1959" s="16">
        <f t="shared" si="181"/>
        <v>41179.098530092589</v>
      </c>
      <c r="P1959" s="18">
        <f t="shared" si="182"/>
        <v>41209.098530092589</v>
      </c>
      <c r="Q1959" t="s">
        <v>8295</v>
      </c>
      <c r="R1959" s="7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7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9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>
        <f t="shared" si="180"/>
        <v>1435.5717142857143</v>
      </c>
      <c r="O1960" s="16">
        <f t="shared" si="181"/>
        <v>41326.987974537034</v>
      </c>
      <c r="P1960" s="18">
        <f t="shared" si="182"/>
        <v>41356.94630787037</v>
      </c>
      <c r="Q1960" t="s">
        <v>8295</v>
      </c>
      <c r="R1960" s="7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7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9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>
        <f t="shared" si="180"/>
        <v>156.73439999999999</v>
      </c>
      <c r="O1961" s="16">
        <f t="shared" si="181"/>
        <v>41871.845601851855</v>
      </c>
      <c r="P1961" s="18">
        <f t="shared" si="182"/>
        <v>41913</v>
      </c>
      <c r="Q1961" t="s">
        <v>8295</v>
      </c>
      <c r="R1961" s="7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7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9">
        <v>1419151341</v>
      </c>
      <c r="J1962">
        <v>1416559341</v>
      </c>
      <c r="K1962" t="b">
        <v>1</v>
      </c>
      <c r="L1962">
        <v>33</v>
      </c>
      <c r="M1962" t="b">
        <v>1</v>
      </c>
      <c r="N1962" s="11">
        <f t="shared" si="180"/>
        <v>117.90285714285716</v>
      </c>
      <c r="O1962" s="16">
        <f t="shared" si="181"/>
        <v>41964.362743055557</v>
      </c>
      <c r="P1962" s="18">
        <f t="shared" si="182"/>
        <v>41994.362743055557</v>
      </c>
      <c r="Q1962" t="s">
        <v>8295</v>
      </c>
      <c r="R1962" s="7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7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9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>
        <f t="shared" si="180"/>
        <v>1105.3811999999998</v>
      </c>
      <c r="O1963" s="16">
        <f t="shared" si="181"/>
        <v>41148.194641203707</v>
      </c>
      <c r="P1963" s="18">
        <f t="shared" si="182"/>
        <v>41188.165972222225</v>
      </c>
      <c r="Q1963" t="s">
        <v>8295</v>
      </c>
      <c r="R1963" s="7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7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9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>
        <f t="shared" si="180"/>
        <v>192.92499999999998</v>
      </c>
      <c r="O1964" s="16">
        <f t="shared" si="181"/>
        <v>41742.780509259261</v>
      </c>
      <c r="P1964" s="18">
        <f t="shared" si="182"/>
        <v>41772.780509259261</v>
      </c>
      <c r="Q1964" t="s">
        <v>8295</v>
      </c>
      <c r="R1964" s="7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7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9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>
        <f t="shared" si="180"/>
        <v>126.8842105263158</v>
      </c>
      <c r="O1965" s="16">
        <f t="shared" si="181"/>
        <v>41863.429791666669</v>
      </c>
      <c r="P1965" s="18">
        <f t="shared" si="182"/>
        <v>41898.429791666669</v>
      </c>
      <c r="Q1965" t="s">
        <v>8295</v>
      </c>
      <c r="R1965" s="7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7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9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>
        <f t="shared" si="180"/>
        <v>259.57748878923763</v>
      </c>
      <c r="O1966" s="16">
        <f t="shared" si="181"/>
        <v>42452.272824074069</v>
      </c>
      <c r="P1966" s="18">
        <f t="shared" si="182"/>
        <v>42482.272824074069</v>
      </c>
      <c r="Q1966" t="s">
        <v>8295</v>
      </c>
      <c r="R1966" s="7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9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>
        <f t="shared" si="180"/>
        <v>262.27999999999997</v>
      </c>
      <c r="O1967" s="16">
        <f t="shared" si="181"/>
        <v>40898.089236111111</v>
      </c>
      <c r="P1967" s="18">
        <f t="shared" si="182"/>
        <v>40920.041666666664</v>
      </c>
      <c r="Q1967" t="s">
        <v>8295</v>
      </c>
      <c r="R1967" s="7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7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9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>
        <f t="shared" si="180"/>
        <v>206.74309000000002</v>
      </c>
      <c r="O1968" s="16">
        <f t="shared" si="181"/>
        <v>41835.540486111109</v>
      </c>
      <c r="P1968" s="18">
        <f t="shared" si="182"/>
        <v>41865.540486111109</v>
      </c>
      <c r="Q1968" t="s">
        <v>8295</v>
      </c>
      <c r="R1968" s="7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7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>
        <f t="shared" si="180"/>
        <v>370.13</v>
      </c>
      <c r="O1969" s="16">
        <f t="shared" si="181"/>
        <v>41730.663530092592</v>
      </c>
      <c r="P1969" s="18">
        <f t="shared" si="182"/>
        <v>41760.663530092592</v>
      </c>
      <c r="Q1969" t="s">
        <v>8295</v>
      </c>
      <c r="R1969" s="7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7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9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>
        <f t="shared" si="180"/>
        <v>284.96600000000001</v>
      </c>
      <c r="O1970" s="16">
        <f t="shared" si="181"/>
        <v>42676.586979166663</v>
      </c>
      <c r="P1970" s="18">
        <f t="shared" si="182"/>
        <v>42707.628645833334</v>
      </c>
      <c r="Q1970" t="s">
        <v>8295</v>
      </c>
      <c r="R1970" s="7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7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9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>
        <f t="shared" si="180"/>
        <v>579.08000000000004</v>
      </c>
      <c r="O1971" s="16">
        <f t="shared" si="181"/>
        <v>42557.792453703703</v>
      </c>
      <c r="P1971" s="18">
        <f t="shared" si="182"/>
        <v>42587.792453703703</v>
      </c>
      <c r="Q1971" t="s">
        <v>8295</v>
      </c>
      <c r="R1971" s="7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7">
        <v>5000</v>
      </c>
      <c r="E1972">
        <v>56590</v>
      </c>
      <c r="F1972" t="s">
        <v>8219</v>
      </c>
      <c r="G1972" t="s">
        <v>8224</v>
      </c>
      <c r="H1972" t="s">
        <v>8246</v>
      </c>
      <c r="I1972" s="9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>
        <f t="shared" si="180"/>
        <v>1131.8</v>
      </c>
      <c r="O1972" s="16">
        <f t="shared" si="181"/>
        <v>41324.193298611113</v>
      </c>
      <c r="P1972" s="18">
        <f t="shared" si="182"/>
        <v>41384.151631944449</v>
      </c>
      <c r="Q1972" t="s">
        <v>8295</v>
      </c>
      <c r="R1972" s="7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7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9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>
        <f t="shared" si="180"/>
        <v>263.02771750000005</v>
      </c>
      <c r="O1973" s="16">
        <f t="shared" si="181"/>
        <v>41561.500706018516</v>
      </c>
      <c r="P1973" s="18">
        <f t="shared" si="182"/>
        <v>41593.166666666664</v>
      </c>
      <c r="Q1973" t="s">
        <v>8295</v>
      </c>
      <c r="R1973" s="7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7">
        <v>2500</v>
      </c>
      <c r="E1974">
        <v>16862</v>
      </c>
      <c r="F1974" t="s">
        <v>8219</v>
      </c>
      <c r="G1974" t="s">
        <v>8224</v>
      </c>
      <c r="H1974" t="s">
        <v>8246</v>
      </c>
      <c r="I1974" s="9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>
        <f t="shared" si="180"/>
        <v>674.48</v>
      </c>
      <c r="O1974" s="16">
        <f t="shared" si="181"/>
        <v>41201.012083333335</v>
      </c>
      <c r="P1974" s="18">
        <f t="shared" si="182"/>
        <v>41231.053749999999</v>
      </c>
      <c r="Q1974" t="s">
        <v>8295</v>
      </c>
      <c r="R1974" s="7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7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9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>
        <f t="shared" si="180"/>
        <v>256.83081313131316</v>
      </c>
      <c r="O1975" s="16">
        <f t="shared" si="181"/>
        <v>42549.722962962958</v>
      </c>
      <c r="P1975" s="18">
        <f t="shared" si="182"/>
        <v>42588.291666666672</v>
      </c>
      <c r="Q1975" t="s">
        <v>8295</v>
      </c>
      <c r="R1975" s="7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7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9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>
        <f t="shared" si="180"/>
        <v>375.49599999999998</v>
      </c>
      <c r="O1976" s="16">
        <f t="shared" si="181"/>
        <v>41445.334131944444</v>
      </c>
      <c r="P1976" s="18">
        <f t="shared" si="182"/>
        <v>41505.334131944444</v>
      </c>
      <c r="Q1976" t="s">
        <v>8295</v>
      </c>
      <c r="R1976" s="7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9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>
        <f t="shared" si="180"/>
        <v>208.70837499999996</v>
      </c>
      <c r="O1977" s="16">
        <f t="shared" si="181"/>
        <v>41313.755219907405</v>
      </c>
      <c r="P1977" s="18">
        <f t="shared" si="182"/>
        <v>41343.755219907405</v>
      </c>
      <c r="Q1977" t="s">
        <v>8295</v>
      </c>
      <c r="R1977" s="7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7">
        <v>4000</v>
      </c>
      <c r="E1978">
        <v>13864</v>
      </c>
      <c r="F1978" t="s">
        <v>8219</v>
      </c>
      <c r="G1978" t="s">
        <v>8225</v>
      </c>
      <c r="H1978" t="s">
        <v>8247</v>
      </c>
      <c r="I1978" s="9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>
        <f t="shared" si="180"/>
        <v>346.6</v>
      </c>
      <c r="O1978" s="16">
        <f t="shared" si="181"/>
        <v>41438.899594907409</v>
      </c>
      <c r="P1978" s="18">
        <f t="shared" si="182"/>
        <v>41468.899594907409</v>
      </c>
      <c r="Q1978" t="s">
        <v>8295</v>
      </c>
      <c r="R1978" s="7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7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>
        <f t="shared" si="180"/>
        <v>402.33</v>
      </c>
      <c r="O1979" s="16">
        <f t="shared" si="181"/>
        <v>42311.216898148152</v>
      </c>
      <c r="P1979" s="18">
        <f t="shared" si="182"/>
        <v>42357.332638888889</v>
      </c>
      <c r="Q1979" t="s">
        <v>8295</v>
      </c>
      <c r="R1979" s="7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7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9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>
        <f t="shared" si="180"/>
        <v>1026.8451399999999</v>
      </c>
      <c r="O1980" s="16">
        <f t="shared" si="181"/>
        <v>41039.225601851853</v>
      </c>
      <c r="P1980" s="18">
        <f t="shared" si="182"/>
        <v>41072.291666666664</v>
      </c>
      <c r="Q1980" t="s">
        <v>8295</v>
      </c>
      <c r="R1980" s="7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7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9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>
        <f t="shared" si="180"/>
        <v>114.901155</v>
      </c>
      <c r="O1981" s="16">
        <f t="shared" si="181"/>
        <v>42290.460023148145</v>
      </c>
      <c r="P1981" s="18">
        <f t="shared" si="182"/>
        <v>42327.207638888889</v>
      </c>
      <c r="Q1981" t="s">
        <v>8295</v>
      </c>
      <c r="R1981" s="7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7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9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>
        <f t="shared" si="180"/>
        <v>354.82402000000002</v>
      </c>
      <c r="O1982" s="16">
        <f t="shared" si="181"/>
        <v>42423.542384259257</v>
      </c>
      <c r="P1982" s="18">
        <f t="shared" si="182"/>
        <v>42463.500717592593</v>
      </c>
      <c r="Q1982" t="s">
        <v>8295</v>
      </c>
      <c r="R1982" s="7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7">
        <v>7500</v>
      </c>
      <c r="E1983">
        <v>381</v>
      </c>
      <c r="F1983" t="s">
        <v>8221</v>
      </c>
      <c r="G1983" t="s">
        <v>8229</v>
      </c>
      <c r="H1983" t="s">
        <v>8251</v>
      </c>
      <c r="I1983" s="9">
        <v>1404926665</v>
      </c>
      <c r="J1983">
        <v>1402334665</v>
      </c>
      <c r="K1983" t="b">
        <v>0</v>
      </c>
      <c r="L1983">
        <v>12</v>
      </c>
      <c r="M1983" t="b">
        <v>0</v>
      </c>
      <c r="N1983" s="11">
        <f t="shared" si="180"/>
        <v>5.08</v>
      </c>
      <c r="O1983" s="16">
        <f t="shared" si="181"/>
        <v>41799.725289351853</v>
      </c>
      <c r="P1983" s="18">
        <f t="shared" si="182"/>
        <v>41829.725289351853</v>
      </c>
      <c r="Q1983" t="s">
        <v>8296</v>
      </c>
      <c r="R1983" s="7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7">
        <v>180000</v>
      </c>
      <c r="E1984">
        <v>0</v>
      </c>
      <c r="F1984" t="s">
        <v>8221</v>
      </c>
      <c r="G1984" t="s">
        <v>8231</v>
      </c>
      <c r="H1984" t="s">
        <v>8252</v>
      </c>
      <c r="I1984" s="9">
        <v>1480863887</v>
      </c>
      <c r="J1984">
        <v>1478268287</v>
      </c>
      <c r="K1984" t="b">
        <v>0</v>
      </c>
      <c r="L1984">
        <v>0</v>
      </c>
      <c r="M1984" t="b">
        <v>0</v>
      </c>
      <c r="N1984" s="11">
        <f t="shared" si="180"/>
        <v>0</v>
      </c>
      <c r="O1984" s="16">
        <f t="shared" si="181"/>
        <v>42678.586655092593</v>
      </c>
      <c r="P1984" s="18">
        <f t="shared" si="182"/>
        <v>42708.628321759257</v>
      </c>
      <c r="Q1984" t="s">
        <v>8296</v>
      </c>
      <c r="R1984" s="7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7">
        <v>33000</v>
      </c>
      <c r="E1985">
        <v>1419</v>
      </c>
      <c r="F1985" t="s">
        <v>8221</v>
      </c>
      <c r="G1985" t="s">
        <v>8224</v>
      </c>
      <c r="H1985" t="s">
        <v>8246</v>
      </c>
      <c r="I1985" s="9">
        <v>1472799600</v>
      </c>
      <c r="J1985">
        <v>1470874618</v>
      </c>
      <c r="K1985" t="b">
        <v>0</v>
      </c>
      <c r="L1985">
        <v>16</v>
      </c>
      <c r="M1985" t="b">
        <v>0</v>
      </c>
      <c r="N1985" s="11">
        <f t="shared" si="180"/>
        <v>4.3</v>
      </c>
      <c r="O1985" s="16">
        <f t="shared" si="181"/>
        <v>42593.011782407411</v>
      </c>
      <c r="P1985" s="18">
        <f t="shared" si="182"/>
        <v>42615.291666666672</v>
      </c>
      <c r="Q1985" t="s">
        <v>8296</v>
      </c>
      <c r="R1985" s="7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7">
        <v>15000</v>
      </c>
      <c r="E1986">
        <v>3172</v>
      </c>
      <c r="F1986" t="s">
        <v>8221</v>
      </c>
      <c r="G1986" t="s">
        <v>8224</v>
      </c>
      <c r="H1986" t="s">
        <v>8246</v>
      </c>
      <c r="I1986" s="9">
        <v>1417377481</v>
      </c>
      <c r="J1986">
        <v>1412189881</v>
      </c>
      <c r="K1986" t="b">
        <v>0</v>
      </c>
      <c r="L1986">
        <v>7</v>
      </c>
      <c r="M1986" t="b">
        <v>0</v>
      </c>
      <c r="N1986" s="11">
        <f t="shared" ref="N1986:N2049" si="186">E1986/D1986*100</f>
        <v>21.146666666666665</v>
      </c>
      <c r="O1986" s="16">
        <f t="shared" ref="O1986:O2049" si="187">(((J1986/60)/60)/24)+DATE(1970,1,1)</f>
        <v>41913.790289351848</v>
      </c>
      <c r="P1986" s="18">
        <f t="shared" ref="P1986:P2049" si="188">(((I1986/60)/60)/24)+DATE(1970,1,1)</f>
        <v>41973.831956018519</v>
      </c>
      <c r="Q1986" t="s">
        <v>8296</v>
      </c>
      <c r="R1986" s="7">
        <f t="shared" ref="R1986:R2049" si="189">E1986/L1986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7">
        <v>1600</v>
      </c>
      <c r="E1987">
        <v>51</v>
      </c>
      <c r="F1987" t="s">
        <v>8221</v>
      </c>
      <c r="G1987" t="s">
        <v>8225</v>
      </c>
      <c r="H1987" t="s">
        <v>8247</v>
      </c>
      <c r="I1987" s="9">
        <v>1470178800</v>
      </c>
      <c r="J1987">
        <v>1467650771</v>
      </c>
      <c r="K1987" t="b">
        <v>0</v>
      </c>
      <c r="L1987">
        <v>4</v>
      </c>
      <c r="M1987" t="b">
        <v>0</v>
      </c>
      <c r="N1987" s="11">
        <f t="shared" si="186"/>
        <v>3.1875</v>
      </c>
      <c r="O1987" s="16">
        <f t="shared" si="187"/>
        <v>42555.698738425926</v>
      </c>
      <c r="P1987" s="18">
        <f t="shared" si="188"/>
        <v>42584.958333333328</v>
      </c>
      <c r="Q1987" t="s">
        <v>8296</v>
      </c>
      <c r="R1987" s="7">
        <f t="shared" si="189"/>
        <v>12.75</v>
      </c>
      <c r="S1987" t="str">
        <f t="shared" ref="S1987:S2050" si="190">LEFT(Q1987,FIND("/",Q1987)-1)</f>
        <v>photography</v>
      </c>
      <c r="T1987" t="str">
        <f t="shared" ref="T1987:T2050" si="191">RIGHT(Q1987,LEN(Q1987)-FIND("/",Q1987))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7">
        <v>2000</v>
      </c>
      <c r="E1988">
        <v>1</v>
      </c>
      <c r="F1988" t="s">
        <v>8221</v>
      </c>
      <c r="G1988" t="s">
        <v>8225</v>
      </c>
      <c r="H1988" t="s">
        <v>8247</v>
      </c>
      <c r="I1988" s="9">
        <v>1457947483</v>
      </c>
      <c r="J1988">
        <v>1455359083</v>
      </c>
      <c r="K1988" t="b">
        <v>0</v>
      </c>
      <c r="L1988">
        <v>1</v>
      </c>
      <c r="M1988" t="b">
        <v>0</v>
      </c>
      <c r="N1988" s="11">
        <f t="shared" si="186"/>
        <v>0.05</v>
      </c>
      <c r="O1988" s="16">
        <f t="shared" si="187"/>
        <v>42413.433831018512</v>
      </c>
      <c r="P1988" s="18">
        <f t="shared" si="188"/>
        <v>42443.392164351855</v>
      </c>
      <c r="Q1988" t="s">
        <v>8296</v>
      </c>
      <c r="R1988" s="7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7">
        <v>5500</v>
      </c>
      <c r="E1989">
        <v>2336</v>
      </c>
      <c r="F1989" t="s">
        <v>8221</v>
      </c>
      <c r="G1989" t="s">
        <v>8225</v>
      </c>
      <c r="H1989" t="s">
        <v>8247</v>
      </c>
      <c r="I1989" s="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>
        <f t="shared" si="186"/>
        <v>42.472727272727276</v>
      </c>
      <c r="O1989" s="16">
        <f t="shared" si="187"/>
        <v>42034.639768518522</v>
      </c>
      <c r="P1989" s="18">
        <f t="shared" si="188"/>
        <v>42064.639768518522</v>
      </c>
      <c r="Q1989" t="s">
        <v>8296</v>
      </c>
      <c r="R1989" s="7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7">
        <v>6000</v>
      </c>
      <c r="E1990">
        <v>25</v>
      </c>
      <c r="F1990" t="s">
        <v>8221</v>
      </c>
      <c r="G1990" t="s">
        <v>8224</v>
      </c>
      <c r="H1990" t="s">
        <v>8246</v>
      </c>
      <c r="I1990" s="9">
        <v>1440094742</v>
      </c>
      <c r="J1990">
        <v>1437502742</v>
      </c>
      <c r="K1990" t="b">
        <v>0</v>
      </c>
      <c r="L1990">
        <v>1</v>
      </c>
      <c r="M1990" t="b">
        <v>0</v>
      </c>
      <c r="N1990" s="11">
        <f t="shared" si="186"/>
        <v>0.41666666666666669</v>
      </c>
      <c r="O1990" s="16">
        <f t="shared" si="187"/>
        <v>42206.763217592597</v>
      </c>
      <c r="P1990" s="18">
        <f t="shared" si="188"/>
        <v>42236.763217592597</v>
      </c>
      <c r="Q1990" t="s">
        <v>8296</v>
      </c>
      <c r="R1990" s="7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7">
        <v>5000</v>
      </c>
      <c r="E1991">
        <v>50</v>
      </c>
      <c r="F1991" t="s">
        <v>8221</v>
      </c>
      <c r="G1991" t="s">
        <v>8224</v>
      </c>
      <c r="H1991" t="s">
        <v>8246</v>
      </c>
      <c r="I1991" s="9">
        <v>1481473208</v>
      </c>
      <c r="J1991">
        <v>1478881208</v>
      </c>
      <c r="K1991" t="b">
        <v>0</v>
      </c>
      <c r="L1991">
        <v>1</v>
      </c>
      <c r="M1991" t="b">
        <v>0</v>
      </c>
      <c r="N1991" s="11">
        <f t="shared" si="186"/>
        <v>1</v>
      </c>
      <c r="O1991" s="16">
        <f t="shared" si="187"/>
        <v>42685.680648148147</v>
      </c>
      <c r="P1991" s="18">
        <f t="shared" si="188"/>
        <v>42715.680648148147</v>
      </c>
      <c r="Q1991" t="s">
        <v>8296</v>
      </c>
      <c r="R1991" s="7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7">
        <v>3000</v>
      </c>
      <c r="E1992">
        <v>509</v>
      </c>
      <c r="F1992" t="s">
        <v>8221</v>
      </c>
      <c r="G1992" t="s">
        <v>8224</v>
      </c>
      <c r="H1992" t="s">
        <v>8246</v>
      </c>
      <c r="I1992" s="9">
        <v>1455338532</v>
      </c>
      <c r="J1992">
        <v>1454042532</v>
      </c>
      <c r="K1992" t="b">
        <v>0</v>
      </c>
      <c r="L1992">
        <v>5</v>
      </c>
      <c r="M1992" t="b">
        <v>0</v>
      </c>
      <c r="N1992" s="11">
        <f t="shared" si="186"/>
        <v>16.966666666666665</v>
      </c>
      <c r="O1992" s="16">
        <f t="shared" si="187"/>
        <v>42398.195972222224</v>
      </c>
      <c r="P1992" s="18">
        <f t="shared" si="188"/>
        <v>42413.195972222224</v>
      </c>
      <c r="Q1992" t="s">
        <v>8296</v>
      </c>
      <c r="R1992" s="7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7">
        <v>2000</v>
      </c>
      <c r="E1993">
        <v>140</v>
      </c>
      <c r="F1993" t="s">
        <v>8221</v>
      </c>
      <c r="G1993" t="s">
        <v>8224</v>
      </c>
      <c r="H1993" t="s">
        <v>8246</v>
      </c>
      <c r="I1993" s="9">
        <v>1435958786</v>
      </c>
      <c r="J1993">
        <v>1434144386</v>
      </c>
      <c r="K1993" t="b">
        <v>0</v>
      </c>
      <c r="L1993">
        <v>3</v>
      </c>
      <c r="M1993" t="b">
        <v>0</v>
      </c>
      <c r="N1993" s="11">
        <f t="shared" si="186"/>
        <v>7.0000000000000009</v>
      </c>
      <c r="O1993" s="16">
        <f t="shared" si="187"/>
        <v>42167.89335648148</v>
      </c>
      <c r="P1993" s="18">
        <f t="shared" si="188"/>
        <v>42188.89335648148</v>
      </c>
      <c r="Q1993" t="s">
        <v>8296</v>
      </c>
      <c r="R1993" s="7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7">
        <v>1500</v>
      </c>
      <c r="E1994">
        <v>2</v>
      </c>
      <c r="F1994" t="s">
        <v>8221</v>
      </c>
      <c r="G1994" t="s">
        <v>8224</v>
      </c>
      <c r="H1994" t="s">
        <v>8246</v>
      </c>
      <c r="I1994" s="9">
        <v>1424229991</v>
      </c>
      <c r="J1994">
        <v>1421637991</v>
      </c>
      <c r="K1994" t="b">
        <v>0</v>
      </c>
      <c r="L1994">
        <v>2</v>
      </c>
      <c r="M1994" t="b">
        <v>0</v>
      </c>
      <c r="N1994" s="11">
        <f t="shared" si="186"/>
        <v>0.13333333333333333</v>
      </c>
      <c r="O1994" s="16">
        <f t="shared" si="187"/>
        <v>42023.143414351856</v>
      </c>
      <c r="P1994" s="18">
        <f t="shared" si="188"/>
        <v>42053.143414351856</v>
      </c>
      <c r="Q1994" t="s">
        <v>8296</v>
      </c>
      <c r="R1994" s="7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7">
        <v>2000</v>
      </c>
      <c r="E1995">
        <v>0</v>
      </c>
      <c r="F1995" t="s">
        <v>8221</v>
      </c>
      <c r="G1995" t="s">
        <v>8225</v>
      </c>
      <c r="H1995" t="s">
        <v>8247</v>
      </c>
      <c r="I1995" s="9">
        <v>1450706837</v>
      </c>
      <c r="J1995">
        <v>1448114837</v>
      </c>
      <c r="K1995" t="b">
        <v>0</v>
      </c>
      <c r="L1995">
        <v>0</v>
      </c>
      <c r="M1995" t="b">
        <v>0</v>
      </c>
      <c r="N1995" s="11">
        <f t="shared" si="186"/>
        <v>0</v>
      </c>
      <c r="O1995" s="16">
        <f t="shared" si="187"/>
        <v>42329.58839120371</v>
      </c>
      <c r="P1995" s="18">
        <f t="shared" si="188"/>
        <v>42359.58839120371</v>
      </c>
      <c r="Q1995" t="s">
        <v>8296</v>
      </c>
      <c r="R1995" s="7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7">
        <v>3200</v>
      </c>
      <c r="E1996">
        <v>0</v>
      </c>
      <c r="F1996" t="s">
        <v>8221</v>
      </c>
      <c r="G1996" t="s">
        <v>8224</v>
      </c>
      <c r="H1996" t="s">
        <v>8246</v>
      </c>
      <c r="I1996" s="9">
        <v>1481072942</v>
      </c>
      <c r="J1996">
        <v>1475885342</v>
      </c>
      <c r="K1996" t="b">
        <v>0</v>
      </c>
      <c r="L1996">
        <v>0</v>
      </c>
      <c r="M1996" t="b">
        <v>0</v>
      </c>
      <c r="N1996" s="11">
        <f t="shared" si="186"/>
        <v>0</v>
      </c>
      <c r="O1996" s="16">
        <f t="shared" si="187"/>
        <v>42651.006273148145</v>
      </c>
      <c r="P1996" s="18">
        <f t="shared" si="188"/>
        <v>42711.047939814816</v>
      </c>
      <c r="Q1996" t="s">
        <v>8296</v>
      </c>
      <c r="R1996" s="7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7">
        <v>1000</v>
      </c>
      <c r="E1997">
        <v>78</v>
      </c>
      <c r="F1997" t="s">
        <v>8221</v>
      </c>
      <c r="G1997" t="s">
        <v>8229</v>
      </c>
      <c r="H1997" t="s">
        <v>8251</v>
      </c>
      <c r="I1997" s="9">
        <v>1437082736</v>
      </c>
      <c r="J1997">
        <v>1435354736</v>
      </c>
      <c r="K1997" t="b">
        <v>0</v>
      </c>
      <c r="L1997">
        <v>3</v>
      </c>
      <c r="M1997" t="b">
        <v>0</v>
      </c>
      <c r="N1997" s="11">
        <f t="shared" si="186"/>
        <v>7.8</v>
      </c>
      <c r="O1997" s="16">
        <f t="shared" si="187"/>
        <v>42181.902037037042</v>
      </c>
      <c r="P1997" s="18">
        <f t="shared" si="188"/>
        <v>42201.902037037042</v>
      </c>
      <c r="Q1997" t="s">
        <v>8296</v>
      </c>
      <c r="R1997" s="7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7">
        <v>133800</v>
      </c>
      <c r="E1998">
        <v>0</v>
      </c>
      <c r="F1998" t="s">
        <v>8221</v>
      </c>
      <c r="G1998" t="s">
        <v>8224</v>
      </c>
      <c r="H1998" t="s">
        <v>8246</v>
      </c>
      <c r="I1998" s="9">
        <v>1405021211</v>
      </c>
      <c r="J1998">
        <v>1402429211</v>
      </c>
      <c r="K1998" t="b">
        <v>0</v>
      </c>
      <c r="L1998">
        <v>0</v>
      </c>
      <c r="M1998" t="b">
        <v>0</v>
      </c>
      <c r="N1998" s="11">
        <f t="shared" si="186"/>
        <v>0</v>
      </c>
      <c r="O1998" s="16">
        <f t="shared" si="187"/>
        <v>41800.819571759261</v>
      </c>
      <c r="P1998" s="18">
        <f t="shared" si="188"/>
        <v>41830.819571759261</v>
      </c>
      <c r="Q1998" t="s">
        <v>8296</v>
      </c>
      <c r="R1998" s="7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7">
        <v>6500</v>
      </c>
      <c r="E1999">
        <v>0</v>
      </c>
      <c r="F1999" t="s">
        <v>8221</v>
      </c>
      <c r="G1999" t="s">
        <v>8224</v>
      </c>
      <c r="H1999" t="s">
        <v>8246</v>
      </c>
      <c r="I1999" s="9">
        <v>1409091612</v>
      </c>
      <c r="J1999">
        <v>1406499612</v>
      </c>
      <c r="K1999" t="b">
        <v>0</v>
      </c>
      <c r="L1999">
        <v>0</v>
      </c>
      <c r="M1999" t="b">
        <v>0</v>
      </c>
      <c r="N1999" s="11">
        <f t="shared" si="186"/>
        <v>0</v>
      </c>
      <c r="O1999" s="16">
        <f t="shared" si="187"/>
        <v>41847.930694444447</v>
      </c>
      <c r="P1999" s="18">
        <f t="shared" si="188"/>
        <v>41877.930694444447</v>
      </c>
      <c r="Q1999" t="s">
        <v>8296</v>
      </c>
      <c r="R1999" s="7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7">
        <v>2500</v>
      </c>
      <c r="E2000">
        <v>655</v>
      </c>
      <c r="F2000" t="s">
        <v>8221</v>
      </c>
      <c r="G2000" t="s">
        <v>8224</v>
      </c>
      <c r="H2000" t="s">
        <v>8246</v>
      </c>
      <c r="I2000" s="9">
        <v>1406861438</v>
      </c>
      <c r="J2000">
        <v>1402973438</v>
      </c>
      <c r="K2000" t="b">
        <v>0</v>
      </c>
      <c r="L2000">
        <v>3</v>
      </c>
      <c r="M2000" t="b">
        <v>0</v>
      </c>
      <c r="N2000" s="11">
        <f t="shared" si="186"/>
        <v>26.200000000000003</v>
      </c>
      <c r="O2000" s="16">
        <f t="shared" si="187"/>
        <v>41807.118495370371</v>
      </c>
      <c r="P2000" s="18">
        <f t="shared" si="188"/>
        <v>41852.118495370371</v>
      </c>
      <c r="Q2000" t="s">
        <v>8296</v>
      </c>
      <c r="R2000" s="7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7">
        <v>31000</v>
      </c>
      <c r="E2001">
        <v>236</v>
      </c>
      <c r="F2001" t="s">
        <v>8221</v>
      </c>
      <c r="G2001" t="s">
        <v>8225</v>
      </c>
      <c r="H2001" t="s">
        <v>8247</v>
      </c>
      <c r="I2001" s="9">
        <v>1415882108</v>
      </c>
      <c r="J2001">
        <v>1413286508</v>
      </c>
      <c r="K2001" t="b">
        <v>0</v>
      </c>
      <c r="L2001">
        <v>7</v>
      </c>
      <c r="M2001" t="b">
        <v>0</v>
      </c>
      <c r="N2001" s="11">
        <f t="shared" si="186"/>
        <v>0.76129032258064511</v>
      </c>
      <c r="O2001" s="16">
        <f t="shared" si="187"/>
        <v>41926.482731481483</v>
      </c>
      <c r="P2001" s="18">
        <f t="shared" si="188"/>
        <v>41956.524398148147</v>
      </c>
      <c r="Q2001" t="s">
        <v>8296</v>
      </c>
      <c r="R2001" s="7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7">
        <v>5000</v>
      </c>
      <c r="E2002">
        <v>625</v>
      </c>
      <c r="F2002" t="s">
        <v>8221</v>
      </c>
      <c r="G2002" t="s">
        <v>8229</v>
      </c>
      <c r="H2002" t="s">
        <v>8251</v>
      </c>
      <c r="I2002" s="9">
        <v>1452120613</v>
      </c>
      <c r="J2002">
        <v>1449528613</v>
      </c>
      <c r="K2002" t="b">
        <v>0</v>
      </c>
      <c r="L2002">
        <v>25</v>
      </c>
      <c r="M2002" t="b">
        <v>0</v>
      </c>
      <c r="N2002" s="11">
        <f t="shared" si="186"/>
        <v>12.5</v>
      </c>
      <c r="O2002" s="16">
        <f t="shared" si="187"/>
        <v>42345.951539351852</v>
      </c>
      <c r="P2002" s="18">
        <f t="shared" si="188"/>
        <v>42375.951539351852</v>
      </c>
      <c r="Q2002" t="s">
        <v>8296</v>
      </c>
      <c r="R2002" s="7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7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9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>
        <f t="shared" si="186"/>
        <v>382.12909090909091</v>
      </c>
      <c r="O2003" s="16">
        <f t="shared" si="187"/>
        <v>42136.209675925929</v>
      </c>
      <c r="P2003" s="18">
        <f t="shared" si="188"/>
        <v>42167.833333333328</v>
      </c>
      <c r="Q2003" t="s">
        <v>8295</v>
      </c>
      <c r="R2003" s="7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7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9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>
        <f t="shared" si="186"/>
        <v>216.79422000000002</v>
      </c>
      <c r="O2004" s="16">
        <f t="shared" si="187"/>
        <v>42728.71230324074</v>
      </c>
      <c r="P2004" s="18">
        <f t="shared" si="188"/>
        <v>42758.71230324074</v>
      </c>
      <c r="Q2004" t="s">
        <v>8295</v>
      </c>
      <c r="R2004" s="7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7">
        <v>500</v>
      </c>
      <c r="E2005">
        <v>1560</v>
      </c>
      <c r="F2005" t="s">
        <v>8219</v>
      </c>
      <c r="G2005" t="s">
        <v>8224</v>
      </c>
      <c r="H2005" t="s">
        <v>8246</v>
      </c>
      <c r="I2005" s="9">
        <v>1278111600</v>
      </c>
      <c r="J2005">
        <v>1276830052</v>
      </c>
      <c r="K2005" t="b">
        <v>1</v>
      </c>
      <c r="L2005">
        <v>17</v>
      </c>
      <c r="M2005" t="b">
        <v>1</v>
      </c>
      <c r="N2005" s="11">
        <f t="shared" si="186"/>
        <v>312</v>
      </c>
      <c r="O2005" s="16">
        <f t="shared" si="187"/>
        <v>40347.125601851854</v>
      </c>
      <c r="P2005" s="18">
        <f t="shared" si="188"/>
        <v>40361.958333333336</v>
      </c>
      <c r="Q2005" t="s">
        <v>8295</v>
      </c>
      <c r="R2005" s="7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7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9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>
        <f t="shared" si="186"/>
        <v>234.42048</v>
      </c>
      <c r="O2006" s="16">
        <f t="shared" si="187"/>
        <v>41800.604895833334</v>
      </c>
      <c r="P2006" s="18">
        <f t="shared" si="188"/>
        <v>41830.604895833334</v>
      </c>
      <c r="Q2006" t="s">
        <v>8295</v>
      </c>
      <c r="R2006" s="7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9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>
        <f t="shared" si="186"/>
        <v>123.68010000000001</v>
      </c>
      <c r="O2007" s="16">
        <f t="shared" si="187"/>
        <v>41535.812708333331</v>
      </c>
      <c r="P2007" s="18">
        <f t="shared" si="188"/>
        <v>41563.165972222225</v>
      </c>
      <c r="Q2007" t="s">
        <v>8295</v>
      </c>
      <c r="R2007" s="7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7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9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>
        <f t="shared" si="186"/>
        <v>247.84</v>
      </c>
      <c r="O2008" s="16">
        <f t="shared" si="187"/>
        <v>41941.500520833331</v>
      </c>
      <c r="P2008" s="18">
        <f t="shared" si="188"/>
        <v>41976.542187500003</v>
      </c>
      <c r="Q2008" t="s">
        <v>8295</v>
      </c>
      <c r="R2008" s="7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7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>
        <f t="shared" si="186"/>
        <v>115.7092</v>
      </c>
      <c r="O2009" s="16">
        <f t="shared" si="187"/>
        <v>40347.837800925925</v>
      </c>
      <c r="P2009" s="18">
        <f t="shared" si="188"/>
        <v>40414.166666666664</v>
      </c>
      <c r="Q2009" t="s">
        <v>8295</v>
      </c>
      <c r="R2009" s="7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7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9">
        <v>1316442622</v>
      </c>
      <c r="J2010">
        <v>1312641022</v>
      </c>
      <c r="K2010" t="b">
        <v>1</v>
      </c>
      <c r="L2010">
        <v>41</v>
      </c>
      <c r="M2010" t="b">
        <v>1</v>
      </c>
      <c r="N2010" s="11">
        <f t="shared" si="186"/>
        <v>117.07484768810599</v>
      </c>
      <c r="O2010" s="16">
        <f t="shared" si="187"/>
        <v>40761.604421296295</v>
      </c>
      <c r="P2010" s="18">
        <f t="shared" si="188"/>
        <v>40805.604421296295</v>
      </c>
      <c r="Q2010" t="s">
        <v>8295</v>
      </c>
      <c r="R2010" s="7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7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9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>
        <f t="shared" si="186"/>
        <v>305.15800000000002</v>
      </c>
      <c r="O2011" s="16">
        <f t="shared" si="187"/>
        <v>42661.323414351849</v>
      </c>
      <c r="P2011" s="18">
        <f t="shared" si="188"/>
        <v>42697.365081018521</v>
      </c>
      <c r="Q2011" t="s">
        <v>8295</v>
      </c>
      <c r="R2011" s="7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7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9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>
        <f t="shared" si="186"/>
        <v>320.05299999999994</v>
      </c>
      <c r="O2012" s="16">
        <f t="shared" si="187"/>
        <v>42570.996423611112</v>
      </c>
      <c r="P2012" s="18">
        <f t="shared" si="188"/>
        <v>42600.996423611112</v>
      </c>
      <c r="Q2012" t="s">
        <v>8295</v>
      </c>
      <c r="R2012" s="7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7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9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>
        <f t="shared" si="186"/>
        <v>819.56399999999996</v>
      </c>
      <c r="O2013" s="16">
        <f t="shared" si="187"/>
        <v>42347.358483796299</v>
      </c>
      <c r="P2013" s="18">
        <f t="shared" si="188"/>
        <v>42380.958333333328</v>
      </c>
      <c r="Q2013" t="s">
        <v>8295</v>
      </c>
      <c r="R2013" s="7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7">
        <v>5000</v>
      </c>
      <c r="E2014">
        <v>11745</v>
      </c>
      <c r="F2014" t="s">
        <v>8219</v>
      </c>
      <c r="G2014" t="s">
        <v>8224</v>
      </c>
      <c r="H2014" t="s">
        <v>8246</v>
      </c>
      <c r="I2014" s="9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>
        <f t="shared" si="186"/>
        <v>234.90000000000003</v>
      </c>
      <c r="O2014" s="16">
        <f t="shared" si="187"/>
        <v>42010.822233796294</v>
      </c>
      <c r="P2014" s="18">
        <f t="shared" si="188"/>
        <v>42040.822233796294</v>
      </c>
      <c r="Q2014" t="s">
        <v>8295</v>
      </c>
      <c r="R2014" s="7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7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9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>
        <f t="shared" si="186"/>
        <v>494.91374999999999</v>
      </c>
      <c r="O2015" s="16">
        <f t="shared" si="187"/>
        <v>42499.960810185185</v>
      </c>
      <c r="P2015" s="18">
        <f t="shared" si="188"/>
        <v>42559.960810185185</v>
      </c>
      <c r="Q2015" t="s">
        <v>8295</v>
      </c>
      <c r="R2015" s="7">
        <f t="shared" si="189"/>
        <v>173.57781674704077</v>
      </c>
      <c r="S2015" t="str">
        <f>LEFT(Q2015,FIND("/",Q2015)-1)</f>
        <v>technology</v>
      </c>
      <c r="T2015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7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9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>
        <f t="shared" si="186"/>
        <v>7813.7822333333334</v>
      </c>
      <c r="O2016" s="16">
        <f t="shared" si="187"/>
        <v>41324.214571759258</v>
      </c>
      <c r="P2016" s="18">
        <f t="shared" si="188"/>
        <v>41358.172905092593</v>
      </c>
      <c r="Q2016" t="s">
        <v>8295</v>
      </c>
      <c r="R2016" s="7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9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>
        <f t="shared" si="186"/>
        <v>113.00013888888888</v>
      </c>
      <c r="O2017" s="16">
        <f t="shared" si="187"/>
        <v>40765.876886574071</v>
      </c>
      <c r="P2017" s="18">
        <f t="shared" si="188"/>
        <v>40795.876886574071</v>
      </c>
      <c r="Q2017" t="s">
        <v>8295</v>
      </c>
      <c r="R2017" s="7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7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9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>
        <f t="shared" si="186"/>
        <v>921.54219999999998</v>
      </c>
      <c r="O2018" s="16">
        <f t="shared" si="187"/>
        <v>41312.88077546296</v>
      </c>
      <c r="P2018" s="18">
        <f t="shared" si="188"/>
        <v>41342.88077546296</v>
      </c>
      <c r="Q2018" t="s">
        <v>8295</v>
      </c>
      <c r="R2018" s="7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7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>
        <f t="shared" si="186"/>
        <v>125.10239999999999</v>
      </c>
      <c r="O2019" s="16">
        <f t="shared" si="187"/>
        <v>40961.057349537034</v>
      </c>
      <c r="P2019" s="18">
        <f t="shared" si="188"/>
        <v>40992.166666666664</v>
      </c>
      <c r="Q2019" t="s">
        <v>8295</v>
      </c>
      <c r="R2019" s="7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7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9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>
        <f t="shared" si="186"/>
        <v>102.24343076923077</v>
      </c>
      <c r="O2020" s="16">
        <f t="shared" si="187"/>
        <v>42199.365844907406</v>
      </c>
      <c r="P2020" s="18">
        <f t="shared" si="188"/>
        <v>42229.365844907406</v>
      </c>
      <c r="Q2020" t="s">
        <v>8295</v>
      </c>
      <c r="R2020" s="7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7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9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>
        <f t="shared" si="186"/>
        <v>484.90975000000003</v>
      </c>
      <c r="O2021" s="16">
        <f t="shared" si="187"/>
        <v>42605.70857638889</v>
      </c>
      <c r="P2021" s="18">
        <f t="shared" si="188"/>
        <v>42635.70857638889</v>
      </c>
      <c r="Q2021" t="s">
        <v>8295</v>
      </c>
      <c r="R2021" s="7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7">
        <v>1500</v>
      </c>
      <c r="E2022">
        <v>2885</v>
      </c>
      <c r="F2022" t="s">
        <v>8219</v>
      </c>
      <c r="G2022" t="s">
        <v>8224</v>
      </c>
      <c r="H2022" t="s">
        <v>8246</v>
      </c>
      <c r="I2022" s="9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>
        <f t="shared" si="186"/>
        <v>192.33333333333334</v>
      </c>
      <c r="O2022" s="16">
        <f t="shared" si="187"/>
        <v>41737.097499999996</v>
      </c>
      <c r="P2022" s="18">
        <f t="shared" si="188"/>
        <v>41773.961111111108</v>
      </c>
      <c r="Q2022" t="s">
        <v>8295</v>
      </c>
      <c r="R2022" s="7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7">
        <v>5000</v>
      </c>
      <c r="E2023">
        <v>14055</v>
      </c>
      <c r="F2023" t="s">
        <v>8219</v>
      </c>
      <c r="G2023" t="s">
        <v>8224</v>
      </c>
      <c r="H2023" t="s">
        <v>8246</v>
      </c>
      <c r="I2023" s="9">
        <v>1411522897</v>
      </c>
      <c r="J2023">
        <v>1407634897</v>
      </c>
      <c r="K2023" t="b">
        <v>1</v>
      </c>
      <c r="L2023">
        <v>95</v>
      </c>
      <c r="M2023" t="b">
        <v>1</v>
      </c>
      <c r="N2023" s="11">
        <f t="shared" si="186"/>
        <v>281.10000000000002</v>
      </c>
      <c r="O2023" s="16">
        <f t="shared" si="187"/>
        <v>41861.070567129631</v>
      </c>
      <c r="P2023" s="18">
        <f t="shared" si="188"/>
        <v>41906.070567129631</v>
      </c>
      <c r="Q2023" t="s">
        <v>8295</v>
      </c>
      <c r="R2023" s="7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7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9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>
        <f t="shared" si="186"/>
        <v>125.13700000000001</v>
      </c>
      <c r="O2024" s="16">
        <f t="shared" si="187"/>
        <v>42502.569120370375</v>
      </c>
      <c r="P2024" s="18">
        <f t="shared" si="188"/>
        <v>42532.569120370375</v>
      </c>
      <c r="Q2024" t="s">
        <v>8295</v>
      </c>
      <c r="R2024" s="7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7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9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>
        <f t="shared" si="186"/>
        <v>161.459</v>
      </c>
      <c r="O2025" s="16">
        <f t="shared" si="187"/>
        <v>42136.420752314814</v>
      </c>
      <c r="P2025" s="18">
        <f t="shared" si="188"/>
        <v>42166.420752314814</v>
      </c>
      <c r="Q2025" t="s">
        <v>8295</v>
      </c>
      <c r="R2025" s="7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7">
        <v>4000</v>
      </c>
      <c r="E2026">
        <v>23414</v>
      </c>
      <c r="F2026" t="s">
        <v>8219</v>
      </c>
      <c r="G2026" t="s">
        <v>8224</v>
      </c>
      <c r="H2026" t="s">
        <v>8246</v>
      </c>
      <c r="I2026" s="9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>
        <f t="shared" si="186"/>
        <v>585.35</v>
      </c>
      <c r="O2026" s="16">
        <f t="shared" si="187"/>
        <v>41099.966944444444</v>
      </c>
      <c r="P2026" s="18">
        <f t="shared" si="188"/>
        <v>41134.125</v>
      </c>
      <c r="Q2026" t="s">
        <v>8295</v>
      </c>
      <c r="R2026" s="7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9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>
        <f t="shared" si="186"/>
        <v>201.14999999999998</v>
      </c>
      <c r="O2027" s="16">
        <f t="shared" si="187"/>
        <v>42136.184560185182</v>
      </c>
      <c r="P2027" s="18">
        <f t="shared" si="188"/>
        <v>42166.184560185182</v>
      </c>
      <c r="Q2027" t="s">
        <v>8295</v>
      </c>
      <c r="R2027" s="7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7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9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>
        <f t="shared" si="186"/>
        <v>133.48307999999997</v>
      </c>
      <c r="O2028" s="16">
        <f t="shared" si="187"/>
        <v>41704.735937500001</v>
      </c>
      <c r="P2028" s="18">
        <f t="shared" si="188"/>
        <v>41750.165972222225</v>
      </c>
      <c r="Q2028" t="s">
        <v>8295</v>
      </c>
      <c r="R2028" s="7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7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>
        <f t="shared" si="186"/>
        <v>120.24900000000001</v>
      </c>
      <c r="O2029" s="16">
        <f t="shared" si="187"/>
        <v>42048.813877314817</v>
      </c>
      <c r="P2029" s="18">
        <f t="shared" si="188"/>
        <v>42093.772210648152</v>
      </c>
      <c r="Q2029" t="s">
        <v>8295</v>
      </c>
      <c r="R2029" s="7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7">
        <v>3000</v>
      </c>
      <c r="E2030">
        <v>3785</v>
      </c>
      <c r="F2030" t="s">
        <v>8219</v>
      </c>
      <c r="G2030" t="s">
        <v>8224</v>
      </c>
      <c r="H2030" t="s">
        <v>8246</v>
      </c>
      <c r="I2030" s="9">
        <v>1268690100</v>
      </c>
      <c r="J2030">
        <v>1265493806</v>
      </c>
      <c r="K2030" t="b">
        <v>1</v>
      </c>
      <c r="L2030">
        <v>79</v>
      </c>
      <c r="M2030" t="b">
        <v>1</v>
      </c>
      <c r="N2030" s="11">
        <f t="shared" si="186"/>
        <v>126.16666666666667</v>
      </c>
      <c r="O2030" s="16">
        <f t="shared" si="187"/>
        <v>40215.919050925928</v>
      </c>
      <c r="P2030" s="18">
        <f t="shared" si="188"/>
        <v>40252.913194444445</v>
      </c>
      <c r="Q2030" t="s">
        <v>8295</v>
      </c>
      <c r="R2030" s="7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7">
        <v>2500</v>
      </c>
      <c r="E2031">
        <v>9030</v>
      </c>
      <c r="F2031" t="s">
        <v>8219</v>
      </c>
      <c r="G2031" t="s">
        <v>8224</v>
      </c>
      <c r="H2031" t="s">
        <v>8246</v>
      </c>
      <c r="I2031" s="9">
        <v>1409099481</v>
      </c>
      <c r="J2031">
        <v>1406507481</v>
      </c>
      <c r="K2031" t="b">
        <v>1</v>
      </c>
      <c r="L2031">
        <v>94</v>
      </c>
      <c r="M2031" t="b">
        <v>1</v>
      </c>
      <c r="N2031" s="11">
        <f t="shared" si="186"/>
        <v>361.2</v>
      </c>
      <c r="O2031" s="16">
        <f t="shared" si="187"/>
        <v>41848.021770833337</v>
      </c>
      <c r="P2031" s="18">
        <f t="shared" si="188"/>
        <v>41878.021770833337</v>
      </c>
      <c r="Q2031" t="s">
        <v>8295</v>
      </c>
      <c r="R2031" s="7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7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9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>
        <f t="shared" si="186"/>
        <v>226.239013671875</v>
      </c>
      <c r="O2032" s="16">
        <f t="shared" si="187"/>
        <v>41212.996481481481</v>
      </c>
      <c r="P2032" s="18">
        <f t="shared" si="188"/>
        <v>41242.996481481481</v>
      </c>
      <c r="Q2032" t="s">
        <v>8295</v>
      </c>
      <c r="R2032" s="7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7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9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>
        <f t="shared" si="186"/>
        <v>120.35</v>
      </c>
      <c r="O2033" s="16">
        <f t="shared" si="187"/>
        <v>41975.329317129625</v>
      </c>
      <c r="P2033" s="18">
        <f t="shared" si="188"/>
        <v>42013.041666666672</v>
      </c>
      <c r="Q2033" t="s">
        <v>8295</v>
      </c>
      <c r="R2033" s="7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7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9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>
        <f t="shared" si="186"/>
        <v>304.18799999999999</v>
      </c>
      <c r="O2034" s="16">
        <f t="shared" si="187"/>
        <v>42689.565671296295</v>
      </c>
      <c r="P2034" s="18">
        <f t="shared" si="188"/>
        <v>42719.208333333328</v>
      </c>
      <c r="Q2034" t="s">
        <v>8295</v>
      </c>
      <c r="R2034" s="7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7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9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>
        <f t="shared" si="186"/>
        <v>178.67599999999999</v>
      </c>
      <c r="O2035" s="16">
        <f t="shared" si="187"/>
        <v>41725.082384259258</v>
      </c>
      <c r="P2035" s="18">
        <f t="shared" si="188"/>
        <v>41755.082384259258</v>
      </c>
      <c r="Q2035" t="s">
        <v>8295</v>
      </c>
      <c r="R2035" s="7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7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9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>
        <f t="shared" si="186"/>
        <v>386.81998717948721</v>
      </c>
      <c r="O2036" s="16">
        <f t="shared" si="187"/>
        <v>42076.130011574074</v>
      </c>
      <c r="P2036" s="18">
        <f t="shared" si="188"/>
        <v>42131.290277777778</v>
      </c>
      <c r="Q2036" t="s">
        <v>8295</v>
      </c>
      <c r="R2036" s="7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9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>
        <f t="shared" si="186"/>
        <v>211.03642500000004</v>
      </c>
      <c r="O2037" s="16">
        <f t="shared" si="187"/>
        <v>42311.625081018516</v>
      </c>
      <c r="P2037" s="18">
        <f t="shared" si="188"/>
        <v>42357.041666666672</v>
      </c>
      <c r="Q2037" t="s">
        <v>8295</v>
      </c>
      <c r="R2037" s="7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7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9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>
        <f t="shared" si="186"/>
        <v>131.66833333333335</v>
      </c>
      <c r="O2038" s="16">
        <f t="shared" si="187"/>
        <v>41738.864803240744</v>
      </c>
      <c r="P2038" s="18">
        <f t="shared" si="188"/>
        <v>41768.864803240744</v>
      </c>
      <c r="Q2038" t="s">
        <v>8295</v>
      </c>
      <c r="R2038" s="7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7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>
        <f t="shared" si="186"/>
        <v>300.47639999999996</v>
      </c>
      <c r="O2039" s="16">
        <f t="shared" si="187"/>
        <v>41578.210104166668</v>
      </c>
      <c r="P2039" s="18">
        <f t="shared" si="188"/>
        <v>41638.251770833333</v>
      </c>
      <c r="Q2039" t="s">
        <v>8295</v>
      </c>
      <c r="R2039" s="7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7">
        <v>8000</v>
      </c>
      <c r="E2040">
        <v>33641</v>
      </c>
      <c r="F2040" t="s">
        <v>8219</v>
      </c>
      <c r="G2040" t="s">
        <v>8225</v>
      </c>
      <c r="H2040" t="s">
        <v>8247</v>
      </c>
      <c r="I2040" s="9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>
        <f t="shared" si="186"/>
        <v>420.51249999999999</v>
      </c>
      <c r="O2040" s="16">
        <f t="shared" si="187"/>
        <v>41424.27107638889</v>
      </c>
      <c r="P2040" s="18">
        <f t="shared" si="188"/>
        <v>41456.75</v>
      </c>
      <c r="Q2040" t="s">
        <v>8295</v>
      </c>
      <c r="R2040" s="7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7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9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>
        <f t="shared" si="186"/>
        <v>136.21680000000001</v>
      </c>
      <c r="O2041" s="16">
        <f t="shared" si="187"/>
        <v>42675.438946759255</v>
      </c>
      <c r="P2041" s="18">
        <f t="shared" si="188"/>
        <v>42705.207638888889</v>
      </c>
      <c r="Q2041" t="s">
        <v>8295</v>
      </c>
      <c r="R2041" s="7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7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9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>
        <f t="shared" si="186"/>
        <v>248.17133333333334</v>
      </c>
      <c r="O2042" s="16">
        <f t="shared" si="187"/>
        <v>41578.927118055559</v>
      </c>
      <c r="P2042" s="18">
        <f t="shared" si="188"/>
        <v>41593.968784722223</v>
      </c>
      <c r="Q2042" t="s">
        <v>8295</v>
      </c>
      <c r="R2042" s="7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7">
        <v>9500</v>
      </c>
      <c r="E2043">
        <v>17277</v>
      </c>
      <c r="F2043" t="s">
        <v>8219</v>
      </c>
      <c r="G2043" t="s">
        <v>8224</v>
      </c>
      <c r="H2043" t="s">
        <v>8246</v>
      </c>
      <c r="I2043" s="9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>
        <f t="shared" si="186"/>
        <v>181.86315789473684</v>
      </c>
      <c r="O2043" s="16">
        <f t="shared" si="187"/>
        <v>42654.525775462964</v>
      </c>
      <c r="P2043" s="18">
        <f t="shared" si="188"/>
        <v>42684.567442129628</v>
      </c>
      <c r="Q2043" t="s">
        <v>8295</v>
      </c>
      <c r="R2043" s="7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7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9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>
        <f t="shared" si="186"/>
        <v>123.53</v>
      </c>
      <c r="O2044" s="16">
        <f t="shared" si="187"/>
        <v>42331.708032407405</v>
      </c>
      <c r="P2044" s="18">
        <f t="shared" si="188"/>
        <v>42391.708032407405</v>
      </c>
      <c r="Q2044" t="s">
        <v>8295</v>
      </c>
      <c r="R2044" s="7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7">
        <v>1385</v>
      </c>
      <c r="E2045">
        <v>7011</v>
      </c>
      <c r="F2045" t="s">
        <v>8219</v>
      </c>
      <c r="G2045" t="s">
        <v>8224</v>
      </c>
      <c r="H2045" t="s">
        <v>8246</v>
      </c>
      <c r="I2045" s="9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>
        <f t="shared" si="186"/>
        <v>506.20938628158842</v>
      </c>
      <c r="O2045" s="16">
        <f t="shared" si="187"/>
        <v>42661.176817129628</v>
      </c>
      <c r="P2045" s="18">
        <f t="shared" si="188"/>
        <v>42715.207638888889</v>
      </c>
      <c r="Q2045" t="s">
        <v>8295</v>
      </c>
      <c r="R2045" s="7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7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9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>
        <f t="shared" si="186"/>
        <v>108.21333333333334</v>
      </c>
      <c r="O2046" s="16">
        <f t="shared" si="187"/>
        <v>42138.684189814812</v>
      </c>
      <c r="P2046" s="18">
        <f t="shared" si="188"/>
        <v>42168.684189814812</v>
      </c>
      <c r="Q2046" t="s">
        <v>8295</v>
      </c>
      <c r="R2046" s="7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9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>
        <f t="shared" si="186"/>
        <v>819.18387755102037</v>
      </c>
      <c r="O2047" s="16">
        <f t="shared" si="187"/>
        <v>41069.088506944441</v>
      </c>
      <c r="P2047" s="18">
        <f t="shared" si="188"/>
        <v>41099.088506944441</v>
      </c>
      <c r="Q2047" t="s">
        <v>8295</v>
      </c>
      <c r="R2047" s="7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7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9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>
        <f t="shared" si="186"/>
        <v>121.10000000000001</v>
      </c>
      <c r="O2048" s="16">
        <f t="shared" si="187"/>
        <v>41387.171805555554</v>
      </c>
      <c r="P2048" s="18">
        <f t="shared" si="188"/>
        <v>41417.171805555554</v>
      </c>
      <c r="Q2048" t="s">
        <v>8295</v>
      </c>
      <c r="R2048" s="7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7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>
        <f t="shared" si="186"/>
        <v>102.99897959183673</v>
      </c>
      <c r="O2049" s="16">
        <f t="shared" si="187"/>
        <v>42081.903587962966</v>
      </c>
      <c r="P2049" s="18">
        <f t="shared" si="188"/>
        <v>42111</v>
      </c>
      <c r="Q2049" t="s">
        <v>8295</v>
      </c>
      <c r="R2049" s="7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7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9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>
        <f t="shared" ref="N2050:N2113" si="192">E2050/D2050*100</f>
        <v>148.33229411764705</v>
      </c>
      <c r="O2050" s="16">
        <f t="shared" ref="O2050:O2113" si="193">(((J2050/60)/60)/24)+DATE(1970,1,1)</f>
        <v>41387.651516203703</v>
      </c>
      <c r="P2050" s="18">
        <f t="shared" ref="P2050:P2113" si="194">(((I2050/60)/60)/24)+DATE(1970,1,1)</f>
        <v>41417.651516203703</v>
      </c>
      <c r="Q2050" t="s">
        <v>8295</v>
      </c>
      <c r="R2050" s="7">
        <f t="shared" ref="R2050:R2113" si="195">E2050/L2050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7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9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>
        <f t="shared" si="192"/>
        <v>120.19070000000001</v>
      </c>
      <c r="O2051" s="16">
        <f t="shared" si="193"/>
        <v>41575.527349537035</v>
      </c>
      <c r="P2051" s="18">
        <f t="shared" si="194"/>
        <v>41610.957638888889</v>
      </c>
      <c r="Q2051" t="s">
        <v>8295</v>
      </c>
      <c r="R2051" s="7">
        <f t="shared" si="195"/>
        <v>80.991037735849048</v>
      </c>
      <c r="S2051" t="str">
        <f t="shared" ref="S2051:S2114" si="196">LEFT(Q2051,FIND("/",Q2051)-1)</f>
        <v>technology</v>
      </c>
      <c r="T2051" t="str">
        <f t="shared" ref="T2051:T2114" si="197">RIGHT(Q2051,LEN(Q2051)-FIND("/",Q2051))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7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9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>
        <f t="shared" si="192"/>
        <v>473.27000000000004</v>
      </c>
      <c r="O2052" s="16">
        <f t="shared" si="193"/>
        <v>42115.071504629625</v>
      </c>
      <c r="P2052" s="18">
        <f t="shared" si="194"/>
        <v>42155.071504629625</v>
      </c>
      <c r="Q2052" t="s">
        <v>8295</v>
      </c>
      <c r="R2052" s="7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7">
        <v>8000</v>
      </c>
      <c r="E2053">
        <v>10429</v>
      </c>
      <c r="F2053" t="s">
        <v>8219</v>
      </c>
      <c r="G2053" t="s">
        <v>8224</v>
      </c>
      <c r="H2053" t="s">
        <v>8246</v>
      </c>
      <c r="I2053" s="9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>
        <f t="shared" si="192"/>
        <v>130.36250000000001</v>
      </c>
      <c r="O2053" s="16">
        <f t="shared" si="193"/>
        <v>41604.022418981483</v>
      </c>
      <c r="P2053" s="18">
        <f t="shared" si="194"/>
        <v>41634.022418981483</v>
      </c>
      <c r="Q2053" t="s">
        <v>8295</v>
      </c>
      <c r="R2053" s="7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7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9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>
        <f t="shared" si="192"/>
        <v>353.048</v>
      </c>
      <c r="O2054" s="16">
        <f t="shared" si="193"/>
        <v>42375.08394675926</v>
      </c>
      <c r="P2054" s="18">
        <f t="shared" si="194"/>
        <v>42420.08394675926</v>
      </c>
      <c r="Q2054" t="s">
        <v>8295</v>
      </c>
      <c r="R2054" s="7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7">
        <v>5000</v>
      </c>
      <c r="E2055">
        <v>5051</v>
      </c>
      <c r="F2055" t="s">
        <v>8219</v>
      </c>
      <c r="G2055" t="s">
        <v>8224</v>
      </c>
      <c r="H2055" t="s">
        <v>8246</v>
      </c>
      <c r="I2055" s="9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>
        <f t="shared" si="192"/>
        <v>101.02</v>
      </c>
      <c r="O2055" s="16">
        <f t="shared" si="193"/>
        <v>42303.617488425924</v>
      </c>
      <c r="P2055" s="18">
        <f t="shared" si="194"/>
        <v>42333.659155092595</v>
      </c>
      <c r="Q2055" t="s">
        <v>8295</v>
      </c>
      <c r="R2055" s="7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7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9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>
        <f t="shared" si="192"/>
        <v>113.59142857142857</v>
      </c>
      <c r="O2056" s="16">
        <f t="shared" si="193"/>
        <v>41731.520949074074</v>
      </c>
      <c r="P2056" s="18">
        <f t="shared" si="194"/>
        <v>41761.520949074074</v>
      </c>
      <c r="Q2056" t="s">
        <v>8295</v>
      </c>
      <c r="R2056" s="7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9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>
        <f t="shared" si="192"/>
        <v>167.41666666666666</v>
      </c>
      <c r="O2057" s="16">
        <f t="shared" si="193"/>
        <v>41946.674108796295</v>
      </c>
      <c r="P2057" s="18">
        <f t="shared" si="194"/>
        <v>41976.166666666672</v>
      </c>
      <c r="Q2057" t="s">
        <v>8295</v>
      </c>
      <c r="R2057" s="7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7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9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>
        <f t="shared" si="192"/>
        <v>153.452</v>
      </c>
      <c r="O2058" s="16">
        <f t="shared" si="193"/>
        <v>41351.76090277778</v>
      </c>
      <c r="P2058" s="18">
        <f t="shared" si="194"/>
        <v>41381.76090277778</v>
      </c>
      <c r="Q2058" t="s">
        <v>8295</v>
      </c>
      <c r="R2058" s="7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7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>
        <f t="shared" si="192"/>
        <v>202.23220000000001</v>
      </c>
      <c r="O2059" s="16">
        <f t="shared" si="193"/>
        <v>42396.494583333333</v>
      </c>
      <c r="P2059" s="18">
        <f t="shared" si="194"/>
        <v>42426.494583333333</v>
      </c>
      <c r="Q2059" t="s">
        <v>8295</v>
      </c>
      <c r="R2059" s="7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7">
        <v>2560</v>
      </c>
      <c r="E2060">
        <v>4308</v>
      </c>
      <c r="F2060" t="s">
        <v>8219</v>
      </c>
      <c r="G2060" t="s">
        <v>8225</v>
      </c>
      <c r="H2060" t="s">
        <v>8247</v>
      </c>
      <c r="I2060" s="9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>
        <f t="shared" si="192"/>
        <v>168.28125</v>
      </c>
      <c r="O2060" s="16">
        <f t="shared" si="193"/>
        <v>42026.370717592596</v>
      </c>
      <c r="P2060" s="18">
        <f t="shared" si="194"/>
        <v>42065.833333333328</v>
      </c>
      <c r="Q2060" t="s">
        <v>8295</v>
      </c>
      <c r="R2060" s="7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7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9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>
        <f t="shared" si="192"/>
        <v>143.45666666666668</v>
      </c>
      <c r="O2061" s="16">
        <f t="shared" si="193"/>
        <v>42361.602476851855</v>
      </c>
      <c r="P2061" s="18">
        <f t="shared" si="194"/>
        <v>42400.915972222225</v>
      </c>
      <c r="Q2061" t="s">
        <v>8295</v>
      </c>
      <c r="R2061" s="7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7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9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>
        <f t="shared" si="192"/>
        <v>196.4</v>
      </c>
      <c r="O2062" s="16">
        <f t="shared" si="193"/>
        <v>41783.642939814818</v>
      </c>
      <c r="P2062" s="18">
        <f t="shared" si="194"/>
        <v>41843.642939814818</v>
      </c>
      <c r="Q2062" t="s">
        <v>8295</v>
      </c>
      <c r="R2062" s="7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7">
        <v>5000</v>
      </c>
      <c r="E2063">
        <v>5396</v>
      </c>
      <c r="F2063" t="s">
        <v>8219</v>
      </c>
      <c r="G2063" t="s">
        <v>8224</v>
      </c>
      <c r="H2063" t="s">
        <v>8246</v>
      </c>
      <c r="I2063" s="9">
        <v>1483208454</v>
      </c>
      <c r="J2063">
        <v>1480616454</v>
      </c>
      <c r="K2063" t="b">
        <v>0</v>
      </c>
      <c r="L2063">
        <v>35</v>
      </c>
      <c r="M2063" t="b">
        <v>1</v>
      </c>
      <c r="N2063" s="11">
        <f t="shared" si="192"/>
        <v>107.91999999999999</v>
      </c>
      <c r="O2063" s="16">
        <f t="shared" si="193"/>
        <v>42705.764513888891</v>
      </c>
      <c r="P2063" s="18">
        <f t="shared" si="194"/>
        <v>42735.764513888891</v>
      </c>
      <c r="Q2063" t="s">
        <v>8295</v>
      </c>
      <c r="R2063" s="7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7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9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>
        <f t="shared" si="192"/>
        <v>114.97699999999999</v>
      </c>
      <c r="O2064" s="16">
        <f t="shared" si="193"/>
        <v>42423.3830787037</v>
      </c>
      <c r="P2064" s="18">
        <f t="shared" si="194"/>
        <v>42453.341412037036</v>
      </c>
      <c r="Q2064" t="s">
        <v>8295</v>
      </c>
      <c r="R2064" s="7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7">
        <v>4000</v>
      </c>
      <c r="E2065">
        <v>5922</v>
      </c>
      <c r="F2065" t="s">
        <v>8219</v>
      </c>
      <c r="G2065" t="s">
        <v>8236</v>
      </c>
      <c r="H2065" t="s">
        <v>8249</v>
      </c>
      <c r="I2065" s="9">
        <v>1463333701</v>
      </c>
      <c r="J2065">
        <v>1460482501</v>
      </c>
      <c r="K2065" t="b">
        <v>0</v>
      </c>
      <c r="L2065">
        <v>49</v>
      </c>
      <c r="M2065" t="b">
        <v>1</v>
      </c>
      <c r="N2065" s="11">
        <f t="shared" si="192"/>
        <v>148.04999999999998</v>
      </c>
      <c r="O2065" s="16">
        <f t="shared" si="193"/>
        <v>42472.73265046296</v>
      </c>
      <c r="P2065" s="18">
        <f t="shared" si="194"/>
        <v>42505.73265046296</v>
      </c>
      <c r="Q2065" t="s">
        <v>8295</v>
      </c>
      <c r="R2065" s="7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7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9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>
        <f t="shared" si="192"/>
        <v>191.16676082790633</v>
      </c>
      <c r="O2066" s="16">
        <f t="shared" si="193"/>
        <v>41389.364849537036</v>
      </c>
      <c r="P2066" s="18">
        <f t="shared" si="194"/>
        <v>41425.5</v>
      </c>
      <c r="Q2066" t="s">
        <v>8295</v>
      </c>
      <c r="R2066" s="7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9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>
        <f t="shared" si="192"/>
        <v>199.215125</v>
      </c>
      <c r="O2067" s="16">
        <f t="shared" si="193"/>
        <v>41603.333668981482</v>
      </c>
      <c r="P2067" s="18">
        <f t="shared" si="194"/>
        <v>41633.333668981482</v>
      </c>
      <c r="Q2067" t="s">
        <v>8295</v>
      </c>
      <c r="R2067" s="7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7">
        <v>2000</v>
      </c>
      <c r="E2068">
        <v>4372</v>
      </c>
      <c r="F2068" t="s">
        <v>8219</v>
      </c>
      <c r="G2068" t="s">
        <v>8224</v>
      </c>
      <c r="H2068" t="s">
        <v>8246</v>
      </c>
      <c r="I2068" s="9">
        <v>1408818683</v>
      </c>
      <c r="J2068">
        <v>1406226683</v>
      </c>
      <c r="K2068" t="b">
        <v>0</v>
      </c>
      <c r="L2068">
        <v>65</v>
      </c>
      <c r="M2068" t="b">
        <v>1</v>
      </c>
      <c r="N2068" s="11">
        <f t="shared" si="192"/>
        <v>218.6</v>
      </c>
      <c r="O2068" s="16">
        <f t="shared" si="193"/>
        <v>41844.771793981483</v>
      </c>
      <c r="P2068" s="18">
        <f t="shared" si="194"/>
        <v>41874.771793981483</v>
      </c>
      <c r="Q2068" t="s">
        <v>8295</v>
      </c>
      <c r="R2068" s="7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7">
        <v>495</v>
      </c>
      <c r="E2069">
        <v>628</v>
      </c>
      <c r="F2069" t="s">
        <v>8219</v>
      </c>
      <c r="G2069" t="s">
        <v>8225</v>
      </c>
      <c r="H2069" t="s">
        <v>8247</v>
      </c>
      <c r="I2069" s="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>
        <f t="shared" si="192"/>
        <v>126.86868686868686</v>
      </c>
      <c r="O2069" s="16">
        <f t="shared" si="193"/>
        <v>42115.853888888887</v>
      </c>
      <c r="P2069" s="18">
        <f t="shared" si="194"/>
        <v>42148.853888888887</v>
      </c>
      <c r="Q2069" t="s">
        <v>8295</v>
      </c>
      <c r="R2069" s="7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7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9">
        <v>1476994315</v>
      </c>
      <c r="J2070">
        <v>1474402315</v>
      </c>
      <c r="K2070" t="b">
        <v>0</v>
      </c>
      <c r="L2070">
        <v>76</v>
      </c>
      <c r="M2070" t="b">
        <v>1</v>
      </c>
      <c r="N2070" s="11">
        <f t="shared" si="192"/>
        <v>105.22388000000001</v>
      </c>
      <c r="O2070" s="16">
        <f t="shared" si="193"/>
        <v>42633.841608796298</v>
      </c>
      <c r="P2070" s="18">
        <f t="shared" si="194"/>
        <v>42663.841608796298</v>
      </c>
      <c r="Q2070" t="s">
        <v>8295</v>
      </c>
      <c r="R2070" s="7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7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9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>
        <f t="shared" si="192"/>
        <v>128.40666000000002</v>
      </c>
      <c r="O2071" s="16">
        <f t="shared" si="193"/>
        <v>42340.972118055557</v>
      </c>
      <c r="P2071" s="18">
        <f t="shared" si="194"/>
        <v>42371.972118055557</v>
      </c>
      <c r="Q2071" t="s">
        <v>8295</v>
      </c>
      <c r="R2071" s="7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7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9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>
        <f t="shared" si="192"/>
        <v>317.3272</v>
      </c>
      <c r="O2072" s="16">
        <f t="shared" si="193"/>
        <v>42519.6565162037</v>
      </c>
      <c r="P2072" s="18">
        <f t="shared" si="194"/>
        <v>42549.6565162037</v>
      </c>
      <c r="Q2072" t="s">
        <v>8295</v>
      </c>
      <c r="R2072" s="7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7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9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>
        <f t="shared" si="192"/>
        <v>280.73</v>
      </c>
      <c r="O2073" s="16">
        <f t="shared" si="193"/>
        <v>42600.278749999998</v>
      </c>
      <c r="P2073" s="18">
        <f t="shared" si="194"/>
        <v>42645.278749999998</v>
      </c>
      <c r="Q2073" t="s">
        <v>8295</v>
      </c>
      <c r="R2073" s="7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7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9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>
        <f t="shared" si="192"/>
        <v>110.73146853146854</v>
      </c>
      <c r="O2074" s="16">
        <f t="shared" si="193"/>
        <v>42467.581388888888</v>
      </c>
      <c r="P2074" s="18">
        <f t="shared" si="194"/>
        <v>42497.581388888888</v>
      </c>
      <c r="Q2074" t="s">
        <v>8295</v>
      </c>
      <c r="R2074" s="7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7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9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>
        <f t="shared" si="192"/>
        <v>152.60429999999999</v>
      </c>
      <c r="O2075" s="16">
        <f t="shared" si="193"/>
        <v>42087.668032407411</v>
      </c>
      <c r="P2075" s="18">
        <f t="shared" si="194"/>
        <v>42132.668032407411</v>
      </c>
      <c r="Q2075" t="s">
        <v>8295</v>
      </c>
      <c r="R2075" s="7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7">
        <v>600</v>
      </c>
      <c r="E2076">
        <v>615</v>
      </c>
      <c r="F2076" t="s">
        <v>8219</v>
      </c>
      <c r="G2076" t="s">
        <v>8224</v>
      </c>
      <c r="H2076" t="s">
        <v>8246</v>
      </c>
      <c r="I2076" s="9">
        <v>1462564182</v>
      </c>
      <c r="J2076">
        <v>1459972182</v>
      </c>
      <c r="K2076" t="b">
        <v>0</v>
      </c>
      <c r="L2076">
        <v>3</v>
      </c>
      <c r="M2076" t="b">
        <v>1</v>
      </c>
      <c r="N2076" s="11">
        <f t="shared" si="192"/>
        <v>102.49999999999999</v>
      </c>
      <c r="O2076" s="16">
        <f t="shared" si="193"/>
        <v>42466.826180555552</v>
      </c>
      <c r="P2076" s="18">
        <f t="shared" si="194"/>
        <v>42496.826180555552</v>
      </c>
      <c r="Q2076" t="s">
        <v>8295</v>
      </c>
      <c r="R2076" s="7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9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>
        <f t="shared" si="192"/>
        <v>1678.3738373837384</v>
      </c>
      <c r="O2077" s="16">
        <f t="shared" si="193"/>
        <v>41450.681574074071</v>
      </c>
      <c r="P2077" s="18">
        <f t="shared" si="194"/>
        <v>41480.681574074071</v>
      </c>
      <c r="Q2077" t="s">
        <v>8295</v>
      </c>
      <c r="R2077" s="7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7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9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>
        <f t="shared" si="192"/>
        <v>543.349156424581</v>
      </c>
      <c r="O2078" s="16">
        <f t="shared" si="193"/>
        <v>41803.880659722221</v>
      </c>
      <c r="P2078" s="18">
        <f t="shared" si="194"/>
        <v>41843.880659722221</v>
      </c>
      <c r="Q2078" t="s">
        <v>8295</v>
      </c>
      <c r="R2078" s="7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7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>
        <f t="shared" si="192"/>
        <v>115.50800000000001</v>
      </c>
      <c r="O2079" s="16">
        <f t="shared" si="193"/>
        <v>42103.042546296296</v>
      </c>
      <c r="P2079" s="18">
        <f t="shared" si="194"/>
        <v>42160.875</v>
      </c>
      <c r="Q2079" t="s">
        <v>8295</v>
      </c>
      <c r="R2079" s="7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7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9">
        <v>1482085857</v>
      </c>
      <c r="J2080">
        <v>1479493857</v>
      </c>
      <c r="K2080" t="b">
        <v>0</v>
      </c>
      <c r="L2080">
        <v>48</v>
      </c>
      <c r="M2080" t="b">
        <v>1</v>
      </c>
      <c r="N2080" s="11">
        <f t="shared" si="192"/>
        <v>131.20499999999998</v>
      </c>
      <c r="O2080" s="16">
        <f t="shared" si="193"/>
        <v>42692.771493055552</v>
      </c>
      <c r="P2080" s="18">
        <f t="shared" si="194"/>
        <v>42722.771493055552</v>
      </c>
      <c r="Q2080" t="s">
        <v>8295</v>
      </c>
      <c r="R2080" s="7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7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9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>
        <f t="shared" si="192"/>
        <v>288.17</v>
      </c>
      <c r="O2081" s="16">
        <f t="shared" si="193"/>
        <v>42150.71056712963</v>
      </c>
      <c r="P2081" s="18">
        <f t="shared" si="194"/>
        <v>42180.791666666672</v>
      </c>
      <c r="Q2081" t="s">
        <v>8295</v>
      </c>
      <c r="R2081" s="7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7">
        <v>1000</v>
      </c>
      <c r="E2082">
        <v>5078</v>
      </c>
      <c r="F2082" t="s">
        <v>8219</v>
      </c>
      <c r="G2082" t="s">
        <v>8224</v>
      </c>
      <c r="H2082" t="s">
        <v>8246</v>
      </c>
      <c r="I2082" s="9">
        <v>1447286300</v>
      </c>
      <c r="J2082">
        <v>1444690700</v>
      </c>
      <c r="K2082" t="b">
        <v>0</v>
      </c>
      <c r="L2082">
        <v>50</v>
      </c>
      <c r="M2082" t="b">
        <v>1</v>
      </c>
      <c r="N2082" s="11">
        <f t="shared" si="192"/>
        <v>507.8</v>
      </c>
      <c r="O2082" s="16">
        <f t="shared" si="193"/>
        <v>42289.957175925927</v>
      </c>
      <c r="P2082" s="18">
        <f t="shared" si="194"/>
        <v>42319.998842592591</v>
      </c>
      <c r="Q2082" t="s">
        <v>8295</v>
      </c>
      <c r="R2082" s="7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7">
        <v>3500</v>
      </c>
      <c r="E2083">
        <v>4010</v>
      </c>
      <c r="F2083" t="s">
        <v>8219</v>
      </c>
      <c r="G2083" t="s">
        <v>8224</v>
      </c>
      <c r="H2083" t="s">
        <v>8246</v>
      </c>
      <c r="I2083" s="9">
        <v>1337144340</v>
      </c>
      <c r="J2083">
        <v>1333597555</v>
      </c>
      <c r="K2083" t="b">
        <v>0</v>
      </c>
      <c r="L2083">
        <v>55</v>
      </c>
      <c r="M2083" t="b">
        <v>1</v>
      </c>
      <c r="N2083" s="11">
        <f t="shared" si="192"/>
        <v>114.57142857142857</v>
      </c>
      <c r="O2083" s="16">
        <f t="shared" si="193"/>
        <v>41004.156886574077</v>
      </c>
      <c r="P2083" s="18">
        <f t="shared" si="194"/>
        <v>41045.207638888889</v>
      </c>
      <c r="Q2083" t="s">
        <v>8279</v>
      </c>
      <c r="R2083" s="7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7">
        <v>1500</v>
      </c>
      <c r="E2084">
        <v>1661</v>
      </c>
      <c r="F2084" t="s">
        <v>8219</v>
      </c>
      <c r="G2084" t="s">
        <v>8224</v>
      </c>
      <c r="H2084" t="s">
        <v>8246</v>
      </c>
      <c r="I2084" s="9">
        <v>1322106796</v>
      </c>
      <c r="J2084">
        <v>1316919196</v>
      </c>
      <c r="K2084" t="b">
        <v>0</v>
      </c>
      <c r="L2084">
        <v>38</v>
      </c>
      <c r="M2084" t="b">
        <v>1</v>
      </c>
      <c r="N2084" s="11">
        <f t="shared" si="192"/>
        <v>110.73333333333333</v>
      </c>
      <c r="O2084" s="16">
        <f t="shared" si="193"/>
        <v>40811.120324074072</v>
      </c>
      <c r="P2084" s="18">
        <f t="shared" si="194"/>
        <v>40871.161990740737</v>
      </c>
      <c r="Q2084" t="s">
        <v>8279</v>
      </c>
      <c r="R2084" s="7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7">
        <v>750</v>
      </c>
      <c r="E2085">
        <v>850</v>
      </c>
      <c r="F2085" t="s">
        <v>8219</v>
      </c>
      <c r="G2085" t="s">
        <v>8224</v>
      </c>
      <c r="H2085" t="s">
        <v>8246</v>
      </c>
      <c r="I2085" s="9">
        <v>1338830395</v>
      </c>
      <c r="J2085">
        <v>1336238395</v>
      </c>
      <c r="K2085" t="b">
        <v>0</v>
      </c>
      <c r="L2085">
        <v>25</v>
      </c>
      <c r="M2085" t="b">
        <v>1</v>
      </c>
      <c r="N2085" s="11">
        <f t="shared" si="192"/>
        <v>113.33333333333333</v>
      </c>
      <c r="O2085" s="16">
        <f t="shared" si="193"/>
        <v>41034.72216435185</v>
      </c>
      <c r="P2085" s="18">
        <f t="shared" si="194"/>
        <v>41064.72216435185</v>
      </c>
      <c r="Q2085" t="s">
        <v>8279</v>
      </c>
      <c r="R2085" s="7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7">
        <v>3000</v>
      </c>
      <c r="E2086">
        <v>3250</v>
      </c>
      <c r="F2086" t="s">
        <v>8219</v>
      </c>
      <c r="G2086" t="s">
        <v>8224</v>
      </c>
      <c r="H2086" t="s">
        <v>8246</v>
      </c>
      <c r="I2086" s="9">
        <v>1399186740</v>
      </c>
      <c r="J2086">
        <v>1396468782</v>
      </c>
      <c r="K2086" t="b">
        <v>0</v>
      </c>
      <c r="L2086">
        <v>46</v>
      </c>
      <c r="M2086" t="b">
        <v>1</v>
      </c>
      <c r="N2086" s="11">
        <f t="shared" si="192"/>
        <v>108.33333333333333</v>
      </c>
      <c r="O2086" s="16">
        <f t="shared" si="193"/>
        <v>41731.833124999997</v>
      </c>
      <c r="P2086" s="18">
        <f t="shared" si="194"/>
        <v>41763.290972222225</v>
      </c>
      <c r="Q2086" t="s">
        <v>8279</v>
      </c>
      <c r="R2086" s="7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7">
        <v>6000</v>
      </c>
      <c r="E2087">
        <v>7412</v>
      </c>
      <c r="F2087" t="s">
        <v>8219</v>
      </c>
      <c r="G2087" t="s">
        <v>8224</v>
      </c>
      <c r="H2087" t="s">
        <v>8246</v>
      </c>
      <c r="I2087" s="9">
        <v>1342382587</v>
      </c>
      <c r="J2087">
        <v>1339790587</v>
      </c>
      <c r="K2087" t="b">
        <v>0</v>
      </c>
      <c r="L2087">
        <v>83</v>
      </c>
      <c r="M2087" t="b">
        <v>1</v>
      </c>
      <c r="N2087" s="11">
        <f t="shared" si="192"/>
        <v>123.53333333333335</v>
      </c>
      <c r="O2087" s="16">
        <f t="shared" si="193"/>
        <v>41075.835497685184</v>
      </c>
      <c r="P2087" s="18">
        <f t="shared" si="194"/>
        <v>41105.835497685184</v>
      </c>
      <c r="Q2087" t="s">
        <v>8279</v>
      </c>
      <c r="R2087" s="7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7">
        <v>4000</v>
      </c>
      <c r="E2088">
        <v>4028</v>
      </c>
      <c r="F2088" t="s">
        <v>8219</v>
      </c>
      <c r="G2088" t="s">
        <v>8224</v>
      </c>
      <c r="H2088" t="s">
        <v>8246</v>
      </c>
      <c r="I2088" s="9">
        <v>1323838740</v>
      </c>
      <c r="J2088">
        <v>1321200332</v>
      </c>
      <c r="K2088" t="b">
        <v>0</v>
      </c>
      <c r="L2088">
        <v>35</v>
      </c>
      <c r="M2088" t="b">
        <v>1</v>
      </c>
      <c r="N2088" s="11">
        <f t="shared" si="192"/>
        <v>100.69999999999999</v>
      </c>
      <c r="O2088" s="16">
        <f t="shared" si="193"/>
        <v>40860.67050925926</v>
      </c>
      <c r="P2088" s="18">
        <f t="shared" si="194"/>
        <v>40891.207638888889</v>
      </c>
      <c r="Q2088" t="s">
        <v>8279</v>
      </c>
      <c r="R2088" s="7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7">
        <v>1500</v>
      </c>
      <c r="E2089">
        <v>1553</v>
      </c>
      <c r="F2089" t="s">
        <v>8219</v>
      </c>
      <c r="G2089" t="s">
        <v>8224</v>
      </c>
      <c r="H2089" t="s">
        <v>8246</v>
      </c>
      <c r="I2089" s="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>
        <f t="shared" si="192"/>
        <v>103.53333333333335</v>
      </c>
      <c r="O2089" s="16">
        <f t="shared" si="193"/>
        <v>40764.204375000001</v>
      </c>
      <c r="P2089" s="18">
        <f t="shared" si="194"/>
        <v>40794.204375000001</v>
      </c>
      <c r="Q2089" t="s">
        <v>8279</v>
      </c>
      <c r="R2089" s="7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7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9">
        <v>1284177540</v>
      </c>
      <c r="J2090">
        <v>1281028152</v>
      </c>
      <c r="K2090" t="b">
        <v>0</v>
      </c>
      <c r="L2090">
        <v>75</v>
      </c>
      <c r="M2090" t="b">
        <v>1</v>
      </c>
      <c r="N2090" s="11">
        <f t="shared" si="192"/>
        <v>115.51066666666668</v>
      </c>
      <c r="O2090" s="16">
        <f t="shared" si="193"/>
        <v>40395.714722222219</v>
      </c>
      <c r="P2090" s="18">
        <f t="shared" si="194"/>
        <v>40432.165972222225</v>
      </c>
      <c r="Q2090" t="s">
        <v>8279</v>
      </c>
      <c r="R2090" s="7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7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9">
        <v>1375408194</v>
      </c>
      <c r="J2091">
        <v>1372384194</v>
      </c>
      <c r="K2091" t="b">
        <v>0</v>
      </c>
      <c r="L2091">
        <v>62</v>
      </c>
      <c r="M2091" t="b">
        <v>1</v>
      </c>
      <c r="N2091" s="11">
        <f t="shared" si="192"/>
        <v>120.4004</v>
      </c>
      <c r="O2091" s="16">
        <f t="shared" si="193"/>
        <v>41453.076319444444</v>
      </c>
      <c r="P2091" s="18">
        <f t="shared" si="194"/>
        <v>41488.076319444444</v>
      </c>
      <c r="Q2091" t="s">
        <v>8279</v>
      </c>
      <c r="R2091" s="7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7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9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>
        <f t="shared" si="192"/>
        <v>115.040375</v>
      </c>
      <c r="O2092" s="16">
        <f t="shared" si="193"/>
        <v>41299.381423611114</v>
      </c>
      <c r="P2092" s="18">
        <f t="shared" si="194"/>
        <v>41329.381423611114</v>
      </c>
      <c r="Q2092" t="s">
        <v>8279</v>
      </c>
      <c r="R2092" s="7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7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9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>
        <f t="shared" si="192"/>
        <v>120.46777777777777</v>
      </c>
      <c r="O2093" s="16">
        <f t="shared" si="193"/>
        <v>40555.322662037033</v>
      </c>
      <c r="P2093" s="18">
        <f t="shared" si="194"/>
        <v>40603.833333333336</v>
      </c>
      <c r="Q2093" t="s">
        <v>8279</v>
      </c>
      <c r="R2093" s="7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7">
        <v>6000</v>
      </c>
      <c r="E2094">
        <v>6077</v>
      </c>
      <c r="F2094" t="s">
        <v>8219</v>
      </c>
      <c r="G2094" t="s">
        <v>8224</v>
      </c>
      <c r="H2094" t="s">
        <v>8246</v>
      </c>
      <c r="I2094" s="9">
        <v>1318006732</v>
      </c>
      <c r="J2094">
        <v>1312822732</v>
      </c>
      <c r="K2094" t="b">
        <v>0</v>
      </c>
      <c r="L2094">
        <v>55</v>
      </c>
      <c r="M2094" t="b">
        <v>1</v>
      </c>
      <c r="N2094" s="11">
        <f t="shared" si="192"/>
        <v>101.28333333333333</v>
      </c>
      <c r="O2094" s="16">
        <f t="shared" si="193"/>
        <v>40763.707546296297</v>
      </c>
      <c r="P2094" s="18">
        <f t="shared" si="194"/>
        <v>40823.707546296297</v>
      </c>
      <c r="Q2094" t="s">
        <v>8279</v>
      </c>
      <c r="R2094" s="7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7">
        <v>1500</v>
      </c>
      <c r="E2095">
        <v>1537</v>
      </c>
      <c r="F2095" t="s">
        <v>8219</v>
      </c>
      <c r="G2095" t="s">
        <v>8224</v>
      </c>
      <c r="H2095" t="s">
        <v>8246</v>
      </c>
      <c r="I2095" s="9">
        <v>1356211832</v>
      </c>
      <c r="J2095">
        <v>1351024232</v>
      </c>
      <c r="K2095" t="b">
        <v>0</v>
      </c>
      <c r="L2095">
        <v>23</v>
      </c>
      <c r="M2095" t="b">
        <v>1</v>
      </c>
      <c r="N2095" s="11">
        <f t="shared" si="192"/>
        <v>102.46666666666667</v>
      </c>
      <c r="O2095" s="16">
        <f t="shared" si="193"/>
        <v>41205.854537037041</v>
      </c>
      <c r="P2095" s="18">
        <f t="shared" si="194"/>
        <v>41265.896203703705</v>
      </c>
      <c r="Q2095" t="s">
        <v>8279</v>
      </c>
      <c r="R2095" s="7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7">
        <v>3500</v>
      </c>
      <c r="E2096">
        <v>4219</v>
      </c>
      <c r="F2096" t="s">
        <v>8219</v>
      </c>
      <c r="G2096" t="s">
        <v>8224</v>
      </c>
      <c r="H2096" t="s">
        <v>8246</v>
      </c>
      <c r="I2096" s="9">
        <v>1330916400</v>
      </c>
      <c r="J2096">
        <v>1327969730</v>
      </c>
      <c r="K2096" t="b">
        <v>0</v>
      </c>
      <c r="L2096">
        <v>72</v>
      </c>
      <c r="M2096" t="b">
        <v>1</v>
      </c>
      <c r="N2096" s="11">
        <f t="shared" si="192"/>
        <v>120.54285714285714</v>
      </c>
      <c r="O2096" s="16">
        <f t="shared" si="193"/>
        <v>40939.02002314815</v>
      </c>
      <c r="P2096" s="18">
        <f t="shared" si="194"/>
        <v>40973.125</v>
      </c>
      <c r="Q2096" t="s">
        <v>8279</v>
      </c>
      <c r="R2096" s="7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7">
        <v>2500</v>
      </c>
      <c r="E2097">
        <v>2500</v>
      </c>
      <c r="F2097" t="s">
        <v>8219</v>
      </c>
      <c r="G2097" t="s">
        <v>8224</v>
      </c>
      <c r="H2097" t="s">
        <v>8246</v>
      </c>
      <c r="I2097" s="9">
        <v>1317576973</v>
      </c>
      <c r="J2097">
        <v>1312392973</v>
      </c>
      <c r="K2097" t="b">
        <v>0</v>
      </c>
      <c r="L2097">
        <v>22</v>
      </c>
      <c r="M2097" t="b">
        <v>1</v>
      </c>
      <c r="N2097" s="11">
        <f t="shared" si="192"/>
        <v>100</v>
      </c>
      <c r="O2097" s="16">
        <f t="shared" si="193"/>
        <v>40758.733483796292</v>
      </c>
      <c r="P2097" s="18">
        <f t="shared" si="194"/>
        <v>40818.733483796292</v>
      </c>
      <c r="Q2097" t="s">
        <v>8279</v>
      </c>
      <c r="R2097" s="7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7">
        <v>600</v>
      </c>
      <c r="E2098">
        <v>610</v>
      </c>
      <c r="F2098" t="s">
        <v>8219</v>
      </c>
      <c r="G2098" t="s">
        <v>8224</v>
      </c>
      <c r="H2098" t="s">
        <v>8246</v>
      </c>
      <c r="I2098" s="9">
        <v>1351223940</v>
      </c>
      <c r="J2098">
        <v>1349892735</v>
      </c>
      <c r="K2098" t="b">
        <v>0</v>
      </c>
      <c r="L2098">
        <v>14</v>
      </c>
      <c r="M2098" t="b">
        <v>1</v>
      </c>
      <c r="N2098" s="11">
        <f t="shared" si="192"/>
        <v>101.66666666666666</v>
      </c>
      <c r="O2098" s="16">
        <f t="shared" si="193"/>
        <v>41192.758506944447</v>
      </c>
      <c r="P2098" s="18">
        <f t="shared" si="194"/>
        <v>41208.165972222225</v>
      </c>
      <c r="Q2098" t="s">
        <v>8279</v>
      </c>
      <c r="R2098" s="7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7">
        <v>3000</v>
      </c>
      <c r="E2099">
        <v>3000</v>
      </c>
      <c r="F2099" t="s">
        <v>8219</v>
      </c>
      <c r="G2099" t="s">
        <v>8224</v>
      </c>
      <c r="H2099" t="s">
        <v>8246</v>
      </c>
      <c r="I2099" s="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>
        <f t="shared" si="192"/>
        <v>100</v>
      </c>
      <c r="O2099" s="16">
        <f t="shared" si="193"/>
        <v>40818.58489583333</v>
      </c>
      <c r="P2099" s="18">
        <f t="shared" si="194"/>
        <v>40878.626562500001</v>
      </c>
      <c r="Q2099" t="s">
        <v>8279</v>
      </c>
      <c r="R2099" s="7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7">
        <v>6000</v>
      </c>
      <c r="E2100">
        <v>6020</v>
      </c>
      <c r="F2100" t="s">
        <v>8219</v>
      </c>
      <c r="G2100" t="s">
        <v>8224</v>
      </c>
      <c r="H2100" t="s">
        <v>8246</v>
      </c>
      <c r="I2100" s="9">
        <v>1331174635</v>
      </c>
      <c r="J2100">
        <v>1328582635</v>
      </c>
      <c r="K2100" t="b">
        <v>0</v>
      </c>
      <c r="L2100">
        <v>32</v>
      </c>
      <c r="M2100" t="b">
        <v>1</v>
      </c>
      <c r="N2100" s="11">
        <f t="shared" si="192"/>
        <v>100.33333333333334</v>
      </c>
      <c r="O2100" s="16">
        <f t="shared" si="193"/>
        <v>40946.11383101852</v>
      </c>
      <c r="P2100" s="18">
        <f t="shared" si="194"/>
        <v>40976.11383101852</v>
      </c>
      <c r="Q2100" t="s">
        <v>8279</v>
      </c>
      <c r="R2100" s="7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7">
        <v>3000</v>
      </c>
      <c r="E2101">
        <v>3971</v>
      </c>
      <c r="F2101" t="s">
        <v>8219</v>
      </c>
      <c r="G2101" t="s">
        <v>8224</v>
      </c>
      <c r="H2101" t="s">
        <v>8246</v>
      </c>
      <c r="I2101" s="9">
        <v>1435808400</v>
      </c>
      <c r="J2101">
        <v>1434650084</v>
      </c>
      <c r="K2101" t="b">
        <v>0</v>
      </c>
      <c r="L2101">
        <v>63</v>
      </c>
      <c r="M2101" t="b">
        <v>1</v>
      </c>
      <c r="N2101" s="11">
        <f t="shared" si="192"/>
        <v>132.36666666666667</v>
      </c>
      <c r="O2101" s="16">
        <f t="shared" si="193"/>
        <v>42173.746342592596</v>
      </c>
      <c r="P2101" s="18">
        <f t="shared" si="194"/>
        <v>42187.152777777781</v>
      </c>
      <c r="Q2101" t="s">
        <v>8279</v>
      </c>
      <c r="R2101" s="7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7">
        <v>600</v>
      </c>
      <c r="E2102">
        <v>820</v>
      </c>
      <c r="F2102" t="s">
        <v>8219</v>
      </c>
      <c r="G2102" t="s">
        <v>8224</v>
      </c>
      <c r="H2102" t="s">
        <v>8246</v>
      </c>
      <c r="I2102" s="9">
        <v>1341028740</v>
      </c>
      <c r="J2102">
        <v>1339704141</v>
      </c>
      <c r="K2102" t="b">
        <v>0</v>
      </c>
      <c r="L2102">
        <v>27</v>
      </c>
      <c r="M2102" t="b">
        <v>1</v>
      </c>
      <c r="N2102" s="11">
        <f t="shared" si="192"/>
        <v>136.66666666666666</v>
      </c>
      <c r="O2102" s="16">
        <f t="shared" si="193"/>
        <v>41074.834965277776</v>
      </c>
      <c r="P2102" s="18">
        <f t="shared" si="194"/>
        <v>41090.165972222225</v>
      </c>
      <c r="Q2102" t="s">
        <v>8279</v>
      </c>
      <c r="R2102" s="7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7">
        <v>2000</v>
      </c>
      <c r="E2103">
        <v>2265</v>
      </c>
      <c r="F2103" t="s">
        <v>8219</v>
      </c>
      <c r="G2103" t="s">
        <v>8224</v>
      </c>
      <c r="H2103" t="s">
        <v>8246</v>
      </c>
      <c r="I2103" s="9">
        <v>1329104114</v>
      </c>
      <c r="J2103">
        <v>1323920114</v>
      </c>
      <c r="K2103" t="b">
        <v>0</v>
      </c>
      <c r="L2103">
        <v>44</v>
      </c>
      <c r="M2103" t="b">
        <v>1</v>
      </c>
      <c r="N2103" s="11">
        <f t="shared" si="192"/>
        <v>113.25</v>
      </c>
      <c r="O2103" s="16">
        <f t="shared" si="193"/>
        <v>40892.149467592593</v>
      </c>
      <c r="P2103" s="18">
        <f t="shared" si="194"/>
        <v>40952.149467592593</v>
      </c>
      <c r="Q2103" t="s">
        <v>8279</v>
      </c>
      <c r="R2103" s="7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7">
        <v>1000</v>
      </c>
      <c r="E2104">
        <v>1360</v>
      </c>
      <c r="F2104" t="s">
        <v>8219</v>
      </c>
      <c r="G2104" t="s">
        <v>8224</v>
      </c>
      <c r="H2104" t="s">
        <v>8246</v>
      </c>
      <c r="I2104" s="9">
        <v>1304628648</v>
      </c>
      <c r="J2104">
        <v>1302036648</v>
      </c>
      <c r="K2104" t="b">
        <v>0</v>
      </c>
      <c r="L2104">
        <v>38</v>
      </c>
      <c r="M2104" t="b">
        <v>1</v>
      </c>
      <c r="N2104" s="11">
        <f t="shared" si="192"/>
        <v>136</v>
      </c>
      <c r="O2104" s="16">
        <f t="shared" si="193"/>
        <v>40638.868611111109</v>
      </c>
      <c r="P2104" s="18">
        <f t="shared" si="194"/>
        <v>40668.868611111109</v>
      </c>
      <c r="Q2104" t="s">
        <v>8279</v>
      </c>
      <c r="R2104" s="7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7">
        <v>7777</v>
      </c>
      <c r="E2105">
        <v>11364</v>
      </c>
      <c r="F2105" t="s">
        <v>8219</v>
      </c>
      <c r="G2105" t="s">
        <v>8224</v>
      </c>
      <c r="H2105" t="s">
        <v>8246</v>
      </c>
      <c r="I2105" s="9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>
        <f t="shared" si="192"/>
        <v>146.12318374694613</v>
      </c>
      <c r="O2105" s="16">
        <f t="shared" si="193"/>
        <v>41192.754942129628</v>
      </c>
      <c r="P2105" s="18">
        <f t="shared" si="194"/>
        <v>41222.7966087963</v>
      </c>
      <c r="Q2105" t="s">
        <v>8279</v>
      </c>
      <c r="R2105" s="7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7">
        <v>800</v>
      </c>
      <c r="E2106">
        <v>1036</v>
      </c>
      <c r="F2106" t="s">
        <v>8219</v>
      </c>
      <c r="G2106" t="s">
        <v>8224</v>
      </c>
      <c r="H2106" t="s">
        <v>8246</v>
      </c>
      <c r="I2106" s="9">
        <v>1369958400</v>
      </c>
      <c r="J2106">
        <v>1367286434</v>
      </c>
      <c r="K2106" t="b">
        <v>0</v>
      </c>
      <c r="L2106">
        <v>37</v>
      </c>
      <c r="M2106" t="b">
        <v>1</v>
      </c>
      <c r="N2106" s="11">
        <f t="shared" si="192"/>
        <v>129.5</v>
      </c>
      <c r="O2106" s="16">
        <f t="shared" si="193"/>
        <v>41394.074467592596</v>
      </c>
      <c r="P2106" s="18">
        <f t="shared" si="194"/>
        <v>41425</v>
      </c>
      <c r="Q2106" t="s">
        <v>8279</v>
      </c>
      <c r="R2106" s="7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7">
        <v>2000</v>
      </c>
      <c r="E2107">
        <v>5080</v>
      </c>
      <c r="F2107" t="s">
        <v>8219</v>
      </c>
      <c r="G2107" t="s">
        <v>8224</v>
      </c>
      <c r="H2107" t="s">
        <v>8246</v>
      </c>
      <c r="I2107" s="9">
        <v>1416542400</v>
      </c>
      <c r="J2107">
        <v>1415472953</v>
      </c>
      <c r="K2107" t="b">
        <v>0</v>
      </c>
      <c r="L2107">
        <v>99</v>
      </c>
      <c r="M2107" t="b">
        <v>1</v>
      </c>
      <c r="N2107" s="11">
        <f t="shared" si="192"/>
        <v>254</v>
      </c>
      <c r="O2107" s="16">
        <f t="shared" si="193"/>
        <v>41951.788807870369</v>
      </c>
      <c r="P2107" s="18">
        <f t="shared" si="194"/>
        <v>41964.166666666672</v>
      </c>
      <c r="Q2107" t="s">
        <v>8279</v>
      </c>
      <c r="R2107" s="7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7">
        <v>2200</v>
      </c>
      <c r="E2108">
        <v>2355</v>
      </c>
      <c r="F2108" t="s">
        <v>8219</v>
      </c>
      <c r="G2108" t="s">
        <v>8224</v>
      </c>
      <c r="H2108" t="s">
        <v>8246</v>
      </c>
      <c r="I2108" s="9">
        <v>1359176974</v>
      </c>
      <c r="J2108">
        <v>1356584974</v>
      </c>
      <c r="K2108" t="b">
        <v>0</v>
      </c>
      <c r="L2108">
        <v>44</v>
      </c>
      <c r="M2108" t="b">
        <v>1</v>
      </c>
      <c r="N2108" s="11">
        <f t="shared" si="192"/>
        <v>107.04545454545456</v>
      </c>
      <c r="O2108" s="16">
        <f t="shared" si="193"/>
        <v>41270.21497685185</v>
      </c>
      <c r="P2108" s="18">
        <f t="shared" si="194"/>
        <v>41300.21497685185</v>
      </c>
      <c r="Q2108" t="s">
        <v>8279</v>
      </c>
      <c r="R2108" s="7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7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>
        <f t="shared" si="192"/>
        <v>107.73299999999999</v>
      </c>
      <c r="O2109" s="16">
        <f t="shared" si="193"/>
        <v>41934.71056712963</v>
      </c>
      <c r="P2109" s="18">
        <f t="shared" si="194"/>
        <v>41955.752233796295</v>
      </c>
      <c r="Q2109" t="s">
        <v>8279</v>
      </c>
      <c r="R2109" s="7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7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9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>
        <f t="shared" si="192"/>
        <v>107.31250000000001</v>
      </c>
      <c r="O2110" s="16">
        <f t="shared" si="193"/>
        <v>41135.175694444442</v>
      </c>
      <c r="P2110" s="18">
        <f t="shared" si="194"/>
        <v>41162.163194444445</v>
      </c>
      <c r="Q2110" t="s">
        <v>8279</v>
      </c>
      <c r="R2110" s="7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7">
        <v>4000</v>
      </c>
      <c r="E2111">
        <v>4261</v>
      </c>
      <c r="F2111" t="s">
        <v>8219</v>
      </c>
      <c r="G2111" t="s">
        <v>8224</v>
      </c>
      <c r="H2111" t="s">
        <v>8246</v>
      </c>
      <c r="I2111" s="9">
        <v>1436115617</v>
      </c>
      <c r="J2111">
        <v>1433523617</v>
      </c>
      <c r="K2111" t="b">
        <v>0</v>
      </c>
      <c r="L2111">
        <v>40</v>
      </c>
      <c r="M2111" t="b">
        <v>1</v>
      </c>
      <c r="N2111" s="11">
        <f t="shared" si="192"/>
        <v>106.52500000000001</v>
      </c>
      <c r="O2111" s="16">
        <f t="shared" si="193"/>
        <v>42160.708530092597</v>
      </c>
      <c r="P2111" s="18">
        <f t="shared" si="194"/>
        <v>42190.708530092597</v>
      </c>
      <c r="Q2111" t="s">
        <v>8279</v>
      </c>
      <c r="R2111" s="7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7">
        <v>2000</v>
      </c>
      <c r="E2112">
        <v>2007</v>
      </c>
      <c r="F2112" t="s">
        <v>8219</v>
      </c>
      <c r="G2112" t="s">
        <v>8224</v>
      </c>
      <c r="H2112" t="s">
        <v>8246</v>
      </c>
      <c r="I2112" s="9">
        <v>1401253140</v>
      </c>
      <c r="J2112">
        <v>1398873969</v>
      </c>
      <c r="K2112" t="b">
        <v>0</v>
      </c>
      <c r="L2112">
        <v>38</v>
      </c>
      <c r="M2112" t="b">
        <v>1</v>
      </c>
      <c r="N2112" s="11">
        <f t="shared" si="192"/>
        <v>100.35000000000001</v>
      </c>
      <c r="O2112" s="16">
        <f t="shared" si="193"/>
        <v>41759.670937499999</v>
      </c>
      <c r="P2112" s="18">
        <f t="shared" si="194"/>
        <v>41787.207638888889</v>
      </c>
      <c r="Q2112" t="s">
        <v>8279</v>
      </c>
      <c r="R2112" s="7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7">
        <v>2000</v>
      </c>
      <c r="E2113">
        <v>2130</v>
      </c>
      <c r="F2113" t="s">
        <v>8219</v>
      </c>
      <c r="G2113" t="s">
        <v>8224</v>
      </c>
      <c r="H2113" t="s">
        <v>8246</v>
      </c>
      <c r="I2113" s="9">
        <v>1313370000</v>
      </c>
      <c r="J2113">
        <v>1307594625</v>
      </c>
      <c r="K2113" t="b">
        <v>0</v>
      </c>
      <c r="L2113">
        <v>39</v>
      </c>
      <c r="M2113" t="b">
        <v>1</v>
      </c>
      <c r="N2113" s="11">
        <f t="shared" si="192"/>
        <v>106.5</v>
      </c>
      <c r="O2113" s="16">
        <f t="shared" si="193"/>
        <v>40703.197048611109</v>
      </c>
      <c r="P2113" s="18">
        <f t="shared" si="194"/>
        <v>40770.041666666664</v>
      </c>
      <c r="Q2113" t="s">
        <v>8279</v>
      </c>
      <c r="R2113" s="7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7">
        <v>300</v>
      </c>
      <c r="E2114">
        <v>300</v>
      </c>
      <c r="F2114" t="s">
        <v>8219</v>
      </c>
      <c r="G2114" t="s">
        <v>8224</v>
      </c>
      <c r="H2114" t="s">
        <v>8246</v>
      </c>
      <c r="I2114" s="9">
        <v>1366064193</v>
      </c>
      <c r="J2114">
        <v>1364854593</v>
      </c>
      <c r="K2114" t="b">
        <v>0</v>
      </c>
      <c r="L2114">
        <v>11</v>
      </c>
      <c r="M2114" t="b">
        <v>1</v>
      </c>
      <c r="N2114" s="11">
        <f t="shared" ref="N2114:N2177" si="198">E2114/D2114*100</f>
        <v>100</v>
      </c>
      <c r="O2114" s="16">
        <f t="shared" ref="O2114:O2177" si="199">(((J2114/60)/60)/24)+DATE(1970,1,1)</f>
        <v>41365.928159722222</v>
      </c>
      <c r="P2114" s="18">
        <f t="shared" ref="P2114:P2177" si="200">(((I2114/60)/60)/24)+DATE(1970,1,1)</f>
        <v>41379.928159722222</v>
      </c>
      <c r="Q2114" t="s">
        <v>8279</v>
      </c>
      <c r="R2114" s="7">
        <f t="shared" ref="R2114:R2177" si="201">E2114/L2114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7">
        <v>7000</v>
      </c>
      <c r="E2115">
        <v>7340</v>
      </c>
      <c r="F2115" t="s">
        <v>8219</v>
      </c>
      <c r="G2115" t="s">
        <v>8224</v>
      </c>
      <c r="H2115" t="s">
        <v>8246</v>
      </c>
      <c r="I2115" s="9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>
        <f t="shared" si="198"/>
        <v>104.85714285714285</v>
      </c>
      <c r="O2115" s="16">
        <f t="shared" si="199"/>
        <v>41870.86546296296</v>
      </c>
      <c r="P2115" s="18">
        <f t="shared" si="200"/>
        <v>41905.86546296296</v>
      </c>
      <c r="Q2115" t="s">
        <v>8279</v>
      </c>
      <c r="R2115" s="7">
        <f t="shared" si="201"/>
        <v>68.598130841121488</v>
      </c>
      <c r="S2115" t="str">
        <f t="shared" ref="S2115:S2178" si="202">LEFT(Q2115,FIND("/",Q2115)-1)</f>
        <v>music</v>
      </c>
      <c r="T2115" t="str">
        <f t="shared" ref="T2115:T2178" si="203">RIGHT(Q2115,LEN(Q2115)-FIND("/",Q2115))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7">
        <v>5000</v>
      </c>
      <c r="E2116">
        <v>5235</v>
      </c>
      <c r="F2116" t="s">
        <v>8219</v>
      </c>
      <c r="G2116" t="s">
        <v>8224</v>
      </c>
      <c r="H2116" t="s">
        <v>8246</v>
      </c>
      <c r="I2116" s="9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>
        <f t="shared" si="198"/>
        <v>104.69999999999999</v>
      </c>
      <c r="O2116" s="16">
        <f t="shared" si="199"/>
        <v>40458.815625000003</v>
      </c>
      <c r="P2116" s="18">
        <f t="shared" si="200"/>
        <v>40521.207638888889</v>
      </c>
      <c r="Q2116" t="s">
        <v>8279</v>
      </c>
      <c r="R2116" s="7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7">
        <v>1500</v>
      </c>
      <c r="E2117">
        <v>3385</v>
      </c>
      <c r="F2117" t="s">
        <v>8219</v>
      </c>
      <c r="G2117" t="s">
        <v>8224</v>
      </c>
      <c r="H2117" t="s">
        <v>8246</v>
      </c>
      <c r="I2117" s="9">
        <v>1298167001</v>
      </c>
      <c r="J2117">
        <v>1295575001</v>
      </c>
      <c r="K2117" t="b">
        <v>0</v>
      </c>
      <c r="L2117">
        <v>36</v>
      </c>
      <c r="M2117" t="b">
        <v>1</v>
      </c>
      <c r="N2117" s="11">
        <f t="shared" si="198"/>
        <v>225.66666666666669</v>
      </c>
      <c r="O2117" s="16">
        <f t="shared" si="199"/>
        <v>40564.081030092595</v>
      </c>
      <c r="P2117" s="18">
        <f t="shared" si="200"/>
        <v>40594.081030092595</v>
      </c>
      <c r="Q2117" t="s">
        <v>8279</v>
      </c>
      <c r="R2117" s="7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7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9">
        <v>1349203203</v>
      </c>
      <c r="J2118">
        <v>1345056003</v>
      </c>
      <c r="K2118" t="b">
        <v>0</v>
      </c>
      <c r="L2118">
        <v>92</v>
      </c>
      <c r="M2118" t="b">
        <v>1</v>
      </c>
      <c r="N2118" s="11">
        <f t="shared" si="198"/>
        <v>100.90416666666667</v>
      </c>
      <c r="O2118" s="16">
        <f t="shared" si="199"/>
        <v>41136.777812500004</v>
      </c>
      <c r="P2118" s="18">
        <f t="shared" si="200"/>
        <v>41184.777812500004</v>
      </c>
      <c r="Q2118" t="s">
        <v>8279</v>
      </c>
      <c r="R2118" s="7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7">
        <v>1200</v>
      </c>
      <c r="E2119">
        <v>1773</v>
      </c>
      <c r="F2119" t="s">
        <v>8219</v>
      </c>
      <c r="G2119" t="s">
        <v>8224</v>
      </c>
      <c r="H2119" t="s">
        <v>8246</v>
      </c>
      <c r="I2119" s="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>
        <f t="shared" si="198"/>
        <v>147.75</v>
      </c>
      <c r="O2119" s="16">
        <f t="shared" si="199"/>
        <v>42290.059594907405</v>
      </c>
      <c r="P2119" s="18">
        <f t="shared" si="200"/>
        <v>42304.207638888889</v>
      </c>
      <c r="Q2119" t="s">
        <v>8279</v>
      </c>
      <c r="R2119" s="7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7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9">
        <v>1311538136</v>
      </c>
      <c r="J2120">
        <v>1308946136</v>
      </c>
      <c r="K2120" t="b">
        <v>0</v>
      </c>
      <c r="L2120">
        <v>17</v>
      </c>
      <c r="M2120" t="b">
        <v>1</v>
      </c>
      <c r="N2120" s="11">
        <f t="shared" si="198"/>
        <v>134.61099999999999</v>
      </c>
      <c r="O2120" s="16">
        <f t="shared" si="199"/>
        <v>40718.839537037034</v>
      </c>
      <c r="P2120" s="18">
        <f t="shared" si="200"/>
        <v>40748.839537037034</v>
      </c>
      <c r="Q2120" t="s">
        <v>8279</v>
      </c>
      <c r="R2120" s="7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7">
        <v>2000</v>
      </c>
      <c r="E2121">
        <v>2015</v>
      </c>
      <c r="F2121" t="s">
        <v>8219</v>
      </c>
      <c r="G2121" t="s">
        <v>8224</v>
      </c>
      <c r="H2121" t="s">
        <v>8246</v>
      </c>
      <c r="I2121" s="9">
        <v>1345086445</v>
      </c>
      <c r="J2121">
        <v>1342494445</v>
      </c>
      <c r="K2121" t="b">
        <v>0</v>
      </c>
      <c r="L2121">
        <v>22</v>
      </c>
      <c r="M2121" t="b">
        <v>1</v>
      </c>
      <c r="N2121" s="11">
        <f t="shared" si="198"/>
        <v>100.75</v>
      </c>
      <c r="O2121" s="16">
        <f t="shared" si="199"/>
        <v>41107.130150462966</v>
      </c>
      <c r="P2121" s="18">
        <f t="shared" si="200"/>
        <v>41137.130150462966</v>
      </c>
      <c r="Q2121" t="s">
        <v>8279</v>
      </c>
      <c r="R2121" s="7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7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9">
        <v>1388617736</v>
      </c>
      <c r="J2122">
        <v>1384384136</v>
      </c>
      <c r="K2122" t="b">
        <v>0</v>
      </c>
      <c r="L2122">
        <v>69</v>
      </c>
      <c r="M2122" t="b">
        <v>1</v>
      </c>
      <c r="N2122" s="11">
        <f t="shared" si="198"/>
        <v>100.880375</v>
      </c>
      <c r="O2122" s="16">
        <f t="shared" si="199"/>
        <v>41591.964537037034</v>
      </c>
      <c r="P2122" s="18">
        <f t="shared" si="200"/>
        <v>41640.964537037034</v>
      </c>
      <c r="Q2122" t="s">
        <v>8279</v>
      </c>
      <c r="R2122" s="7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7">
        <v>50000</v>
      </c>
      <c r="E2123">
        <v>284</v>
      </c>
      <c r="F2123" t="s">
        <v>8221</v>
      </c>
      <c r="G2123" t="s">
        <v>8240</v>
      </c>
      <c r="H2123" t="s">
        <v>8257</v>
      </c>
      <c r="I2123" s="9">
        <v>1484156948</v>
      </c>
      <c r="J2123">
        <v>1481564948</v>
      </c>
      <c r="K2123" t="b">
        <v>0</v>
      </c>
      <c r="L2123">
        <v>10</v>
      </c>
      <c r="M2123" t="b">
        <v>0</v>
      </c>
      <c r="N2123" s="11">
        <f t="shared" si="198"/>
        <v>0.56800000000000006</v>
      </c>
      <c r="O2123" s="16">
        <f t="shared" si="199"/>
        <v>42716.7424537037</v>
      </c>
      <c r="P2123" s="18">
        <f t="shared" si="200"/>
        <v>42746.7424537037</v>
      </c>
      <c r="Q2123" t="s">
        <v>8282</v>
      </c>
      <c r="R2123" s="7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7">
        <v>80000</v>
      </c>
      <c r="E2124">
        <v>310</v>
      </c>
      <c r="F2124" t="s">
        <v>8221</v>
      </c>
      <c r="G2124" t="s">
        <v>8238</v>
      </c>
      <c r="H2124" t="s">
        <v>8256</v>
      </c>
      <c r="I2124" s="9">
        <v>1483773169</v>
      </c>
      <c r="J2124">
        <v>1481181169</v>
      </c>
      <c r="K2124" t="b">
        <v>0</v>
      </c>
      <c r="L2124">
        <v>3</v>
      </c>
      <c r="M2124" t="b">
        <v>0</v>
      </c>
      <c r="N2124" s="11">
        <f t="shared" si="198"/>
        <v>0.38750000000000001</v>
      </c>
      <c r="O2124" s="16">
        <f t="shared" si="199"/>
        <v>42712.300567129627</v>
      </c>
      <c r="P2124" s="18">
        <f t="shared" si="200"/>
        <v>42742.300567129627</v>
      </c>
      <c r="Q2124" t="s">
        <v>8282</v>
      </c>
      <c r="R2124" s="7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7">
        <v>500</v>
      </c>
      <c r="E2125">
        <v>50</v>
      </c>
      <c r="F2125" t="s">
        <v>8221</v>
      </c>
      <c r="G2125" t="s">
        <v>8224</v>
      </c>
      <c r="H2125" t="s">
        <v>8246</v>
      </c>
      <c r="I2125" s="9">
        <v>1268636340</v>
      </c>
      <c r="J2125">
        <v>1263982307</v>
      </c>
      <c r="K2125" t="b">
        <v>0</v>
      </c>
      <c r="L2125">
        <v>5</v>
      </c>
      <c r="M2125" t="b">
        <v>0</v>
      </c>
      <c r="N2125" s="11">
        <f t="shared" si="198"/>
        <v>10</v>
      </c>
      <c r="O2125" s="16">
        <f t="shared" si="199"/>
        <v>40198.424849537041</v>
      </c>
      <c r="P2125" s="18">
        <f t="shared" si="200"/>
        <v>40252.290972222225</v>
      </c>
      <c r="Q2125" t="s">
        <v>8282</v>
      </c>
      <c r="R2125" s="7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7">
        <v>1100</v>
      </c>
      <c r="E2126">
        <v>115</v>
      </c>
      <c r="F2126" t="s">
        <v>8221</v>
      </c>
      <c r="G2126" t="s">
        <v>8224</v>
      </c>
      <c r="H2126" t="s">
        <v>8246</v>
      </c>
      <c r="I2126" s="9">
        <v>1291093200</v>
      </c>
      <c r="J2126">
        <v>1286930435</v>
      </c>
      <c r="K2126" t="b">
        <v>0</v>
      </c>
      <c r="L2126">
        <v>5</v>
      </c>
      <c r="M2126" t="b">
        <v>0</v>
      </c>
      <c r="N2126" s="11">
        <f t="shared" si="198"/>
        <v>10.454545454545453</v>
      </c>
      <c r="O2126" s="16">
        <f t="shared" si="199"/>
        <v>40464.028182870366</v>
      </c>
      <c r="P2126" s="18">
        <f t="shared" si="200"/>
        <v>40512.208333333336</v>
      </c>
      <c r="Q2126" t="s">
        <v>8282</v>
      </c>
      <c r="R2126" s="7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7">
        <v>60000</v>
      </c>
      <c r="E2127">
        <v>852</v>
      </c>
      <c r="F2127" t="s">
        <v>8221</v>
      </c>
      <c r="G2127" t="s">
        <v>8224</v>
      </c>
      <c r="H2127" t="s">
        <v>8246</v>
      </c>
      <c r="I2127" s="9">
        <v>1438734833</v>
      </c>
      <c r="J2127">
        <v>1436142833</v>
      </c>
      <c r="K2127" t="b">
        <v>0</v>
      </c>
      <c r="L2127">
        <v>27</v>
      </c>
      <c r="M2127" t="b">
        <v>0</v>
      </c>
      <c r="N2127" s="11">
        <f t="shared" si="198"/>
        <v>1.4200000000000002</v>
      </c>
      <c r="O2127" s="16">
        <f t="shared" si="199"/>
        <v>42191.023530092592</v>
      </c>
      <c r="P2127" s="18">
        <f t="shared" si="200"/>
        <v>42221.023530092592</v>
      </c>
      <c r="Q2127" t="s">
        <v>8282</v>
      </c>
      <c r="R2127" s="7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7">
        <v>20000</v>
      </c>
      <c r="E2128">
        <v>10</v>
      </c>
      <c r="F2128" t="s">
        <v>8221</v>
      </c>
      <c r="G2128" t="s">
        <v>8224</v>
      </c>
      <c r="H2128" t="s">
        <v>8246</v>
      </c>
      <c r="I2128" s="9">
        <v>1418080887</v>
      </c>
      <c r="J2128">
        <v>1415488887</v>
      </c>
      <c r="K2128" t="b">
        <v>0</v>
      </c>
      <c r="L2128">
        <v>2</v>
      </c>
      <c r="M2128" t="b">
        <v>0</v>
      </c>
      <c r="N2128" s="11">
        <f t="shared" si="198"/>
        <v>0.05</v>
      </c>
      <c r="O2128" s="16">
        <f t="shared" si="199"/>
        <v>41951.973229166666</v>
      </c>
      <c r="P2128" s="18">
        <f t="shared" si="200"/>
        <v>41981.973229166666</v>
      </c>
      <c r="Q2128" t="s">
        <v>8282</v>
      </c>
      <c r="R2128" s="7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7">
        <v>28000</v>
      </c>
      <c r="E2129">
        <v>8076</v>
      </c>
      <c r="F2129" t="s">
        <v>8221</v>
      </c>
      <c r="G2129" t="s">
        <v>8225</v>
      </c>
      <c r="H2129" t="s">
        <v>8247</v>
      </c>
      <c r="I2129" s="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>
        <f t="shared" si="198"/>
        <v>28.842857142857142</v>
      </c>
      <c r="O2129" s="16">
        <f t="shared" si="199"/>
        <v>42045.50535879629</v>
      </c>
      <c r="P2129" s="18">
        <f t="shared" si="200"/>
        <v>42075.463692129633</v>
      </c>
      <c r="Q2129" t="s">
        <v>8282</v>
      </c>
      <c r="R2129" s="7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7">
        <v>15000</v>
      </c>
      <c r="E2130">
        <v>25</v>
      </c>
      <c r="F2130" t="s">
        <v>8221</v>
      </c>
      <c r="G2130" t="s">
        <v>8229</v>
      </c>
      <c r="H2130" t="s">
        <v>8251</v>
      </c>
      <c r="I2130" s="9">
        <v>1411324369</v>
      </c>
      <c r="J2130">
        <v>1406140369</v>
      </c>
      <c r="K2130" t="b">
        <v>0</v>
      </c>
      <c r="L2130">
        <v>1</v>
      </c>
      <c r="M2130" t="b">
        <v>0</v>
      </c>
      <c r="N2130" s="11">
        <f t="shared" si="198"/>
        <v>0.16666666666666669</v>
      </c>
      <c r="O2130" s="16">
        <f t="shared" si="199"/>
        <v>41843.772789351853</v>
      </c>
      <c r="P2130" s="18">
        <f t="shared" si="200"/>
        <v>41903.772789351853</v>
      </c>
      <c r="Q2130" t="s">
        <v>8282</v>
      </c>
      <c r="R2130" s="7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7">
        <v>2000</v>
      </c>
      <c r="E2131">
        <v>236</v>
      </c>
      <c r="F2131" t="s">
        <v>8221</v>
      </c>
      <c r="G2131" t="s">
        <v>8224</v>
      </c>
      <c r="H2131" t="s">
        <v>8246</v>
      </c>
      <c r="I2131" s="9">
        <v>1457570100</v>
      </c>
      <c r="J2131">
        <v>1454978100</v>
      </c>
      <c r="K2131" t="b">
        <v>0</v>
      </c>
      <c r="L2131">
        <v>12</v>
      </c>
      <c r="M2131" t="b">
        <v>0</v>
      </c>
      <c r="N2131" s="11">
        <f t="shared" si="198"/>
        <v>11.799999999999999</v>
      </c>
      <c r="O2131" s="16">
        <f t="shared" si="199"/>
        <v>42409.024305555555</v>
      </c>
      <c r="P2131" s="18">
        <f t="shared" si="200"/>
        <v>42439.024305555555</v>
      </c>
      <c r="Q2131" t="s">
        <v>8282</v>
      </c>
      <c r="R2131" s="7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7">
        <v>42000</v>
      </c>
      <c r="E2132">
        <v>85</v>
      </c>
      <c r="F2132" t="s">
        <v>8221</v>
      </c>
      <c r="G2132" t="s">
        <v>8224</v>
      </c>
      <c r="H2132" t="s">
        <v>8246</v>
      </c>
      <c r="I2132" s="9">
        <v>1408154663</v>
      </c>
      <c r="J2132">
        <v>1405130663</v>
      </c>
      <c r="K2132" t="b">
        <v>0</v>
      </c>
      <c r="L2132">
        <v>4</v>
      </c>
      <c r="M2132" t="b">
        <v>0</v>
      </c>
      <c r="N2132" s="11">
        <f t="shared" si="198"/>
        <v>0.20238095238095236</v>
      </c>
      <c r="O2132" s="16">
        <f t="shared" si="199"/>
        <v>41832.086377314816</v>
      </c>
      <c r="P2132" s="18">
        <f t="shared" si="200"/>
        <v>41867.086377314816</v>
      </c>
      <c r="Q2132" t="s">
        <v>8282</v>
      </c>
      <c r="R2132" s="7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7">
        <v>500</v>
      </c>
      <c r="E2133">
        <v>25</v>
      </c>
      <c r="F2133" t="s">
        <v>8221</v>
      </c>
      <c r="G2133" t="s">
        <v>8224</v>
      </c>
      <c r="H2133" t="s">
        <v>8246</v>
      </c>
      <c r="I2133" s="9">
        <v>1436677091</v>
      </c>
      <c r="J2133">
        <v>1434085091</v>
      </c>
      <c r="K2133" t="b">
        <v>0</v>
      </c>
      <c r="L2133">
        <v>3</v>
      </c>
      <c r="M2133" t="b">
        <v>0</v>
      </c>
      <c r="N2133" s="11">
        <f t="shared" si="198"/>
        <v>5</v>
      </c>
      <c r="O2133" s="16">
        <f t="shared" si="199"/>
        <v>42167.207071759258</v>
      </c>
      <c r="P2133" s="18">
        <f t="shared" si="200"/>
        <v>42197.207071759258</v>
      </c>
      <c r="Q2133" t="s">
        <v>8282</v>
      </c>
      <c r="R2133" s="7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7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9">
        <v>1391427692</v>
      </c>
      <c r="J2134">
        <v>1388835692</v>
      </c>
      <c r="K2134" t="b">
        <v>0</v>
      </c>
      <c r="L2134">
        <v>99</v>
      </c>
      <c r="M2134" t="b">
        <v>0</v>
      </c>
      <c r="N2134" s="11">
        <f t="shared" si="198"/>
        <v>2.1129899999999995</v>
      </c>
      <c r="O2134" s="16">
        <f t="shared" si="199"/>
        <v>41643.487175925926</v>
      </c>
      <c r="P2134" s="18">
        <f t="shared" si="200"/>
        <v>41673.487175925926</v>
      </c>
      <c r="Q2134" t="s">
        <v>8282</v>
      </c>
      <c r="R2134" s="7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7">
        <v>1000</v>
      </c>
      <c r="E2135">
        <v>16</v>
      </c>
      <c r="F2135" t="s">
        <v>8221</v>
      </c>
      <c r="G2135" t="s">
        <v>8224</v>
      </c>
      <c r="H2135" t="s">
        <v>8246</v>
      </c>
      <c r="I2135" s="9">
        <v>1303628340</v>
      </c>
      <c r="J2135">
        <v>1300328399</v>
      </c>
      <c r="K2135" t="b">
        <v>0</v>
      </c>
      <c r="L2135">
        <v>3</v>
      </c>
      <c r="M2135" t="b">
        <v>0</v>
      </c>
      <c r="N2135" s="11">
        <f t="shared" si="198"/>
        <v>1.6</v>
      </c>
      <c r="O2135" s="16">
        <f t="shared" si="199"/>
        <v>40619.097210648149</v>
      </c>
      <c r="P2135" s="18">
        <f t="shared" si="200"/>
        <v>40657.290972222225</v>
      </c>
      <c r="Q2135" t="s">
        <v>8282</v>
      </c>
      <c r="R2135" s="7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7">
        <v>6000</v>
      </c>
      <c r="E2136">
        <v>104</v>
      </c>
      <c r="F2136" t="s">
        <v>8221</v>
      </c>
      <c r="G2136" t="s">
        <v>8224</v>
      </c>
      <c r="H2136" t="s">
        <v>8246</v>
      </c>
      <c r="I2136" s="9">
        <v>1367097391</v>
      </c>
      <c r="J2136">
        <v>1364505391</v>
      </c>
      <c r="K2136" t="b">
        <v>0</v>
      </c>
      <c r="L2136">
        <v>3</v>
      </c>
      <c r="M2136" t="b">
        <v>0</v>
      </c>
      <c r="N2136" s="11">
        <f t="shared" si="198"/>
        <v>1.7333333333333332</v>
      </c>
      <c r="O2136" s="16">
        <f t="shared" si="199"/>
        <v>41361.886469907404</v>
      </c>
      <c r="P2136" s="18">
        <f t="shared" si="200"/>
        <v>41391.886469907404</v>
      </c>
      <c r="Q2136" t="s">
        <v>8282</v>
      </c>
      <c r="R2136" s="7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7">
        <v>5000</v>
      </c>
      <c r="E2137">
        <v>478</v>
      </c>
      <c r="F2137" t="s">
        <v>8221</v>
      </c>
      <c r="G2137" t="s">
        <v>8224</v>
      </c>
      <c r="H2137" t="s">
        <v>8246</v>
      </c>
      <c r="I2137" s="9">
        <v>1349392033</v>
      </c>
      <c r="J2137">
        <v>1346800033</v>
      </c>
      <c r="K2137" t="b">
        <v>0</v>
      </c>
      <c r="L2137">
        <v>22</v>
      </c>
      <c r="M2137" t="b">
        <v>0</v>
      </c>
      <c r="N2137" s="11">
        <f t="shared" si="198"/>
        <v>9.56</v>
      </c>
      <c r="O2137" s="16">
        <f t="shared" si="199"/>
        <v>41156.963344907403</v>
      </c>
      <c r="P2137" s="18">
        <f t="shared" si="200"/>
        <v>41186.963344907403</v>
      </c>
      <c r="Q2137" t="s">
        <v>8282</v>
      </c>
      <c r="R2137" s="7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7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9">
        <v>1382184786</v>
      </c>
      <c r="J2138">
        <v>1379592786</v>
      </c>
      <c r="K2138" t="b">
        <v>0</v>
      </c>
      <c r="L2138">
        <v>4</v>
      </c>
      <c r="M2138" t="b">
        <v>0</v>
      </c>
      <c r="N2138" s="11">
        <f t="shared" si="198"/>
        <v>5.9612499999999999E-2</v>
      </c>
      <c r="O2138" s="16">
        <f t="shared" si="199"/>
        <v>41536.509097222224</v>
      </c>
      <c r="P2138" s="18">
        <f t="shared" si="200"/>
        <v>41566.509097222224</v>
      </c>
      <c r="Q2138" t="s">
        <v>8282</v>
      </c>
      <c r="R2138" s="7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7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>
        <f t="shared" si="198"/>
        <v>28.405999999999999</v>
      </c>
      <c r="O2139" s="16">
        <f t="shared" si="199"/>
        <v>41948.771168981482</v>
      </c>
      <c r="P2139" s="18">
        <f t="shared" si="200"/>
        <v>41978.771168981482</v>
      </c>
      <c r="Q2139" t="s">
        <v>8282</v>
      </c>
      <c r="R2139" s="7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7">
        <v>1000</v>
      </c>
      <c r="E2140">
        <v>128</v>
      </c>
      <c r="F2140" t="s">
        <v>8221</v>
      </c>
      <c r="G2140" t="s">
        <v>8225</v>
      </c>
      <c r="H2140" t="s">
        <v>8247</v>
      </c>
      <c r="I2140" s="9">
        <v>1383959939</v>
      </c>
      <c r="J2140">
        <v>1381364339</v>
      </c>
      <c r="K2140" t="b">
        <v>0</v>
      </c>
      <c r="L2140">
        <v>12</v>
      </c>
      <c r="M2140" t="b">
        <v>0</v>
      </c>
      <c r="N2140" s="11">
        <f t="shared" si="198"/>
        <v>12.8</v>
      </c>
      <c r="O2140" s="16">
        <f t="shared" si="199"/>
        <v>41557.013182870374</v>
      </c>
      <c r="P2140" s="18">
        <f t="shared" si="200"/>
        <v>41587.054849537039</v>
      </c>
      <c r="Q2140" t="s">
        <v>8282</v>
      </c>
      <c r="R2140" s="7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7">
        <v>30000</v>
      </c>
      <c r="E2141">
        <v>1626</v>
      </c>
      <c r="F2141" t="s">
        <v>8221</v>
      </c>
      <c r="G2141" t="s">
        <v>8224</v>
      </c>
      <c r="H2141" t="s">
        <v>8246</v>
      </c>
      <c r="I2141" s="9">
        <v>1478196008</v>
      </c>
      <c r="J2141">
        <v>1475604008</v>
      </c>
      <c r="K2141" t="b">
        <v>0</v>
      </c>
      <c r="L2141">
        <v>56</v>
      </c>
      <c r="M2141" t="b">
        <v>0</v>
      </c>
      <c r="N2141" s="11">
        <f t="shared" si="198"/>
        <v>5.42</v>
      </c>
      <c r="O2141" s="16">
        <f t="shared" si="199"/>
        <v>42647.750092592592</v>
      </c>
      <c r="P2141" s="18">
        <f t="shared" si="200"/>
        <v>42677.750092592592</v>
      </c>
      <c r="Q2141" t="s">
        <v>8282</v>
      </c>
      <c r="R2141" s="7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7">
        <v>500000</v>
      </c>
      <c r="E2142">
        <v>560</v>
      </c>
      <c r="F2142" t="s">
        <v>8221</v>
      </c>
      <c r="G2142" t="s">
        <v>8224</v>
      </c>
      <c r="H2142" t="s">
        <v>8246</v>
      </c>
      <c r="I2142" s="9">
        <v>1357934424</v>
      </c>
      <c r="J2142">
        <v>1355342424</v>
      </c>
      <c r="K2142" t="b">
        <v>0</v>
      </c>
      <c r="L2142">
        <v>11</v>
      </c>
      <c r="M2142" t="b">
        <v>0</v>
      </c>
      <c r="N2142" s="11">
        <f t="shared" si="198"/>
        <v>0.11199999999999999</v>
      </c>
      <c r="O2142" s="16">
        <f t="shared" si="199"/>
        <v>41255.833611111113</v>
      </c>
      <c r="P2142" s="18">
        <f t="shared" si="200"/>
        <v>41285.833611111113</v>
      </c>
      <c r="Q2142" t="s">
        <v>8282</v>
      </c>
      <c r="R2142" s="7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7">
        <v>15000</v>
      </c>
      <c r="E2143">
        <v>0</v>
      </c>
      <c r="F2143" t="s">
        <v>8221</v>
      </c>
      <c r="G2143" t="s">
        <v>8224</v>
      </c>
      <c r="H2143" t="s">
        <v>8246</v>
      </c>
      <c r="I2143" s="9">
        <v>1415947159</v>
      </c>
      <c r="J2143">
        <v>1413351559</v>
      </c>
      <c r="K2143" t="b">
        <v>0</v>
      </c>
      <c r="L2143">
        <v>0</v>
      </c>
      <c r="M2143" t="b">
        <v>0</v>
      </c>
      <c r="N2143" s="11">
        <f t="shared" si="198"/>
        <v>0</v>
      </c>
      <c r="O2143" s="16">
        <f t="shared" si="199"/>
        <v>41927.235636574071</v>
      </c>
      <c r="P2143" s="18">
        <f t="shared" si="200"/>
        <v>41957.277303240742</v>
      </c>
      <c r="Q2143" t="s">
        <v>8282</v>
      </c>
      <c r="R2143" s="7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7">
        <v>10500</v>
      </c>
      <c r="E2144">
        <v>601</v>
      </c>
      <c r="F2144" t="s">
        <v>8221</v>
      </c>
      <c r="G2144" t="s">
        <v>8236</v>
      </c>
      <c r="H2144" t="s">
        <v>8249</v>
      </c>
      <c r="I2144" s="9">
        <v>1451494210</v>
      </c>
      <c r="J2144">
        <v>1449075010</v>
      </c>
      <c r="K2144" t="b">
        <v>0</v>
      </c>
      <c r="L2144">
        <v>12</v>
      </c>
      <c r="M2144" t="b">
        <v>0</v>
      </c>
      <c r="N2144" s="11">
        <f t="shared" si="198"/>
        <v>5.7238095238095239</v>
      </c>
      <c r="O2144" s="16">
        <f t="shared" si="199"/>
        <v>42340.701504629629</v>
      </c>
      <c r="P2144" s="18">
        <f t="shared" si="200"/>
        <v>42368.701504629629</v>
      </c>
      <c r="Q2144" t="s">
        <v>8282</v>
      </c>
      <c r="R2144" s="7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7">
        <v>2000</v>
      </c>
      <c r="E2145">
        <v>225</v>
      </c>
      <c r="F2145" t="s">
        <v>8221</v>
      </c>
      <c r="G2145" t="s">
        <v>8224</v>
      </c>
      <c r="H2145" t="s">
        <v>8246</v>
      </c>
      <c r="I2145" s="9">
        <v>1279738800</v>
      </c>
      <c r="J2145">
        <v>1275599812</v>
      </c>
      <c r="K2145" t="b">
        <v>0</v>
      </c>
      <c r="L2145">
        <v>5</v>
      </c>
      <c r="M2145" t="b">
        <v>0</v>
      </c>
      <c r="N2145" s="11">
        <f t="shared" si="198"/>
        <v>11.25</v>
      </c>
      <c r="O2145" s="16">
        <f t="shared" si="199"/>
        <v>40332.886712962965</v>
      </c>
      <c r="P2145" s="18">
        <f t="shared" si="200"/>
        <v>40380.791666666664</v>
      </c>
      <c r="Q2145" t="s">
        <v>8282</v>
      </c>
      <c r="R2145" s="7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7">
        <v>35500</v>
      </c>
      <c r="E2146">
        <v>607</v>
      </c>
      <c r="F2146" t="s">
        <v>8221</v>
      </c>
      <c r="G2146" t="s">
        <v>8224</v>
      </c>
      <c r="H2146" t="s">
        <v>8246</v>
      </c>
      <c r="I2146" s="9">
        <v>1379164040</v>
      </c>
      <c r="J2146">
        <v>1376399240</v>
      </c>
      <c r="K2146" t="b">
        <v>0</v>
      </c>
      <c r="L2146">
        <v>24</v>
      </c>
      <c r="M2146" t="b">
        <v>0</v>
      </c>
      <c r="N2146" s="11">
        <f t="shared" si="198"/>
        <v>1.7098591549295776</v>
      </c>
      <c r="O2146" s="16">
        <f t="shared" si="199"/>
        <v>41499.546759259261</v>
      </c>
      <c r="P2146" s="18">
        <f t="shared" si="200"/>
        <v>41531.546759259261</v>
      </c>
      <c r="Q2146" t="s">
        <v>8282</v>
      </c>
      <c r="R2146" s="7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9">
        <v>1385534514</v>
      </c>
      <c r="J2147">
        <v>1382938914</v>
      </c>
      <c r="K2147" t="b">
        <v>0</v>
      </c>
      <c r="L2147">
        <v>89</v>
      </c>
      <c r="M2147" t="b">
        <v>0</v>
      </c>
      <c r="N2147" s="11">
        <f t="shared" si="198"/>
        <v>30.433333333333334</v>
      </c>
      <c r="O2147" s="16">
        <f t="shared" si="199"/>
        <v>41575.237430555557</v>
      </c>
      <c r="P2147" s="18">
        <f t="shared" si="200"/>
        <v>41605.279097222221</v>
      </c>
      <c r="Q2147" t="s">
        <v>8282</v>
      </c>
      <c r="R2147" s="7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7">
        <v>5000</v>
      </c>
      <c r="E2148">
        <v>1</v>
      </c>
      <c r="F2148" t="s">
        <v>8221</v>
      </c>
      <c r="G2148" t="s">
        <v>8224</v>
      </c>
      <c r="H2148" t="s">
        <v>8246</v>
      </c>
      <c r="I2148" s="9">
        <v>1455207510</v>
      </c>
      <c r="J2148">
        <v>1453997910</v>
      </c>
      <c r="K2148" t="b">
        <v>0</v>
      </c>
      <c r="L2148">
        <v>1</v>
      </c>
      <c r="M2148" t="b">
        <v>0</v>
      </c>
      <c r="N2148" s="11">
        <f t="shared" si="198"/>
        <v>0.02</v>
      </c>
      <c r="O2148" s="16">
        <f t="shared" si="199"/>
        <v>42397.679513888885</v>
      </c>
      <c r="P2148" s="18">
        <f t="shared" si="200"/>
        <v>42411.679513888885</v>
      </c>
      <c r="Q2148" t="s">
        <v>8282</v>
      </c>
      <c r="R2148" s="7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7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>
        <f t="shared" si="198"/>
        <v>0.69641025641025645</v>
      </c>
      <c r="O2149" s="16">
        <f t="shared" si="199"/>
        <v>41927.295694444445</v>
      </c>
      <c r="P2149" s="18">
        <f t="shared" si="200"/>
        <v>41959.337361111116</v>
      </c>
      <c r="Q2149" t="s">
        <v>8282</v>
      </c>
      <c r="R2149" s="7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7">
        <v>100</v>
      </c>
      <c r="E2150">
        <v>2</v>
      </c>
      <c r="F2150" t="s">
        <v>8221</v>
      </c>
      <c r="G2150" t="s">
        <v>8225</v>
      </c>
      <c r="H2150" t="s">
        <v>8247</v>
      </c>
      <c r="I2150" s="9">
        <v>1427992582</v>
      </c>
      <c r="J2150">
        <v>1425404182</v>
      </c>
      <c r="K2150" t="b">
        <v>0</v>
      </c>
      <c r="L2150">
        <v>2</v>
      </c>
      <c r="M2150" t="b">
        <v>0</v>
      </c>
      <c r="N2150" s="11">
        <f t="shared" si="198"/>
        <v>2</v>
      </c>
      <c r="O2150" s="16">
        <f t="shared" si="199"/>
        <v>42066.733587962968</v>
      </c>
      <c r="P2150" s="18">
        <f t="shared" si="200"/>
        <v>42096.691921296297</v>
      </c>
      <c r="Q2150" t="s">
        <v>8282</v>
      </c>
      <c r="R2150" s="7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7">
        <v>2000</v>
      </c>
      <c r="E2151">
        <v>0</v>
      </c>
      <c r="F2151" t="s">
        <v>8221</v>
      </c>
      <c r="G2151" t="s">
        <v>8224</v>
      </c>
      <c r="H2151" t="s">
        <v>8246</v>
      </c>
      <c r="I2151" s="9">
        <v>1280534400</v>
      </c>
      <c r="J2151">
        <v>1277512556</v>
      </c>
      <c r="K2151" t="b">
        <v>0</v>
      </c>
      <c r="L2151">
        <v>0</v>
      </c>
      <c r="M2151" t="b">
        <v>0</v>
      </c>
      <c r="N2151" s="11">
        <f t="shared" si="198"/>
        <v>0</v>
      </c>
      <c r="O2151" s="16">
        <f t="shared" si="199"/>
        <v>40355.024953703702</v>
      </c>
      <c r="P2151" s="18">
        <f t="shared" si="200"/>
        <v>40390</v>
      </c>
      <c r="Q2151" t="s">
        <v>8282</v>
      </c>
      <c r="R2151" s="7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7">
        <v>50000</v>
      </c>
      <c r="E2152">
        <v>405</v>
      </c>
      <c r="F2152" t="s">
        <v>8221</v>
      </c>
      <c r="G2152" t="s">
        <v>8234</v>
      </c>
      <c r="H2152" t="s">
        <v>8254</v>
      </c>
      <c r="I2152" s="9">
        <v>1468392599</v>
      </c>
      <c r="J2152">
        <v>1465800599</v>
      </c>
      <c r="K2152" t="b">
        <v>0</v>
      </c>
      <c r="L2152">
        <v>4</v>
      </c>
      <c r="M2152" t="b">
        <v>0</v>
      </c>
      <c r="N2152" s="11">
        <f t="shared" si="198"/>
        <v>0.80999999999999994</v>
      </c>
      <c r="O2152" s="16">
        <f t="shared" si="199"/>
        <v>42534.284710648149</v>
      </c>
      <c r="P2152" s="18">
        <f t="shared" si="200"/>
        <v>42564.284710648149</v>
      </c>
      <c r="Q2152" t="s">
        <v>8282</v>
      </c>
      <c r="R2152" s="7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7">
        <v>45000</v>
      </c>
      <c r="E2153">
        <v>118</v>
      </c>
      <c r="F2153" t="s">
        <v>8221</v>
      </c>
      <c r="G2153" t="s">
        <v>8224</v>
      </c>
      <c r="H2153" t="s">
        <v>8246</v>
      </c>
      <c r="I2153" s="9">
        <v>1467231614</v>
      </c>
      <c r="J2153">
        <v>1464639614</v>
      </c>
      <c r="K2153" t="b">
        <v>0</v>
      </c>
      <c r="L2153">
        <v>6</v>
      </c>
      <c r="M2153" t="b">
        <v>0</v>
      </c>
      <c r="N2153" s="11">
        <f t="shared" si="198"/>
        <v>0.26222222222222225</v>
      </c>
      <c r="O2153" s="16">
        <f t="shared" si="199"/>
        <v>42520.847384259265</v>
      </c>
      <c r="P2153" s="18">
        <f t="shared" si="200"/>
        <v>42550.847384259265</v>
      </c>
      <c r="Q2153" t="s">
        <v>8282</v>
      </c>
      <c r="R2153" s="7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7">
        <v>30000</v>
      </c>
      <c r="E2154">
        <v>50</v>
      </c>
      <c r="F2154" t="s">
        <v>8221</v>
      </c>
      <c r="G2154" t="s">
        <v>8224</v>
      </c>
      <c r="H2154" t="s">
        <v>8246</v>
      </c>
      <c r="I2154" s="9">
        <v>1394909909</v>
      </c>
      <c r="J2154">
        <v>1392321509</v>
      </c>
      <c r="K2154" t="b">
        <v>0</v>
      </c>
      <c r="L2154">
        <v>4</v>
      </c>
      <c r="M2154" t="b">
        <v>0</v>
      </c>
      <c r="N2154" s="11">
        <f t="shared" si="198"/>
        <v>0.16666666666666669</v>
      </c>
      <c r="O2154" s="16">
        <f t="shared" si="199"/>
        <v>41683.832280092596</v>
      </c>
      <c r="P2154" s="18">
        <f t="shared" si="200"/>
        <v>41713.790613425925</v>
      </c>
      <c r="Q2154" t="s">
        <v>8282</v>
      </c>
      <c r="R2154" s="7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7">
        <v>372625</v>
      </c>
      <c r="E2155">
        <v>34</v>
      </c>
      <c r="F2155" t="s">
        <v>8221</v>
      </c>
      <c r="G2155" t="s">
        <v>8224</v>
      </c>
      <c r="H2155" t="s">
        <v>8246</v>
      </c>
      <c r="I2155" s="9">
        <v>1420876740</v>
      </c>
      <c r="J2155">
        <v>1417470718</v>
      </c>
      <c r="K2155" t="b">
        <v>0</v>
      </c>
      <c r="L2155">
        <v>4</v>
      </c>
      <c r="M2155" t="b">
        <v>0</v>
      </c>
      <c r="N2155" s="11">
        <f t="shared" si="198"/>
        <v>9.124454880912446E-3</v>
      </c>
      <c r="O2155" s="16">
        <f t="shared" si="199"/>
        <v>41974.911087962959</v>
      </c>
      <c r="P2155" s="18">
        <f t="shared" si="200"/>
        <v>42014.332638888889</v>
      </c>
      <c r="Q2155" t="s">
        <v>8282</v>
      </c>
      <c r="R2155" s="7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7">
        <v>250</v>
      </c>
      <c r="E2156">
        <v>2</v>
      </c>
      <c r="F2156" t="s">
        <v>8221</v>
      </c>
      <c r="G2156" t="s">
        <v>8224</v>
      </c>
      <c r="H2156" t="s">
        <v>8246</v>
      </c>
      <c r="I2156" s="9">
        <v>1390921827</v>
      </c>
      <c r="J2156">
        <v>1389193827</v>
      </c>
      <c r="K2156" t="b">
        <v>0</v>
      </c>
      <c r="L2156">
        <v>2</v>
      </c>
      <c r="M2156" t="b">
        <v>0</v>
      </c>
      <c r="N2156" s="11">
        <f t="shared" si="198"/>
        <v>0.8</v>
      </c>
      <c r="O2156" s="16">
        <f t="shared" si="199"/>
        <v>41647.632256944446</v>
      </c>
      <c r="P2156" s="18">
        <f t="shared" si="200"/>
        <v>41667.632256944446</v>
      </c>
      <c r="Q2156" t="s">
        <v>8282</v>
      </c>
      <c r="R2156" s="7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7">
        <v>5000</v>
      </c>
      <c r="E2157">
        <v>115</v>
      </c>
      <c r="F2157" t="s">
        <v>8221</v>
      </c>
      <c r="G2157" t="s">
        <v>8225</v>
      </c>
      <c r="H2157" t="s">
        <v>8247</v>
      </c>
      <c r="I2157" s="9">
        <v>1459443385</v>
      </c>
      <c r="J2157">
        <v>1456854985</v>
      </c>
      <c r="K2157" t="b">
        <v>0</v>
      </c>
      <c r="L2157">
        <v>5</v>
      </c>
      <c r="M2157" t="b">
        <v>0</v>
      </c>
      <c r="N2157" s="11">
        <f t="shared" si="198"/>
        <v>2.2999999999999998</v>
      </c>
      <c r="O2157" s="16">
        <f t="shared" si="199"/>
        <v>42430.747511574074</v>
      </c>
      <c r="P2157" s="18">
        <f t="shared" si="200"/>
        <v>42460.70584490741</v>
      </c>
      <c r="Q2157" t="s">
        <v>8282</v>
      </c>
      <c r="R2157" s="7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7">
        <v>56000</v>
      </c>
      <c r="E2158">
        <v>1493</v>
      </c>
      <c r="F2158" t="s">
        <v>8221</v>
      </c>
      <c r="G2158" t="s">
        <v>8224</v>
      </c>
      <c r="H2158" t="s">
        <v>8246</v>
      </c>
      <c r="I2158" s="9">
        <v>1379363406</v>
      </c>
      <c r="J2158">
        <v>1375475406</v>
      </c>
      <c r="K2158" t="b">
        <v>0</v>
      </c>
      <c r="L2158">
        <v>83</v>
      </c>
      <c r="M2158" t="b">
        <v>0</v>
      </c>
      <c r="N2158" s="11">
        <f t="shared" si="198"/>
        <v>2.6660714285714282</v>
      </c>
      <c r="O2158" s="16">
        <f t="shared" si="199"/>
        <v>41488.85423611111</v>
      </c>
      <c r="P2158" s="18">
        <f t="shared" si="200"/>
        <v>41533.85423611111</v>
      </c>
      <c r="Q2158" t="s">
        <v>8282</v>
      </c>
      <c r="R2158" s="7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7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>
        <f t="shared" si="198"/>
        <v>28.192</v>
      </c>
      <c r="O2159" s="16">
        <f t="shared" si="199"/>
        <v>42694.98128472222</v>
      </c>
      <c r="P2159" s="18">
        <f t="shared" si="200"/>
        <v>42727.332638888889</v>
      </c>
      <c r="Q2159" t="s">
        <v>8282</v>
      </c>
      <c r="R2159" s="7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7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9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>
        <f t="shared" si="198"/>
        <v>6.5900366666666672</v>
      </c>
      <c r="O2160" s="16">
        <f t="shared" si="199"/>
        <v>41264.853865740741</v>
      </c>
      <c r="P2160" s="18">
        <f t="shared" si="200"/>
        <v>41309.853865740741</v>
      </c>
      <c r="Q2160" t="s">
        <v>8282</v>
      </c>
      <c r="R2160" s="7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7">
        <v>3600</v>
      </c>
      <c r="E2161">
        <v>26</v>
      </c>
      <c r="F2161" t="s">
        <v>8221</v>
      </c>
      <c r="G2161" t="s">
        <v>8224</v>
      </c>
      <c r="H2161" t="s">
        <v>8246</v>
      </c>
      <c r="I2161" s="9">
        <v>1310837574</v>
      </c>
      <c r="J2161">
        <v>1308245574</v>
      </c>
      <c r="K2161" t="b">
        <v>0</v>
      </c>
      <c r="L2161">
        <v>2</v>
      </c>
      <c r="M2161" t="b">
        <v>0</v>
      </c>
      <c r="N2161" s="11">
        <f t="shared" si="198"/>
        <v>0.72222222222222221</v>
      </c>
      <c r="O2161" s="16">
        <f t="shared" si="199"/>
        <v>40710.731180555551</v>
      </c>
      <c r="P2161" s="18">
        <f t="shared" si="200"/>
        <v>40740.731180555551</v>
      </c>
      <c r="Q2161" t="s">
        <v>8282</v>
      </c>
      <c r="R2161" s="7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7">
        <v>10000</v>
      </c>
      <c r="E2162">
        <v>85</v>
      </c>
      <c r="F2162" t="s">
        <v>8221</v>
      </c>
      <c r="G2162" t="s">
        <v>8224</v>
      </c>
      <c r="H2162" t="s">
        <v>8246</v>
      </c>
      <c r="I2162" s="9">
        <v>1337447105</v>
      </c>
      <c r="J2162">
        <v>1334855105</v>
      </c>
      <c r="K2162" t="b">
        <v>0</v>
      </c>
      <c r="L2162">
        <v>16</v>
      </c>
      <c r="M2162" t="b">
        <v>0</v>
      </c>
      <c r="N2162" s="11">
        <f t="shared" si="198"/>
        <v>0.85000000000000009</v>
      </c>
      <c r="O2162" s="16">
        <f t="shared" si="199"/>
        <v>41018.711863425924</v>
      </c>
      <c r="P2162" s="18">
        <f t="shared" si="200"/>
        <v>41048.711863425924</v>
      </c>
      <c r="Q2162" t="s">
        <v>8282</v>
      </c>
      <c r="R2162" s="7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7">
        <v>400</v>
      </c>
      <c r="E2163">
        <v>463</v>
      </c>
      <c r="F2163" t="s">
        <v>8219</v>
      </c>
      <c r="G2163" t="s">
        <v>8224</v>
      </c>
      <c r="H2163" t="s">
        <v>8246</v>
      </c>
      <c r="I2163" s="9">
        <v>1443040059</v>
      </c>
      <c r="J2163">
        <v>1440448059</v>
      </c>
      <c r="K2163" t="b">
        <v>0</v>
      </c>
      <c r="L2163">
        <v>13</v>
      </c>
      <c r="M2163" t="b">
        <v>1</v>
      </c>
      <c r="N2163" s="11">
        <f t="shared" si="198"/>
        <v>115.75</v>
      </c>
      <c r="O2163" s="16">
        <f t="shared" si="199"/>
        <v>42240.852534722217</v>
      </c>
      <c r="P2163" s="18">
        <f t="shared" si="200"/>
        <v>42270.852534722217</v>
      </c>
      <c r="Q2163" t="s">
        <v>8276</v>
      </c>
      <c r="R2163" s="7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7">
        <v>4500</v>
      </c>
      <c r="E2164">
        <v>5052</v>
      </c>
      <c r="F2164" t="s">
        <v>8219</v>
      </c>
      <c r="G2164" t="s">
        <v>8224</v>
      </c>
      <c r="H2164" t="s">
        <v>8246</v>
      </c>
      <c r="I2164" s="9">
        <v>1406226191</v>
      </c>
      <c r="J2164">
        <v>1403547791</v>
      </c>
      <c r="K2164" t="b">
        <v>0</v>
      </c>
      <c r="L2164">
        <v>58</v>
      </c>
      <c r="M2164" t="b">
        <v>1</v>
      </c>
      <c r="N2164" s="11">
        <f t="shared" si="198"/>
        <v>112.26666666666667</v>
      </c>
      <c r="O2164" s="16">
        <f t="shared" si="199"/>
        <v>41813.766099537039</v>
      </c>
      <c r="P2164" s="18">
        <f t="shared" si="200"/>
        <v>41844.766099537039</v>
      </c>
      <c r="Q2164" t="s">
        <v>8276</v>
      </c>
      <c r="R2164" s="7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7">
        <v>2500</v>
      </c>
      <c r="E2165">
        <v>3305</v>
      </c>
      <c r="F2165" t="s">
        <v>8219</v>
      </c>
      <c r="G2165" t="s">
        <v>8224</v>
      </c>
      <c r="H2165" t="s">
        <v>8246</v>
      </c>
      <c r="I2165" s="9">
        <v>1433735400</v>
      </c>
      <c r="J2165">
        <v>1429306520</v>
      </c>
      <c r="K2165" t="b">
        <v>0</v>
      </c>
      <c r="L2165">
        <v>44</v>
      </c>
      <c r="M2165" t="b">
        <v>1</v>
      </c>
      <c r="N2165" s="11">
        <f t="shared" si="198"/>
        <v>132.20000000000002</v>
      </c>
      <c r="O2165" s="16">
        <f t="shared" si="199"/>
        <v>42111.899537037039</v>
      </c>
      <c r="P2165" s="18">
        <f t="shared" si="200"/>
        <v>42163.159722222219</v>
      </c>
      <c r="Q2165" t="s">
        <v>8276</v>
      </c>
      <c r="R2165" s="7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7">
        <v>5500</v>
      </c>
      <c r="E2166">
        <v>5645</v>
      </c>
      <c r="F2166" t="s">
        <v>8219</v>
      </c>
      <c r="G2166" t="s">
        <v>8224</v>
      </c>
      <c r="H2166" t="s">
        <v>8246</v>
      </c>
      <c r="I2166" s="9">
        <v>1466827140</v>
      </c>
      <c r="J2166">
        <v>1464196414</v>
      </c>
      <c r="K2166" t="b">
        <v>0</v>
      </c>
      <c r="L2166">
        <v>83</v>
      </c>
      <c r="M2166" t="b">
        <v>1</v>
      </c>
      <c r="N2166" s="11">
        <f t="shared" si="198"/>
        <v>102.63636363636364</v>
      </c>
      <c r="O2166" s="16">
        <f t="shared" si="199"/>
        <v>42515.71775462963</v>
      </c>
      <c r="P2166" s="18">
        <f t="shared" si="200"/>
        <v>42546.165972222225</v>
      </c>
      <c r="Q2166" t="s">
        <v>8276</v>
      </c>
      <c r="R2166" s="7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7">
        <v>2500</v>
      </c>
      <c r="E2167">
        <v>3466</v>
      </c>
      <c r="F2167" t="s">
        <v>8219</v>
      </c>
      <c r="G2167" t="s">
        <v>8230</v>
      </c>
      <c r="H2167" t="s">
        <v>8249</v>
      </c>
      <c r="I2167" s="9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>
        <f t="shared" si="198"/>
        <v>138.64000000000001</v>
      </c>
      <c r="O2167" s="16">
        <f t="shared" si="199"/>
        <v>42438.667071759264</v>
      </c>
      <c r="P2167" s="18">
        <f t="shared" si="200"/>
        <v>42468.625405092593</v>
      </c>
      <c r="Q2167" t="s">
        <v>8276</v>
      </c>
      <c r="R2167" s="7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7">
        <v>2000</v>
      </c>
      <c r="E2168">
        <v>2932</v>
      </c>
      <c r="F2168" t="s">
        <v>8219</v>
      </c>
      <c r="G2168" t="s">
        <v>8224</v>
      </c>
      <c r="H2168" t="s">
        <v>8246</v>
      </c>
      <c r="I2168" s="9">
        <v>1417813618</v>
      </c>
      <c r="J2168">
        <v>1413922018</v>
      </c>
      <c r="K2168" t="b">
        <v>0</v>
      </c>
      <c r="L2168">
        <v>32</v>
      </c>
      <c r="M2168" t="b">
        <v>1</v>
      </c>
      <c r="N2168" s="11">
        <f t="shared" si="198"/>
        <v>146.6</v>
      </c>
      <c r="O2168" s="16">
        <f t="shared" si="199"/>
        <v>41933.838171296295</v>
      </c>
      <c r="P2168" s="18">
        <f t="shared" si="200"/>
        <v>41978.879837962959</v>
      </c>
      <c r="Q2168" t="s">
        <v>8276</v>
      </c>
      <c r="R2168" s="7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7">
        <v>150</v>
      </c>
      <c r="E2169">
        <v>180</v>
      </c>
      <c r="F2169" t="s">
        <v>8219</v>
      </c>
      <c r="G2169" t="s">
        <v>8224</v>
      </c>
      <c r="H2169" t="s">
        <v>8246</v>
      </c>
      <c r="I2169" s="9">
        <v>1347672937</v>
      </c>
      <c r="J2169">
        <v>1346463337</v>
      </c>
      <c r="K2169" t="b">
        <v>0</v>
      </c>
      <c r="L2169">
        <v>8</v>
      </c>
      <c r="M2169" t="b">
        <v>1</v>
      </c>
      <c r="N2169" s="11">
        <f t="shared" si="198"/>
        <v>120</v>
      </c>
      <c r="O2169" s="16">
        <f t="shared" si="199"/>
        <v>41153.066400462965</v>
      </c>
      <c r="P2169" s="18">
        <f t="shared" si="200"/>
        <v>41167.066400462965</v>
      </c>
      <c r="Q2169" t="s">
        <v>8276</v>
      </c>
      <c r="R2169" s="7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7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9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>
        <f t="shared" si="198"/>
        <v>121.5816111111111</v>
      </c>
      <c r="O2170" s="16">
        <f t="shared" si="199"/>
        <v>42745.600243055553</v>
      </c>
      <c r="P2170" s="18">
        <f t="shared" si="200"/>
        <v>42776.208333333328</v>
      </c>
      <c r="Q2170" t="s">
        <v>8276</v>
      </c>
      <c r="R2170" s="7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7">
        <v>153</v>
      </c>
      <c r="E2171">
        <v>153</v>
      </c>
      <c r="F2171" t="s">
        <v>8219</v>
      </c>
      <c r="G2171" t="s">
        <v>8224</v>
      </c>
      <c r="H2171" t="s">
        <v>8246</v>
      </c>
      <c r="I2171" s="9">
        <v>1488473351</v>
      </c>
      <c r="J2171">
        <v>1488214151</v>
      </c>
      <c r="K2171" t="b">
        <v>0</v>
      </c>
      <c r="L2171">
        <v>7</v>
      </c>
      <c r="M2171" t="b">
        <v>1</v>
      </c>
      <c r="N2171" s="11">
        <f t="shared" si="198"/>
        <v>100</v>
      </c>
      <c r="O2171" s="16">
        <f t="shared" si="199"/>
        <v>42793.700821759259</v>
      </c>
      <c r="P2171" s="18">
        <f t="shared" si="200"/>
        <v>42796.700821759259</v>
      </c>
      <c r="Q2171" t="s">
        <v>8276</v>
      </c>
      <c r="R2171" s="7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7">
        <v>350</v>
      </c>
      <c r="E2172">
        <v>633</v>
      </c>
      <c r="F2172" t="s">
        <v>8219</v>
      </c>
      <c r="G2172" t="s">
        <v>8224</v>
      </c>
      <c r="H2172" t="s">
        <v>8246</v>
      </c>
      <c r="I2172" s="9">
        <v>1440266422</v>
      </c>
      <c r="J2172">
        <v>1436810422</v>
      </c>
      <c r="K2172" t="b">
        <v>0</v>
      </c>
      <c r="L2172">
        <v>19</v>
      </c>
      <c r="M2172" t="b">
        <v>1</v>
      </c>
      <c r="N2172" s="11">
        <f t="shared" si="198"/>
        <v>180.85714285714286</v>
      </c>
      <c r="O2172" s="16">
        <f t="shared" si="199"/>
        <v>42198.750254629631</v>
      </c>
      <c r="P2172" s="18">
        <f t="shared" si="200"/>
        <v>42238.750254629631</v>
      </c>
      <c r="Q2172" t="s">
        <v>8276</v>
      </c>
      <c r="R2172" s="7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7">
        <v>4000</v>
      </c>
      <c r="E2173">
        <v>4243</v>
      </c>
      <c r="F2173" t="s">
        <v>8219</v>
      </c>
      <c r="G2173" t="s">
        <v>8224</v>
      </c>
      <c r="H2173" t="s">
        <v>8246</v>
      </c>
      <c r="I2173" s="9">
        <v>1434949200</v>
      </c>
      <c r="J2173">
        <v>1431903495</v>
      </c>
      <c r="K2173" t="b">
        <v>0</v>
      </c>
      <c r="L2173">
        <v>47</v>
      </c>
      <c r="M2173" t="b">
        <v>1</v>
      </c>
      <c r="N2173" s="11">
        <f t="shared" si="198"/>
        <v>106.075</v>
      </c>
      <c r="O2173" s="16">
        <f t="shared" si="199"/>
        <v>42141.95711805555</v>
      </c>
      <c r="P2173" s="18">
        <f t="shared" si="200"/>
        <v>42177.208333333328</v>
      </c>
      <c r="Q2173" t="s">
        <v>8276</v>
      </c>
      <c r="R2173" s="7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7">
        <v>1000</v>
      </c>
      <c r="E2174">
        <v>1000</v>
      </c>
      <c r="F2174" t="s">
        <v>8219</v>
      </c>
      <c r="G2174" t="s">
        <v>8224</v>
      </c>
      <c r="H2174" t="s">
        <v>8246</v>
      </c>
      <c r="I2174" s="9">
        <v>1429365320</v>
      </c>
      <c r="J2174">
        <v>1426773320</v>
      </c>
      <c r="K2174" t="b">
        <v>0</v>
      </c>
      <c r="L2174">
        <v>13</v>
      </c>
      <c r="M2174" t="b">
        <v>1</v>
      </c>
      <c r="N2174" s="11">
        <f t="shared" si="198"/>
        <v>100</v>
      </c>
      <c r="O2174" s="16">
        <f t="shared" si="199"/>
        <v>42082.580092592587</v>
      </c>
      <c r="P2174" s="18">
        <f t="shared" si="200"/>
        <v>42112.580092592587</v>
      </c>
      <c r="Q2174" t="s">
        <v>8276</v>
      </c>
      <c r="R2174" s="7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7">
        <v>4200</v>
      </c>
      <c r="E2175">
        <v>5331</v>
      </c>
      <c r="F2175" t="s">
        <v>8219</v>
      </c>
      <c r="G2175" t="s">
        <v>8224</v>
      </c>
      <c r="H2175" t="s">
        <v>8246</v>
      </c>
      <c r="I2175" s="9">
        <v>1378785540</v>
      </c>
      <c r="J2175">
        <v>1376066243</v>
      </c>
      <c r="K2175" t="b">
        <v>0</v>
      </c>
      <c r="L2175">
        <v>90</v>
      </c>
      <c r="M2175" t="b">
        <v>1</v>
      </c>
      <c r="N2175" s="11">
        <f t="shared" si="198"/>
        <v>126.92857142857143</v>
      </c>
      <c r="O2175" s="16">
        <f t="shared" si="199"/>
        <v>41495.692627314813</v>
      </c>
      <c r="P2175" s="18">
        <f t="shared" si="200"/>
        <v>41527.165972222225</v>
      </c>
      <c r="Q2175" t="s">
        <v>8276</v>
      </c>
      <c r="R2175" s="7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7">
        <v>4000</v>
      </c>
      <c r="E2176">
        <v>4119</v>
      </c>
      <c r="F2176" t="s">
        <v>8219</v>
      </c>
      <c r="G2176" t="s">
        <v>8225</v>
      </c>
      <c r="H2176" t="s">
        <v>8247</v>
      </c>
      <c r="I2176" s="9">
        <v>1462453307</v>
      </c>
      <c r="J2176">
        <v>1459861307</v>
      </c>
      <c r="K2176" t="b">
        <v>0</v>
      </c>
      <c r="L2176">
        <v>63</v>
      </c>
      <c r="M2176" t="b">
        <v>1</v>
      </c>
      <c r="N2176" s="11">
        <f t="shared" si="198"/>
        <v>102.97499999999999</v>
      </c>
      <c r="O2176" s="16">
        <f t="shared" si="199"/>
        <v>42465.542905092589</v>
      </c>
      <c r="P2176" s="18">
        <f t="shared" si="200"/>
        <v>42495.542905092589</v>
      </c>
      <c r="Q2176" t="s">
        <v>8276</v>
      </c>
      <c r="R2176" s="7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7">
        <v>700</v>
      </c>
      <c r="E2177">
        <v>1750</v>
      </c>
      <c r="F2177" t="s">
        <v>8219</v>
      </c>
      <c r="G2177" t="s">
        <v>8224</v>
      </c>
      <c r="H2177" t="s">
        <v>8246</v>
      </c>
      <c r="I2177" s="9">
        <v>1469059986</v>
      </c>
      <c r="J2177">
        <v>1468455186</v>
      </c>
      <c r="K2177" t="b">
        <v>0</v>
      </c>
      <c r="L2177">
        <v>26</v>
      </c>
      <c r="M2177" t="b">
        <v>1</v>
      </c>
      <c r="N2177" s="11">
        <f t="shared" si="198"/>
        <v>250</v>
      </c>
      <c r="O2177" s="16">
        <f t="shared" si="199"/>
        <v>42565.009097222224</v>
      </c>
      <c r="P2177" s="18">
        <f t="shared" si="200"/>
        <v>42572.009097222224</v>
      </c>
      <c r="Q2177" t="s">
        <v>8276</v>
      </c>
      <c r="R2177" s="7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7">
        <v>5000</v>
      </c>
      <c r="E2178">
        <v>6301</v>
      </c>
      <c r="F2178" t="s">
        <v>8219</v>
      </c>
      <c r="G2178" t="s">
        <v>8224</v>
      </c>
      <c r="H2178" t="s">
        <v>8246</v>
      </c>
      <c r="I2178" s="9">
        <v>1430579509</v>
      </c>
      <c r="J2178">
        <v>1427987509</v>
      </c>
      <c r="K2178" t="b">
        <v>0</v>
      </c>
      <c r="L2178">
        <v>71</v>
      </c>
      <c r="M2178" t="b">
        <v>1</v>
      </c>
      <c r="N2178" s="11">
        <f t="shared" ref="N2178:N2241" si="204">E2178/D2178*100</f>
        <v>126.02</v>
      </c>
      <c r="O2178" s="16">
        <f t="shared" ref="O2178:O2241" si="205">(((J2178/60)/60)/24)+DATE(1970,1,1)</f>
        <v>42096.633206018523</v>
      </c>
      <c r="P2178" s="18">
        <f t="shared" ref="P2178:P2241" si="206">(((I2178/60)/60)/24)+DATE(1970,1,1)</f>
        <v>42126.633206018523</v>
      </c>
      <c r="Q2178" t="s">
        <v>8276</v>
      </c>
      <c r="R2178" s="7">
        <f t="shared" ref="R2178:R2241" si="207">E2178/L2178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7">
        <v>2500</v>
      </c>
      <c r="E2179">
        <v>2503</v>
      </c>
      <c r="F2179" t="s">
        <v>8219</v>
      </c>
      <c r="G2179" t="s">
        <v>8224</v>
      </c>
      <c r="H2179" t="s">
        <v>8246</v>
      </c>
      <c r="I2179" s="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>
        <f t="shared" si="204"/>
        <v>100.12</v>
      </c>
      <c r="O2179" s="16">
        <f t="shared" si="205"/>
        <v>42502.250775462962</v>
      </c>
      <c r="P2179" s="18">
        <f t="shared" si="206"/>
        <v>42527.250775462962</v>
      </c>
      <c r="Q2179" t="s">
        <v>8276</v>
      </c>
      <c r="R2179" s="7">
        <f t="shared" si="207"/>
        <v>65.868421052631575</v>
      </c>
      <c r="S2179" t="str">
        <f t="shared" ref="S2179:S2242" si="208">LEFT(Q2179,FIND("/",Q2179)-1)</f>
        <v>music</v>
      </c>
      <c r="T2179" t="str">
        <f t="shared" ref="T2179:T2242" si="209">RIGHT(Q2179,LEN(Q2179)-FIND("/",Q2179))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7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9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>
        <f t="shared" si="204"/>
        <v>138.64000000000001</v>
      </c>
      <c r="O2180" s="16">
        <f t="shared" si="205"/>
        <v>42723.63653935185</v>
      </c>
      <c r="P2180" s="18">
        <f t="shared" si="206"/>
        <v>42753.63653935185</v>
      </c>
      <c r="Q2180" t="s">
        <v>8276</v>
      </c>
      <c r="R2180" s="7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7">
        <v>1000</v>
      </c>
      <c r="E2181">
        <v>1614</v>
      </c>
      <c r="F2181" t="s">
        <v>8219</v>
      </c>
      <c r="G2181" t="s">
        <v>8224</v>
      </c>
      <c r="H2181" t="s">
        <v>8246</v>
      </c>
      <c r="I2181" s="9">
        <v>1428725192</v>
      </c>
      <c r="J2181">
        <v>1426133192</v>
      </c>
      <c r="K2181" t="b">
        <v>0</v>
      </c>
      <c r="L2181">
        <v>21</v>
      </c>
      <c r="M2181" t="b">
        <v>1</v>
      </c>
      <c r="N2181" s="11">
        <f t="shared" si="204"/>
        <v>161.4</v>
      </c>
      <c r="O2181" s="16">
        <f t="shared" si="205"/>
        <v>42075.171203703707</v>
      </c>
      <c r="P2181" s="18">
        <f t="shared" si="206"/>
        <v>42105.171203703707</v>
      </c>
      <c r="Q2181" t="s">
        <v>8276</v>
      </c>
      <c r="R2181" s="7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7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9">
        <v>1447434268</v>
      </c>
      <c r="J2182">
        <v>1443801868</v>
      </c>
      <c r="K2182" t="b">
        <v>0</v>
      </c>
      <c r="L2182">
        <v>78</v>
      </c>
      <c r="M2182" t="b">
        <v>1</v>
      </c>
      <c r="N2182" s="11">
        <f t="shared" si="204"/>
        <v>107.18419999999999</v>
      </c>
      <c r="O2182" s="16">
        <f t="shared" si="205"/>
        <v>42279.669768518521</v>
      </c>
      <c r="P2182" s="18">
        <f t="shared" si="206"/>
        <v>42321.711435185185</v>
      </c>
      <c r="Q2182" t="s">
        <v>8276</v>
      </c>
      <c r="R2182" s="7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7">
        <v>2000</v>
      </c>
      <c r="E2183">
        <v>3062</v>
      </c>
      <c r="F2183" t="s">
        <v>8219</v>
      </c>
      <c r="G2183" t="s">
        <v>8224</v>
      </c>
      <c r="H2183" t="s">
        <v>8246</v>
      </c>
      <c r="I2183" s="9">
        <v>1487635653</v>
      </c>
      <c r="J2183">
        <v>1486426053</v>
      </c>
      <c r="K2183" t="b">
        <v>0</v>
      </c>
      <c r="L2183">
        <v>53</v>
      </c>
      <c r="M2183" t="b">
        <v>1</v>
      </c>
      <c r="N2183" s="11">
        <f t="shared" si="204"/>
        <v>153.1</v>
      </c>
      <c r="O2183" s="16">
        <f t="shared" si="205"/>
        <v>42773.005243055552</v>
      </c>
      <c r="P2183" s="18">
        <f t="shared" si="206"/>
        <v>42787.005243055552</v>
      </c>
      <c r="Q2183" t="s">
        <v>8297</v>
      </c>
      <c r="R2183" s="7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7">
        <v>3000</v>
      </c>
      <c r="E2184">
        <v>15725</v>
      </c>
      <c r="F2184" t="s">
        <v>8219</v>
      </c>
      <c r="G2184" t="s">
        <v>8229</v>
      </c>
      <c r="H2184" t="s">
        <v>8251</v>
      </c>
      <c r="I2184" s="9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>
        <f t="shared" si="204"/>
        <v>524.16666666666663</v>
      </c>
      <c r="O2184" s="16">
        <f t="shared" si="205"/>
        <v>41879.900752314818</v>
      </c>
      <c r="P2184" s="18">
        <f t="shared" si="206"/>
        <v>41914.900752314818</v>
      </c>
      <c r="Q2184" t="s">
        <v>8297</v>
      </c>
      <c r="R2184" s="7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7">
        <v>1800</v>
      </c>
      <c r="E2185">
        <v>8807</v>
      </c>
      <c r="F2185" t="s">
        <v>8219</v>
      </c>
      <c r="G2185" t="s">
        <v>8224</v>
      </c>
      <c r="H2185" t="s">
        <v>8246</v>
      </c>
      <c r="I2185" s="9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>
        <f t="shared" si="204"/>
        <v>489.27777777777777</v>
      </c>
      <c r="O2185" s="16">
        <f t="shared" si="205"/>
        <v>42745.365474537044</v>
      </c>
      <c r="P2185" s="18">
        <f t="shared" si="206"/>
        <v>42775.208333333328</v>
      </c>
      <c r="Q2185" t="s">
        <v>8297</v>
      </c>
      <c r="R2185" s="7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7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9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>
        <f t="shared" si="204"/>
        <v>284.74</v>
      </c>
      <c r="O2186" s="16">
        <f t="shared" si="205"/>
        <v>42380.690289351856</v>
      </c>
      <c r="P2186" s="18">
        <f t="shared" si="206"/>
        <v>42394.666666666672</v>
      </c>
      <c r="Q2186" t="s">
        <v>8297</v>
      </c>
      <c r="R2186" s="7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9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>
        <f t="shared" si="204"/>
        <v>1856.97</v>
      </c>
      <c r="O2187" s="16">
        <f t="shared" si="205"/>
        <v>41319.349988425929</v>
      </c>
      <c r="P2187" s="18">
        <f t="shared" si="206"/>
        <v>41359.349988425929</v>
      </c>
      <c r="Q2187" t="s">
        <v>8297</v>
      </c>
      <c r="R2187" s="7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7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9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>
        <f t="shared" si="204"/>
        <v>109.67499999999998</v>
      </c>
      <c r="O2188" s="16">
        <f t="shared" si="205"/>
        <v>42583.615081018521</v>
      </c>
      <c r="P2188" s="18">
        <f t="shared" si="206"/>
        <v>42620.083333333328</v>
      </c>
      <c r="Q2188" t="s">
        <v>8297</v>
      </c>
      <c r="R2188" s="7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7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>
        <f t="shared" si="204"/>
        <v>1014.6425</v>
      </c>
      <c r="O2189" s="16">
        <f t="shared" si="205"/>
        <v>42068.209097222221</v>
      </c>
      <c r="P2189" s="18">
        <f t="shared" si="206"/>
        <v>42097.165972222225</v>
      </c>
      <c r="Q2189" t="s">
        <v>8297</v>
      </c>
      <c r="R2189" s="7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7">
        <v>5494</v>
      </c>
      <c r="E2190">
        <v>22645</v>
      </c>
      <c r="F2190" t="s">
        <v>8219</v>
      </c>
      <c r="G2190" t="s">
        <v>8226</v>
      </c>
      <c r="H2190" t="s">
        <v>8248</v>
      </c>
      <c r="I2190" s="9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>
        <f t="shared" si="204"/>
        <v>412.17692027666544</v>
      </c>
      <c r="O2190" s="16">
        <f t="shared" si="205"/>
        <v>42633.586122685185</v>
      </c>
      <c r="P2190" s="18">
        <f t="shared" si="206"/>
        <v>42668.708333333328</v>
      </c>
      <c r="Q2190" t="s">
        <v>8297</v>
      </c>
      <c r="R2190" s="7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7">
        <v>1200</v>
      </c>
      <c r="E2191">
        <v>6039</v>
      </c>
      <c r="F2191" t="s">
        <v>8219</v>
      </c>
      <c r="G2191" t="s">
        <v>8225</v>
      </c>
      <c r="H2191" t="s">
        <v>8247</v>
      </c>
      <c r="I2191" s="9">
        <v>1461276000</v>
      </c>
      <c r="J2191">
        <v>1460055300</v>
      </c>
      <c r="K2191" t="b">
        <v>0</v>
      </c>
      <c r="L2191">
        <v>88</v>
      </c>
      <c r="M2191" t="b">
        <v>1</v>
      </c>
      <c r="N2191" s="11">
        <f t="shared" si="204"/>
        <v>503.25</v>
      </c>
      <c r="O2191" s="16">
        <f t="shared" si="205"/>
        <v>42467.788194444445</v>
      </c>
      <c r="P2191" s="18">
        <f t="shared" si="206"/>
        <v>42481.916666666672</v>
      </c>
      <c r="Q2191" t="s">
        <v>8297</v>
      </c>
      <c r="R2191" s="7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7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9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>
        <f t="shared" si="204"/>
        <v>184.61052631578946</v>
      </c>
      <c r="O2192" s="16">
        <f t="shared" si="205"/>
        <v>42417.625046296293</v>
      </c>
      <c r="P2192" s="18">
        <f t="shared" si="206"/>
        <v>42452.290972222225</v>
      </c>
      <c r="Q2192" t="s">
        <v>8297</v>
      </c>
      <c r="R2192" s="7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7">
        <v>750</v>
      </c>
      <c r="E2193">
        <v>898</v>
      </c>
      <c r="F2193" t="s">
        <v>8219</v>
      </c>
      <c r="G2193" t="s">
        <v>8225</v>
      </c>
      <c r="H2193" t="s">
        <v>8247</v>
      </c>
      <c r="I2193" s="9">
        <v>1487102427</v>
      </c>
      <c r="J2193">
        <v>1486065627</v>
      </c>
      <c r="K2193" t="b">
        <v>0</v>
      </c>
      <c r="L2193">
        <v>25</v>
      </c>
      <c r="M2193" t="b">
        <v>1</v>
      </c>
      <c r="N2193" s="11">
        <f t="shared" si="204"/>
        <v>119.73333333333333</v>
      </c>
      <c r="O2193" s="16">
        <f t="shared" si="205"/>
        <v>42768.833645833336</v>
      </c>
      <c r="P2193" s="18">
        <f t="shared" si="206"/>
        <v>42780.833645833336</v>
      </c>
      <c r="Q2193" t="s">
        <v>8297</v>
      </c>
      <c r="R2193" s="7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7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9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>
        <f t="shared" si="204"/>
        <v>1081.2401666666667</v>
      </c>
      <c r="O2194" s="16">
        <f t="shared" si="205"/>
        <v>42691.8512037037</v>
      </c>
      <c r="P2194" s="18">
        <f t="shared" si="206"/>
        <v>42719.958333333328</v>
      </c>
      <c r="Q2194" t="s">
        <v>8297</v>
      </c>
      <c r="R2194" s="7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7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9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>
        <f t="shared" si="204"/>
        <v>452.37333333333333</v>
      </c>
      <c r="O2195" s="16">
        <f t="shared" si="205"/>
        <v>42664.405925925923</v>
      </c>
      <c r="P2195" s="18">
        <f t="shared" si="206"/>
        <v>42695.207638888889</v>
      </c>
      <c r="Q2195" t="s">
        <v>8297</v>
      </c>
      <c r="R2195" s="7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7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9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>
        <f t="shared" si="204"/>
        <v>537.37</v>
      </c>
      <c r="O2196" s="16">
        <f t="shared" si="205"/>
        <v>42425.757986111115</v>
      </c>
      <c r="P2196" s="18">
        <f t="shared" si="206"/>
        <v>42455.716319444444</v>
      </c>
      <c r="Q2196" t="s">
        <v>8297</v>
      </c>
      <c r="R2196" s="7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7">
        <v>4600</v>
      </c>
      <c r="E2197">
        <v>5535</v>
      </c>
      <c r="F2197" t="s">
        <v>8219</v>
      </c>
      <c r="G2197" t="s">
        <v>8224</v>
      </c>
      <c r="H2197" t="s">
        <v>8246</v>
      </c>
      <c r="I2197" s="9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>
        <f t="shared" si="204"/>
        <v>120.32608695652173</v>
      </c>
      <c r="O2197" s="16">
        <f t="shared" si="205"/>
        <v>42197.771990740745</v>
      </c>
      <c r="P2197" s="18">
        <f t="shared" si="206"/>
        <v>42227.771990740745</v>
      </c>
      <c r="Q2197" t="s">
        <v>8297</v>
      </c>
      <c r="R2197" s="7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7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9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>
        <f t="shared" si="204"/>
        <v>113.83571428571429</v>
      </c>
      <c r="O2198" s="16">
        <f t="shared" si="205"/>
        <v>42675.487291666665</v>
      </c>
      <c r="P2198" s="18">
        <f t="shared" si="206"/>
        <v>42706.291666666672</v>
      </c>
      <c r="Q2198" t="s">
        <v>8297</v>
      </c>
      <c r="R2198" s="7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7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>
        <f t="shared" si="204"/>
        <v>951.03109999999992</v>
      </c>
      <c r="O2199" s="16">
        <f t="shared" si="205"/>
        <v>42033.584016203706</v>
      </c>
      <c r="P2199" s="18">
        <f t="shared" si="206"/>
        <v>42063.584016203706</v>
      </c>
      <c r="Q2199" t="s">
        <v>8297</v>
      </c>
      <c r="R2199" s="7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7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9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>
        <f t="shared" si="204"/>
        <v>132.89249999999998</v>
      </c>
      <c r="O2200" s="16">
        <f t="shared" si="205"/>
        <v>42292.513888888891</v>
      </c>
      <c r="P2200" s="18">
        <f t="shared" si="206"/>
        <v>42322.555555555555</v>
      </c>
      <c r="Q2200" t="s">
        <v>8297</v>
      </c>
      <c r="R2200" s="7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7">
        <v>9000</v>
      </c>
      <c r="E2201">
        <v>13228</v>
      </c>
      <c r="F2201" t="s">
        <v>8219</v>
      </c>
      <c r="G2201" t="s">
        <v>8241</v>
      </c>
      <c r="H2201" t="s">
        <v>8249</v>
      </c>
      <c r="I2201" s="9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>
        <f t="shared" si="204"/>
        <v>146.97777777777779</v>
      </c>
      <c r="O2201" s="16">
        <f t="shared" si="205"/>
        <v>42262.416643518518</v>
      </c>
      <c r="P2201" s="18">
        <f t="shared" si="206"/>
        <v>42292.416643518518</v>
      </c>
      <c r="Q2201" t="s">
        <v>8297</v>
      </c>
      <c r="R2201" s="7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7">
        <v>2000</v>
      </c>
      <c r="E2202">
        <v>10843</v>
      </c>
      <c r="F2202" t="s">
        <v>8219</v>
      </c>
      <c r="G2202" t="s">
        <v>8225</v>
      </c>
      <c r="H2202" t="s">
        <v>8247</v>
      </c>
      <c r="I2202" s="9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>
        <f t="shared" si="204"/>
        <v>542.15</v>
      </c>
      <c r="O2202" s="16">
        <f t="shared" si="205"/>
        <v>42163.625787037032</v>
      </c>
      <c r="P2202" s="18">
        <f t="shared" si="206"/>
        <v>42191.125</v>
      </c>
      <c r="Q2202" t="s">
        <v>8297</v>
      </c>
      <c r="R2202" s="7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7">
        <v>110</v>
      </c>
      <c r="E2203">
        <v>420.99</v>
      </c>
      <c r="F2203" t="s">
        <v>8219</v>
      </c>
      <c r="G2203" t="s">
        <v>8225</v>
      </c>
      <c r="H2203" t="s">
        <v>8247</v>
      </c>
      <c r="I2203" s="9">
        <v>1358367565</v>
      </c>
      <c r="J2203">
        <v>1357157965</v>
      </c>
      <c r="K2203" t="b">
        <v>0</v>
      </c>
      <c r="L2203">
        <v>28</v>
      </c>
      <c r="M2203" t="b">
        <v>1</v>
      </c>
      <c r="N2203" s="11">
        <f t="shared" si="204"/>
        <v>382.71818181818185</v>
      </c>
      <c r="O2203" s="16">
        <f t="shared" si="205"/>
        <v>41276.846817129634</v>
      </c>
      <c r="P2203" s="18">
        <f t="shared" si="206"/>
        <v>41290.846817129634</v>
      </c>
      <c r="Q2203" t="s">
        <v>8280</v>
      </c>
      <c r="R2203" s="7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7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9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>
        <f t="shared" si="204"/>
        <v>704.18124999999998</v>
      </c>
      <c r="O2204" s="16">
        <f t="shared" si="205"/>
        <v>41184.849166666667</v>
      </c>
      <c r="P2204" s="18">
        <f t="shared" si="206"/>
        <v>41214.849166666667</v>
      </c>
      <c r="Q2204" t="s">
        <v>8280</v>
      </c>
      <c r="R2204" s="7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7">
        <v>2000</v>
      </c>
      <c r="E2205">
        <v>2191</v>
      </c>
      <c r="F2205" t="s">
        <v>8219</v>
      </c>
      <c r="G2205" t="s">
        <v>8229</v>
      </c>
      <c r="H2205" t="s">
        <v>8251</v>
      </c>
      <c r="I2205" s="9">
        <v>1443127082</v>
      </c>
      <c r="J2205">
        <v>1440535082</v>
      </c>
      <c r="K2205" t="b">
        <v>0</v>
      </c>
      <c r="L2205">
        <v>50</v>
      </c>
      <c r="M2205" t="b">
        <v>1</v>
      </c>
      <c r="N2205" s="11">
        <f t="shared" si="204"/>
        <v>109.55</v>
      </c>
      <c r="O2205" s="16">
        <f t="shared" si="205"/>
        <v>42241.85974537037</v>
      </c>
      <c r="P2205" s="18">
        <f t="shared" si="206"/>
        <v>42271.85974537037</v>
      </c>
      <c r="Q2205" t="s">
        <v>8280</v>
      </c>
      <c r="R2205" s="7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7">
        <v>1500</v>
      </c>
      <c r="E2206">
        <v>1993</v>
      </c>
      <c r="F2206" t="s">
        <v>8219</v>
      </c>
      <c r="G2206" t="s">
        <v>8224</v>
      </c>
      <c r="H2206" t="s">
        <v>8246</v>
      </c>
      <c r="I2206" s="9">
        <v>1362814119</v>
      </c>
      <c r="J2206">
        <v>1360222119</v>
      </c>
      <c r="K2206" t="b">
        <v>0</v>
      </c>
      <c r="L2206">
        <v>73</v>
      </c>
      <c r="M2206" t="b">
        <v>1</v>
      </c>
      <c r="N2206" s="11">
        <f t="shared" si="204"/>
        <v>132.86666666666667</v>
      </c>
      <c r="O2206" s="16">
        <f t="shared" si="205"/>
        <v>41312.311562499999</v>
      </c>
      <c r="P2206" s="18">
        <f t="shared" si="206"/>
        <v>41342.311562499999</v>
      </c>
      <c r="Q2206" t="s">
        <v>8280</v>
      </c>
      <c r="R2206" s="7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7">
        <v>750</v>
      </c>
      <c r="E2207">
        <v>1140</v>
      </c>
      <c r="F2207" t="s">
        <v>8219</v>
      </c>
      <c r="G2207" t="s">
        <v>8224</v>
      </c>
      <c r="H2207" t="s">
        <v>8246</v>
      </c>
      <c r="I2207" s="9">
        <v>1338579789</v>
      </c>
      <c r="J2207">
        <v>1335987789</v>
      </c>
      <c r="K2207" t="b">
        <v>0</v>
      </c>
      <c r="L2207">
        <v>27</v>
      </c>
      <c r="M2207" t="b">
        <v>1</v>
      </c>
      <c r="N2207" s="11">
        <f t="shared" si="204"/>
        <v>152</v>
      </c>
      <c r="O2207" s="16">
        <f t="shared" si="205"/>
        <v>41031.82163194444</v>
      </c>
      <c r="P2207" s="18">
        <f t="shared" si="206"/>
        <v>41061.82163194444</v>
      </c>
      <c r="Q2207" t="s">
        <v>8280</v>
      </c>
      <c r="R2207" s="7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7">
        <v>1100</v>
      </c>
      <c r="E2208">
        <v>1130</v>
      </c>
      <c r="F2208" t="s">
        <v>8219</v>
      </c>
      <c r="G2208" t="s">
        <v>8224</v>
      </c>
      <c r="H2208" t="s">
        <v>8246</v>
      </c>
      <c r="I2208" s="9">
        <v>1334556624</v>
      </c>
      <c r="J2208">
        <v>1333001424</v>
      </c>
      <c r="K2208" t="b">
        <v>0</v>
      </c>
      <c r="L2208">
        <v>34</v>
      </c>
      <c r="M2208" t="b">
        <v>1</v>
      </c>
      <c r="N2208" s="11">
        <f t="shared" si="204"/>
        <v>102.72727272727273</v>
      </c>
      <c r="O2208" s="16">
        <f t="shared" si="205"/>
        <v>40997.257222222222</v>
      </c>
      <c r="P2208" s="18">
        <f t="shared" si="206"/>
        <v>41015.257222222222</v>
      </c>
      <c r="Q2208" t="s">
        <v>8280</v>
      </c>
      <c r="R2208" s="7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7">
        <v>2000</v>
      </c>
      <c r="E2209">
        <v>2000</v>
      </c>
      <c r="F2209" t="s">
        <v>8219</v>
      </c>
      <c r="G2209" t="s">
        <v>8224</v>
      </c>
      <c r="H2209" t="s">
        <v>8246</v>
      </c>
      <c r="I2209" s="9">
        <v>1384580373</v>
      </c>
      <c r="J2209">
        <v>1381984773</v>
      </c>
      <c r="K2209" t="b">
        <v>0</v>
      </c>
      <c r="L2209">
        <v>7</v>
      </c>
      <c r="M2209" t="b">
        <v>1</v>
      </c>
      <c r="N2209" s="11">
        <f t="shared" si="204"/>
        <v>100</v>
      </c>
      <c r="O2209" s="16">
        <f t="shared" si="205"/>
        <v>41564.194131944445</v>
      </c>
      <c r="P2209" s="18">
        <f t="shared" si="206"/>
        <v>41594.235798611109</v>
      </c>
      <c r="Q2209" t="s">
        <v>8280</v>
      </c>
      <c r="R2209" s="7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7">
        <v>1000</v>
      </c>
      <c r="E2210">
        <v>1016</v>
      </c>
      <c r="F2210" t="s">
        <v>8219</v>
      </c>
      <c r="G2210" t="s">
        <v>8224</v>
      </c>
      <c r="H2210" t="s">
        <v>8246</v>
      </c>
      <c r="I2210" s="9">
        <v>1333771200</v>
      </c>
      <c r="J2210">
        <v>1328649026</v>
      </c>
      <c r="K2210" t="b">
        <v>0</v>
      </c>
      <c r="L2210">
        <v>24</v>
      </c>
      <c r="M2210" t="b">
        <v>1</v>
      </c>
      <c r="N2210" s="11">
        <f t="shared" si="204"/>
        <v>101.6</v>
      </c>
      <c r="O2210" s="16">
        <f t="shared" si="205"/>
        <v>40946.882245370369</v>
      </c>
      <c r="P2210" s="18">
        <f t="shared" si="206"/>
        <v>41006.166666666664</v>
      </c>
      <c r="Q2210" t="s">
        <v>8280</v>
      </c>
      <c r="R2210" s="7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7">
        <v>500</v>
      </c>
      <c r="E2211">
        <v>754</v>
      </c>
      <c r="F2211" t="s">
        <v>8219</v>
      </c>
      <c r="G2211" t="s">
        <v>8225</v>
      </c>
      <c r="H2211" t="s">
        <v>8247</v>
      </c>
      <c r="I2211" s="9">
        <v>1397516400</v>
      </c>
      <c r="J2211">
        <v>1396524644</v>
      </c>
      <c r="K2211" t="b">
        <v>0</v>
      </c>
      <c r="L2211">
        <v>15</v>
      </c>
      <c r="M2211" t="b">
        <v>1</v>
      </c>
      <c r="N2211" s="11">
        <f t="shared" si="204"/>
        <v>150.80000000000001</v>
      </c>
      <c r="O2211" s="16">
        <f t="shared" si="205"/>
        <v>41732.479675925926</v>
      </c>
      <c r="P2211" s="18">
        <f t="shared" si="206"/>
        <v>41743.958333333336</v>
      </c>
      <c r="Q2211" t="s">
        <v>8280</v>
      </c>
      <c r="R2211" s="7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7">
        <v>4000</v>
      </c>
      <c r="E2212">
        <v>4457</v>
      </c>
      <c r="F2212" t="s">
        <v>8219</v>
      </c>
      <c r="G2212" t="s">
        <v>8224</v>
      </c>
      <c r="H2212" t="s">
        <v>8246</v>
      </c>
      <c r="I2212" s="9">
        <v>1334424960</v>
      </c>
      <c r="J2212">
        <v>1329442510</v>
      </c>
      <c r="K2212" t="b">
        <v>0</v>
      </c>
      <c r="L2212">
        <v>72</v>
      </c>
      <c r="M2212" t="b">
        <v>1</v>
      </c>
      <c r="N2212" s="11">
        <f t="shared" si="204"/>
        <v>111.425</v>
      </c>
      <c r="O2212" s="16">
        <f t="shared" si="205"/>
        <v>40956.066087962965</v>
      </c>
      <c r="P2212" s="18">
        <f t="shared" si="206"/>
        <v>41013.73333333333</v>
      </c>
      <c r="Q2212" t="s">
        <v>8280</v>
      </c>
      <c r="R2212" s="7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7">
        <v>2500</v>
      </c>
      <c r="E2213">
        <v>4890</v>
      </c>
      <c r="F2213" t="s">
        <v>8219</v>
      </c>
      <c r="G2213" t="s">
        <v>8224</v>
      </c>
      <c r="H2213" t="s">
        <v>8246</v>
      </c>
      <c r="I2213" s="9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>
        <f t="shared" si="204"/>
        <v>195.6</v>
      </c>
      <c r="O2213" s="16">
        <f t="shared" si="205"/>
        <v>41716.785011574073</v>
      </c>
      <c r="P2213" s="18">
        <f t="shared" si="206"/>
        <v>41739.290972222225</v>
      </c>
      <c r="Q2213" t="s">
        <v>8280</v>
      </c>
      <c r="R2213" s="7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7">
        <v>6000</v>
      </c>
      <c r="E2214">
        <v>6863</v>
      </c>
      <c r="F2214" t="s">
        <v>8219</v>
      </c>
      <c r="G2214" t="s">
        <v>8224</v>
      </c>
      <c r="H2214" t="s">
        <v>8246</v>
      </c>
      <c r="I2214" s="9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>
        <f t="shared" si="204"/>
        <v>114.38333333333333</v>
      </c>
      <c r="O2214" s="16">
        <f t="shared" si="205"/>
        <v>41548.747418981482</v>
      </c>
      <c r="P2214" s="18">
        <f t="shared" si="206"/>
        <v>41582.041666666664</v>
      </c>
      <c r="Q2214" t="s">
        <v>8280</v>
      </c>
      <c r="R2214" s="7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7">
        <v>5</v>
      </c>
      <c r="E2215">
        <v>10</v>
      </c>
      <c r="F2215" t="s">
        <v>8219</v>
      </c>
      <c r="G2215" t="s">
        <v>8224</v>
      </c>
      <c r="H2215" t="s">
        <v>8246</v>
      </c>
      <c r="I2215" s="9">
        <v>1431719379</v>
      </c>
      <c r="J2215">
        <v>1429127379</v>
      </c>
      <c r="K2215" t="b">
        <v>0</v>
      </c>
      <c r="L2215">
        <v>1</v>
      </c>
      <c r="M2215" t="b">
        <v>1</v>
      </c>
      <c r="N2215" s="11">
        <f t="shared" si="204"/>
        <v>200</v>
      </c>
      <c r="O2215" s="16">
        <f t="shared" si="205"/>
        <v>42109.826145833329</v>
      </c>
      <c r="P2215" s="18">
        <f t="shared" si="206"/>
        <v>42139.826145833329</v>
      </c>
      <c r="Q2215" t="s">
        <v>8280</v>
      </c>
      <c r="R2215" s="7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7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9">
        <v>1391713248</v>
      </c>
      <c r="J2216">
        <v>1389121248</v>
      </c>
      <c r="K2216" t="b">
        <v>0</v>
      </c>
      <c r="L2216">
        <v>24</v>
      </c>
      <c r="M2216" t="b">
        <v>1</v>
      </c>
      <c r="N2216" s="11">
        <f t="shared" si="204"/>
        <v>292.50166666666667</v>
      </c>
      <c r="O2216" s="16">
        <f t="shared" si="205"/>
        <v>41646.792222222226</v>
      </c>
      <c r="P2216" s="18">
        <f t="shared" si="206"/>
        <v>41676.792222222226</v>
      </c>
      <c r="Q2216" t="s">
        <v>8280</v>
      </c>
      <c r="R2216" s="7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7">
        <v>550</v>
      </c>
      <c r="E2217">
        <v>860</v>
      </c>
      <c r="F2217" t="s">
        <v>8219</v>
      </c>
      <c r="G2217" t="s">
        <v>8224</v>
      </c>
      <c r="H2217" t="s">
        <v>8246</v>
      </c>
      <c r="I2217" s="9">
        <v>1331621940</v>
      </c>
      <c r="J2217">
        <v>1329671572</v>
      </c>
      <c r="K2217" t="b">
        <v>0</v>
      </c>
      <c r="L2217">
        <v>33</v>
      </c>
      <c r="M2217" t="b">
        <v>1</v>
      </c>
      <c r="N2217" s="11">
        <f t="shared" si="204"/>
        <v>156.36363636363637</v>
      </c>
      <c r="O2217" s="16">
        <f t="shared" si="205"/>
        <v>40958.717268518521</v>
      </c>
      <c r="P2217" s="18">
        <f t="shared" si="206"/>
        <v>40981.290972222225</v>
      </c>
      <c r="Q2217" t="s">
        <v>8280</v>
      </c>
      <c r="R2217" s="7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7">
        <v>300</v>
      </c>
      <c r="E2218">
        <v>317</v>
      </c>
      <c r="F2218" t="s">
        <v>8219</v>
      </c>
      <c r="G2218" t="s">
        <v>8224</v>
      </c>
      <c r="H2218" t="s">
        <v>8246</v>
      </c>
      <c r="I2218" s="9">
        <v>1437674545</v>
      </c>
      <c r="J2218">
        <v>1436464945</v>
      </c>
      <c r="K2218" t="b">
        <v>0</v>
      </c>
      <c r="L2218">
        <v>14</v>
      </c>
      <c r="M2218" t="b">
        <v>1</v>
      </c>
      <c r="N2218" s="11">
        <f t="shared" si="204"/>
        <v>105.66666666666666</v>
      </c>
      <c r="O2218" s="16">
        <f t="shared" si="205"/>
        <v>42194.751678240747</v>
      </c>
      <c r="P2218" s="18">
        <f t="shared" si="206"/>
        <v>42208.751678240747</v>
      </c>
      <c r="Q2218" t="s">
        <v>8280</v>
      </c>
      <c r="R2218" s="7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7">
        <v>420</v>
      </c>
      <c r="E2219">
        <v>425</v>
      </c>
      <c r="F2219" t="s">
        <v>8219</v>
      </c>
      <c r="G2219" t="s">
        <v>8224</v>
      </c>
      <c r="H2219" t="s">
        <v>8246</v>
      </c>
      <c r="I2219" s="9">
        <v>1446451200</v>
      </c>
      <c r="J2219">
        <v>1445539113</v>
      </c>
      <c r="K2219" t="b">
        <v>0</v>
      </c>
      <c r="L2219">
        <v>9</v>
      </c>
      <c r="M2219" t="b">
        <v>1</v>
      </c>
      <c r="N2219" s="11">
        <f t="shared" si="204"/>
        <v>101.19047619047619</v>
      </c>
      <c r="O2219" s="16">
        <f t="shared" si="205"/>
        <v>42299.776770833334</v>
      </c>
      <c r="P2219" s="18">
        <f t="shared" si="206"/>
        <v>42310.333333333328</v>
      </c>
      <c r="Q2219" t="s">
        <v>8280</v>
      </c>
      <c r="R2219" s="7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7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9">
        <v>1346198400</v>
      </c>
      <c r="J2220">
        <v>1344281383</v>
      </c>
      <c r="K2220" t="b">
        <v>0</v>
      </c>
      <c r="L2220">
        <v>76</v>
      </c>
      <c r="M2220" t="b">
        <v>1</v>
      </c>
      <c r="N2220" s="11">
        <f t="shared" si="204"/>
        <v>122.833</v>
      </c>
      <c r="O2220" s="16">
        <f t="shared" si="205"/>
        <v>41127.812303240738</v>
      </c>
      <c r="P2220" s="18">
        <f t="shared" si="206"/>
        <v>41150</v>
      </c>
      <c r="Q2220" t="s">
        <v>8280</v>
      </c>
      <c r="R2220" s="7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7">
        <v>1000</v>
      </c>
      <c r="E2221">
        <v>1015</v>
      </c>
      <c r="F2221" t="s">
        <v>8219</v>
      </c>
      <c r="G2221" t="s">
        <v>8224</v>
      </c>
      <c r="H2221" t="s">
        <v>8246</v>
      </c>
      <c r="I2221" s="9">
        <v>1440004512</v>
      </c>
      <c r="J2221">
        <v>1437412512</v>
      </c>
      <c r="K2221" t="b">
        <v>0</v>
      </c>
      <c r="L2221">
        <v>19</v>
      </c>
      <c r="M2221" t="b">
        <v>1</v>
      </c>
      <c r="N2221" s="11">
        <f t="shared" si="204"/>
        <v>101.49999999999999</v>
      </c>
      <c r="O2221" s="16">
        <f t="shared" si="205"/>
        <v>42205.718888888892</v>
      </c>
      <c r="P2221" s="18">
        <f t="shared" si="206"/>
        <v>42235.718888888892</v>
      </c>
      <c r="Q2221" t="s">
        <v>8280</v>
      </c>
      <c r="R2221" s="7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7">
        <v>3500</v>
      </c>
      <c r="E2222">
        <v>3540</v>
      </c>
      <c r="F2222" t="s">
        <v>8219</v>
      </c>
      <c r="G2222" t="s">
        <v>8224</v>
      </c>
      <c r="H2222" t="s">
        <v>8246</v>
      </c>
      <c r="I2222" s="9">
        <v>1374888436</v>
      </c>
      <c r="J2222">
        <v>1372296436</v>
      </c>
      <c r="K2222" t="b">
        <v>0</v>
      </c>
      <c r="L2222">
        <v>69</v>
      </c>
      <c r="M2222" t="b">
        <v>1</v>
      </c>
      <c r="N2222" s="11">
        <f t="shared" si="204"/>
        <v>101.14285714285714</v>
      </c>
      <c r="O2222" s="16">
        <f t="shared" si="205"/>
        <v>41452.060601851852</v>
      </c>
      <c r="P2222" s="18">
        <f t="shared" si="206"/>
        <v>41482.060601851852</v>
      </c>
      <c r="Q2222" t="s">
        <v>8280</v>
      </c>
      <c r="R2222" s="7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7">
        <v>7500</v>
      </c>
      <c r="E2223">
        <v>8109</v>
      </c>
      <c r="F2223" t="s">
        <v>8219</v>
      </c>
      <c r="G2223" t="s">
        <v>8224</v>
      </c>
      <c r="H2223" t="s">
        <v>8246</v>
      </c>
      <c r="I2223" s="9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>
        <f t="shared" si="204"/>
        <v>108.11999999999999</v>
      </c>
      <c r="O2223" s="16">
        <f t="shared" si="205"/>
        <v>42452.666770833333</v>
      </c>
      <c r="P2223" s="18">
        <f t="shared" si="206"/>
        <v>42483</v>
      </c>
      <c r="Q2223" t="s">
        <v>8297</v>
      </c>
      <c r="R2223" s="7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7">
        <v>500</v>
      </c>
      <c r="E2224">
        <v>813</v>
      </c>
      <c r="F2224" t="s">
        <v>8219</v>
      </c>
      <c r="G2224" t="s">
        <v>8224</v>
      </c>
      <c r="H2224" t="s">
        <v>8246</v>
      </c>
      <c r="I2224" s="9">
        <v>1327776847</v>
      </c>
      <c r="J2224">
        <v>1325184847</v>
      </c>
      <c r="K2224" t="b">
        <v>0</v>
      </c>
      <c r="L2224">
        <v>30</v>
      </c>
      <c r="M2224" t="b">
        <v>1</v>
      </c>
      <c r="N2224" s="11">
        <f t="shared" si="204"/>
        <v>162.6</v>
      </c>
      <c r="O2224" s="16">
        <f t="shared" si="205"/>
        <v>40906.787581018521</v>
      </c>
      <c r="P2224" s="18">
        <f t="shared" si="206"/>
        <v>40936.787581018521</v>
      </c>
      <c r="Q2224" t="s">
        <v>8297</v>
      </c>
      <c r="R2224" s="7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7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9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>
        <f t="shared" si="204"/>
        <v>105.80000000000001</v>
      </c>
      <c r="O2225" s="16">
        <f t="shared" si="205"/>
        <v>42152.640833333338</v>
      </c>
      <c r="P2225" s="18">
        <f t="shared" si="206"/>
        <v>42182.640833333338</v>
      </c>
      <c r="Q2225" t="s">
        <v>8297</v>
      </c>
      <c r="R2225" s="7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7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9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>
        <f t="shared" si="204"/>
        <v>243.15000000000003</v>
      </c>
      <c r="O2226" s="16">
        <f t="shared" si="205"/>
        <v>42644.667534722219</v>
      </c>
      <c r="P2226" s="18">
        <f t="shared" si="206"/>
        <v>42672.791666666672</v>
      </c>
      <c r="Q2226" t="s">
        <v>8297</v>
      </c>
      <c r="R2226" s="7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9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>
        <f t="shared" si="204"/>
        <v>944.83338095238094</v>
      </c>
      <c r="O2227" s="16">
        <f t="shared" si="205"/>
        <v>41873.79184027778</v>
      </c>
      <c r="P2227" s="18">
        <f t="shared" si="206"/>
        <v>41903.79184027778</v>
      </c>
      <c r="Q2227" t="s">
        <v>8297</v>
      </c>
      <c r="R2227" s="7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7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9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>
        <f t="shared" si="204"/>
        <v>108.46283333333334</v>
      </c>
      <c r="O2228" s="16">
        <f t="shared" si="205"/>
        <v>42381.79886574074</v>
      </c>
      <c r="P2228" s="18">
        <f t="shared" si="206"/>
        <v>42412.207638888889</v>
      </c>
      <c r="Q2228" t="s">
        <v>8297</v>
      </c>
      <c r="R2228" s="7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7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>
        <f t="shared" si="204"/>
        <v>157.37692307692308</v>
      </c>
      <c r="O2229" s="16">
        <f t="shared" si="205"/>
        <v>41561.807349537034</v>
      </c>
      <c r="P2229" s="18">
        <f t="shared" si="206"/>
        <v>41591.849016203705</v>
      </c>
      <c r="Q2229" t="s">
        <v>8297</v>
      </c>
      <c r="R2229" s="7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7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9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>
        <f t="shared" si="204"/>
        <v>1174.49</v>
      </c>
      <c r="O2230" s="16">
        <f t="shared" si="205"/>
        <v>42202.278194444443</v>
      </c>
      <c r="P2230" s="18">
        <f t="shared" si="206"/>
        <v>42232.278194444443</v>
      </c>
      <c r="Q2230" t="s">
        <v>8297</v>
      </c>
      <c r="R2230" s="7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7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9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>
        <f t="shared" si="204"/>
        <v>171.04755366949576</v>
      </c>
      <c r="O2231" s="16">
        <f t="shared" si="205"/>
        <v>41484.664247685185</v>
      </c>
      <c r="P2231" s="18">
        <f t="shared" si="206"/>
        <v>41520.166666666664</v>
      </c>
      <c r="Q2231" t="s">
        <v>8297</v>
      </c>
      <c r="R2231" s="7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7">
        <v>8500</v>
      </c>
      <c r="E2232">
        <v>10706</v>
      </c>
      <c r="F2232" t="s">
        <v>8219</v>
      </c>
      <c r="G2232" t="s">
        <v>8224</v>
      </c>
      <c r="H2232" t="s">
        <v>8246</v>
      </c>
      <c r="I2232" s="9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>
        <f t="shared" si="204"/>
        <v>125.95294117647057</v>
      </c>
      <c r="O2232" s="16">
        <f t="shared" si="205"/>
        <v>41724.881099537037</v>
      </c>
      <c r="P2232" s="18">
        <f t="shared" si="206"/>
        <v>41754.881099537037</v>
      </c>
      <c r="Q2232" t="s">
        <v>8297</v>
      </c>
      <c r="R2232" s="7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7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9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>
        <f t="shared" si="204"/>
        <v>1212.1296000000002</v>
      </c>
      <c r="O2233" s="16">
        <f t="shared" si="205"/>
        <v>41423.910891203705</v>
      </c>
      <c r="P2233" s="18">
        <f t="shared" si="206"/>
        <v>41450.208333333336</v>
      </c>
      <c r="Q2233" t="s">
        <v>8297</v>
      </c>
      <c r="R2233" s="7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7">
        <v>5000</v>
      </c>
      <c r="E2234">
        <v>24790</v>
      </c>
      <c r="F2234" t="s">
        <v>8219</v>
      </c>
      <c r="G2234" t="s">
        <v>8224</v>
      </c>
      <c r="H2234" t="s">
        <v>8246</v>
      </c>
      <c r="I2234" s="9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>
        <f t="shared" si="204"/>
        <v>495.8</v>
      </c>
      <c r="O2234" s="16">
        <f t="shared" si="205"/>
        <v>41806.794074074074</v>
      </c>
      <c r="P2234" s="18">
        <f t="shared" si="206"/>
        <v>41839.125</v>
      </c>
      <c r="Q2234" t="s">
        <v>8297</v>
      </c>
      <c r="R2234" s="7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7">
        <v>2500</v>
      </c>
      <c r="E2235">
        <v>8301</v>
      </c>
      <c r="F2235" t="s">
        <v>8219</v>
      </c>
      <c r="G2235" t="s">
        <v>8225</v>
      </c>
      <c r="H2235" t="s">
        <v>8247</v>
      </c>
      <c r="I2235" s="9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>
        <f t="shared" si="204"/>
        <v>332.03999999999996</v>
      </c>
      <c r="O2235" s="16">
        <f t="shared" si="205"/>
        <v>42331.378923611104</v>
      </c>
      <c r="P2235" s="18">
        <f t="shared" si="206"/>
        <v>42352</v>
      </c>
      <c r="Q2235" t="s">
        <v>8297</v>
      </c>
      <c r="R2235" s="7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7">
        <v>100</v>
      </c>
      <c r="E2236">
        <v>1165</v>
      </c>
      <c r="F2236" t="s">
        <v>8219</v>
      </c>
      <c r="G2236" t="s">
        <v>8224</v>
      </c>
      <c r="H2236" t="s">
        <v>8246</v>
      </c>
      <c r="I2236" s="9">
        <v>1483645647</v>
      </c>
      <c r="J2236">
        <v>1481053647</v>
      </c>
      <c r="K2236" t="b">
        <v>0</v>
      </c>
      <c r="L2236">
        <v>28</v>
      </c>
      <c r="M2236" t="b">
        <v>1</v>
      </c>
      <c r="N2236" s="11">
        <f t="shared" si="204"/>
        <v>1165</v>
      </c>
      <c r="O2236" s="16">
        <f t="shared" si="205"/>
        <v>42710.824618055558</v>
      </c>
      <c r="P2236" s="18">
        <f t="shared" si="206"/>
        <v>42740.824618055558</v>
      </c>
      <c r="Q2236" t="s">
        <v>8297</v>
      </c>
      <c r="R2236" s="7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9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>
        <f t="shared" si="204"/>
        <v>153.3153846153846</v>
      </c>
      <c r="O2237" s="16">
        <f t="shared" si="205"/>
        <v>42062.022118055553</v>
      </c>
      <c r="P2237" s="18">
        <f t="shared" si="206"/>
        <v>42091.980451388896</v>
      </c>
      <c r="Q2237" t="s">
        <v>8297</v>
      </c>
      <c r="R2237" s="7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7">
        <v>2800</v>
      </c>
      <c r="E2238">
        <v>15039</v>
      </c>
      <c r="F2238" t="s">
        <v>8219</v>
      </c>
      <c r="G2238" t="s">
        <v>8224</v>
      </c>
      <c r="H2238" t="s">
        <v>8246</v>
      </c>
      <c r="I2238" s="9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>
        <f t="shared" si="204"/>
        <v>537.10714285714289</v>
      </c>
      <c r="O2238" s="16">
        <f t="shared" si="205"/>
        <v>42371.617164351846</v>
      </c>
      <c r="P2238" s="18">
        <f t="shared" si="206"/>
        <v>42401.617164351846</v>
      </c>
      <c r="Q2238" t="s">
        <v>8297</v>
      </c>
      <c r="R2238" s="7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7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>
        <f t="shared" si="204"/>
        <v>352.92777777777775</v>
      </c>
      <c r="O2239" s="16">
        <f t="shared" si="205"/>
        <v>41915.003275462965</v>
      </c>
      <c r="P2239" s="18">
        <f t="shared" si="206"/>
        <v>41955.332638888889</v>
      </c>
      <c r="Q2239" t="s">
        <v>8297</v>
      </c>
      <c r="R2239" s="7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7">
        <v>4000</v>
      </c>
      <c r="E2240">
        <v>5496</v>
      </c>
      <c r="F2240" t="s">
        <v>8219</v>
      </c>
      <c r="G2240" t="s">
        <v>8236</v>
      </c>
      <c r="H2240" t="s">
        <v>8249</v>
      </c>
      <c r="I2240" s="9">
        <v>1489157716</v>
      </c>
      <c r="J2240">
        <v>1486565716</v>
      </c>
      <c r="K2240" t="b">
        <v>0</v>
      </c>
      <c r="L2240">
        <v>79</v>
      </c>
      <c r="M2240" t="b">
        <v>1</v>
      </c>
      <c r="N2240" s="11">
        <f t="shared" si="204"/>
        <v>137.4</v>
      </c>
      <c r="O2240" s="16">
        <f t="shared" si="205"/>
        <v>42774.621712962966</v>
      </c>
      <c r="P2240" s="18">
        <f t="shared" si="206"/>
        <v>42804.621712962966</v>
      </c>
      <c r="Q2240" t="s">
        <v>8297</v>
      </c>
      <c r="R2240" s="7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7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9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>
        <f t="shared" si="204"/>
        <v>128.02668</v>
      </c>
      <c r="O2241" s="16">
        <f t="shared" si="205"/>
        <v>41572.958495370374</v>
      </c>
      <c r="P2241" s="18">
        <f t="shared" si="206"/>
        <v>41609.168055555558</v>
      </c>
      <c r="Q2241" t="s">
        <v>8297</v>
      </c>
      <c r="R2241" s="7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7">
        <v>5000</v>
      </c>
      <c r="E2242">
        <v>13534</v>
      </c>
      <c r="F2242" t="s">
        <v>8219</v>
      </c>
      <c r="G2242" t="s">
        <v>8224</v>
      </c>
      <c r="H2242" t="s">
        <v>8246</v>
      </c>
      <c r="I2242" s="9">
        <v>1461354544</v>
      </c>
      <c r="J2242">
        <v>1458762544</v>
      </c>
      <c r="K2242" t="b">
        <v>0</v>
      </c>
      <c r="L2242">
        <v>96</v>
      </c>
      <c r="M2242" t="b">
        <v>1</v>
      </c>
      <c r="N2242" s="11">
        <f t="shared" ref="N2242:N2305" si="210">E2242/D2242*100</f>
        <v>270.68</v>
      </c>
      <c r="O2242" s="16">
        <f t="shared" ref="O2242:O2305" si="211">(((J2242/60)/60)/24)+DATE(1970,1,1)</f>
        <v>42452.825740740736</v>
      </c>
      <c r="P2242" s="18">
        <f t="shared" ref="P2242:P2305" si="212">(((I2242/60)/60)/24)+DATE(1970,1,1)</f>
        <v>42482.825740740736</v>
      </c>
      <c r="Q2242" t="s">
        <v>8297</v>
      </c>
      <c r="R2242" s="7">
        <f t="shared" ref="R2242:R2305" si="213">E2242/L2242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7">
        <v>1000</v>
      </c>
      <c r="E2243">
        <v>8064</v>
      </c>
      <c r="F2243" t="s">
        <v>8219</v>
      </c>
      <c r="G2243" t="s">
        <v>8225</v>
      </c>
      <c r="H2243" t="s">
        <v>8247</v>
      </c>
      <c r="I2243" s="9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>
        <f t="shared" si="210"/>
        <v>806.4</v>
      </c>
      <c r="O2243" s="16">
        <f t="shared" si="211"/>
        <v>42766.827546296292</v>
      </c>
      <c r="P2243" s="18">
        <f t="shared" si="212"/>
        <v>42796.827546296292</v>
      </c>
      <c r="Q2243" t="s">
        <v>8297</v>
      </c>
      <c r="R2243" s="7">
        <f t="shared" si="213"/>
        <v>49.472392638036808</v>
      </c>
      <c r="S2243" t="str">
        <f t="shared" ref="S2243:S2306" si="214">LEFT(Q2243,FIND("/",Q2243)-1)</f>
        <v>games</v>
      </c>
      <c r="T2243" t="str">
        <f t="shared" ref="T2243:T2306" si="215">RIGHT(Q2243,LEN(Q2243)-FIND("/",Q2243))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7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9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>
        <f t="shared" si="210"/>
        <v>1360.0976000000001</v>
      </c>
      <c r="O2244" s="16">
        <f t="shared" si="211"/>
        <v>41569.575613425928</v>
      </c>
      <c r="P2244" s="18">
        <f t="shared" si="212"/>
        <v>41605.126388888886</v>
      </c>
      <c r="Q2244" t="s">
        <v>8297</v>
      </c>
      <c r="R2244" s="7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7">
        <v>1</v>
      </c>
      <c r="E2245">
        <v>9302.5</v>
      </c>
      <c r="F2245" t="s">
        <v>8219</v>
      </c>
      <c r="G2245" t="s">
        <v>8224</v>
      </c>
      <c r="H2245" t="s">
        <v>8246</v>
      </c>
      <c r="I2245" s="9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>
        <f t="shared" si="210"/>
        <v>930250</v>
      </c>
      <c r="O2245" s="16">
        <f t="shared" si="211"/>
        <v>42800.751041666663</v>
      </c>
      <c r="P2245" s="18">
        <f t="shared" si="212"/>
        <v>42807.125</v>
      </c>
      <c r="Q2245" t="s">
        <v>8297</v>
      </c>
      <c r="R2245" s="7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7">
        <v>5000</v>
      </c>
      <c r="E2246">
        <v>18851</v>
      </c>
      <c r="F2246" t="s">
        <v>8219</v>
      </c>
      <c r="G2246" t="s">
        <v>8224</v>
      </c>
      <c r="H2246" t="s">
        <v>8246</v>
      </c>
      <c r="I2246" s="9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>
        <f t="shared" si="210"/>
        <v>377.02</v>
      </c>
      <c r="O2246" s="16">
        <f t="shared" si="211"/>
        <v>42647.818819444445</v>
      </c>
      <c r="P2246" s="18">
        <f t="shared" si="212"/>
        <v>42659.854166666672</v>
      </c>
      <c r="Q2246" t="s">
        <v>8297</v>
      </c>
      <c r="R2246" s="7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9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>
        <f t="shared" si="210"/>
        <v>2647.0250000000001</v>
      </c>
      <c r="O2247" s="16">
        <f t="shared" si="211"/>
        <v>41660.708530092597</v>
      </c>
      <c r="P2247" s="18">
        <f t="shared" si="212"/>
        <v>41691.75</v>
      </c>
      <c r="Q2247" t="s">
        <v>8297</v>
      </c>
      <c r="R2247" s="7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7">
        <v>2500</v>
      </c>
      <c r="E2248">
        <v>2503</v>
      </c>
      <c r="F2248" t="s">
        <v>8219</v>
      </c>
      <c r="G2248" t="s">
        <v>8225</v>
      </c>
      <c r="H2248" t="s">
        <v>8247</v>
      </c>
      <c r="I2248" s="9">
        <v>1441393210</v>
      </c>
      <c r="J2248">
        <v>1438801210</v>
      </c>
      <c r="K2248" t="b">
        <v>0</v>
      </c>
      <c r="L2248">
        <v>57</v>
      </c>
      <c r="M2248" t="b">
        <v>1</v>
      </c>
      <c r="N2248" s="11">
        <f t="shared" si="210"/>
        <v>100.12</v>
      </c>
      <c r="O2248" s="16">
        <f t="shared" si="211"/>
        <v>42221.79178240741</v>
      </c>
      <c r="P2248" s="18">
        <f t="shared" si="212"/>
        <v>42251.79178240741</v>
      </c>
      <c r="Q2248" t="s">
        <v>8297</v>
      </c>
      <c r="R2248" s="7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7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>
        <f t="shared" si="210"/>
        <v>104.45405405405405</v>
      </c>
      <c r="O2249" s="16">
        <f t="shared" si="211"/>
        <v>42200.666261574079</v>
      </c>
      <c r="P2249" s="18">
        <f t="shared" si="212"/>
        <v>42214.666261574079</v>
      </c>
      <c r="Q2249" t="s">
        <v>8297</v>
      </c>
      <c r="R2249" s="7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7">
        <v>7000</v>
      </c>
      <c r="E2250">
        <v>7505</v>
      </c>
      <c r="F2250" t="s">
        <v>8219</v>
      </c>
      <c r="G2250" t="s">
        <v>8225</v>
      </c>
      <c r="H2250" t="s">
        <v>8247</v>
      </c>
      <c r="I2250" s="9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>
        <f t="shared" si="210"/>
        <v>107.21428571428571</v>
      </c>
      <c r="O2250" s="16">
        <f t="shared" si="211"/>
        <v>42688.875902777778</v>
      </c>
      <c r="P2250" s="18">
        <f t="shared" si="212"/>
        <v>42718.875902777778</v>
      </c>
      <c r="Q2250" t="s">
        <v>8297</v>
      </c>
      <c r="R2250" s="7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7">
        <v>3500</v>
      </c>
      <c r="E2251">
        <v>5907</v>
      </c>
      <c r="F2251" t="s">
        <v>8219</v>
      </c>
      <c r="G2251" t="s">
        <v>8224</v>
      </c>
      <c r="H2251" t="s">
        <v>8246</v>
      </c>
      <c r="I2251" s="9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>
        <f t="shared" si="210"/>
        <v>168.77142857142857</v>
      </c>
      <c r="O2251" s="16">
        <f t="shared" si="211"/>
        <v>41336.703298611108</v>
      </c>
      <c r="P2251" s="18">
        <f t="shared" si="212"/>
        <v>41366.661631944444</v>
      </c>
      <c r="Q2251" t="s">
        <v>8297</v>
      </c>
      <c r="R2251" s="7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7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9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>
        <f t="shared" si="210"/>
        <v>975.11200000000008</v>
      </c>
      <c r="O2252" s="16">
        <f t="shared" si="211"/>
        <v>42677.005474537036</v>
      </c>
      <c r="P2252" s="18">
        <f t="shared" si="212"/>
        <v>42707.0471412037</v>
      </c>
      <c r="Q2252" t="s">
        <v>8297</v>
      </c>
      <c r="R2252" s="7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7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9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>
        <f t="shared" si="210"/>
        <v>134.44929411764704</v>
      </c>
      <c r="O2253" s="16">
        <f t="shared" si="211"/>
        <v>41846.34579861111</v>
      </c>
      <c r="P2253" s="18">
        <f t="shared" si="212"/>
        <v>41867.34579861111</v>
      </c>
      <c r="Q2253" t="s">
        <v>8297</v>
      </c>
      <c r="R2253" s="7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7">
        <v>9000</v>
      </c>
      <c r="E2254">
        <v>24505</v>
      </c>
      <c r="F2254" t="s">
        <v>8219</v>
      </c>
      <c r="G2254" t="s">
        <v>8227</v>
      </c>
      <c r="H2254" t="s">
        <v>8249</v>
      </c>
      <c r="I2254" s="9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>
        <f t="shared" si="210"/>
        <v>272.27777777777777</v>
      </c>
      <c r="O2254" s="16">
        <f t="shared" si="211"/>
        <v>42573.327986111108</v>
      </c>
      <c r="P2254" s="18">
        <f t="shared" si="212"/>
        <v>42588.327986111108</v>
      </c>
      <c r="Q2254" t="s">
        <v>8297</v>
      </c>
      <c r="R2254" s="7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7">
        <v>8000</v>
      </c>
      <c r="E2255">
        <v>9015</v>
      </c>
      <c r="F2255" t="s">
        <v>8219</v>
      </c>
      <c r="G2255" t="s">
        <v>8224</v>
      </c>
      <c r="H2255" t="s">
        <v>8246</v>
      </c>
      <c r="I2255" s="9">
        <v>1447862947</v>
      </c>
      <c r="J2255">
        <v>1445267347</v>
      </c>
      <c r="K2255" t="b">
        <v>0</v>
      </c>
      <c r="L2255">
        <v>84</v>
      </c>
      <c r="M2255" t="b">
        <v>1</v>
      </c>
      <c r="N2255" s="11">
        <f t="shared" si="210"/>
        <v>112.6875</v>
      </c>
      <c r="O2255" s="16">
        <f t="shared" si="211"/>
        <v>42296.631331018521</v>
      </c>
      <c r="P2255" s="18">
        <f t="shared" si="212"/>
        <v>42326.672997685186</v>
      </c>
      <c r="Q2255" t="s">
        <v>8297</v>
      </c>
      <c r="R2255" s="7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7">
        <v>500</v>
      </c>
      <c r="E2256">
        <v>2299</v>
      </c>
      <c r="F2256" t="s">
        <v>8219</v>
      </c>
      <c r="G2256" t="s">
        <v>8224</v>
      </c>
      <c r="H2256" t="s">
        <v>8246</v>
      </c>
      <c r="I2256" s="9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>
        <f t="shared" si="210"/>
        <v>459.8</v>
      </c>
      <c r="O2256" s="16">
        <f t="shared" si="211"/>
        <v>42752.647777777776</v>
      </c>
      <c r="P2256" s="18">
        <f t="shared" si="212"/>
        <v>42759.647777777776</v>
      </c>
      <c r="Q2256" t="s">
        <v>8297</v>
      </c>
      <c r="R2256" s="7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9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>
        <f t="shared" si="210"/>
        <v>286.65822784810126</v>
      </c>
      <c r="O2257" s="16">
        <f t="shared" si="211"/>
        <v>42467.951979166668</v>
      </c>
      <c r="P2257" s="18">
        <f t="shared" si="212"/>
        <v>42497.951979166668</v>
      </c>
      <c r="Q2257" t="s">
        <v>8297</v>
      </c>
      <c r="R2257" s="7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7">
        <v>480</v>
      </c>
      <c r="E2258">
        <v>1069</v>
      </c>
      <c r="F2258" t="s">
        <v>8219</v>
      </c>
      <c r="G2258" t="s">
        <v>8225</v>
      </c>
      <c r="H2258" t="s">
        <v>8247</v>
      </c>
      <c r="I2258" s="9">
        <v>1479811846</v>
      </c>
      <c r="J2258">
        <v>1478602246</v>
      </c>
      <c r="K2258" t="b">
        <v>0</v>
      </c>
      <c r="L2258">
        <v>50</v>
      </c>
      <c r="M2258" t="b">
        <v>1</v>
      </c>
      <c r="N2258" s="11">
        <f t="shared" si="210"/>
        <v>222.70833333333334</v>
      </c>
      <c r="O2258" s="16">
        <f t="shared" si="211"/>
        <v>42682.451921296291</v>
      </c>
      <c r="P2258" s="18">
        <f t="shared" si="212"/>
        <v>42696.451921296291</v>
      </c>
      <c r="Q2258" t="s">
        <v>8297</v>
      </c>
      <c r="R2258" s="7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7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>
        <f t="shared" si="210"/>
        <v>636.14</v>
      </c>
      <c r="O2259" s="16">
        <f t="shared" si="211"/>
        <v>42505.936678240745</v>
      </c>
      <c r="P2259" s="18">
        <f t="shared" si="212"/>
        <v>42540.958333333328</v>
      </c>
      <c r="Q2259" t="s">
        <v>8297</v>
      </c>
      <c r="R2259" s="7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7">
        <v>2200</v>
      </c>
      <c r="E2260">
        <v>3223</v>
      </c>
      <c r="F2260" t="s">
        <v>8219</v>
      </c>
      <c r="G2260" t="s">
        <v>8224</v>
      </c>
      <c r="H2260" t="s">
        <v>8246</v>
      </c>
      <c r="I2260" s="9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>
        <f t="shared" si="210"/>
        <v>146.5</v>
      </c>
      <c r="O2260" s="16">
        <f t="shared" si="211"/>
        <v>42136.75100694444</v>
      </c>
      <c r="P2260" s="18">
        <f t="shared" si="212"/>
        <v>42166.75100694444</v>
      </c>
      <c r="Q2260" t="s">
        <v>8297</v>
      </c>
      <c r="R2260" s="7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7">
        <v>1000</v>
      </c>
      <c r="E2261">
        <v>18671</v>
      </c>
      <c r="F2261" t="s">
        <v>8219</v>
      </c>
      <c r="G2261" t="s">
        <v>8225</v>
      </c>
      <c r="H2261" t="s">
        <v>8247</v>
      </c>
      <c r="I2261" s="9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>
        <f t="shared" si="210"/>
        <v>1867.1</v>
      </c>
      <c r="O2261" s="16">
        <f t="shared" si="211"/>
        <v>42702.804814814815</v>
      </c>
      <c r="P2261" s="18">
        <f t="shared" si="212"/>
        <v>42712.804814814815</v>
      </c>
      <c r="Q2261" t="s">
        <v>8297</v>
      </c>
      <c r="R2261" s="7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7">
        <v>2500</v>
      </c>
      <c r="E2262">
        <v>8173</v>
      </c>
      <c r="F2262" t="s">
        <v>8219</v>
      </c>
      <c r="G2262" t="s">
        <v>8224</v>
      </c>
      <c r="H2262" t="s">
        <v>8246</v>
      </c>
      <c r="I2262" s="9">
        <v>1395876250</v>
      </c>
      <c r="J2262">
        <v>1393287850</v>
      </c>
      <c r="K2262" t="b">
        <v>0</v>
      </c>
      <c r="L2262">
        <v>84</v>
      </c>
      <c r="M2262" t="b">
        <v>1</v>
      </c>
      <c r="N2262" s="11">
        <f t="shared" si="210"/>
        <v>326.92</v>
      </c>
      <c r="O2262" s="16">
        <f t="shared" si="211"/>
        <v>41695.016782407409</v>
      </c>
      <c r="P2262" s="18">
        <f t="shared" si="212"/>
        <v>41724.975115740745</v>
      </c>
      <c r="Q2262" t="s">
        <v>8297</v>
      </c>
      <c r="R2262" s="7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7">
        <v>1000</v>
      </c>
      <c r="E2263">
        <v>7795</v>
      </c>
      <c r="F2263" t="s">
        <v>8219</v>
      </c>
      <c r="G2263" t="s">
        <v>8226</v>
      </c>
      <c r="H2263" t="s">
        <v>8248</v>
      </c>
      <c r="I2263" s="9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>
        <f t="shared" si="210"/>
        <v>779.5</v>
      </c>
      <c r="O2263" s="16">
        <f t="shared" si="211"/>
        <v>42759.724768518514</v>
      </c>
      <c r="P2263" s="18">
        <f t="shared" si="212"/>
        <v>42780.724768518514</v>
      </c>
      <c r="Q2263" t="s">
        <v>8297</v>
      </c>
      <c r="R2263" s="7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7">
        <v>3300</v>
      </c>
      <c r="E2264">
        <v>5087</v>
      </c>
      <c r="F2264" t="s">
        <v>8219</v>
      </c>
      <c r="G2264" t="s">
        <v>8224</v>
      </c>
      <c r="H2264" t="s">
        <v>8246</v>
      </c>
      <c r="I2264" s="9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>
        <f t="shared" si="210"/>
        <v>154.15151515151516</v>
      </c>
      <c r="O2264" s="16">
        <f t="shared" si="211"/>
        <v>41926.585162037038</v>
      </c>
      <c r="P2264" s="18">
        <f t="shared" si="212"/>
        <v>41961</v>
      </c>
      <c r="Q2264" t="s">
        <v>8297</v>
      </c>
      <c r="R2264" s="7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7">
        <v>7500</v>
      </c>
      <c r="E2265">
        <v>8666</v>
      </c>
      <c r="F2265" t="s">
        <v>8219</v>
      </c>
      <c r="G2265" t="s">
        <v>8235</v>
      </c>
      <c r="H2265" t="s">
        <v>8255</v>
      </c>
      <c r="I2265" s="9">
        <v>1422734313</v>
      </c>
      <c r="J2265">
        <v>1420919913</v>
      </c>
      <c r="K2265" t="b">
        <v>0</v>
      </c>
      <c r="L2265">
        <v>60</v>
      </c>
      <c r="M2265" t="b">
        <v>1</v>
      </c>
      <c r="N2265" s="11">
        <f t="shared" si="210"/>
        <v>115.54666666666667</v>
      </c>
      <c r="O2265" s="16">
        <f t="shared" si="211"/>
        <v>42014.832326388889</v>
      </c>
      <c r="P2265" s="18">
        <f t="shared" si="212"/>
        <v>42035.832326388889</v>
      </c>
      <c r="Q2265" t="s">
        <v>8297</v>
      </c>
      <c r="R2265" s="7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7">
        <v>6000</v>
      </c>
      <c r="E2266">
        <v>10802</v>
      </c>
      <c r="F2266" t="s">
        <v>8219</v>
      </c>
      <c r="G2266" t="s">
        <v>8224</v>
      </c>
      <c r="H2266" t="s">
        <v>8246</v>
      </c>
      <c r="I2266" s="9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>
        <f t="shared" si="210"/>
        <v>180.03333333333333</v>
      </c>
      <c r="O2266" s="16">
        <f t="shared" si="211"/>
        <v>42496.582337962958</v>
      </c>
      <c r="P2266" s="18">
        <f t="shared" si="212"/>
        <v>42513.125</v>
      </c>
      <c r="Q2266" t="s">
        <v>8297</v>
      </c>
      <c r="R2266" s="7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7">
        <v>200</v>
      </c>
      <c r="E2267">
        <v>597</v>
      </c>
      <c r="F2267" t="s">
        <v>8219</v>
      </c>
      <c r="G2267" t="s">
        <v>8225</v>
      </c>
      <c r="H2267" t="s">
        <v>8247</v>
      </c>
      <c r="I2267" s="9">
        <v>1479846507</v>
      </c>
      <c r="J2267">
        <v>1479241707</v>
      </c>
      <c r="K2267" t="b">
        <v>0</v>
      </c>
      <c r="L2267">
        <v>17</v>
      </c>
      <c r="M2267" t="b">
        <v>1</v>
      </c>
      <c r="N2267" s="11">
        <f t="shared" si="210"/>
        <v>298.5</v>
      </c>
      <c r="O2267" s="16">
        <f t="shared" si="211"/>
        <v>42689.853090277778</v>
      </c>
      <c r="P2267" s="18">
        <f t="shared" si="212"/>
        <v>42696.853090277778</v>
      </c>
      <c r="Q2267" t="s">
        <v>8297</v>
      </c>
      <c r="R2267" s="7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7">
        <v>1500</v>
      </c>
      <c r="E2268">
        <v>4804</v>
      </c>
      <c r="F2268" t="s">
        <v>8219</v>
      </c>
      <c r="G2268" t="s">
        <v>8224</v>
      </c>
      <c r="H2268" t="s">
        <v>8246</v>
      </c>
      <c r="I2268" s="9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>
        <f t="shared" si="210"/>
        <v>320.26666666666665</v>
      </c>
      <c r="O2268" s="16">
        <f t="shared" si="211"/>
        <v>42469.874907407408</v>
      </c>
      <c r="P2268" s="18">
        <f t="shared" si="212"/>
        <v>42487.083333333328</v>
      </c>
      <c r="Q2268" t="s">
        <v>8297</v>
      </c>
      <c r="R2268" s="7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7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>
        <f t="shared" si="210"/>
        <v>380.52499999999998</v>
      </c>
      <c r="O2269" s="16">
        <f t="shared" si="211"/>
        <v>41968.829826388886</v>
      </c>
      <c r="P2269" s="18">
        <f t="shared" si="212"/>
        <v>41994.041666666672</v>
      </c>
      <c r="Q2269" t="s">
        <v>8297</v>
      </c>
      <c r="R2269" s="7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7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9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>
        <f t="shared" si="210"/>
        <v>102.60000000000001</v>
      </c>
      <c r="O2270" s="16">
        <f t="shared" si="211"/>
        <v>42776.082349537035</v>
      </c>
      <c r="P2270" s="18">
        <f t="shared" si="212"/>
        <v>42806.082349537035</v>
      </c>
      <c r="Q2270" t="s">
        <v>8297</v>
      </c>
      <c r="R2270" s="7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7">
        <v>2500</v>
      </c>
      <c r="E2271">
        <v>45041</v>
      </c>
      <c r="F2271" t="s">
        <v>8219</v>
      </c>
      <c r="G2271" t="s">
        <v>8224</v>
      </c>
      <c r="H2271" t="s">
        <v>8246</v>
      </c>
      <c r="I2271" s="9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>
        <f t="shared" si="210"/>
        <v>1801.64</v>
      </c>
      <c r="O2271" s="16">
        <f t="shared" si="211"/>
        <v>42776.704432870371</v>
      </c>
      <c r="P2271" s="18">
        <f t="shared" si="212"/>
        <v>42801.208333333328</v>
      </c>
      <c r="Q2271" t="s">
        <v>8297</v>
      </c>
      <c r="R2271" s="7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7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9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>
        <f t="shared" si="210"/>
        <v>720.24800000000005</v>
      </c>
      <c r="O2272" s="16">
        <f t="shared" si="211"/>
        <v>42725.869363425925</v>
      </c>
      <c r="P2272" s="18">
        <f t="shared" si="212"/>
        <v>42745.915972222225</v>
      </c>
      <c r="Q2272" t="s">
        <v>8297</v>
      </c>
      <c r="R2272" s="7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7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9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>
        <f t="shared" si="210"/>
        <v>283.09000000000003</v>
      </c>
      <c r="O2273" s="16">
        <f t="shared" si="211"/>
        <v>42684.000046296293</v>
      </c>
      <c r="P2273" s="18">
        <f t="shared" si="212"/>
        <v>42714.000046296293</v>
      </c>
      <c r="Q2273" t="s">
        <v>8297</v>
      </c>
      <c r="R2273" s="7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7">
        <v>1000</v>
      </c>
      <c r="E2274">
        <v>13566</v>
      </c>
      <c r="F2274" t="s">
        <v>8219</v>
      </c>
      <c r="G2274" t="s">
        <v>8224</v>
      </c>
      <c r="H2274" t="s">
        <v>8246</v>
      </c>
      <c r="I2274" s="9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>
        <f t="shared" si="210"/>
        <v>1356.6000000000001</v>
      </c>
      <c r="O2274" s="16">
        <f t="shared" si="211"/>
        <v>42315.699490740735</v>
      </c>
      <c r="P2274" s="18">
        <f t="shared" si="212"/>
        <v>42345.699490740735</v>
      </c>
      <c r="Q2274" t="s">
        <v>8297</v>
      </c>
      <c r="R2274" s="7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7">
        <v>2500</v>
      </c>
      <c r="E2275">
        <v>5509</v>
      </c>
      <c r="F2275" t="s">
        <v>8219</v>
      </c>
      <c r="G2275" t="s">
        <v>8229</v>
      </c>
      <c r="H2275" t="s">
        <v>8251</v>
      </c>
      <c r="I2275" s="9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>
        <f t="shared" si="210"/>
        <v>220.35999999999999</v>
      </c>
      <c r="O2275" s="16">
        <f t="shared" si="211"/>
        <v>42781.549097222218</v>
      </c>
      <c r="P2275" s="18">
        <f t="shared" si="212"/>
        <v>42806.507430555561</v>
      </c>
      <c r="Q2275" t="s">
        <v>8297</v>
      </c>
      <c r="R2275" s="7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7">
        <v>2500</v>
      </c>
      <c r="E2276">
        <v>2990</v>
      </c>
      <c r="F2276" t="s">
        <v>8219</v>
      </c>
      <c r="G2276" t="s">
        <v>8224</v>
      </c>
      <c r="H2276" t="s">
        <v>8246</v>
      </c>
      <c r="I2276" s="9">
        <v>1393156857</v>
      </c>
      <c r="J2276">
        <v>1390564857</v>
      </c>
      <c r="K2276" t="b">
        <v>0</v>
      </c>
      <c r="L2276">
        <v>99</v>
      </c>
      <c r="M2276" t="b">
        <v>1</v>
      </c>
      <c r="N2276" s="11">
        <f t="shared" si="210"/>
        <v>119.6</v>
      </c>
      <c r="O2276" s="16">
        <f t="shared" si="211"/>
        <v>41663.500659722224</v>
      </c>
      <c r="P2276" s="18">
        <f t="shared" si="212"/>
        <v>41693.500659722224</v>
      </c>
      <c r="Q2276" t="s">
        <v>8297</v>
      </c>
      <c r="R2276" s="7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9">
        <v>1419259679</v>
      </c>
      <c r="J2277">
        <v>1416667679</v>
      </c>
      <c r="K2277" t="b">
        <v>0</v>
      </c>
      <c r="L2277">
        <v>79</v>
      </c>
      <c r="M2277" t="b">
        <v>1</v>
      </c>
      <c r="N2277" s="11">
        <f t="shared" si="210"/>
        <v>407.76923076923077</v>
      </c>
      <c r="O2277" s="16">
        <f t="shared" si="211"/>
        <v>41965.616655092599</v>
      </c>
      <c r="P2277" s="18">
        <f t="shared" si="212"/>
        <v>41995.616655092599</v>
      </c>
      <c r="Q2277" t="s">
        <v>8297</v>
      </c>
      <c r="R2277" s="7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7">
        <v>4589</v>
      </c>
      <c r="E2278">
        <v>4856</v>
      </c>
      <c r="F2278" t="s">
        <v>8219</v>
      </c>
      <c r="G2278" t="s">
        <v>8224</v>
      </c>
      <c r="H2278" t="s">
        <v>8246</v>
      </c>
      <c r="I2278" s="9">
        <v>1388936289</v>
      </c>
      <c r="J2278">
        <v>1386344289</v>
      </c>
      <c r="K2278" t="b">
        <v>0</v>
      </c>
      <c r="L2278">
        <v>75</v>
      </c>
      <c r="M2278" t="b">
        <v>1</v>
      </c>
      <c r="N2278" s="11">
        <f t="shared" si="210"/>
        <v>105.81826105905425</v>
      </c>
      <c r="O2278" s="16">
        <f t="shared" si="211"/>
        <v>41614.651493055557</v>
      </c>
      <c r="P2278" s="18">
        <f t="shared" si="212"/>
        <v>41644.651493055557</v>
      </c>
      <c r="Q2278" t="s">
        <v>8297</v>
      </c>
      <c r="R2278" s="7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7">
        <v>8500</v>
      </c>
      <c r="E2279">
        <v>11992</v>
      </c>
      <c r="F2279" t="s">
        <v>8219</v>
      </c>
      <c r="G2279" t="s">
        <v>8224</v>
      </c>
      <c r="H2279" t="s">
        <v>8246</v>
      </c>
      <c r="I2279" s="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>
        <f t="shared" si="210"/>
        <v>141.08235294117648</v>
      </c>
      <c r="O2279" s="16">
        <f t="shared" si="211"/>
        <v>40936.678506944445</v>
      </c>
      <c r="P2279" s="18">
        <f t="shared" si="212"/>
        <v>40966.678506944445</v>
      </c>
      <c r="Q2279" t="s">
        <v>8297</v>
      </c>
      <c r="R2279" s="7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7">
        <v>2000</v>
      </c>
      <c r="E2280">
        <v>5414</v>
      </c>
      <c r="F2280" t="s">
        <v>8219</v>
      </c>
      <c r="G2280" t="s">
        <v>8237</v>
      </c>
      <c r="H2280" t="s">
        <v>8249</v>
      </c>
      <c r="I2280" s="9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>
        <f t="shared" si="210"/>
        <v>270.7</v>
      </c>
      <c r="O2280" s="16">
        <f t="shared" si="211"/>
        <v>42338.709108796291</v>
      </c>
      <c r="P2280" s="18">
        <f t="shared" si="212"/>
        <v>42372.957638888889</v>
      </c>
      <c r="Q2280" t="s">
        <v>8297</v>
      </c>
      <c r="R2280" s="7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7">
        <v>1000</v>
      </c>
      <c r="E2281">
        <v>1538</v>
      </c>
      <c r="F2281" t="s">
        <v>8219</v>
      </c>
      <c r="G2281" t="s">
        <v>8224</v>
      </c>
      <c r="H2281" t="s">
        <v>8246</v>
      </c>
      <c r="I2281" s="9">
        <v>1423022400</v>
      </c>
      <c r="J2281">
        <v>1421436099</v>
      </c>
      <c r="K2281" t="b">
        <v>0</v>
      </c>
      <c r="L2281">
        <v>32</v>
      </c>
      <c r="M2281" t="b">
        <v>1</v>
      </c>
      <c r="N2281" s="11">
        <f t="shared" si="210"/>
        <v>153.80000000000001</v>
      </c>
      <c r="O2281" s="16">
        <f t="shared" si="211"/>
        <v>42020.806701388887</v>
      </c>
      <c r="P2281" s="18">
        <f t="shared" si="212"/>
        <v>42039.166666666672</v>
      </c>
      <c r="Q2281" t="s">
        <v>8297</v>
      </c>
      <c r="R2281" s="7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7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9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>
        <f t="shared" si="210"/>
        <v>403.57653061224488</v>
      </c>
      <c r="O2282" s="16">
        <f t="shared" si="211"/>
        <v>42234.624895833331</v>
      </c>
      <c r="P2282" s="18">
        <f t="shared" si="212"/>
        <v>42264.624895833331</v>
      </c>
      <c r="Q2282" t="s">
        <v>8297</v>
      </c>
      <c r="R2282" s="7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7">
        <v>300</v>
      </c>
      <c r="E2283">
        <v>555</v>
      </c>
      <c r="F2283" t="s">
        <v>8219</v>
      </c>
      <c r="G2283" t="s">
        <v>8224</v>
      </c>
      <c r="H2283" t="s">
        <v>8246</v>
      </c>
      <c r="I2283" s="9">
        <v>1311576600</v>
      </c>
      <c r="J2283">
        <v>1306219897</v>
      </c>
      <c r="K2283" t="b">
        <v>0</v>
      </c>
      <c r="L2283">
        <v>11</v>
      </c>
      <c r="M2283" t="b">
        <v>1</v>
      </c>
      <c r="N2283" s="11">
        <f t="shared" si="210"/>
        <v>185</v>
      </c>
      <c r="O2283" s="16">
        <f t="shared" si="211"/>
        <v>40687.285844907405</v>
      </c>
      <c r="P2283" s="18">
        <f t="shared" si="212"/>
        <v>40749.284722222219</v>
      </c>
      <c r="Q2283" t="s">
        <v>8276</v>
      </c>
      <c r="R2283" s="7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7">
        <v>750</v>
      </c>
      <c r="E2284">
        <v>1390</v>
      </c>
      <c r="F2284" t="s">
        <v>8219</v>
      </c>
      <c r="G2284" t="s">
        <v>8224</v>
      </c>
      <c r="H2284" t="s">
        <v>8246</v>
      </c>
      <c r="I2284" s="9">
        <v>1452744686</v>
      </c>
      <c r="J2284">
        <v>1447560686</v>
      </c>
      <c r="K2284" t="b">
        <v>0</v>
      </c>
      <c r="L2284">
        <v>12</v>
      </c>
      <c r="M2284" t="b">
        <v>1</v>
      </c>
      <c r="N2284" s="11">
        <f t="shared" si="210"/>
        <v>185.33333333333331</v>
      </c>
      <c r="O2284" s="16">
        <f t="shared" si="211"/>
        <v>42323.17460648148</v>
      </c>
      <c r="P2284" s="18">
        <f t="shared" si="212"/>
        <v>42383.17460648148</v>
      </c>
      <c r="Q2284" t="s">
        <v>8276</v>
      </c>
      <c r="R2284" s="7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7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9">
        <v>1336528804</v>
      </c>
      <c r="J2285">
        <v>1331348404</v>
      </c>
      <c r="K2285" t="b">
        <v>0</v>
      </c>
      <c r="L2285">
        <v>48</v>
      </c>
      <c r="M2285" t="b">
        <v>1</v>
      </c>
      <c r="N2285" s="11">
        <f t="shared" si="210"/>
        <v>100.85533333333332</v>
      </c>
      <c r="O2285" s="16">
        <f t="shared" si="211"/>
        <v>40978.125046296293</v>
      </c>
      <c r="P2285" s="18">
        <f t="shared" si="212"/>
        <v>41038.083379629628</v>
      </c>
      <c r="Q2285" t="s">
        <v>8276</v>
      </c>
      <c r="R2285" s="7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7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9">
        <v>1299902400</v>
      </c>
      <c r="J2286">
        <v>1297451245</v>
      </c>
      <c r="K2286" t="b">
        <v>0</v>
      </c>
      <c r="L2286">
        <v>59</v>
      </c>
      <c r="M2286" t="b">
        <v>1</v>
      </c>
      <c r="N2286" s="11">
        <f t="shared" si="210"/>
        <v>106.22116666666668</v>
      </c>
      <c r="O2286" s="16">
        <f t="shared" si="211"/>
        <v>40585.796817129631</v>
      </c>
      <c r="P2286" s="18">
        <f t="shared" si="212"/>
        <v>40614.166666666664</v>
      </c>
      <c r="Q2286" t="s">
        <v>8276</v>
      </c>
      <c r="R2286" s="7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7">
        <v>3000</v>
      </c>
      <c r="E2287">
        <v>3641</v>
      </c>
      <c r="F2287" t="s">
        <v>8219</v>
      </c>
      <c r="G2287" t="s">
        <v>8224</v>
      </c>
      <c r="H2287" t="s">
        <v>8246</v>
      </c>
      <c r="I2287" s="9">
        <v>1340944043</v>
      </c>
      <c r="J2287">
        <v>1338352043</v>
      </c>
      <c r="K2287" t="b">
        <v>0</v>
      </c>
      <c r="L2287">
        <v>79</v>
      </c>
      <c r="M2287" t="b">
        <v>1</v>
      </c>
      <c r="N2287" s="11">
        <f t="shared" si="210"/>
        <v>121.36666666666667</v>
      </c>
      <c r="O2287" s="16">
        <f t="shared" si="211"/>
        <v>41059.185682870368</v>
      </c>
      <c r="P2287" s="18">
        <f t="shared" si="212"/>
        <v>41089.185682870368</v>
      </c>
      <c r="Q2287" t="s">
        <v>8276</v>
      </c>
      <c r="R2287" s="7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7">
        <v>1500</v>
      </c>
      <c r="E2288">
        <v>1501</v>
      </c>
      <c r="F2288" t="s">
        <v>8219</v>
      </c>
      <c r="G2288" t="s">
        <v>8224</v>
      </c>
      <c r="H2288" t="s">
        <v>8246</v>
      </c>
      <c r="I2288" s="9">
        <v>1378439940</v>
      </c>
      <c r="J2288">
        <v>1376003254</v>
      </c>
      <c r="K2288" t="b">
        <v>0</v>
      </c>
      <c r="L2288">
        <v>14</v>
      </c>
      <c r="M2288" t="b">
        <v>1</v>
      </c>
      <c r="N2288" s="11">
        <f t="shared" si="210"/>
        <v>100.06666666666666</v>
      </c>
      <c r="O2288" s="16">
        <f t="shared" si="211"/>
        <v>41494.963587962964</v>
      </c>
      <c r="P2288" s="18">
        <f t="shared" si="212"/>
        <v>41523.165972222225</v>
      </c>
      <c r="Q2288" t="s">
        <v>8276</v>
      </c>
      <c r="R2288" s="7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7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>
        <f t="shared" si="210"/>
        <v>119.97755555555555</v>
      </c>
      <c r="O2289" s="16">
        <f t="shared" si="211"/>
        <v>41792.667361111111</v>
      </c>
      <c r="P2289" s="18">
        <f t="shared" si="212"/>
        <v>41813.667361111111</v>
      </c>
      <c r="Q2289" t="s">
        <v>8276</v>
      </c>
      <c r="R2289" s="7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7">
        <v>1000</v>
      </c>
      <c r="E2290">
        <v>1001</v>
      </c>
      <c r="F2290" t="s">
        <v>8219</v>
      </c>
      <c r="G2290" t="s">
        <v>8224</v>
      </c>
      <c r="H2290" t="s">
        <v>8246</v>
      </c>
      <c r="I2290" s="9">
        <v>1340733600</v>
      </c>
      <c r="J2290">
        <v>1339098689</v>
      </c>
      <c r="K2290" t="b">
        <v>0</v>
      </c>
      <c r="L2290">
        <v>25</v>
      </c>
      <c r="M2290" t="b">
        <v>1</v>
      </c>
      <c r="N2290" s="11">
        <f t="shared" si="210"/>
        <v>100.1</v>
      </c>
      <c r="O2290" s="16">
        <f t="shared" si="211"/>
        <v>41067.827418981484</v>
      </c>
      <c r="P2290" s="18">
        <f t="shared" si="212"/>
        <v>41086.75</v>
      </c>
      <c r="Q2290" t="s">
        <v>8276</v>
      </c>
      <c r="R2290" s="7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7">
        <v>1500</v>
      </c>
      <c r="E2291">
        <v>1611</v>
      </c>
      <c r="F2291" t="s">
        <v>8219</v>
      </c>
      <c r="G2291" t="s">
        <v>8224</v>
      </c>
      <c r="H2291" t="s">
        <v>8246</v>
      </c>
      <c r="I2291" s="9">
        <v>1386372120</v>
      </c>
      <c r="J2291">
        <v>1382659060</v>
      </c>
      <c r="K2291" t="b">
        <v>0</v>
      </c>
      <c r="L2291">
        <v>25</v>
      </c>
      <c r="M2291" t="b">
        <v>1</v>
      </c>
      <c r="N2291" s="11">
        <f t="shared" si="210"/>
        <v>107.4</v>
      </c>
      <c r="O2291" s="16">
        <f t="shared" si="211"/>
        <v>41571.998379629629</v>
      </c>
      <c r="P2291" s="18">
        <f t="shared" si="212"/>
        <v>41614.973611111112</v>
      </c>
      <c r="Q2291" t="s">
        <v>8276</v>
      </c>
      <c r="R2291" s="7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7">
        <v>1500</v>
      </c>
      <c r="E2292">
        <v>1561</v>
      </c>
      <c r="F2292" t="s">
        <v>8219</v>
      </c>
      <c r="G2292" t="s">
        <v>8224</v>
      </c>
      <c r="H2292" t="s">
        <v>8246</v>
      </c>
      <c r="I2292" s="9">
        <v>1259686800</v>
      </c>
      <c r="J2292">
        <v>1252908330</v>
      </c>
      <c r="K2292" t="b">
        <v>0</v>
      </c>
      <c r="L2292">
        <v>29</v>
      </c>
      <c r="M2292" t="b">
        <v>1</v>
      </c>
      <c r="N2292" s="11">
        <f t="shared" si="210"/>
        <v>104.06666666666666</v>
      </c>
      <c r="O2292" s="16">
        <f t="shared" si="211"/>
        <v>40070.253819444442</v>
      </c>
      <c r="P2292" s="18">
        <f t="shared" si="212"/>
        <v>40148.708333333336</v>
      </c>
      <c r="Q2292" t="s">
        <v>8276</v>
      </c>
      <c r="R2292" s="7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7">
        <v>2500</v>
      </c>
      <c r="E2293">
        <v>4320</v>
      </c>
      <c r="F2293" t="s">
        <v>8219</v>
      </c>
      <c r="G2293" t="s">
        <v>8224</v>
      </c>
      <c r="H2293" t="s">
        <v>8246</v>
      </c>
      <c r="I2293" s="9">
        <v>1335153600</v>
      </c>
      <c r="J2293">
        <v>1332199618</v>
      </c>
      <c r="K2293" t="b">
        <v>0</v>
      </c>
      <c r="L2293">
        <v>43</v>
      </c>
      <c r="M2293" t="b">
        <v>1</v>
      </c>
      <c r="N2293" s="11">
        <f t="shared" si="210"/>
        <v>172.8</v>
      </c>
      <c r="O2293" s="16">
        <f t="shared" si="211"/>
        <v>40987.977060185185</v>
      </c>
      <c r="P2293" s="18">
        <f t="shared" si="212"/>
        <v>41022.166666666664</v>
      </c>
      <c r="Q2293" t="s">
        <v>8276</v>
      </c>
      <c r="R2293" s="7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7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9">
        <v>1334767476</v>
      </c>
      <c r="J2294">
        <v>1332175476</v>
      </c>
      <c r="K2294" t="b">
        <v>0</v>
      </c>
      <c r="L2294">
        <v>46</v>
      </c>
      <c r="M2294" t="b">
        <v>1</v>
      </c>
      <c r="N2294" s="11">
        <f t="shared" si="210"/>
        <v>107.2505</v>
      </c>
      <c r="O2294" s="16">
        <f t="shared" si="211"/>
        <v>40987.697638888887</v>
      </c>
      <c r="P2294" s="18">
        <f t="shared" si="212"/>
        <v>41017.697638888887</v>
      </c>
      <c r="Q2294" t="s">
        <v>8276</v>
      </c>
      <c r="R2294" s="7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7">
        <v>850</v>
      </c>
      <c r="E2295">
        <v>920</v>
      </c>
      <c r="F2295" t="s">
        <v>8219</v>
      </c>
      <c r="G2295" t="s">
        <v>8224</v>
      </c>
      <c r="H2295" t="s">
        <v>8246</v>
      </c>
      <c r="I2295" s="9">
        <v>1348545540</v>
      </c>
      <c r="J2295">
        <v>1346345999</v>
      </c>
      <c r="K2295" t="b">
        <v>0</v>
      </c>
      <c r="L2295">
        <v>27</v>
      </c>
      <c r="M2295" t="b">
        <v>1</v>
      </c>
      <c r="N2295" s="11">
        <f t="shared" si="210"/>
        <v>108.23529411764706</v>
      </c>
      <c r="O2295" s="16">
        <f t="shared" si="211"/>
        <v>41151.708321759259</v>
      </c>
      <c r="P2295" s="18">
        <f t="shared" si="212"/>
        <v>41177.165972222225</v>
      </c>
      <c r="Q2295" t="s">
        <v>8276</v>
      </c>
      <c r="R2295" s="7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7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9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>
        <f t="shared" si="210"/>
        <v>146.08079999999998</v>
      </c>
      <c r="O2296" s="16">
        <f t="shared" si="211"/>
        <v>41264.72314814815</v>
      </c>
      <c r="P2296" s="18">
        <f t="shared" si="212"/>
        <v>41294.72314814815</v>
      </c>
      <c r="Q2296" t="s">
        <v>8276</v>
      </c>
      <c r="R2296" s="7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7">
        <v>1200</v>
      </c>
      <c r="E2297">
        <v>1503</v>
      </c>
      <c r="F2297" t="s">
        <v>8219</v>
      </c>
      <c r="G2297" t="s">
        <v>8224</v>
      </c>
      <c r="H2297" t="s">
        <v>8246</v>
      </c>
      <c r="I2297" s="9">
        <v>1359240856</v>
      </c>
      <c r="J2297">
        <v>1356648856</v>
      </c>
      <c r="K2297" t="b">
        <v>0</v>
      </c>
      <c r="L2297">
        <v>34</v>
      </c>
      <c r="M2297" t="b">
        <v>1</v>
      </c>
      <c r="N2297" s="11">
        <f t="shared" si="210"/>
        <v>125.25</v>
      </c>
      <c r="O2297" s="16">
        <f t="shared" si="211"/>
        <v>41270.954351851848</v>
      </c>
      <c r="P2297" s="18">
        <f t="shared" si="212"/>
        <v>41300.954351851848</v>
      </c>
      <c r="Q2297" t="s">
        <v>8276</v>
      </c>
      <c r="R2297" s="7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7">
        <v>7000</v>
      </c>
      <c r="E2298">
        <v>10435</v>
      </c>
      <c r="F2298" t="s">
        <v>8219</v>
      </c>
      <c r="G2298" t="s">
        <v>8224</v>
      </c>
      <c r="H2298" t="s">
        <v>8246</v>
      </c>
      <c r="I2298" s="9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>
        <f t="shared" si="210"/>
        <v>149.07142857142856</v>
      </c>
      <c r="O2298" s="16">
        <f t="shared" si="211"/>
        <v>40927.731782407405</v>
      </c>
      <c r="P2298" s="18">
        <f t="shared" si="212"/>
        <v>40962.731782407405</v>
      </c>
      <c r="Q2298" t="s">
        <v>8276</v>
      </c>
      <c r="R2298" s="7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7">
        <v>1000</v>
      </c>
      <c r="E2299">
        <v>1006</v>
      </c>
      <c r="F2299" t="s">
        <v>8219</v>
      </c>
      <c r="G2299" t="s">
        <v>8224</v>
      </c>
      <c r="H2299" t="s">
        <v>8246</v>
      </c>
      <c r="I2299" s="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>
        <f t="shared" si="210"/>
        <v>100.6</v>
      </c>
      <c r="O2299" s="16">
        <f t="shared" si="211"/>
        <v>40948.042233796295</v>
      </c>
      <c r="P2299" s="18">
        <f t="shared" si="212"/>
        <v>40982.165972222225</v>
      </c>
      <c r="Q2299" t="s">
        <v>8276</v>
      </c>
      <c r="R2299" s="7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7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9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>
        <f t="shared" si="210"/>
        <v>105.07333333333332</v>
      </c>
      <c r="O2300" s="16">
        <f t="shared" si="211"/>
        <v>41694.84065972222</v>
      </c>
      <c r="P2300" s="18">
        <f t="shared" si="212"/>
        <v>41724.798993055556</v>
      </c>
      <c r="Q2300" t="s">
        <v>8276</v>
      </c>
      <c r="R2300" s="7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7">
        <v>300</v>
      </c>
      <c r="E2301">
        <v>1050.5</v>
      </c>
      <c r="F2301" t="s">
        <v>8219</v>
      </c>
      <c r="G2301" t="s">
        <v>8224</v>
      </c>
      <c r="H2301" t="s">
        <v>8246</v>
      </c>
      <c r="I2301" s="9">
        <v>1296953209</v>
      </c>
      <c r="J2301">
        <v>1295657209</v>
      </c>
      <c r="K2301" t="b">
        <v>0</v>
      </c>
      <c r="L2301">
        <v>14</v>
      </c>
      <c r="M2301" t="b">
        <v>1</v>
      </c>
      <c r="N2301" s="11">
        <f t="shared" si="210"/>
        <v>350.16666666666663</v>
      </c>
      <c r="O2301" s="16">
        <f t="shared" si="211"/>
        <v>40565.032511574071</v>
      </c>
      <c r="P2301" s="18">
        <f t="shared" si="212"/>
        <v>40580.032511574071</v>
      </c>
      <c r="Q2301" t="s">
        <v>8276</v>
      </c>
      <c r="R2301" s="7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7">
        <v>800</v>
      </c>
      <c r="E2302">
        <v>810</v>
      </c>
      <c r="F2302" t="s">
        <v>8219</v>
      </c>
      <c r="G2302" t="s">
        <v>8224</v>
      </c>
      <c r="H2302" t="s">
        <v>8246</v>
      </c>
      <c r="I2302" s="9">
        <v>1340904416</v>
      </c>
      <c r="J2302">
        <v>1339694816</v>
      </c>
      <c r="K2302" t="b">
        <v>0</v>
      </c>
      <c r="L2302">
        <v>7</v>
      </c>
      <c r="M2302" t="b">
        <v>1</v>
      </c>
      <c r="N2302" s="11">
        <f t="shared" si="210"/>
        <v>101.25</v>
      </c>
      <c r="O2302" s="16">
        <f t="shared" si="211"/>
        <v>41074.727037037039</v>
      </c>
      <c r="P2302" s="18">
        <f t="shared" si="212"/>
        <v>41088.727037037039</v>
      </c>
      <c r="Q2302" t="s">
        <v>8276</v>
      </c>
      <c r="R2302" s="7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7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9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>
        <f t="shared" si="210"/>
        <v>133.6044</v>
      </c>
      <c r="O2303" s="16">
        <f t="shared" si="211"/>
        <v>41416.146944444445</v>
      </c>
      <c r="P2303" s="18">
        <f t="shared" si="212"/>
        <v>41446.146944444445</v>
      </c>
      <c r="Q2303" t="s">
        <v>8279</v>
      </c>
      <c r="R2303" s="7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7">
        <v>2300</v>
      </c>
      <c r="E2304">
        <v>3925</v>
      </c>
      <c r="F2304" t="s">
        <v>8219</v>
      </c>
      <c r="G2304" t="s">
        <v>8224</v>
      </c>
      <c r="H2304" t="s">
        <v>8246</v>
      </c>
      <c r="I2304" s="9">
        <v>1388473200</v>
      </c>
      <c r="J2304">
        <v>1385585434</v>
      </c>
      <c r="K2304" t="b">
        <v>1</v>
      </c>
      <c r="L2304">
        <v>85</v>
      </c>
      <c r="M2304" t="b">
        <v>1</v>
      </c>
      <c r="N2304" s="11">
        <f t="shared" si="210"/>
        <v>170.65217391304347</v>
      </c>
      <c r="O2304" s="16">
        <f t="shared" si="211"/>
        <v>41605.868449074071</v>
      </c>
      <c r="P2304" s="18">
        <f t="shared" si="212"/>
        <v>41639.291666666664</v>
      </c>
      <c r="Q2304" t="s">
        <v>8279</v>
      </c>
      <c r="R2304" s="7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7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9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>
        <f t="shared" si="210"/>
        <v>109.35829457364341</v>
      </c>
      <c r="O2305" s="16">
        <f t="shared" si="211"/>
        <v>40850.111064814817</v>
      </c>
      <c r="P2305" s="18">
        <f t="shared" si="212"/>
        <v>40890.152731481481</v>
      </c>
      <c r="Q2305" t="s">
        <v>8279</v>
      </c>
      <c r="R2305" s="7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7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9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>
        <f t="shared" ref="N2306:N2369" si="216">E2306/D2306*100</f>
        <v>100.70033333333335</v>
      </c>
      <c r="O2306" s="16">
        <f t="shared" ref="O2306:O2369" si="217">(((J2306/60)/60)/24)+DATE(1970,1,1)</f>
        <v>40502.815868055557</v>
      </c>
      <c r="P2306" s="18">
        <f t="shared" ref="P2306:P2369" si="218">(((I2306/60)/60)/24)+DATE(1970,1,1)</f>
        <v>40544.207638888889</v>
      </c>
      <c r="Q2306" t="s">
        <v>8279</v>
      </c>
      <c r="R2306" s="7">
        <f t="shared" ref="R2306:R2369" si="219">E2306/L2306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9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>
        <f t="shared" si="216"/>
        <v>101.22777777777779</v>
      </c>
      <c r="O2307" s="16">
        <f t="shared" si="217"/>
        <v>41834.695277777777</v>
      </c>
      <c r="P2307" s="18">
        <f t="shared" si="218"/>
        <v>41859.75</v>
      </c>
      <c r="Q2307" t="s">
        <v>8279</v>
      </c>
      <c r="R2307" s="7">
        <f t="shared" si="219"/>
        <v>109.10778443113773</v>
      </c>
      <c r="S2307" t="str">
        <f t="shared" ref="S2307:S2370" si="220">LEFT(Q2307,FIND("/",Q2307)-1)</f>
        <v>music</v>
      </c>
      <c r="T2307" t="str">
        <f t="shared" ref="T2307:T2370" si="221">RIGHT(Q2307,LEN(Q2307)-FIND("/",Q2307))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7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9">
        <v>1331352129</v>
      </c>
      <c r="J2308">
        <v>1328760129</v>
      </c>
      <c r="K2308" t="b">
        <v>1</v>
      </c>
      <c r="L2308">
        <v>73</v>
      </c>
      <c r="M2308" t="b">
        <v>1</v>
      </c>
      <c r="N2308" s="11">
        <f t="shared" si="216"/>
        <v>106.75857142857143</v>
      </c>
      <c r="O2308" s="16">
        <f t="shared" si="217"/>
        <v>40948.16815972222</v>
      </c>
      <c r="P2308" s="18">
        <f t="shared" si="218"/>
        <v>40978.16815972222</v>
      </c>
      <c r="Q2308" t="s">
        <v>8279</v>
      </c>
      <c r="R2308" s="7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7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>
        <f t="shared" si="216"/>
        <v>106.65777537961894</v>
      </c>
      <c r="O2309" s="16">
        <f t="shared" si="217"/>
        <v>41004.802465277775</v>
      </c>
      <c r="P2309" s="18">
        <f t="shared" si="218"/>
        <v>41034.802407407406</v>
      </c>
      <c r="Q2309" t="s">
        <v>8279</v>
      </c>
      <c r="R2309" s="7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7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9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>
        <f t="shared" si="216"/>
        <v>101.30622</v>
      </c>
      <c r="O2310" s="16">
        <f t="shared" si="217"/>
        <v>41851.962916666671</v>
      </c>
      <c r="P2310" s="18">
        <f t="shared" si="218"/>
        <v>41880.041666666664</v>
      </c>
      <c r="Q2310" t="s">
        <v>8279</v>
      </c>
      <c r="R2310" s="7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7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9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>
        <f t="shared" si="216"/>
        <v>106.67450000000001</v>
      </c>
      <c r="O2311" s="16">
        <f t="shared" si="217"/>
        <v>41307.987696759257</v>
      </c>
      <c r="P2311" s="18">
        <f t="shared" si="218"/>
        <v>41342.987696759257</v>
      </c>
      <c r="Q2311" t="s">
        <v>8279</v>
      </c>
      <c r="R2311" s="7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7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9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>
        <f t="shared" si="216"/>
        <v>428.83978378378379</v>
      </c>
      <c r="O2312" s="16">
        <f t="shared" si="217"/>
        <v>41324.79415509259</v>
      </c>
      <c r="P2312" s="18">
        <f t="shared" si="218"/>
        <v>41354.752488425926</v>
      </c>
      <c r="Q2312" t="s">
        <v>8279</v>
      </c>
      <c r="R2312" s="7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7">
        <v>9000</v>
      </c>
      <c r="E2313">
        <v>9370</v>
      </c>
      <c r="F2313" t="s">
        <v>8219</v>
      </c>
      <c r="G2313" t="s">
        <v>8224</v>
      </c>
      <c r="H2313" t="s">
        <v>8246</v>
      </c>
      <c r="I2313" s="9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>
        <f t="shared" si="216"/>
        <v>104.11111111111111</v>
      </c>
      <c r="O2313" s="16">
        <f t="shared" si="217"/>
        <v>41736.004502314812</v>
      </c>
      <c r="P2313" s="18">
        <f t="shared" si="218"/>
        <v>41766.004502314812</v>
      </c>
      <c r="Q2313" t="s">
        <v>8279</v>
      </c>
      <c r="R2313" s="7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7">
        <v>3000</v>
      </c>
      <c r="E2314">
        <v>3236</v>
      </c>
      <c r="F2314" t="s">
        <v>8219</v>
      </c>
      <c r="G2314" t="s">
        <v>8224</v>
      </c>
      <c r="H2314" t="s">
        <v>8246</v>
      </c>
      <c r="I2314" s="9">
        <v>1397862000</v>
      </c>
      <c r="J2314">
        <v>1395155478</v>
      </c>
      <c r="K2314" t="b">
        <v>1</v>
      </c>
      <c r="L2314">
        <v>79</v>
      </c>
      <c r="M2314" t="b">
        <v>1</v>
      </c>
      <c r="N2314" s="11">
        <f t="shared" si="216"/>
        <v>107.86666666666666</v>
      </c>
      <c r="O2314" s="16">
        <f t="shared" si="217"/>
        <v>41716.632847222223</v>
      </c>
      <c r="P2314" s="18">
        <f t="shared" si="218"/>
        <v>41747.958333333336</v>
      </c>
      <c r="Q2314" t="s">
        <v>8279</v>
      </c>
      <c r="R2314" s="7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7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9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>
        <f t="shared" si="216"/>
        <v>175.84040000000002</v>
      </c>
      <c r="O2315" s="16">
        <f t="shared" si="217"/>
        <v>41002.958634259259</v>
      </c>
      <c r="P2315" s="18">
        <f t="shared" si="218"/>
        <v>41032.958634259259</v>
      </c>
      <c r="Q2315" t="s">
        <v>8279</v>
      </c>
      <c r="R2315" s="7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7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9">
        <v>1339074857</v>
      </c>
      <c r="J2316">
        <v>1336482857</v>
      </c>
      <c r="K2316" t="b">
        <v>1</v>
      </c>
      <c r="L2316">
        <v>50</v>
      </c>
      <c r="M2316" t="b">
        <v>1</v>
      </c>
      <c r="N2316" s="11">
        <f t="shared" si="216"/>
        <v>156.97</v>
      </c>
      <c r="O2316" s="16">
        <f t="shared" si="217"/>
        <v>41037.551585648151</v>
      </c>
      <c r="P2316" s="18">
        <f t="shared" si="218"/>
        <v>41067.551585648151</v>
      </c>
      <c r="Q2316" t="s">
        <v>8279</v>
      </c>
      <c r="R2316" s="7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7">
        <v>2500</v>
      </c>
      <c r="E2317">
        <v>2565</v>
      </c>
      <c r="F2317" t="s">
        <v>8219</v>
      </c>
      <c r="G2317" t="s">
        <v>8224</v>
      </c>
      <c r="H2317" t="s">
        <v>8246</v>
      </c>
      <c r="I2317" s="9">
        <v>1336238743</v>
      </c>
      <c r="J2317">
        <v>1333646743</v>
      </c>
      <c r="K2317" t="b">
        <v>1</v>
      </c>
      <c r="L2317">
        <v>64</v>
      </c>
      <c r="M2317" t="b">
        <v>1</v>
      </c>
      <c r="N2317" s="11">
        <f t="shared" si="216"/>
        <v>102.60000000000001</v>
      </c>
      <c r="O2317" s="16">
        <f t="shared" si="217"/>
        <v>41004.72619212963</v>
      </c>
      <c r="P2317" s="18">
        <f t="shared" si="218"/>
        <v>41034.72619212963</v>
      </c>
      <c r="Q2317" t="s">
        <v>8279</v>
      </c>
      <c r="R2317" s="7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7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9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>
        <f t="shared" si="216"/>
        <v>104.04266666666666</v>
      </c>
      <c r="O2318" s="16">
        <f t="shared" si="217"/>
        <v>40079.725115740745</v>
      </c>
      <c r="P2318" s="18">
        <f t="shared" si="218"/>
        <v>40156.76666666667</v>
      </c>
      <c r="Q2318" t="s">
        <v>8279</v>
      </c>
      <c r="R2318" s="7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7">
        <v>400</v>
      </c>
      <c r="E2319">
        <v>416</v>
      </c>
      <c r="F2319" t="s">
        <v>8219</v>
      </c>
      <c r="G2319" t="s">
        <v>8224</v>
      </c>
      <c r="H2319" t="s">
        <v>8246</v>
      </c>
      <c r="I2319" s="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>
        <f t="shared" si="216"/>
        <v>104</v>
      </c>
      <c r="O2319" s="16">
        <f t="shared" si="217"/>
        <v>40192.542233796295</v>
      </c>
      <c r="P2319" s="18">
        <f t="shared" si="218"/>
        <v>40224.208333333336</v>
      </c>
      <c r="Q2319" t="s">
        <v>8279</v>
      </c>
      <c r="R2319" s="7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7">
        <v>5000</v>
      </c>
      <c r="E2320">
        <v>6053</v>
      </c>
      <c r="F2320" t="s">
        <v>8219</v>
      </c>
      <c r="G2320" t="s">
        <v>8224</v>
      </c>
      <c r="H2320" t="s">
        <v>8246</v>
      </c>
      <c r="I2320" s="9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>
        <f t="shared" si="216"/>
        <v>121.05999999999999</v>
      </c>
      <c r="O2320" s="16">
        <f t="shared" si="217"/>
        <v>40050.643680555557</v>
      </c>
      <c r="P2320" s="18">
        <f t="shared" si="218"/>
        <v>40082.165972222225</v>
      </c>
      <c r="Q2320" t="s">
        <v>8279</v>
      </c>
      <c r="R2320" s="7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7">
        <v>3000</v>
      </c>
      <c r="E2321">
        <v>3231</v>
      </c>
      <c r="F2321" t="s">
        <v>8219</v>
      </c>
      <c r="G2321" t="s">
        <v>8224</v>
      </c>
      <c r="H2321" t="s">
        <v>8246</v>
      </c>
      <c r="I2321" s="9">
        <v>1387072685</v>
      </c>
      <c r="J2321">
        <v>1384480685</v>
      </c>
      <c r="K2321" t="b">
        <v>1</v>
      </c>
      <c r="L2321">
        <v>77</v>
      </c>
      <c r="M2321" t="b">
        <v>1</v>
      </c>
      <c r="N2321" s="11">
        <f t="shared" si="216"/>
        <v>107.69999999999999</v>
      </c>
      <c r="O2321" s="16">
        <f t="shared" si="217"/>
        <v>41593.082002314812</v>
      </c>
      <c r="P2321" s="18">
        <f t="shared" si="218"/>
        <v>41623.082002314812</v>
      </c>
      <c r="Q2321" t="s">
        <v>8279</v>
      </c>
      <c r="R2321" s="7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7">
        <v>5000</v>
      </c>
      <c r="E2322">
        <v>5433</v>
      </c>
      <c r="F2322" t="s">
        <v>8219</v>
      </c>
      <c r="G2322" t="s">
        <v>8224</v>
      </c>
      <c r="H2322" t="s">
        <v>8246</v>
      </c>
      <c r="I2322" s="9">
        <v>1396463800</v>
      </c>
      <c r="J2322">
        <v>1393443400</v>
      </c>
      <c r="K2322" t="b">
        <v>1</v>
      </c>
      <c r="L2322">
        <v>89</v>
      </c>
      <c r="M2322" t="b">
        <v>1</v>
      </c>
      <c r="N2322" s="11">
        <f t="shared" si="216"/>
        <v>108.66</v>
      </c>
      <c r="O2322" s="16">
        <f t="shared" si="217"/>
        <v>41696.817129629628</v>
      </c>
      <c r="P2322" s="18">
        <f t="shared" si="218"/>
        <v>41731.775462962964</v>
      </c>
      <c r="Q2322" t="s">
        <v>8279</v>
      </c>
      <c r="R2322" s="7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7">
        <v>10557</v>
      </c>
      <c r="E2323">
        <v>4130</v>
      </c>
      <c r="F2323" t="s">
        <v>8222</v>
      </c>
      <c r="G2323" t="s">
        <v>8239</v>
      </c>
      <c r="H2323" t="s">
        <v>8249</v>
      </c>
      <c r="I2323" s="9">
        <v>1491282901</v>
      </c>
      <c r="J2323">
        <v>1488694501</v>
      </c>
      <c r="K2323" t="b">
        <v>0</v>
      </c>
      <c r="L2323">
        <v>64</v>
      </c>
      <c r="M2323" t="b">
        <v>0</v>
      </c>
      <c r="N2323" s="11">
        <f t="shared" si="216"/>
        <v>39.120962394619681</v>
      </c>
      <c r="O2323" s="16">
        <f t="shared" si="217"/>
        <v>42799.260428240741</v>
      </c>
      <c r="P2323" s="18">
        <f t="shared" si="218"/>
        <v>42829.21876157407</v>
      </c>
      <c r="Q2323" t="s">
        <v>8298</v>
      </c>
      <c r="R2323" s="7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7">
        <v>2700</v>
      </c>
      <c r="E2324">
        <v>85</v>
      </c>
      <c r="F2324" t="s">
        <v>8222</v>
      </c>
      <c r="G2324" t="s">
        <v>8224</v>
      </c>
      <c r="H2324" t="s">
        <v>8246</v>
      </c>
      <c r="I2324" s="9">
        <v>1491769769</v>
      </c>
      <c r="J2324">
        <v>1489181369</v>
      </c>
      <c r="K2324" t="b">
        <v>0</v>
      </c>
      <c r="L2324">
        <v>4</v>
      </c>
      <c r="M2324" t="b">
        <v>0</v>
      </c>
      <c r="N2324" s="11">
        <f t="shared" si="216"/>
        <v>3.1481481481481479</v>
      </c>
      <c r="O2324" s="16">
        <f t="shared" si="217"/>
        <v>42804.895474537043</v>
      </c>
      <c r="P2324" s="18">
        <f t="shared" si="218"/>
        <v>42834.853807870371</v>
      </c>
      <c r="Q2324" t="s">
        <v>8298</v>
      </c>
      <c r="R2324" s="7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7">
        <v>250</v>
      </c>
      <c r="E2325">
        <v>120</v>
      </c>
      <c r="F2325" t="s">
        <v>8222</v>
      </c>
      <c r="G2325" t="s">
        <v>8224</v>
      </c>
      <c r="H2325" t="s">
        <v>8246</v>
      </c>
      <c r="I2325" s="9">
        <v>1490033247</v>
      </c>
      <c r="J2325">
        <v>1489428447</v>
      </c>
      <c r="K2325" t="b">
        <v>0</v>
      </c>
      <c r="L2325">
        <v>4</v>
      </c>
      <c r="M2325" t="b">
        <v>0</v>
      </c>
      <c r="N2325" s="11">
        <f t="shared" si="216"/>
        <v>48</v>
      </c>
      <c r="O2325" s="16">
        <f t="shared" si="217"/>
        <v>42807.755173611105</v>
      </c>
      <c r="P2325" s="18">
        <f t="shared" si="218"/>
        <v>42814.755173611105</v>
      </c>
      <c r="Q2325" t="s">
        <v>8298</v>
      </c>
      <c r="R2325" s="7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7">
        <v>7500</v>
      </c>
      <c r="E2326">
        <v>1555</v>
      </c>
      <c r="F2326" t="s">
        <v>8222</v>
      </c>
      <c r="G2326" t="s">
        <v>8225</v>
      </c>
      <c r="H2326" t="s">
        <v>8247</v>
      </c>
      <c r="I2326" s="9">
        <v>1490559285</v>
      </c>
      <c r="J2326">
        <v>1487970885</v>
      </c>
      <c r="K2326" t="b">
        <v>0</v>
      </c>
      <c r="L2326">
        <v>61</v>
      </c>
      <c r="M2326" t="b">
        <v>0</v>
      </c>
      <c r="N2326" s="11">
        <f t="shared" si="216"/>
        <v>20.733333333333334</v>
      </c>
      <c r="O2326" s="16">
        <f t="shared" si="217"/>
        <v>42790.885243055556</v>
      </c>
      <c r="P2326" s="18">
        <f t="shared" si="218"/>
        <v>42820.843576388885</v>
      </c>
      <c r="Q2326" t="s">
        <v>8298</v>
      </c>
      <c r="R2326" s="7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7">
        <v>1000</v>
      </c>
      <c r="E2327">
        <v>80</v>
      </c>
      <c r="F2327" t="s">
        <v>8222</v>
      </c>
      <c r="G2327" t="s">
        <v>8224</v>
      </c>
      <c r="H2327" t="s">
        <v>8246</v>
      </c>
      <c r="I2327" s="9">
        <v>1490830331</v>
      </c>
      <c r="J2327">
        <v>1488241931</v>
      </c>
      <c r="K2327" t="b">
        <v>0</v>
      </c>
      <c r="L2327">
        <v>7</v>
      </c>
      <c r="M2327" t="b">
        <v>0</v>
      </c>
      <c r="N2327" s="11">
        <f t="shared" si="216"/>
        <v>8</v>
      </c>
      <c r="O2327" s="16">
        <f t="shared" si="217"/>
        <v>42794.022349537037</v>
      </c>
      <c r="P2327" s="18">
        <f t="shared" si="218"/>
        <v>42823.980682870373</v>
      </c>
      <c r="Q2327" t="s">
        <v>8298</v>
      </c>
      <c r="R2327" s="7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7">
        <v>15000</v>
      </c>
      <c r="E2328">
        <v>108</v>
      </c>
      <c r="F2328" t="s">
        <v>8222</v>
      </c>
      <c r="G2328" t="s">
        <v>8224</v>
      </c>
      <c r="H2328" t="s">
        <v>8246</v>
      </c>
      <c r="I2328" s="9">
        <v>1493571600</v>
      </c>
      <c r="J2328">
        <v>1489106948</v>
      </c>
      <c r="K2328" t="b">
        <v>0</v>
      </c>
      <c r="L2328">
        <v>1</v>
      </c>
      <c r="M2328" t="b">
        <v>0</v>
      </c>
      <c r="N2328" s="11">
        <f t="shared" si="216"/>
        <v>0.72</v>
      </c>
      <c r="O2328" s="16">
        <f t="shared" si="217"/>
        <v>42804.034120370372</v>
      </c>
      <c r="P2328" s="18">
        <f t="shared" si="218"/>
        <v>42855.708333333328</v>
      </c>
      <c r="Q2328" t="s">
        <v>8298</v>
      </c>
      <c r="R2328" s="7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7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>
        <f t="shared" si="216"/>
        <v>526.09431428571429</v>
      </c>
      <c r="O2329" s="16">
        <f t="shared" si="217"/>
        <v>41842.917129629634</v>
      </c>
      <c r="P2329" s="18">
        <f t="shared" si="218"/>
        <v>41877.917129629634</v>
      </c>
      <c r="Q2329" t="s">
        <v>8298</v>
      </c>
      <c r="R2329" s="7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7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9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>
        <f t="shared" si="216"/>
        <v>254.45000000000002</v>
      </c>
      <c r="O2330" s="16">
        <f t="shared" si="217"/>
        <v>42139.781678240746</v>
      </c>
      <c r="P2330" s="18">
        <f t="shared" si="218"/>
        <v>42169.781678240746</v>
      </c>
      <c r="Q2330" t="s">
        <v>8298</v>
      </c>
      <c r="R2330" s="7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7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9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>
        <f t="shared" si="216"/>
        <v>105.91999999999999</v>
      </c>
      <c r="O2331" s="16">
        <f t="shared" si="217"/>
        <v>41807.624374999999</v>
      </c>
      <c r="P2331" s="18">
        <f t="shared" si="218"/>
        <v>41837.624374999999</v>
      </c>
      <c r="Q2331" t="s">
        <v>8298</v>
      </c>
      <c r="R2331" s="7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7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9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>
        <f t="shared" si="216"/>
        <v>102.42285714285715</v>
      </c>
      <c r="O2332" s="16">
        <f t="shared" si="217"/>
        <v>42332.89980324074</v>
      </c>
      <c r="P2332" s="18">
        <f t="shared" si="218"/>
        <v>42363</v>
      </c>
      <c r="Q2332" t="s">
        <v>8298</v>
      </c>
      <c r="R2332" s="7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7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9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>
        <f t="shared" si="216"/>
        <v>144.31375</v>
      </c>
      <c r="O2333" s="16">
        <f t="shared" si="217"/>
        <v>41839.005671296298</v>
      </c>
      <c r="P2333" s="18">
        <f t="shared" si="218"/>
        <v>41869.005671296298</v>
      </c>
      <c r="Q2333" t="s">
        <v>8298</v>
      </c>
      <c r="R2333" s="7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7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9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>
        <f t="shared" si="216"/>
        <v>106.30800000000001</v>
      </c>
      <c r="O2334" s="16">
        <f t="shared" si="217"/>
        <v>42011.628136574072</v>
      </c>
      <c r="P2334" s="18">
        <f t="shared" si="218"/>
        <v>42041.628136574072</v>
      </c>
      <c r="Q2334" t="s">
        <v>8298</v>
      </c>
      <c r="R2334" s="7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7">
        <v>600</v>
      </c>
      <c r="E2335">
        <v>1273</v>
      </c>
      <c r="F2335" t="s">
        <v>8219</v>
      </c>
      <c r="G2335" t="s">
        <v>8224</v>
      </c>
      <c r="H2335" t="s">
        <v>8246</v>
      </c>
      <c r="I2335" s="9">
        <v>1401385800</v>
      </c>
      <c r="J2335">
        <v>1399563390</v>
      </c>
      <c r="K2335" t="b">
        <v>1</v>
      </c>
      <c r="L2335">
        <v>94</v>
      </c>
      <c r="M2335" t="b">
        <v>1</v>
      </c>
      <c r="N2335" s="11">
        <f t="shared" si="216"/>
        <v>212.16666666666666</v>
      </c>
      <c r="O2335" s="16">
        <f t="shared" si="217"/>
        <v>41767.650347222225</v>
      </c>
      <c r="P2335" s="18">
        <f t="shared" si="218"/>
        <v>41788.743055555555</v>
      </c>
      <c r="Q2335" t="s">
        <v>8298</v>
      </c>
      <c r="R2335" s="7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7">
        <v>4000</v>
      </c>
      <c r="E2336">
        <v>4078</v>
      </c>
      <c r="F2336" t="s">
        <v>8219</v>
      </c>
      <c r="G2336" t="s">
        <v>8224</v>
      </c>
      <c r="H2336" t="s">
        <v>8246</v>
      </c>
      <c r="I2336" s="9">
        <v>1415208840</v>
      </c>
      <c r="J2336">
        <v>1412611498</v>
      </c>
      <c r="K2336" t="b">
        <v>1</v>
      </c>
      <c r="L2336">
        <v>67</v>
      </c>
      <c r="M2336" t="b">
        <v>1</v>
      </c>
      <c r="N2336" s="11">
        <f t="shared" si="216"/>
        <v>101.95</v>
      </c>
      <c r="O2336" s="16">
        <f t="shared" si="217"/>
        <v>41918.670115740737</v>
      </c>
      <c r="P2336" s="18">
        <f t="shared" si="218"/>
        <v>41948.731944444444</v>
      </c>
      <c r="Q2336" t="s">
        <v>8298</v>
      </c>
      <c r="R2336" s="7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9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>
        <f t="shared" si="216"/>
        <v>102.27200000000001</v>
      </c>
      <c r="O2337" s="16">
        <f t="shared" si="217"/>
        <v>41771.572256944448</v>
      </c>
      <c r="P2337" s="18">
        <f t="shared" si="218"/>
        <v>41801.572256944448</v>
      </c>
      <c r="Q2337" t="s">
        <v>8298</v>
      </c>
      <c r="R2337" s="7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7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9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>
        <f t="shared" si="216"/>
        <v>520.73254999999995</v>
      </c>
      <c r="O2338" s="16">
        <f t="shared" si="217"/>
        <v>41666.924710648149</v>
      </c>
      <c r="P2338" s="18">
        <f t="shared" si="218"/>
        <v>41706.924710648149</v>
      </c>
      <c r="Q2338" t="s">
        <v>8298</v>
      </c>
      <c r="R2338" s="7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7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>
        <f t="shared" si="216"/>
        <v>110.65833333333333</v>
      </c>
      <c r="O2339" s="16">
        <f t="shared" si="217"/>
        <v>41786.640543981484</v>
      </c>
      <c r="P2339" s="18">
        <f t="shared" si="218"/>
        <v>41816.640543981484</v>
      </c>
      <c r="Q2339" t="s">
        <v>8298</v>
      </c>
      <c r="R2339" s="7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7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9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>
        <f t="shared" si="216"/>
        <v>101.14333333333335</v>
      </c>
      <c r="O2340" s="16">
        <f t="shared" si="217"/>
        <v>41789.896805555552</v>
      </c>
      <c r="P2340" s="18">
        <f t="shared" si="218"/>
        <v>41819.896805555552</v>
      </c>
      <c r="Q2340" t="s">
        <v>8298</v>
      </c>
      <c r="R2340" s="7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7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9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>
        <f t="shared" si="216"/>
        <v>294.20799999999997</v>
      </c>
      <c r="O2341" s="16">
        <f t="shared" si="217"/>
        <v>42692.79987268518</v>
      </c>
      <c r="P2341" s="18">
        <f t="shared" si="218"/>
        <v>42723.332638888889</v>
      </c>
      <c r="Q2341" t="s">
        <v>8298</v>
      </c>
      <c r="R2341" s="7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7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9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>
        <f t="shared" si="216"/>
        <v>105.77749999999999</v>
      </c>
      <c r="O2342" s="16">
        <f t="shared" si="217"/>
        <v>42643.642800925925</v>
      </c>
      <c r="P2342" s="18">
        <f t="shared" si="218"/>
        <v>42673.642800925925</v>
      </c>
      <c r="Q2342" t="s">
        <v>8298</v>
      </c>
      <c r="R2342" s="7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7">
        <v>5000</v>
      </c>
      <c r="E2343">
        <v>0</v>
      </c>
      <c r="F2343" t="s">
        <v>8220</v>
      </c>
      <c r="G2343" t="s">
        <v>8224</v>
      </c>
      <c r="H2343" t="s">
        <v>8246</v>
      </c>
      <c r="I2343" s="9">
        <v>1436729504</v>
      </c>
      <c r="J2343">
        <v>1434137504</v>
      </c>
      <c r="K2343" t="b">
        <v>0</v>
      </c>
      <c r="L2343">
        <v>0</v>
      </c>
      <c r="M2343" t="b">
        <v>0</v>
      </c>
      <c r="N2343" s="11">
        <f t="shared" si="216"/>
        <v>0</v>
      </c>
      <c r="O2343" s="16">
        <f t="shared" si="217"/>
        <v>42167.813703703709</v>
      </c>
      <c r="P2343" s="18">
        <f t="shared" si="218"/>
        <v>42197.813703703709</v>
      </c>
      <c r="Q2343" t="s">
        <v>8272</v>
      </c>
      <c r="R2343" s="7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7">
        <v>5500</v>
      </c>
      <c r="E2344">
        <v>0</v>
      </c>
      <c r="F2344" t="s">
        <v>8220</v>
      </c>
      <c r="G2344" t="s">
        <v>8224</v>
      </c>
      <c r="H2344" t="s">
        <v>8246</v>
      </c>
      <c r="I2344" s="9">
        <v>1412571600</v>
      </c>
      <c r="J2344">
        <v>1410799870</v>
      </c>
      <c r="K2344" t="b">
        <v>0</v>
      </c>
      <c r="L2344">
        <v>0</v>
      </c>
      <c r="M2344" t="b">
        <v>0</v>
      </c>
      <c r="N2344" s="11">
        <f t="shared" si="216"/>
        <v>0</v>
      </c>
      <c r="O2344" s="16">
        <f t="shared" si="217"/>
        <v>41897.702199074076</v>
      </c>
      <c r="P2344" s="18">
        <f t="shared" si="218"/>
        <v>41918.208333333336</v>
      </c>
      <c r="Q2344" t="s">
        <v>8272</v>
      </c>
      <c r="R2344" s="7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7">
        <v>10000</v>
      </c>
      <c r="E2345">
        <v>300</v>
      </c>
      <c r="F2345" t="s">
        <v>8220</v>
      </c>
      <c r="G2345" t="s">
        <v>8224</v>
      </c>
      <c r="H2345" t="s">
        <v>8246</v>
      </c>
      <c r="I2345" s="9">
        <v>1452282420</v>
      </c>
      <c r="J2345">
        <v>1447962505</v>
      </c>
      <c r="K2345" t="b">
        <v>0</v>
      </c>
      <c r="L2345">
        <v>1</v>
      </c>
      <c r="M2345" t="b">
        <v>0</v>
      </c>
      <c r="N2345" s="11">
        <f t="shared" si="216"/>
        <v>3</v>
      </c>
      <c r="O2345" s="16">
        <f t="shared" si="217"/>
        <v>42327.825289351851</v>
      </c>
      <c r="P2345" s="18">
        <f t="shared" si="218"/>
        <v>42377.82430555555</v>
      </c>
      <c r="Q2345" t="s">
        <v>8272</v>
      </c>
      <c r="R2345" s="7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7">
        <v>1000</v>
      </c>
      <c r="E2346">
        <v>1</v>
      </c>
      <c r="F2346" t="s">
        <v>8220</v>
      </c>
      <c r="G2346" t="s">
        <v>8229</v>
      </c>
      <c r="H2346" t="s">
        <v>8251</v>
      </c>
      <c r="I2346" s="9">
        <v>1466789269</v>
      </c>
      <c r="J2346">
        <v>1464197269</v>
      </c>
      <c r="K2346" t="b">
        <v>0</v>
      </c>
      <c r="L2346">
        <v>1</v>
      </c>
      <c r="M2346" t="b">
        <v>0</v>
      </c>
      <c r="N2346" s="11">
        <f t="shared" si="216"/>
        <v>0.1</v>
      </c>
      <c r="O2346" s="16">
        <f t="shared" si="217"/>
        <v>42515.727650462963</v>
      </c>
      <c r="P2346" s="18">
        <f t="shared" si="218"/>
        <v>42545.727650462963</v>
      </c>
      <c r="Q2346" t="s">
        <v>8272</v>
      </c>
      <c r="R2346" s="7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7">
        <v>3000</v>
      </c>
      <c r="E2347">
        <v>0</v>
      </c>
      <c r="F2347" t="s">
        <v>8220</v>
      </c>
      <c r="G2347" t="s">
        <v>8224</v>
      </c>
      <c r="H2347" t="s">
        <v>8246</v>
      </c>
      <c r="I2347" s="9">
        <v>1427845140</v>
      </c>
      <c r="J2347">
        <v>1424822556</v>
      </c>
      <c r="K2347" t="b">
        <v>0</v>
      </c>
      <c r="L2347">
        <v>0</v>
      </c>
      <c r="M2347" t="b">
        <v>0</v>
      </c>
      <c r="N2347" s="11">
        <f t="shared" si="216"/>
        <v>0</v>
      </c>
      <c r="O2347" s="16">
        <f t="shared" si="217"/>
        <v>42060.001805555556</v>
      </c>
      <c r="P2347" s="18">
        <f t="shared" si="218"/>
        <v>42094.985416666663</v>
      </c>
      <c r="Q2347" t="s">
        <v>8272</v>
      </c>
      <c r="R2347" s="7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7">
        <v>60000</v>
      </c>
      <c r="E2348">
        <v>39</v>
      </c>
      <c r="F2348" t="s">
        <v>8220</v>
      </c>
      <c r="G2348" t="s">
        <v>8224</v>
      </c>
      <c r="H2348" t="s">
        <v>8246</v>
      </c>
      <c r="I2348" s="9">
        <v>1476731431</v>
      </c>
      <c r="J2348">
        <v>1472843431</v>
      </c>
      <c r="K2348" t="b">
        <v>0</v>
      </c>
      <c r="L2348">
        <v>3</v>
      </c>
      <c r="M2348" t="b">
        <v>0</v>
      </c>
      <c r="N2348" s="11">
        <f t="shared" si="216"/>
        <v>6.5000000000000002E-2</v>
      </c>
      <c r="O2348" s="16">
        <f t="shared" si="217"/>
        <v>42615.79896990741</v>
      </c>
      <c r="P2348" s="18">
        <f t="shared" si="218"/>
        <v>42660.79896990741</v>
      </c>
      <c r="Q2348" t="s">
        <v>8272</v>
      </c>
      <c r="R2348" s="7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7">
        <v>1000</v>
      </c>
      <c r="E2349">
        <v>15</v>
      </c>
      <c r="F2349" t="s">
        <v>8220</v>
      </c>
      <c r="G2349" t="s">
        <v>8224</v>
      </c>
      <c r="H2349" t="s">
        <v>8246</v>
      </c>
      <c r="I2349" s="9">
        <v>1472135676</v>
      </c>
      <c r="J2349">
        <v>1469543676</v>
      </c>
      <c r="K2349" t="b">
        <v>0</v>
      </c>
      <c r="L2349">
        <v>1</v>
      </c>
      <c r="M2349" t="b">
        <v>0</v>
      </c>
      <c r="N2349" s="11">
        <f t="shared" si="216"/>
        <v>1.5</v>
      </c>
      <c r="O2349" s="16">
        <f t="shared" si="217"/>
        <v>42577.607361111113</v>
      </c>
      <c r="P2349" s="18">
        <f t="shared" si="218"/>
        <v>42607.607361111113</v>
      </c>
      <c r="Q2349" t="s">
        <v>8272</v>
      </c>
      <c r="R2349" s="7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7">
        <v>70000</v>
      </c>
      <c r="E2350">
        <v>270</v>
      </c>
      <c r="F2350" t="s">
        <v>8220</v>
      </c>
      <c r="G2350" t="s">
        <v>8224</v>
      </c>
      <c r="H2350" t="s">
        <v>8246</v>
      </c>
      <c r="I2350" s="9">
        <v>1456006938</v>
      </c>
      <c r="J2350">
        <v>1450822938</v>
      </c>
      <c r="K2350" t="b">
        <v>0</v>
      </c>
      <c r="L2350">
        <v>5</v>
      </c>
      <c r="M2350" t="b">
        <v>0</v>
      </c>
      <c r="N2350" s="11">
        <f t="shared" si="216"/>
        <v>0.38571428571428573</v>
      </c>
      <c r="O2350" s="16">
        <f t="shared" si="217"/>
        <v>42360.932152777779</v>
      </c>
      <c r="P2350" s="18">
        <f t="shared" si="218"/>
        <v>42420.932152777779</v>
      </c>
      <c r="Q2350" t="s">
        <v>8272</v>
      </c>
      <c r="R2350" s="7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7">
        <v>474900</v>
      </c>
      <c r="E2351">
        <v>0</v>
      </c>
      <c r="F2351" t="s">
        <v>8220</v>
      </c>
      <c r="G2351" t="s">
        <v>8235</v>
      </c>
      <c r="H2351" t="s">
        <v>8255</v>
      </c>
      <c r="I2351" s="9">
        <v>1439318228</v>
      </c>
      <c r="J2351">
        <v>1436812628</v>
      </c>
      <c r="K2351" t="b">
        <v>0</v>
      </c>
      <c r="L2351">
        <v>0</v>
      </c>
      <c r="M2351" t="b">
        <v>0</v>
      </c>
      <c r="N2351" s="11">
        <f t="shared" si="216"/>
        <v>0</v>
      </c>
      <c r="O2351" s="16">
        <f t="shared" si="217"/>
        <v>42198.775787037041</v>
      </c>
      <c r="P2351" s="18">
        <f t="shared" si="218"/>
        <v>42227.775787037041</v>
      </c>
      <c r="Q2351" t="s">
        <v>8272</v>
      </c>
      <c r="R2351" s="7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7">
        <v>50000</v>
      </c>
      <c r="E2352">
        <v>0</v>
      </c>
      <c r="F2352" t="s">
        <v>8220</v>
      </c>
      <c r="G2352" t="s">
        <v>8241</v>
      </c>
      <c r="H2352" t="s">
        <v>8249</v>
      </c>
      <c r="I2352" s="9">
        <v>1483474370</v>
      </c>
      <c r="J2352">
        <v>1480882370</v>
      </c>
      <c r="K2352" t="b">
        <v>0</v>
      </c>
      <c r="L2352">
        <v>0</v>
      </c>
      <c r="M2352" t="b">
        <v>0</v>
      </c>
      <c r="N2352" s="11">
        <f t="shared" si="216"/>
        <v>0</v>
      </c>
      <c r="O2352" s="16">
        <f t="shared" si="217"/>
        <v>42708.842245370368</v>
      </c>
      <c r="P2352" s="18">
        <f t="shared" si="218"/>
        <v>42738.842245370368</v>
      </c>
      <c r="Q2352" t="s">
        <v>8272</v>
      </c>
      <c r="R2352" s="7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7">
        <v>18900</v>
      </c>
      <c r="E2353">
        <v>108</v>
      </c>
      <c r="F2353" t="s">
        <v>8220</v>
      </c>
      <c r="G2353" t="s">
        <v>8228</v>
      </c>
      <c r="H2353" t="s">
        <v>8250</v>
      </c>
      <c r="I2353" s="9">
        <v>1430360739</v>
      </c>
      <c r="J2353">
        <v>1427768739</v>
      </c>
      <c r="K2353" t="b">
        <v>0</v>
      </c>
      <c r="L2353">
        <v>7</v>
      </c>
      <c r="M2353" t="b">
        <v>0</v>
      </c>
      <c r="N2353" s="11">
        <f t="shared" si="216"/>
        <v>0.5714285714285714</v>
      </c>
      <c r="O2353" s="16">
        <f t="shared" si="217"/>
        <v>42094.101145833338</v>
      </c>
      <c r="P2353" s="18">
        <f t="shared" si="218"/>
        <v>42124.101145833338</v>
      </c>
      <c r="Q2353" t="s">
        <v>8272</v>
      </c>
      <c r="R2353" s="7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7">
        <v>2000</v>
      </c>
      <c r="E2354">
        <v>0</v>
      </c>
      <c r="F2354" t="s">
        <v>8220</v>
      </c>
      <c r="G2354" t="s">
        <v>8224</v>
      </c>
      <c r="H2354" t="s">
        <v>8246</v>
      </c>
      <c r="I2354" s="9">
        <v>1433603552</v>
      </c>
      <c r="J2354">
        <v>1428419552</v>
      </c>
      <c r="K2354" t="b">
        <v>0</v>
      </c>
      <c r="L2354">
        <v>0</v>
      </c>
      <c r="M2354" t="b">
        <v>0</v>
      </c>
      <c r="N2354" s="11">
        <f t="shared" si="216"/>
        <v>0</v>
      </c>
      <c r="O2354" s="16">
        <f t="shared" si="217"/>
        <v>42101.633703703701</v>
      </c>
      <c r="P2354" s="18">
        <f t="shared" si="218"/>
        <v>42161.633703703701</v>
      </c>
      <c r="Q2354" t="s">
        <v>8272</v>
      </c>
      <c r="R2354" s="7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7">
        <v>1000</v>
      </c>
      <c r="E2355">
        <v>0</v>
      </c>
      <c r="F2355" t="s">
        <v>8220</v>
      </c>
      <c r="G2355" t="s">
        <v>8224</v>
      </c>
      <c r="H2355" t="s">
        <v>8246</v>
      </c>
      <c r="I2355" s="9">
        <v>1429632822</v>
      </c>
      <c r="J2355">
        <v>1428596022</v>
      </c>
      <c r="K2355" t="b">
        <v>0</v>
      </c>
      <c r="L2355">
        <v>0</v>
      </c>
      <c r="M2355" t="b">
        <v>0</v>
      </c>
      <c r="N2355" s="11">
        <f t="shared" si="216"/>
        <v>0</v>
      </c>
      <c r="O2355" s="16">
        <f t="shared" si="217"/>
        <v>42103.676180555558</v>
      </c>
      <c r="P2355" s="18">
        <f t="shared" si="218"/>
        <v>42115.676180555558</v>
      </c>
      <c r="Q2355" t="s">
        <v>8272</v>
      </c>
      <c r="R2355" s="7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7">
        <v>35000</v>
      </c>
      <c r="E2356">
        <v>25</v>
      </c>
      <c r="F2356" t="s">
        <v>8220</v>
      </c>
      <c r="G2356" t="s">
        <v>8224</v>
      </c>
      <c r="H2356" t="s">
        <v>8246</v>
      </c>
      <c r="I2356" s="9">
        <v>1420910460</v>
      </c>
      <c r="J2356">
        <v>1415726460</v>
      </c>
      <c r="K2356" t="b">
        <v>0</v>
      </c>
      <c r="L2356">
        <v>1</v>
      </c>
      <c r="M2356" t="b">
        <v>0</v>
      </c>
      <c r="N2356" s="11">
        <f t="shared" si="216"/>
        <v>7.1428571428571425E-2</v>
      </c>
      <c r="O2356" s="16">
        <f t="shared" si="217"/>
        <v>41954.722916666666</v>
      </c>
      <c r="P2356" s="18">
        <f t="shared" si="218"/>
        <v>42014.722916666666</v>
      </c>
      <c r="Q2356" t="s">
        <v>8272</v>
      </c>
      <c r="R2356" s="7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7">
        <v>8000</v>
      </c>
      <c r="E2357">
        <v>55</v>
      </c>
      <c r="F2357" t="s">
        <v>8220</v>
      </c>
      <c r="G2357" t="s">
        <v>8226</v>
      </c>
      <c r="H2357" t="s">
        <v>8248</v>
      </c>
      <c r="I2357" s="9">
        <v>1430604136</v>
      </c>
      <c r="J2357">
        <v>1428012136</v>
      </c>
      <c r="K2357" t="b">
        <v>0</v>
      </c>
      <c r="L2357">
        <v>2</v>
      </c>
      <c r="M2357" t="b">
        <v>0</v>
      </c>
      <c r="N2357" s="11">
        <f t="shared" si="216"/>
        <v>0.6875</v>
      </c>
      <c r="O2357" s="16">
        <f t="shared" si="217"/>
        <v>42096.918240740735</v>
      </c>
      <c r="P2357" s="18">
        <f t="shared" si="218"/>
        <v>42126.918240740735</v>
      </c>
      <c r="Q2357" t="s">
        <v>8272</v>
      </c>
      <c r="R2357" s="7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7">
        <v>10000</v>
      </c>
      <c r="E2358">
        <v>0</v>
      </c>
      <c r="F2358" t="s">
        <v>8220</v>
      </c>
      <c r="G2358" t="s">
        <v>8233</v>
      </c>
      <c r="H2358" t="s">
        <v>8249</v>
      </c>
      <c r="I2358" s="9">
        <v>1433530104</v>
      </c>
      <c r="J2358">
        <v>1430938104</v>
      </c>
      <c r="K2358" t="b">
        <v>0</v>
      </c>
      <c r="L2358">
        <v>0</v>
      </c>
      <c r="M2358" t="b">
        <v>0</v>
      </c>
      <c r="N2358" s="11">
        <f t="shared" si="216"/>
        <v>0</v>
      </c>
      <c r="O2358" s="16">
        <f t="shared" si="217"/>
        <v>42130.78361111111</v>
      </c>
      <c r="P2358" s="18">
        <f t="shared" si="218"/>
        <v>42160.78361111111</v>
      </c>
      <c r="Q2358" t="s">
        <v>8272</v>
      </c>
      <c r="R2358" s="7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7">
        <v>27000</v>
      </c>
      <c r="E2359">
        <v>0</v>
      </c>
      <c r="F2359" t="s">
        <v>8220</v>
      </c>
      <c r="G2359" t="s">
        <v>8225</v>
      </c>
      <c r="H2359" t="s">
        <v>8247</v>
      </c>
      <c r="I2359" s="9">
        <v>1445093578</v>
      </c>
      <c r="J2359">
        <v>1442501578</v>
      </c>
      <c r="K2359" t="b">
        <v>0</v>
      </c>
      <c r="L2359">
        <v>0</v>
      </c>
      <c r="M2359" t="b">
        <v>0</v>
      </c>
      <c r="N2359" s="11">
        <f t="shared" si="216"/>
        <v>0</v>
      </c>
      <c r="O2359" s="16">
        <f t="shared" si="217"/>
        <v>42264.620115740734</v>
      </c>
      <c r="P2359" s="18">
        <f t="shared" si="218"/>
        <v>42294.620115740734</v>
      </c>
      <c r="Q2359" t="s">
        <v>8272</v>
      </c>
      <c r="R2359" s="7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7">
        <v>1500</v>
      </c>
      <c r="E2360">
        <v>0</v>
      </c>
      <c r="F2360" t="s">
        <v>8220</v>
      </c>
      <c r="G2360" t="s">
        <v>8225</v>
      </c>
      <c r="H2360" t="s">
        <v>8247</v>
      </c>
      <c r="I2360" s="9">
        <v>1422664740</v>
      </c>
      <c r="J2360">
        <v>1417818036</v>
      </c>
      <c r="K2360" t="b">
        <v>0</v>
      </c>
      <c r="L2360">
        <v>0</v>
      </c>
      <c r="M2360" t="b">
        <v>0</v>
      </c>
      <c r="N2360" s="11">
        <f t="shared" si="216"/>
        <v>0</v>
      </c>
      <c r="O2360" s="16">
        <f t="shared" si="217"/>
        <v>41978.930972222224</v>
      </c>
      <c r="P2360" s="18">
        <f t="shared" si="218"/>
        <v>42035.027083333334</v>
      </c>
      <c r="Q2360" t="s">
        <v>8272</v>
      </c>
      <c r="R2360" s="7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7">
        <v>7500</v>
      </c>
      <c r="E2361">
        <v>1101</v>
      </c>
      <c r="F2361" t="s">
        <v>8220</v>
      </c>
      <c r="G2361" t="s">
        <v>8224</v>
      </c>
      <c r="H2361" t="s">
        <v>8246</v>
      </c>
      <c r="I2361" s="9">
        <v>1438616124</v>
      </c>
      <c r="J2361">
        <v>1433432124</v>
      </c>
      <c r="K2361" t="b">
        <v>0</v>
      </c>
      <c r="L2361">
        <v>3</v>
      </c>
      <c r="M2361" t="b">
        <v>0</v>
      </c>
      <c r="N2361" s="11">
        <f t="shared" si="216"/>
        <v>14.680000000000001</v>
      </c>
      <c r="O2361" s="16">
        <f t="shared" si="217"/>
        <v>42159.649583333332</v>
      </c>
      <c r="P2361" s="18">
        <f t="shared" si="218"/>
        <v>42219.649583333332</v>
      </c>
      <c r="Q2361" t="s">
        <v>8272</v>
      </c>
      <c r="R2361" s="7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7">
        <v>5000</v>
      </c>
      <c r="E2362">
        <v>2</v>
      </c>
      <c r="F2362" t="s">
        <v>8220</v>
      </c>
      <c r="G2362" t="s">
        <v>8229</v>
      </c>
      <c r="H2362" t="s">
        <v>8251</v>
      </c>
      <c r="I2362" s="9">
        <v>1454864280</v>
      </c>
      <c r="J2362">
        <v>1452272280</v>
      </c>
      <c r="K2362" t="b">
        <v>0</v>
      </c>
      <c r="L2362">
        <v>1</v>
      </c>
      <c r="M2362" t="b">
        <v>0</v>
      </c>
      <c r="N2362" s="11">
        <f t="shared" si="216"/>
        <v>0.04</v>
      </c>
      <c r="O2362" s="16">
        <f t="shared" si="217"/>
        <v>42377.70694444445</v>
      </c>
      <c r="P2362" s="18">
        <f t="shared" si="218"/>
        <v>42407.70694444445</v>
      </c>
      <c r="Q2362" t="s">
        <v>8272</v>
      </c>
      <c r="R2362" s="7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7">
        <v>200</v>
      </c>
      <c r="E2363">
        <v>0</v>
      </c>
      <c r="F2363" t="s">
        <v>8220</v>
      </c>
      <c r="G2363" t="s">
        <v>8229</v>
      </c>
      <c r="H2363" t="s">
        <v>8251</v>
      </c>
      <c r="I2363" s="9">
        <v>1462053600</v>
      </c>
      <c r="J2363">
        <v>1459975008</v>
      </c>
      <c r="K2363" t="b">
        <v>0</v>
      </c>
      <c r="L2363">
        <v>0</v>
      </c>
      <c r="M2363" t="b">
        <v>0</v>
      </c>
      <c r="N2363" s="11">
        <f t="shared" si="216"/>
        <v>0</v>
      </c>
      <c r="O2363" s="16">
        <f t="shared" si="217"/>
        <v>42466.858888888892</v>
      </c>
      <c r="P2363" s="18">
        <f t="shared" si="218"/>
        <v>42490.916666666672</v>
      </c>
      <c r="Q2363" t="s">
        <v>8272</v>
      </c>
      <c r="R2363" s="7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7">
        <v>420</v>
      </c>
      <c r="E2364">
        <v>120</v>
      </c>
      <c r="F2364" t="s">
        <v>8220</v>
      </c>
      <c r="G2364" t="s">
        <v>8224</v>
      </c>
      <c r="H2364" t="s">
        <v>8246</v>
      </c>
      <c r="I2364" s="9">
        <v>1418315470</v>
      </c>
      <c r="J2364">
        <v>1415723470</v>
      </c>
      <c r="K2364" t="b">
        <v>0</v>
      </c>
      <c r="L2364">
        <v>2</v>
      </c>
      <c r="M2364" t="b">
        <v>0</v>
      </c>
      <c r="N2364" s="11">
        <f t="shared" si="216"/>
        <v>28.571428571428569</v>
      </c>
      <c r="O2364" s="16">
        <f t="shared" si="217"/>
        <v>41954.688310185185</v>
      </c>
      <c r="P2364" s="18">
        <f t="shared" si="218"/>
        <v>41984.688310185185</v>
      </c>
      <c r="Q2364" t="s">
        <v>8272</v>
      </c>
      <c r="R2364" s="7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7">
        <v>175000</v>
      </c>
      <c r="E2365">
        <v>0</v>
      </c>
      <c r="F2365" t="s">
        <v>8220</v>
      </c>
      <c r="G2365" t="s">
        <v>8224</v>
      </c>
      <c r="H2365" t="s">
        <v>8246</v>
      </c>
      <c r="I2365" s="9">
        <v>1451348200</v>
      </c>
      <c r="J2365">
        <v>1447460200</v>
      </c>
      <c r="K2365" t="b">
        <v>0</v>
      </c>
      <c r="L2365">
        <v>0</v>
      </c>
      <c r="M2365" t="b">
        <v>0</v>
      </c>
      <c r="N2365" s="11">
        <f t="shared" si="216"/>
        <v>0</v>
      </c>
      <c r="O2365" s="16">
        <f t="shared" si="217"/>
        <v>42322.011574074073</v>
      </c>
      <c r="P2365" s="18">
        <f t="shared" si="218"/>
        <v>42367.011574074073</v>
      </c>
      <c r="Q2365" t="s">
        <v>8272</v>
      </c>
      <c r="R2365" s="7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7">
        <v>128</v>
      </c>
      <c r="E2366">
        <v>0</v>
      </c>
      <c r="F2366" t="s">
        <v>8220</v>
      </c>
      <c r="G2366" t="s">
        <v>8224</v>
      </c>
      <c r="H2366" t="s">
        <v>8246</v>
      </c>
      <c r="I2366" s="9">
        <v>1445898356</v>
      </c>
      <c r="J2366">
        <v>1441146356</v>
      </c>
      <c r="K2366" t="b">
        <v>0</v>
      </c>
      <c r="L2366">
        <v>0</v>
      </c>
      <c r="M2366" t="b">
        <v>0</v>
      </c>
      <c r="N2366" s="11">
        <f t="shared" si="216"/>
        <v>0</v>
      </c>
      <c r="O2366" s="16">
        <f t="shared" si="217"/>
        <v>42248.934675925921</v>
      </c>
      <c r="P2366" s="18">
        <f t="shared" si="218"/>
        <v>42303.934675925921</v>
      </c>
      <c r="Q2366" t="s">
        <v>8272</v>
      </c>
      <c r="R2366" s="7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7">
        <v>1000</v>
      </c>
      <c r="E2367">
        <v>0</v>
      </c>
      <c r="F2367" t="s">
        <v>8220</v>
      </c>
      <c r="G2367" t="s">
        <v>8237</v>
      </c>
      <c r="H2367" t="s">
        <v>8249</v>
      </c>
      <c r="I2367" s="9">
        <v>1453071600</v>
      </c>
      <c r="J2367">
        <v>1449596425</v>
      </c>
      <c r="K2367" t="b">
        <v>0</v>
      </c>
      <c r="L2367">
        <v>0</v>
      </c>
      <c r="M2367" t="b">
        <v>0</v>
      </c>
      <c r="N2367" s="11">
        <f t="shared" si="216"/>
        <v>0</v>
      </c>
      <c r="O2367" s="16">
        <f t="shared" si="217"/>
        <v>42346.736400462964</v>
      </c>
      <c r="P2367" s="18">
        <f t="shared" si="218"/>
        <v>42386.958333333328</v>
      </c>
      <c r="Q2367" t="s">
        <v>8272</v>
      </c>
      <c r="R2367" s="7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7">
        <v>25000</v>
      </c>
      <c r="E2368">
        <v>2630</v>
      </c>
      <c r="F2368" t="s">
        <v>8220</v>
      </c>
      <c r="G2368" t="s">
        <v>8225</v>
      </c>
      <c r="H2368" t="s">
        <v>8247</v>
      </c>
      <c r="I2368" s="9">
        <v>1445431533</v>
      </c>
      <c r="J2368">
        <v>1442839533</v>
      </c>
      <c r="K2368" t="b">
        <v>0</v>
      </c>
      <c r="L2368">
        <v>27</v>
      </c>
      <c r="M2368" t="b">
        <v>0</v>
      </c>
      <c r="N2368" s="11">
        <f t="shared" si="216"/>
        <v>10.52</v>
      </c>
      <c r="O2368" s="16">
        <f t="shared" si="217"/>
        <v>42268.531631944439</v>
      </c>
      <c r="P2368" s="18">
        <f t="shared" si="218"/>
        <v>42298.531631944439</v>
      </c>
      <c r="Q2368" t="s">
        <v>8272</v>
      </c>
      <c r="R2368" s="7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7">
        <v>50000</v>
      </c>
      <c r="E2369">
        <v>670</v>
      </c>
      <c r="F2369" t="s">
        <v>8220</v>
      </c>
      <c r="G2369" t="s">
        <v>8224</v>
      </c>
      <c r="H2369" t="s">
        <v>8246</v>
      </c>
      <c r="I2369" s="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>
        <f t="shared" si="216"/>
        <v>1.34</v>
      </c>
      <c r="O2369" s="16">
        <f t="shared" si="217"/>
        <v>42425.970092592594</v>
      </c>
      <c r="P2369" s="18">
        <f t="shared" si="218"/>
        <v>42485.928425925929</v>
      </c>
      <c r="Q2369" t="s">
        <v>8272</v>
      </c>
      <c r="R2369" s="7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7">
        <v>40000</v>
      </c>
      <c r="E2370">
        <v>100</v>
      </c>
      <c r="F2370" t="s">
        <v>8220</v>
      </c>
      <c r="G2370" t="s">
        <v>8224</v>
      </c>
      <c r="H2370" t="s">
        <v>8246</v>
      </c>
      <c r="I2370" s="9">
        <v>1429028365</v>
      </c>
      <c r="J2370">
        <v>1425143965</v>
      </c>
      <c r="K2370" t="b">
        <v>0</v>
      </c>
      <c r="L2370">
        <v>2</v>
      </c>
      <c r="M2370" t="b">
        <v>0</v>
      </c>
      <c r="N2370" s="11">
        <f t="shared" ref="N2370:N2433" si="222">E2370/D2370*100</f>
        <v>0.25</v>
      </c>
      <c r="O2370" s="16">
        <f t="shared" ref="O2370:O2433" si="223">(((J2370/60)/60)/24)+DATE(1970,1,1)</f>
        <v>42063.721817129626</v>
      </c>
      <c r="P2370" s="18">
        <f t="shared" ref="P2370:P2433" si="224">(((I2370/60)/60)/24)+DATE(1970,1,1)</f>
        <v>42108.680150462969</v>
      </c>
      <c r="Q2370" t="s">
        <v>8272</v>
      </c>
      <c r="R2370" s="7">
        <f t="shared" ref="R2370:R2433" si="225">E2370/L2370</f>
        <v>50</v>
      </c>
      <c r="S2370" t="str">
        <f t="shared" si="220"/>
        <v>technology</v>
      </c>
      <c r="T2370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7">
        <v>25000</v>
      </c>
      <c r="E2371">
        <v>0</v>
      </c>
      <c r="F2371" t="s">
        <v>8220</v>
      </c>
      <c r="G2371" t="s">
        <v>8224</v>
      </c>
      <c r="H2371" t="s">
        <v>8246</v>
      </c>
      <c r="I2371" s="9">
        <v>1455132611</v>
      </c>
      <c r="J2371">
        <v>1452540611</v>
      </c>
      <c r="K2371" t="b">
        <v>0</v>
      </c>
      <c r="L2371">
        <v>0</v>
      </c>
      <c r="M2371" t="b">
        <v>0</v>
      </c>
      <c r="N2371" s="11">
        <f t="shared" si="222"/>
        <v>0</v>
      </c>
      <c r="O2371" s="16">
        <f t="shared" si="223"/>
        <v>42380.812627314815</v>
      </c>
      <c r="P2371" s="18">
        <f t="shared" si="224"/>
        <v>42410.812627314815</v>
      </c>
      <c r="Q2371" t="s">
        <v>8272</v>
      </c>
      <c r="R2371" s="7" t="e">
        <f t="shared" si="225"/>
        <v>#DIV/0!</v>
      </c>
      <c r="S2371" t="str">
        <f t="shared" ref="S2371:S2434" si="226">LEFT(Q2371,FIND("/",Q2371)-1)</f>
        <v>technology</v>
      </c>
      <c r="T2371" t="str">
        <f t="shared" ref="T2371:T2434" si="227">RIGHT(Q2371,LEN(Q2371)-FIND("/",Q2371))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7">
        <v>25000</v>
      </c>
      <c r="E2372">
        <v>82</v>
      </c>
      <c r="F2372" t="s">
        <v>8220</v>
      </c>
      <c r="G2372" t="s">
        <v>8224</v>
      </c>
      <c r="H2372" t="s">
        <v>8246</v>
      </c>
      <c r="I2372" s="9">
        <v>1418877141</v>
      </c>
      <c r="J2372">
        <v>1416285141</v>
      </c>
      <c r="K2372" t="b">
        <v>0</v>
      </c>
      <c r="L2372">
        <v>4</v>
      </c>
      <c r="M2372" t="b">
        <v>0</v>
      </c>
      <c r="N2372" s="11">
        <f t="shared" si="222"/>
        <v>0.32800000000000001</v>
      </c>
      <c r="O2372" s="16">
        <f t="shared" si="223"/>
        <v>41961.18913194444</v>
      </c>
      <c r="P2372" s="18">
        <f t="shared" si="224"/>
        <v>41991.18913194444</v>
      </c>
      <c r="Q2372" t="s">
        <v>8272</v>
      </c>
      <c r="R2372" s="7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7">
        <v>2000</v>
      </c>
      <c r="E2373">
        <v>0</v>
      </c>
      <c r="F2373" t="s">
        <v>8220</v>
      </c>
      <c r="G2373" t="s">
        <v>8224</v>
      </c>
      <c r="H2373" t="s">
        <v>8246</v>
      </c>
      <c r="I2373" s="9">
        <v>1435257596</v>
      </c>
      <c r="J2373">
        <v>1432665596</v>
      </c>
      <c r="K2373" t="b">
        <v>0</v>
      </c>
      <c r="L2373">
        <v>0</v>
      </c>
      <c r="M2373" t="b">
        <v>0</v>
      </c>
      <c r="N2373" s="11">
        <f t="shared" si="222"/>
        <v>0</v>
      </c>
      <c r="O2373" s="16">
        <f t="shared" si="223"/>
        <v>42150.777731481481</v>
      </c>
      <c r="P2373" s="18">
        <f t="shared" si="224"/>
        <v>42180.777731481481</v>
      </c>
      <c r="Q2373" t="s">
        <v>8272</v>
      </c>
      <c r="R2373" s="7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7">
        <v>5500</v>
      </c>
      <c r="E2374">
        <v>180</v>
      </c>
      <c r="F2374" t="s">
        <v>8220</v>
      </c>
      <c r="G2374" t="s">
        <v>8226</v>
      </c>
      <c r="H2374" t="s">
        <v>8248</v>
      </c>
      <c r="I2374" s="9">
        <v>1429839571</v>
      </c>
      <c r="J2374">
        <v>1427247571</v>
      </c>
      <c r="K2374" t="b">
        <v>0</v>
      </c>
      <c r="L2374">
        <v>6</v>
      </c>
      <c r="M2374" t="b">
        <v>0</v>
      </c>
      <c r="N2374" s="11">
        <f t="shared" si="222"/>
        <v>3.2727272727272729</v>
      </c>
      <c r="O2374" s="16">
        <f t="shared" si="223"/>
        <v>42088.069108796291</v>
      </c>
      <c r="P2374" s="18">
        <f t="shared" si="224"/>
        <v>42118.069108796291</v>
      </c>
      <c r="Q2374" t="s">
        <v>8272</v>
      </c>
      <c r="R2374" s="7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7">
        <v>850000</v>
      </c>
      <c r="E2375">
        <v>50</v>
      </c>
      <c r="F2375" t="s">
        <v>8220</v>
      </c>
      <c r="G2375" t="s">
        <v>8235</v>
      </c>
      <c r="H2375" t="s">
        <v>8255</v>
      </c>
      <c r="I2375" s="9">
        <v>1440863624</v>
      </c>
      <c r="J2375">
        <v>1438271624</v>
      </c>
      <c r="K2375" t="b">
        <v>0</v>
      </c>
      <c r="L2375">
        <v>1</v>
      </c>
      <c r="M2375" t="b">
        <v>0</v>
      </c>
      <c r="N2375" s="11">
        <f t="shared" si="222"/>
        <v>5.8823529411764705E-3</v>
      </c>
      <c r="O2375" s="16">
        <f t="shared" si="223"/>
        <v>42215.662314814821</v>
      </c>
      <c r="P2375" s="18">
        <f t="shared" si="224"/>
        <v>42245.662314814821</v>
      </c>
      <c r="Q2375" t="s">
        <v>8272</v>
      </c>
      <c r="R2375" s="7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7">
        <v>22000</v>
      </c>
      <c r="E2376">
        <v>10</v>
      </c>
      <c r="F2376" t="s">
        <v>8220</v>
      </c>
      <c r="G2376" t="s">
        <v>8224</v>
      </c>
      <c r="H2376" t="s">
        <v>8246</v>
      </c>
      <c r="I2376" s="9">
        <v>1423772060</v>
      </c>
      <c r="J2376">
        <v>1421180060</v>
      </c>
      <c r="K2376" t="b">
        <v>0</v>
      </c>
      <c r="L2376">
        <v>1</v>
      </c>
      <c r="M2376" t="b">
        <v>0</v>
      </c>
      <c r="N2376" s="11">
        <f t="shared" si="222"/>
        <v>4.5454545454545456E-2</v>
      </c>
      <c r="O2376" s="16">
        <f t="shared" si="223"/>
        <v>42017.843287037031</v>
      </c>
      <c r="P2376" s="18">
        <f t="shared" si="224"/>
        <v>42047.843287037031</v>
      </c>
      <c r="Q2376" t="s">
        <v>8272</v>
      </c>
      <c r="R2376" s="7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7">
        <v>10000</v>
      </c>
      <c r="E2377">
        <v>0</v>
      </c>
      <c r="F2377" t="s">
        <v>8220</v>
      </c>
      <c r="G2377" t="s">
        <v>8224</v>
      </c>
      <c r="H2377" t="s">
        <v>8246</v>
      </c>
      <c r="I2377" s="9">
        <v>1473451437</v>
      </c>
      <c r="J2377">
        <v>1470859437</v>
      </c>
      <c r="K2377" t="b">
        <v>0</v>
      </c>
      <c r="L2377">
        <v>0</v>
      </c>
      <c r="M2377" t="b">
        <v>0</v>
      </c>
      <c r="N2377" s="11">
        <f t="shared" si="222"/>
        <v>0</v>
      </c>
      <c r="O2377" s="16">
        <f t="shared" si="223"/>
        <v>42592.836076388892</v>
      </c>
      <c r="P2377" s="18">
        <f t="shared" si="224"/>
        <v>42622.836076388892</v>
      </c>
      <c r="Q2377" t="s">
        <v>8272</v>
      </c>
      <c r="R2377" s="7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7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9">
        <v>1449785566</v>
      </c>
      <c r="J2378">
        <v>1447193566</v>
      </c>
      <c r="K2378" t="b">
        <v>0</v>
      </c>
      <c r="L2378">
        <v>4</v>
      </c>
      <c r="M2378" t="b">
        <v>0</v>
      </c>
      <c r="N2378" s="11">
        <f t="shared" si="222"/>
        <v>10.877666666666666</v>
      </c>
      <c r="O2378" s="16">
        <f t="shared" si="223"/>
        <v>42318.925532407404</v>
      </c>
      <c r="P2378" s="18">
        <f t="shared" si="224"/>
        <v>42348.925532407404</v>
      </c>
      <c r="Q2378" t="s">
        <v>8272</v>
      </c>
      <c r="R2378" s="7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7">
        <v>2500</v>
      </c>
      <c r="E2379">
        <v>0</v>
      </c>
      <c r="F2379" t="s">
        <v>8220</v>
      </c>
      <c r="G2379" t="s">
        <v>8229</v>
      </c>
      <c r="H2379" t="s">
        <v>8251</v>
      </c>
      <c r="I2379" s="9">
        <v>1480110783</v>
      </c>
      <c r="J2379">
        <v>1477515183</v>
      </c>
      <c r="K2379" t="b">
        <v>0</v>
      </c>
      <c r="L2379">
        <v>0</v>
      </c>
      <c r="M2379" t="b">
        <v>0</v>
      </c>
      <c r="N2379" s="11">
        <f t="shared" si="222"/>
        <v>0</v>
      </c>
      <c r="O2379" s="16">
        <f t="shared" si="223"/>
        <v>42669.870173611111</v>
      </c>
      <c r="P2379" s="18">
        <f t="shared" si="224"/>
        <v>42699.911840277782</v>
      </c>
      <c r="Q2379" t="s">
        <v>8272</v>
      </c>
      <c r="R2379" s="7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7">
        <v>110000</v>
      </c>
      <c r="E2380">
        <v>0</v>
      </c>
      <c r="F2380" t="s">
        <v>8220</v>
      </c>
      <c r="G2380" t="s">
        <v>8224</v>
      </c>
      <c r="H2380" t="s">
        <v>8246</v>
      </c>
      <c r="I2380" s="9">
        <v>1440548330</v>
      </c>
      <c r="J2380">
        <v>1438042730</v>
      </c>
      <c r="K2380" t="b">
        <v>0</v>
      </c>
      <c r="L2380">
        <v>0</v>
      </c>
      <c r="M2380" t="b">
        <v>0</v>
      </c>
      <c r="N2380" s="11">
        <f t="shared" si="222"/>
        <v>0</v>
      </c>
      <c r="O2380" s="16">
        <f t="shared" si="223"/>
        <v>42213.013078703705</v>
      </c>
      <c r="P2380" s="18">
        <f t="shared" si="224"/>
        <v>42242.013078703705</v>
      </c>
      <c r="Q2380" t="s">
        <v>8272</v>
      </c>
      <c r="R2380" s="7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7">
        <v>30000</v>
      </c>
      <c r="E2381">
        <v>0</v>
      </c>
      <c r="F2381" t="s">
        <v>8220</v>
      </c>
      <c r="G2381" t="s">
        <v>8224</v>
      </c>
      <c r="H2381" t="s">
        <v>8246</v>
      </c>
      <c r="I2381" s="9">
        <v>1444004616</v>
      </c>
      <c r="J2381">
        <v>1440116616</v>
      </c>
      <c r="K2381" t="b">
        <v>0</v>
      </c>
      <c r="L2381">
        <v>0</v>
      </c>
      <c r="M2381" t="b">
        <v>0</v>
      </c>
      <c r="N2381" s="11">
        <f t="shared" si="222"/>
        <v>0</v>
      </c>
      <c r="O2381" s="16">
        <f t="shared" si="223"/>
        <v>42237.016388888893</v>
      </c>
      <c r="P2381" s="18">
        <f t="shared" si="224"/>
        <v>42282.016388888893</v>
      </c>
      <c r="Q2381" t="s">
        <v>8272</v>
      </c>
      <c r="R2381" s="7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7">
        <v>15000</v>
      </c>
      <c r="E2382">
        <v>55</v>
      </c>
      <c r="F2382" t="s">
        <v>8220</v>
      </c>
      <c r="G2382" t="s">
        <v>8224</v>
      </c>
      <c r="H2382" t="s">
        <v>8246</v>
      </c>
      <c r="I2382" s="9">
        <v>1443726142</v>
      </c>
      <c r="J2382">
        <v>1441134142</v>
      </c>
      <c r="K2382" t="b">
        <v>0</v>
      </c>
      <c r="L2382">
        <v>3</v>
      </c>
      <c r="M2382" t="b">
        <v>0</v>
      </c>
      <c r="N2382" s="11">
        <f t="shared" si="222"/>
        <v>0.36666666666666664</v>
      </c>
      <c r="O2382" s="16">
        <f t="shared" si="223"/>
        <v>42248.793310185181</v>
      </c>
      <c r="P2382" s="18">
        <f t="shared" si="224"/>
        <v>42278.793310185181</v>
      </c>
      <c r="Q2382" t="s">
        <v>8272</v>
      </c>
      <c r="R2382" s="7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7">
        <v>86350</v>
      </c>
      <c r="E2383">
        <v>1571</v>
      </c>
      <c r="F2383" t="s">
        <v>8220</v>
      </c>
      <c r="G2383" t="s">
        <v>8224</v>
      </c>
      <c r="H2383" t="s">
        <v>8246</v>
      </c>
      <c r="I2383" s="9">
        <v>1428704848</v>
      </c>
      <c r="J2383">
        <v>1426112848</v>
      </c>
      <c r="K2383" t="b">
        <v>0</v>
      </c>
      <c r="L2383">
        <v>7</v>
      </c>
      <c r="M2383" t="b">
        <v>0</v>
      </c>
      <c r="N2383" s="11">
        <f t="shared" si="222"/>
        <v>1.8193398957730169</v>
      </c>
      <c r="O2383" s="16">
        <f t="shared" si="223"/>
        <v>42074.935740740737</v>
      </c>
      <c r="P2383" s="18">
        <f t="shared" si="224"/>
        <v>42104.935740740737</v>
      </c>
      <c r="Q2383" t="s">
        <v>8272</v>
      </c>
      <c r="R2383" s="7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7">
        <v>3000</v>
      </c>
      <c r="E2384">
        <v>75</v>
      </c>
      <c r="F2384" t="s">
        <v>8220</v>
      </c>
      <c r="G2384" t="s">
        <v>8224</v>
      </c>
      <c r="H2384" t="s">
        <v>8246</v>
      </c>
      <c r="I2384" s="9">
        <v>1438662603</v>
      </c>
      <c r="J2384">
        <v>1436502603</v>
      </c>
      <c r="K2384" t="b">
        <v>0</v>
      </c>
      <c r="L2384">
        <v>2</v>
      </c>
      <c r="M2384" t="b">
        <v>0</v>
      </c>
      <c r="N2384" s="11">
        <f t="shared" si="222"/>
        <v>2.5</v>
      </c>
      <c r="O2384" s="16">
        <f t="shared" si="223"/>
        <v>42195.187534722223</v>
      </c>
      <c r="P2384" s="18">
        <f t="shared" si="224"/>
        <v>42220.187534722223</v>
      </c>
      <c r="Q2384" t="s">
        <v>8272</v>
      </c>
      <c r="R2384" s="7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7">
        <v>10000</v>
      </c>
      <c r="E2385">
        <v>435</v>
      </c>
      <c r="F2385" t="s">
        <v>8220</v>
      </c>
      <c r="G2385" t="s">
        <v>8228</v>
      </c>
      <c r="H2385" t="s">
        <v>8250</v>
      </c>
      <c r="I2385" s="9">
        <v>1424568107</v>
      </c>
      <c r="J2385">
        <v>1421976107</v>
      </c>
      <c r="K2385" t="b">
        <v>0</v>
      </c>
      <c r="L2385">
        <v>3</v>
      </c>
      <c r="M2385" t="b">
        <v>0</v>
      </c>
      <c r="N2385" s="11">
        <f t="shared" si="222"/>
        <v>4.3499999999999996</v>
      </c>
      <c r="O2385" s="16">
        <f t="shared" si="223"/>
        <v>42027.056793981479</v>
      </c>
      <c r="P2385" s="18">
        <f t="shared" si="224"/>
        <v>42057.056793981479</v>
      </c>
      <c r="Q2385" t="s">
        <v>8272</v>
      </c>
      <c r="R2385" s="7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7">
        <v>1000</v>
      </c>
      <c r="E2386">
        <v>8</v>
      </c>
      <c r="F2386" t="s">
        <v>8220</v>
      </c>
      <c r="G2386" t="s">
        <v>8224</v>
      </c>
      <c r="H2386" t="s">
        <v>8246</v>
      </c>
      <c r="I2386" s="9">
        <v>1415932643</v>
      </c>
      <c r="J2386">
        <v>1413337043</v>
      </c>
      <c r="K2386" t="b">
        <v>0</v>
      </c>
      <c r="L2386">
        <v>8</v>
      </c>
      <c r="M2386" t="b">
        <v>0</v>
      </c>
      <c r="N2386" s="11">
        <f t="shared" si="222"/>
        <v>0.8</v>
      </c>
      <c r="O2386" s="16">
        <f t="shared" si="223"/>
        <v>41927.067627314813</v>
      </c>
      <c r="P2386" s="18">
        <f t="shared" si="224"/>
        <v>41957.109293981484</v>
      </c>
      <c r="Q2386" t="s">
        <v>8272</v>
      </c>
      <c r="R2386" s="7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7">
        <v>65000</v>
      </c>
      <c r="E2387">
        <v>788</v>
      </c>
      <c r="F2387" t="s">
        <v>8220</v>
      </c>
      <c r="G2387" t="s">
        <v>8224</v>
      </c>
      <c r="H2387" t="s">
        <v>8246</v>
      </c>
      <c r="I2387" s="9">
        <v>1438793432</v>
      </c>
      <c r="J2387">
        <v>1436201432</v>
      </c>
      <c r="K2387" t="b">
        <v>0</v>
      </c>
      <c r="L2387">
        <v>7</v>
      </c>
      <c r="M2387" t="b">
        <v>0</v>
      </c>
      <c r="N2387" s="11">
        <f t="shared" si="222"/>
        <v>1.2123076923076923</v>
      </c>
      <c r="O2387" s="16">
        <f t="shared" si="223"/>
        <v>42191.70175925926</v>
      </c>
      <c r="P2387" s="18">
        <f t="shared" si="224"/>
        <v>42221.70175925926</v>
      </c>
      <c r="Q2387" t="s">
        <v>8272</v>
      </c>
      <c r="R2387" s="7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7">
        <v>30000</v>
      </c>
      <c r="E2388">
        <v>0</v>
      </c>
      <c r="F2388" t="s">
        <v>8220</v>
      </c>
      <c r="G2388" t="s">
        <v>8229</v>
      </c>
      <c r="H2388" t="s">
        <v>8251</v>
      </c>
      <c r="I2388" s="9">
        <v>1420920424</v>
      </c>
      <c r="J2388">
        <v>1415736424</v>
      </c>
      <c r="K2388" t="b">
        <v>0</v>
      </c>
      <c r="L2388">
        <v>0</v>
      </c>
      <c r="M2388" t="b">
        <v>0</v>
      </c>
      <c r="N2388" s="11">
        <f t="shared" si="222"/>
        <v>0</v>
      </c>
      <c r="O2388" s="16">
        <f t="shared" si="223"/>
        <v>41954.838240740741</v>
      </c>
      <c r="P2388" s="18">
        <f t="shared" si="224"/>
        <v>42014.838240740741</v>
      </c>
      <c r="Q2388" t="s">
        <v>8272</v>
      </c>
      <c r="R2388" s="7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7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9">
        <v>1469199740</v>
      </c>
      <c r="J2389">
        <v>1465311740</v>
      </c>
      <c r="K2389" t="b">
        <v>0</v>
      </c>
      <c r="L2389">
        <v>3</v>
      </c>
      <c r="M2389" t="b">
        <v>0</v>
      </c>
      <c r="N2389" s="11">
        <f t="shared" si="222"/>
        <v>0.68399999999999994</v>
      </c>
      <c r="O2389" s="16">
        <f t="shared" si="223"/>
        <v>42528.626620370371</v>
      </c>
      <c r="P2389" s="18">
        <f t="shared" si="224"/>
        <v>42573.626620370371</v>
      </c>
      <c r="Q2389" t="s">
        <v>8272</v>
      </c>
      <c r="R2389" s="7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7">
        <v>37000</v>
      </c>
      <c r="E2390">
        <v>463</v>
      </c>
      <c r="F2390" t="s">
        <v>8220</v>
      </c>
      <c r="G2390" t="s">
        <v>8224</v>
      </c>
      <c r="H2390" t="s">
        <v>8246</v>
      </c>
      <c r="I2390" s="9">
        <v>1421350140</v>
      </c>
      <c r="J2390">
        <v>1418761759</v>
      </c>
      <c r="K2390" t="b">
        <v>0</v>
      </c>
      <c r="L2390">
        <v>8</v>
      </c>
      <c r="M2390" t="b">
        <v>0</v>
      </c>
      <c r="N2390" s="11">
        <f t="shared" si="222"/>
        <v>1.2513513513513512</v>
      </c>
      <c r="O2390" s="16">
        <f t="shared" si="223"/>
        <v>41989.853692129633</v>
      </c>
      <c r="P2390" s="18">
        <f t="shared" si="224"/>
        <v>42019.811805555553</v>
      </c>
      <c r="Q2390" t="s">
        <v>8272</v>
      </c>
      <c r="R2390" s="7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7">
        <v>16000</v>
      </c>
      <c r="E2391">
        <v>30</v>
      </c>
      <c r="F2391" t="s">
        <v>8220</v>
      </c>
      <c r="G2391" t="s">
        <v>8230</v>
      </c>
      <c r="H2391" t="s">
        <v>8249</v>
      </c>
      <c r="I2391" s="9">
        <v>1437861540</v>
      </c>
      <c r="J2391">
        <v>1435160452</v>
      </c>
      <c r="K2391" t="b">
        <v>0</v>
      </c>
      <c r="L2391">
        <v>1</v>
      </c>
      <c r="M2391" t="b">
        <v>0</v>
      </c>
      <c r="N2391" s="11">
        <f t="shared" si="222"/>
        <v>0.1875</v>
      </c>
      <c r="O2391" s="16">
        <f t="shared" si="223"/>
        <v>42179.653379629628</v>
      </c>
      <c r="P2391" s="18">
        <f t="shared" si="224"/>
        <v>42210.915972222225</v>
      </c>
      <c r="Q2391" t="s">
        <v>8272</v>
      </c>
      <c r="R2391" s="7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7">
        <v>510000</v>
      </c>
      <c r="E2392">
        <v>0</v>
      </c>
      <c r="F2392" t="s">
        <v>8220</v>
      </c>
      <c r="G2392" t="s">
        <v>8226</v>
      </c>
      <c r="H2392" t="s">
        <v>8248</v>
      </c>
      <c r="I2392" s="9">
        <v>1420352264</v>
      </c>
      <c r="J2392">
        <v>1416896264</v>
      </c>
      <c r="K2392" t="b">
        <v>0</v>
      </c>
      <c r="L2392">
        <v>0</v>
      </c>
      <c r="M2392" t="b">
        <v>0</v>
      </c>
      <c r="N2392" s="11">
        <f t="shared" si="222"/>
        <v>0</v>
      </c>
      <c r="O2392" s="16">
        <f t="shared" si="223"/>
        <v>41968.262314814812</v>
      </c>
      <c r="P2392" s="18">
        <f t="shared" si="224"/>
        <v>42008.262314814812</v>
      </c>
      <c r="Q2392" t="s">
        <v>8272</v>
      </c>
      <c r="R2392" s="7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7">
        <v>20000</v>
      </c>
      <c r="E2393">
        <v>25</v>
      </c>
      <c r="F2393" t="s">
        <v>8220</v>
      </c>
      <c r="G2393" t="s">
        <v>8224</v>
      </c>
      <c r="H2393" t="s">
        <v>8246</v>
      </c>
      <c r="I2393" s="9">
        <v>1427825044</v>
      </c>
      <c r="J2393">
        <v>1425236644</v>
      </c>
      <c r="K2393" t="b">
        <v>0</v>
      </c>
      <c r="L2393">
        <v>1</v>
      </c>
      <c r="M2393" t="b">
        <v>0</v>
      </c>
      <c r="N2393" s="11">
        <f t="shared" si="222"/>
        <v>0.125</v>
      </c>
      <c r="O2393" s="16">
        <f t="shared" si="223"/>
        <v>42064.794490740736</v>
      </c>
      <c r="P2393" s="18">
        <f t="shared" si="224"/>
        <v>42094.752824074079</v>
      </c>
      <c r="Q2393" t="s">
        <v>8272</v>
      </c>
      <c r="R2393" s="7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7">
        <v>4200</v>
      </c>
      <c r="E2394">
        <v>0</v>
      </c>
      <c r="F2394" t="s">
        <v>8220</v>
      </c>
      <c r="G2394" t="s">
        <v>8224</v>
      </c>
      <c r="H2394" t="s">
        <v>8246</v>
      </c>
      <c r="I2394" s="9">
        <v>1446087223</v>
      </c>
      <c r="J2394">
        <v>1443495223</v>
      </c>
      <c r="K2394" t="b">
        <v>0</v>
      </c>
      <c r="L2394">
        <v>0</v>
      </c>
      <c r="M2394" t="b">
        <v>0</v>
      </c>
      <c r="N2394" s="11">
        <f t="shared" si="222"/>
        <v>0</v>
      </c>
      <c r="O2394" s="16">
        <f t="shared" si="223"/>
        <v>42276.120636574073</v>
      </c>
      <c r="P2394" s="18">
        <f t="shared" si="224"/>
        <v>42306.120636574073</v>
      </c>
      <c r="Q2394" t="s">
        <v>8272</v>
      </c>
      <c r="R2394" s="7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7">
        <v>100000</v>
      </c>
      <c r="E2395">
        <v>50</v>
      </c>
      <c r="F2395" t="s">
        <v>8220</v>
      </c>
      <c r="G2395" t="s">
        <v>8224</v>
      </c>
      <c r="H2395" t="s">
        <v>8246</v>
      </c>
      <c r="I2395" s="9">
        <v>1439048017</v>
      </c>
      <c r="J2395">
        <v>1436456017</v>
      </c>
      <c r="K2395" t="b">
        <v>0</v>
      </c>
      <c r="L2395">
        <v>1</v>
      </c>
      <c r="M2395" t="b">
        <v>0</v>
      </c>
      <c r="N2395" s="11">
        <f t="shared" si="222"/>
        <v>0.05</v>
      </c>
      <c r="O2395" s="16">
        <f t="shared" si="223"/>
        <v>42194.648344907408</v>
      </c>
      <c r="P2395" s="18">
        <f t="shared" si="224"/>
        <v>42224.648344907408</v>
      </c>
      <c r="Q2395" t="s">
        <v>8272</v>
      </c>
      <c r="R2395" s="7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7">
        <v>5000</v>
      </c>
      <c r="E2396">
        <v>3</v>
      </c>
      <c r="F2396" t="s">
        <v>8220</v>
      </c>
      <c r="G2396" t="s">
        <v>8241</v>
      </c>
      <c r="H2396" t="s">
        <v>8249</v>
      </c>
      <c r="I2396" s="9">
        <v>1424940093</v>
      </c>
      <c r="J2396">
        <v>1422348093</v>
      </c>
      <c r="K2396" t="b">
        <v>0</v>
      </c>
      <c r="L2396">
        <v>2</v>
      </c>
      <c r="M2396" t="b">
        <v>0</v>
      </c>
      <c r="N2396" s="11">
        <f t="shared" si="222"/>
        <v>0.06</v>
      </c>
      <c r="O2396" s="16">
        <f t="shared" si="223"/>
        <v>42031.362187499995</v>
      </c>
      <c r="P2396" s="18">
        <f t="shared" si="224"/>
        <v>42061.362187499995</v>
      </c>
      <c r="Q2396" t="s">
        <v>8272</v>
      </c>
      <c r="R2396" s="7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7">
        <v>33000</v>
      </c>
      <c r="E2397">
        <v>0</v>
      </c>
      <c r="F2397" t="s">
        <v>8220</v>
      </c>
      <c r="G2397" t="s">
        <v>8224</v>
      </c>
      <c r="H2397" t="s">
        <v>8246</v>
      </c>
      <c r="I2397" s="9">
        <v>1484038620</v>
      </c>
      <c r="J2397">
        <v>1481597687</v>
      </c>
      <c r="K2397" t="b">
        <v>0</v>
      </c>
      <c r="L2397">
        <v>0</v>
      </c>
      <c r="M2397" t="b">
        <v>0</v>
      </c>
      <c r="N2397" s="11">
        <f t="shared" si="222"/>
        <v>0</v>
      </c>
      <c r="O2397" s="16">
        <f t="shared" si="223"/>
        <v>42717.121377314819</v>
      </c>
      <c r="P2397" s="18">
        <f t="shared" si="224"/>
        <v>42745.372916666667</v>
      </c>
      <c r="Q2397" t="s">
        <v>8272</v>
      </c>
      <c r="R2397" s="7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7">
        <v>5000</v>
      </c>
      <c r="E2398">
        <v>10</v>
      </c>
      <c r="F2398" t="s">
        <v>8220</v>
      </c>
      <c r="G2398" t="s">
        <v>8240</v>
      </c>
      <c r="H2398" t="s">
        <v>8257</v>
      </c>
      <c r="I2398" s="9">
        <v>1444940558</v>
      </c>
      <c r="J2398">
        <v>1442348558</v>
      </c>
      <c r="K2398" t="b">
        <v>0</v>
      </c>
      <c r="L2398">
        <v>1</v>
      </c>
      <c r="M2398" t="b">
        <v>0</v>
      </c>
      <c r="N2398" s="11">
        <f t="shared" si="222"/>
        <v>0.2</v>
      </c>
      <c r="O2398" s="16">
        <f t="shared" si="223"/>
        <v>42262.849050925928</v>
      </c>
      <c r="P2398" s="18">
        <f t="shared" si="224"/>
        <v>42292.849050925928</v>
      </c>
      <c r="Q2398" t="s">
        <v>8272</v>
      </c>
      <c r="R2398" s="7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7">
        <v>124000</v>
      </c>
      <c r="E2399">
        <v>0</v>
      </c>
      <c r="F2399" t="s">
        <v>8220</v>
      </c>
      <c r="G2399" t="s">
        <v>8224</v>
      </c>
      <c r="H2399" t="s">
        <v>8246</v>
      </c>
      <c r="I2399" s="9">
        <v>1420233256</v>
      </c>
      <c r="J2399">
        <v>1417641256</v>
      </c>
      <c r="K2399" t="b">
        <v>0</v>
      </c>
      <c r="L2399">
        <v>0</v>
      </c>
      <c r="M2399" t="b">
        <v>0</v>
      </c>
      <c r="N2399" s="11">
        <f t="shared" si="222"/>
        <v>0</v>
      </c>
      <c r="O2399" s="16">
        <f t="shared" si="223"/>
        <v>41976.88490740741</v>
      </c>
      <c r="P2399" s="18">
        <f t="shared" si="224"/>
        <v>42006.88490740741</v>
      </c>
      <c r="Q2399" t="s">
        <v>8272</v>
      </c>
      <c r="R2399" s="7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7">
        <v>4000</v>
      </c>
      <c r="E2400">
        <v>0</v>
      </c>
      <c r="F2400" t="s">
        <v>8220</v>
      </c>
      <c r="G2400" t="s">
        <v>8224</v>
      </c>
      <c r="H2400" t="s">
        <v>8246</v>
      </c>
      <c r="I2400" s="9">
        <v>1435874384</v>
      </c>
      <c r="J2400">
        <v>1433282384</v>
      </c>
      <c r="K2400" t="b">
        <v>0</v>
      </c>
      <c r="L2400">
        <v>0</v>
      </c>
      <c r="M2400" t="b">
        <v>0</v>
      </c>
      <c r="N2400" s="11">
        <f t="shared" si="222"/>
        <v>0</v>
      </c>
      <c r="O2400" s="16">
        <f t="shared" si="223"/>
        <v>42157.916481481487</v>
      </c>
      <c r="P2400" s="18">
        <f t="shared" si="224"/>
        <v>42187.916481481487</v>
      </c>
      <c r="Q2400" t="s">
        <v>8272</v>
      </c>
      <c r="R2400" s="7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7">
        <v>13000</v>
      </c>
      <c r="E2401">
        <v>0</v>
      </c>
      <c r="F2401" t="s">
        <v>8220</v>
      </c>
      <c r="G2401" t="s">
        <v>8235</v>
      </c>
      <c r="H2401" t="s">
        <v>8255</v>
      </c>
      <c r="I2401" s="9">
        <v>1418934506</v>
      </c>
      <c r="J2401">
        <v>1415910506</v>
      </c>
      <c r="K2401" t="b">
        <v>0</v>
      </c>
      <c r="L2401">
        <v>0</v>
      </c>
      <c r="M2401" t="b">
        <v>0</v>
      </c>
      <c r="N2401" s="11">
        <f t="shared" si="222"/>
        <v>0</v>
      </c>
      <c r="O2401" s="16">
        <f t="shared" si="223"/>
        <v>41956.853078703702</v>
      </c>
      <c r="P2401" s="18">
        <f t="shared" si="224"/>
        <v>41991.853078703702</v>
      </c>
      <c r="Q2401" t="s">
        <v>8272</v>
      </c>
      <c r="R2401" s="7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7">
        <v>50000</v>
      </c>
      <c r="E2402">
        <v>0</v>
      </c>
      <c r="F2402" t="s">
        <v>8220</v>
      </c>
      <c r="G2402" t="s">
        <v>8226</v>
      </c>
      <c r="H2402" t="s">
        <v>8248</v>
      </c>
      <c r="I2402" s="9">
        <v>1460615164</v>
      </c>
      <c r="J2402">
        <v>1458023164</v>
      </c>
      <c r="K2402" t="b">
        <v>0</v>
      </c>
      <c r="L2402">
        <v>0</v>
      </c>
      <c r="M2402" t="b">
        <v>0</v>
      </c>
      <c r="N2402" s="11">
        <f t="shared" si="222"/>
        <v>0</v>
      </c>
      <c r="O2402" s="16">
        <f t="shared" si="223"/>
        <v>42444.268101851849</v>
      </c>
      <c r="P2402" s="18">
        <f t="shared" si="224"/>
        <v>42474.268101851849</v>
      </c>
      <c r="Q2402" t="s">
        <v>8272</v>
      </c>
      <c r="R2402" s="7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7">
        <v>28000</v>
      </c>
      <c r="E2403">
        <v>201</v>
      </c>
      <c r="F2403" t="s">
        <v>8221</v>
      </c>
      <c r="G2403" t="s">
        <v>8224</v>
      </c>
      <c r="H2403" t="s">
        <v>8246</v>
      </c>
      <c r="I2403" s="9">
        <v>1457207096</v>
      </c>
      <c r="J2403">
        <v>1452023096</v>
      </c>
      <c r="K2403" t="b">
        <v>0</v>
      </c>
      <c r="L2403">
        <v>9</v>
      </c>
      <c r="M2403" t="b">
        <v>0</v>
      </c>
      <c r="N2403" s="11">
        <f t="shared" si="222"/>
        <v>0.71785714285714286</v>
      </c>
      <c r="O2403" s="16">
        <f t="shared" si="223"/>
        <v>42374.822870370372</v>
      </c>
      <c r="P2403" s="18">
        <f t="shared" si="224"/>
        <v>42434.822870370372</v>
      </c>
      <c r="Q2403" t="s">
        <v>8284</v>
      </c>
      <c r="R2403" s="7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7">
        <v>12000</v>
      </c>
      <c r="E2404">
        <v>52</v>
      </c>
      <c r="F2404" t="s">
        <v>8221</v>
      </c>
      <c r="G2404" t="s">
        <v>8224</v>
      </c>
      <c r="H2404" t="s">
        <v>8246</v>
      </c>
      <c r="I2404" s="9">
        <v>1431533931</v>
      </c>
      <c r="J2404">
        <v>1428941931</v>
      </c>
      <c r="K2404" t="b">
        <v>0</v>
      </c>
      <c r="L2404">
        <v>1</v>
      </c>
      <c r="M2404" t="b">
        <v>0</v>
      </c>
      <c r="N2404" s="11">
        <f t="shared" si="222"/>
        <v>0.43333333333333329</v>
      </c>
      <c r="O2404" s="16">
        <f t="shared" si="223"/>
        <v>42107.679756944446</v>
      </c>
      <c r="P2404" s="18">
        <f t="shared" si="224"/>
        <v>42137.679756944446</v>
      </c>
      <c r="Q2404" t="s">
        <v>8284</v>
      </c>
      <c r="R2404" s="7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7">
        <v>1200</v>
      </c>
      <c r="E2405">
        <v>202</v>
      </c>
      <c r="F2405" t="s">
        <v>8221</v>
      </c>
      <c r="G2405" t="s">
        <v>8225</v>
      </c>
      <c r="H2405" t="s">
        <v>8247</v>
      </c>
      <c r="I2405" s="9">
        <v>1459368658</v>
      </c>
      <c r="J2405">
        <v>1454188258</v>
      </c>
      <c r="K2405" t="b">
        <v>0</v>
      </c>
      <c r="L2405">
        <v>12</v>
      </c>
      <c r="M2405" t="b">
        <v>0</v>
      </c>
      <c r="N2405" s="11">
        <f t="shared" si="222"/>
        <v>16.833333333333332</v>
      </c>
      <c r="O2405" s="16">
        <f t="shared" si="223"/>
        <v>42399.882615740738</v>
      </c>
      <c r="P2405" s="18">
        <f t="shared" si="224"/>
        <v>42459.840949074074</v>
      </c>
      <c r="Q2405" t="s">
        <v>8284</v>
      </c>
      <c r="R2405" s="7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7">
        <v>15000</v>
      </c>
      <c r="E2406">
        <v>0</v>
      </c>
      <c r="F2406" t="s">
        <v>8221</v>
      </c>
      <c r="G2406" t="s">
        <v>8224</v>
      </c>
      <c r="H2406" t="s">
        <v>8246</v>
      </c>
      <c r="I2406" s="9">
        <v>1451782607</v>
      </c>
      <c r="J2406">
        <v>1449190607</v>
      </c>
      <c r="K2406" t="b">
        <v>0</v>
      </c>
      <c r="L2406">
        <v>0</v>
      </c>
      <c r="M2406" t="b">
        <v>0</v>
      </c>
      <c r="N2406" s="11">
        <f t="shared" si="222"/>
        <v>0</v>
      </c>
      <c r="O2406" s="16">
        <f t="shared" si="223"/>
        <v>42342.03943287037</v>
      </c>
      <c r="P2406" s="18">
        <f t="shared" si="224"/>
        <v>42372.03943287037</v>
      </c>
      <c r="Q2406" t="s">
        <v>8284</v>
      </c>
      <c r="R2406" s="7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7">
        <v>5000</v>
      </c>
      <c r="E2407">
        <v>1126</v>
      </c>
      <c r="F2407" t="s">
        <v>8221</v>
      </c>
      <c r="G2407" t="s">
        <v>8224</v>
      </c>
      <c r="H2407" t="s">
        <v>8246</v>
      </c>
      <c r="I2407" s="9">
        <v>1472911375</v>
      </c>
      <c r="J2407">
        <v>1471096975</v>
      </c>
      <c r="K2407" t="b">
        <v>0</v>
      </c>
      <c r="L2407">
        <v>20</v>
      </c>
      <c r="M2407" t="b">
        <v>0</v>
      </c>
      <c r="N2407" s="11">
        <f t="shared" si="222"/>
        <v>22.52</v>
      </c>
      <c r="O2407" s="16">
        <f t="shared" si="223"/>
        <v>42595.585358796292</v>
      </c>
      <c r="P2407" s="18">
        <f t="shared" si="224"/>
        <v>42616.585358796292</v>
      </c>
      <c r="Q2407" t="s">
        <v>8284</v>
      </c>
      <c r="R2407" s="7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7">
        <v>3250</v>
      </c>
      <c r="E2408">
        <v>1345</v>
      </c>
      <c r="F2408" t="s">
        <v>8221</v>
      </c>
      <c r="G2408" t="s">
        <v>8224</v>
      </c>
      <c r="H2408" t="s">
        <v>8246</v>
      </c>
      <c r="I2408" s="9">
        <v>1421635190</v>
      </c>
      <c r="J2408">
        <v>1418179190</v>
      </c>
      <c r="K2408" t="b">
        <v>0</v>
      </c>
      <c r="L2408">
        <v>16</v>
      </c>
      <c r="M2408" t="b">
        <v>0</v>
      </c>
      <c r="N2408" s="11">
        <f t="shared" si="222"/>
        <v>41.384615384615387</v>
      </c>
      <c r="O2408" s="16">
        <f t="shared" si="223"/>
        <v>41983.110995370371</v>
      </c>
      <c r="P2408" s="18">
        <f t="shared" si="224"/>
        <v>42023.110995370371</v>
      </c>
      <c r="Q2408" t="s">
        <v>8284</v>
      </c>
      <c r="R2408" s="7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7">
        <v>22000</v>
      </c>
      <c r="E2409">
        <v>5557</v>
      </c>
      <c r="F2409" t="s">
        <v>8221</v>
      </c>
      <c r="G2409" t="s">
        <v>8224</v>
      </c>
      <c r="H2409" t="s">
        <v>8246</v>
      </c>
      <c r="I2409" s="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>
        <f t="shared" si="222"/>
        <v>25.259090909090908</v>
      </c>
      <c r="O2409" s="16">
        <f t="shared" si="223"/>
        <v>42082.575555555552</v>
      </c>
      <c r="P2409" s="18">
        <f t="shared" si="224"/>
        <v>42105.25</v>
      </c>
      <c r="Q2409" t="s">
        <v>8284</v>
      </c>
      <c r="R2409" s="7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7">
        <v>15000</v>
      </c>
      <c r="E2410">
        <v>30</v>
      </c>
      <c r="F2410" t="s">
        <v>8221</v>
      </c>
      <c r="G2410" t="s">
        <v>8224</v>
      </c>
      <c r="H2410" t="s">
        <v>8246</v>
      </c>
      <c r="I2410" s="9">
        <v>1415247757</v>
      </c>
      <c r="J2410">
        <v>1412652157</v>
      </c>
      <c r="K2410" t="b">
        <v>0</v>
      </c>
      <c r="L2410">
        <v>2</v>
      </c>
      <c r="M2410" t="b">
        <v>0</v>
      </c>
      <c r="N2410" s="11">
        <f t="shared" si="222"/>
        <v>0.2</v>
      </c>
      <c r="O2410" s="16">
        <f t="shared" si="223"/>
        <v>41919.140706018516</v>
      </c>
      <c r="P2410" s="18">
        <f t="shared" si="224"/>
        <v>41949.182372685187</v>
      </c>
      <c r="Q2410" t="s">
        <v>8284</v>
      </c>
      <c r="R2410" s="7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7">
        <v>25000</v>
      </c>
      <c r="E2411">
        <v>460</v>
      </c>
      <c r="F2411" t="s">
        <v>8221</v>
      </c>
      <c r="G2411" t="s">
        <v>8224</v>
      </c>
      <c r="H2411" t="s">
        <v>8246</v>
      </c>
      <c r="I2411" s="9">
        <v>1439931675</v>
      </c>
      <c r="J2411">
        <v>1437339675</v>
      </c>
      <c r="K2411" t="b">
        <v>0</v>
      </c>
      <c r="L2411">
        <v>6</v>
      </c>
      <c r="M2411" t="b">
        <v>0</v>
      </c>
      <c r="N2411" s="11">
        <f t="shared" si="222"/>
        <v>1.8399999999999999</v>
      </c>
      <c r="O2411" s="16">
        <f t="shared" si="223"/>
        <v>42204.875868055555</v>
      </c>
      <c r="P2411" s="18">
        <f t="shared" si="224"/>
        <v>42234.875868055555</v>
      </c>
      <c r="Q2411" t="s">
        <v>8284</v>
      </c>
      <c r="R2411" s="7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7">
        <v>15000</v>
      </c>
      <c r="E2412">
        <v>0</v>
      </c>
      <c r="F2412" t="s">
        <v>8221</v>
      </c>
      <c r="G2412" t="s">
        <v>8226</v>
      </c>
      <c r="H2412" t="s">
        <v>8248</v>
      </c>
      <c r="I2412" s="9">
        <v>1441619275</v>
      </c>
      <c r="J2412">
        <v>1439027275</v>
      </c>
      <c r="K2412" t="b">
        <v>0</v>
      </c>
      <c r="L2412">
        <v>0</v>
      </c>
      <c r="M2412" t="b">
        <v>0</v>
      </c>
      <c r="N2412" s="11">
        <f t="shared" si="222"/>
        <v>0</v>
      </c>
      <c r="O2412" s="16">
        <f t="shared" si="223"/>
        <v>42224.408275462964</v>
      </c>
      <c r="P2412" s="18">
        <f t="shared" si="224"/>
        <v>42254.408275462964</v>
      </c>
      <c r="Q2412" t="s">
        <v>8284</v>
      </c>
      <c r="R2412" s="7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7">
        <v>25000</v>
      </c>
      <c r="E2413">
        <v>151</v>
      </c>
      <c r="F2413" t="s">
        <v>8221</v>
      </c>
      <c r="G2413" t="s">
        <v>8224</v>
      </c>
      <c r="H2413" t="s">
        <v>8246</v>
      </c>
      <c r="I2413" s="9">
        <v>1440524082</v>
      </c>
      <c r="J2413">
        <v>1437932082</v>
      </c>
      <c r="K2413" t="b">
        <v>0</v>
      </c>
      <c r="L2413">
        <v>3</v>
      </c>
      <c r="M2413" t="b">
        <v>0</v>
      </c>
      <c r="N2413" s="11">
        <f t="shared" si="222"/>
        <v>0.60399999999999998</v>
      </c>
      <c r="O2413" s="16">
        <f t="shared" si="223"/>
        <v>42211.732430555552</v>
      </c>
      <c r="P2413" s="18">
        <f t="shared" si="224"/>
        <v>42241.732430555552</v>
      </c>
      <c r="Q2413" t="s">
        <v>8284</v>
      </c>
      <c r="R2413" s="7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7">
        <v>8000</v>
      </c>
      <c r="E2414">
        <v>0</v>
      </c>
      <c r="F2414" t="s">
        <v>8221</v>
      </c>
      <c r="G2414" t="s">
        <v>8230</v>
      </c>
      <c r="H2414" t="s">
        <v>8249</v>
      </c>
      <c r="I2414" s="9">
        <v>1480185673</v>
      </c>
      <c r="J2414">
        <v>1476294073</v>
      </c>
      <c r="K2414" t="b">
        <v>0</v>
      </c>
      <c r="L2414">
        <v>0</v>
      </c>
      <c r="M2414" t="b">
        <v>0</v>
      </c>
      <c r="N2414" s="11">
        <f t="shared" si="222"/>
        <v>0</v>
      </c>
      <c r="O2414" s="16">
        <f t="shared" si="223"/>
        <v>42655.736956018518</v>
      </c>
      <c r="P2414" s="18">
        <f t="shared" si="224"/>
        <v>42700.778622685189</v>
      </c>
      <c r="Q2414" t="s">
        <v>8284</v>
      </c>
      <c r="R2414" s="7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7">
        <v>3000</v>
      </c>
      <c r="E2415">
        <v>25</v>
      </c>
      <c r="F2415" t="s">
        <v>8221</v>
      </c>
      <c r="G2415" t="s">
        <v>8224</v>
      </c>
      <c r="H2415" t="s">
        <v>8246</v>
      </c>
      <c r="I2415" s="9">
        <v>1401579000</v>
      </c>
      <c r="J2415">
        <v>1398911882</v>
      </c>
      <c r="K2415" t="b">
        <v>0</v>
      </c>
      <c r="L2415">
        <v>3</v>
      </c>
      <c r="M2415" t="b">
        <v>0</v>
      </c>
      <c r="N2415" s="11">
        <f t="shared" si="222"/>
        <v>0.83333333333333337</v>
      </c>
      <c r="O2415" s="16">
        <f t="shared" si="223"/>
        <v>41760.10974537037</v>
      </c>
      <c r="P2415" s="18">
        <f t="shared" si="224"/>
        <v>41790.979166666664</v>
      </c>
      <c r="Q2415" t="s">
        <v>8284</v>
      </c>
      <c r="R2415" s="7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7">
        <v>15000</v>
      </c>
      <c r="E2416">
        <v>460</v>
      </c>
      <c r="F2416" t="s">
        <v>8221</v>
      </c>
      <c r="G2416" t="s">
        <v>8224</v>
      </c>
      <c r="H2416" t="s">
        <v>8246</v>
      </c>
      <c r="I2416" s="9">
        <v>1440215940</v>
      </c>
      <c r="J2416">
        <v>1436805660</v>
      </c>
      <c r="K2416" t="b">
        <v>0</v>
      </c>
      <c r="L2416">
        <v>13</v>
      </c>
      <c r="M2416" t="b">
        <v>0</v>
      </c>
      <c r="N2416" s="11">
        <f t="shared" si="222"/>
        <v>3.0666666666666664</v>
      </c>
      <c r="O2416" s="16">
        <f t="shared" si="223"/>
        <v>42198.695138888885</v>
      </c>
      <c r="P2416" s="18">
        <f t="shared" si="224"/>
        <v>42238.165972222225</v>
      </c>
      <c r="Q2416" t="s">
        <v>8284</v>
      </c>
      <c r="R2416" s="7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7">
        <v>60000</v>
      </c>
      <c r="E2417">
        <v>335</v>
      </c>
      <c r="F2417" t="s">
        <v>8221</v>
      </c>
      <c r="G2417" t="s">
        <v>8224</v>
      </c>
      <c r="H2417" t="s">
        <v>8246</v>
      </c>
      <c r="I2417" s="9">
        <v>1468615346</v>
      </c>
      <c r="J2417">
        <v>1466023346</v>
      </c>
      <c r="K2417" t="b">
        <v>0</v>
      </c>
      <c r="L2417">
        <v>6</v>
      </c>
      <c r="M2417" t="b">
        <v>0</v>
      </c>
      <c r="N2417" s="11">
        <f t="shared" si="222"/>
        <v>0.55833333333333335</v>
      </c>
      <c r="O2417" s="16">
        <f t="shared" si="223"/>
        <v>42536.862800925926</v>
      </c>
      <c r="P2417" s="18">
        <f t="shared" si="224"/>
        <v>42566.862800925926</v>
      </c>
      <c r="Q2417" t="s">
        <v>8284</v>
      </c>
      <c r="R2417" s="7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7">
        <v>20000</v>
      </c>
      <c r="E2418">
        <v>5</v>
      </c>
      <c r="F2418" t="s">
        <v>8221</v>
      </c>
      <c r="G2418" t="s">
        <v>8224</v>
      </c>
      <c r="H2418" t="s">
        <v>8246</v>
      </c>
      <c r="I2418" s="9">
        <v>1426345200</v>
      </c>
      <c r="J2418">
        <v>1421343743</v>
      </c>
      <c r="K2418" t="b">
        <v>0</v>
      </c>
      <c r="L2418">
        <v>1</v>
      </c>
      <c r="M2418" t="b">
        <v>0</v>
      </c>
      <c r="N2418" s="11">
        <f t="shared" si="222"/>
        <v>2.5000000000000001E-2</v>
      </c>
      <c r="O2418" s="16">
        <f t="shared" si="223"/>
        <v>42019.737766203703</v>
      </c>
      <c r="P2418" s="18">
        <f t="shared" si="224"/>
        <v>42077.625</v>
      </c>
      <c r="Q2418" t="s">
        <v>8284</v>
      </c>
      <c r="R2418" s="7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7">
        <v>1000</v>
      </c>
      <c r="E2419">
        <v>0</v>
      </c>
      <c r="F2419" t="s">
        <v>8221</v>
      </c>
      <c r="G2419" t="s">
        <v>8224</v>
      </c>
      <c r="H2419" t="s">
        <v>8246</v>
      </c>
      <c r="I2419" s="9">
        <v>1407705187</v>
      </c>
      <c r="J2419">
        <v>1405113187</v>
      </c>
      <c r="K2419" t="b">
        <v>0</v>
      </c>
      <c r="L2419">
        <v>0</v>
      </c>
      <c r="M2419" t="b">
        <v>0</v>
      </c>
      <c r="N2419" s="11">
        <f t="shared" si="222"/>
        <v>0</v>
      </c>
      <c r="O2419" s="16">
        <f t="shared" si="223"/>
        <v>41831.884108796294</v>
      </c>
      <c r="P2419" s="18">
        <f t="shared" si="224"/>
        <v>41861.884108796294</v>
      </c>
      <c r="Q2419" t="s">
        <v>8284</v>
      </c>
      <c r="R2419" s="7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7">
        <v>25000</v>
      </c>
      <c r="E2420">
        <v>5</v>
      </c>
      <c r="F2420" t="s">
        <v>8221</v>
      </c>
      <c r="G2420" t="s">
        <v>8224</v>
      </c>
      <c r="H2420" t="s">
        <v>8246</v>
      </c>
      <c r="I2420" s="9">
        <v>1427225644</v>
      </c>
      <c r="J2420">
        <v>1422045244</v>
      </c>
      <c r="K2420" t="b">
        <v>0</v>
      </c>
      <c r="L2420">
        <v>5</v>
      </c>
      <c r="M2420" t="b">
        <v>0</v>
      </c>
      <c r="N2420" s="11">
        <f t="shared" si="222"/>
        <v>0.02</v>
      </c>
      <c r="O2420" s="16">
        <f t="shared" si="223"/>
        <v>42027.856990740736</v>
      </c>
      <c r="P2420" s="18">
        <f t="shared" si="224"/>
        <v>42087.815324074079</v>
      </c>
      <c r="Q2420" t="s">
        <v>8284</v>
      </c>
      <c r="R2420" s="7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7">
        <v>3000</v>
      </c>
      <c r="E2421">
        <v>0</v>
      </c>
      <c r="F2421" t="s">
        <v>8221</v>
      </c>
      <c r="G2421" t="s">
        <v>8224</v>
      </c>
      <c r="H2421" t="s">
        <v>8246</v>
      </c>
      <c r="I2421" s="9">
        <v>1424281389</v>
      </c>
      <c r="J2421">
        <v>1419097389</v>
      </c>
      <c r="K2421" t="b">
        <v>0</v>
      </c>
      <c r="L2421">
        <v>0</v>
      </c>
      <c r="M2421" t="b">
        <v>0</v>
      </c>
      <c r="N2421" s="11">
        <f t="shared" si="222"/>
        <v>0</v>
      </c>
      <c r="O2421" s="16">
        <f t="shared" si="223"/>
        <v>41993.738298611104</v>
      </c>
      <c r="P2421" s="18">
        <f t="shared" si="224"/>
        <v>42053.738298611104</v>
      </c>
      <c r="Q2421" t="s">
        <v>8284</v>
      </c>
      <c r="R2421" s="7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7">
        <v>16870</v>
      </c>
      <c r="E2422">
        <v>2501</v>
      </c>
      <c r="F2422" t="s">
        <v>8221</v>
      </c>
      <c r="G2422" t="s">
        <v>8224</v>
      </c>
      <c r="H2422" t="s">
        <v>8246</v>
      </c>
      <c r="I2422" s="9">
        <v>1415583695</v>
      </c>
      <c r="J2422">
        <v>1410396095</v>
      </c>
      <c r="K2422" t="b">
        <v>0</v>
      </c>
      <c r="L2422">
        <v>36</v>
      </c>
      <c r="M2422" t="b">
        <v>0</v>
      </c>
      <c r="N2422" s="11">
        <f t="shared" si="222"/>
        <v>14.825133372851216</v>
      </c>
      <c r="O2422" s="16">
        <f t="shared" si="223"/>
        <v>41893.028877314813</v>
      </c>
      <c r="P2422" s="18">
        <f t="shared" si="224"/>
        <v>41953.070543981477</v>
      </c>
      <c r="Q2422" t="s">
        <v>8284</v>
      </c>
      <c r="R2422" s="7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7">
        <v>6000</v>
      </c>
      <c r="E2423">
        <v>1</v>
      </c>
      <c r="F2423" t="s">
        <v>8221</v>
      </c>
      <c r="G2423" t="s">
        <v>8224</v>
      </c>
      <c r="H2423" t="s">
        <v>8246</v>
      </c>
      <c r="I2423" s="9">
        <v>1424536196</v>
      </c>
      <c r="J2423">
        <v>1421944196</v>
      </c>
      <c r="K2423" t="b">
        <v>0</v>
      </c>
      <c r="L2423">
        <v>1</v>
      </c>
      <c r="M2423" t="b">
        <v>0</v>
      </c>
      <c r="N2423" s="11">
        <f t="shared" si="222"/>
        <v>1.6666666666666666E-2</v>
      </c>
      <c r="O2423" s="16">
        <f t="shared" si="223"/>
        <v>42026.687453703707</v>
      </c>
      <c r="P2423" s="18">
        <f t="shared" si="224"/>
        <v>42056.687453703707</v>
      </c>
      <c r="Q2423" t="s">
        <v>8284</v>
      </c>
      <c r="R2423" s="7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7">
        <v>500</v>
      </c>
      <c r="E2424">
        <v>1</v>
      </c>
      <c r="F2424" t="s">
        <v>8221</v>
      </c>
      <c r="G2424" t="s">
        <v>8224</v>
      </c>
      <c r="H2424" t="s">
        <v>8246</v>
      </c>
      <c r="I2424" s="9">
        <v>1426091036</v>
      </c>
      <c r="J2424">
        <v>1423502636</v>
      </c>
      <c r="K2424" t="b">
        <v>0</v>
      </c>
      <c r="L2424">
        <v>1</v>
      </c>
      <c r="M2424" t="b">
        <v>0</v>
      </c>
      <c r="N2424" s="11">
        <f t="shared" si="222"/>
        <v>0.2</v>
      </c>
      <c r="O2424" s="16">
        <f t="shared" si="223"/>
        <v>42044.724953703699</v>
      </c>
      <c r="P2424" s="18">
        <f t="shared" si="224"/>
        <v>42074.683287037042</v>
      </c>
      <c r="Q2424" t="s">
        <v>8284</v>
      </c>
      <c r="R2424" s="7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7">
        <v>60000</v>
      </c>
      <c r="E2425">
        <v>8</v>
      </c>
      <c r="F2425" t="s">
        <v>8221</v>
      </c>
      <c r="G2425" t="s">
        <v>8224</v>
      </c>
      <c r="H2425" t="s">
        <v>8246</v>
      </c>
      <c r="I2425" s="9">
        <v>1420044890</v>
      </c>
      <c r="J2425">
        <v>1417452890</v>
      </c>
      <c r="K2425" t="b">
        <v>0</v>
      </c>
      <c r="L2425">
        <v>1</v>
      </c>
      <c r="M2425" t="b">
        <v>0</v>
      </c>
      <c r="N2425" s="11">
        <f t="shared" si="222"/>
        <v>1.3333333333333334E-2</v>
      </c>
      <c r="O2425" s="16">
        <f t="shared" si="223"/>
        <v>41974.704745370371</v>
      </c>
      <c r="P2425" s="18">
        <f t="shared" si="224"/>
        <v>42004.704745370371</v>
      </c>
      <c r="Q2425" t="s">
        <v>8284</v>
      </c>
      <c r="R2425" s="7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7">
        <v>25000</v>
      </c>
      <c r="E2426">
        <v>310</v>
      </c>
      <c r="F2426" t="s">
        <v>8221</v>
      </c>
      <c r="G2426" t="s">
        <v>8224</v>
      </c>
      <c r="H2426" t="s">
        <v>8246</v>
      </c>
      <c r="I2426" s="9">
        <v>1414445108</v>
      </c>
      <c r="J2426">
        <v>1411853108</v>
      </c>
      <c r="K2426" t="b">
        <v>0</v>
      </c>
      <c r="L2426">
        <v>9</v>
      </c>
      <c r="M2426" t="b">
        <v>0</v>
      </c>
      <c r="N2426" s="11">
        <f t="shared" si="222"/>
        <v>1.24</v>
      </c>
      <c r="O2426" s="16">
        <f t="shared" si="223"/>
        <v>41909.892453703702</v>
      </c>
      <c r="P2426" s="18">
        <f t="shared" si="224"/>
        <v>41939.892453703702</v>
      </c>
      <c r="Q2426" t="s">
        <v>8284</v>
      </c>
      <c r="R2426" s="7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7">
        <v>3500</v>
      </c>
      <c r="E2427">
        <v>1</v>
      </c>
      <c r="F2427" t="s">
        <v>8221</v>
      </c>
      <c r="G2427" t="s">
        <v>8224</v>
      </c>
      <c r="H2427" t="s">
        <v>8246</v>
      </c>
      <c r="I2427" s="9">
        <v>1464386640</v>
      </c>
      <c r="J2427">
        <v>1463090149</v>
      </c>
      <c r="K2427" t="b">
        <v>0</v>
      </c>
      <c r="L2427">
        <v>1</v>
      </c>
      <c r="M2427" t="b">
        <v>0</v>
      </c>
      <c r="N2427" s="11">
        <f t="shared" si="222"/>
        <v>2.8571428571428574E-2</v>
      </c>
      <c r="O2427" s="16">
        <f t="shared" si="223"/>
        <v>42502.913761574076</v>
      </c>
      <c r="P2427" s="18">
        <f t="shared" si="224"/>
        <v>42517.919444444444</v>
      </c>
      <c r="Q2427" t="s">
        <v>8284</v>
      </c>
      <c r="R2427" s="7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7">
        <v>20000</v>
      </c>
      <c r="E2428">
        <v>0</v>
      </c>
      <c r="F2428" t="s">
        <v>8221</v>
      </c>
      <c r="G2428" t="s">
        <v>8224</v>
      </c>
      <c r="H2428" t="s">
        <v>8246</v>
      </c>
      <c r="I2428" s="9">
        <v>1439006692</v>
      </c>
      <c r="J2428">
        <v>1433822692</v>
      </c>
      <c r="K2428" t="b">
        <v>0</v>
      </c>
      <c r="L2428">
        <v>0</v>
      </c>
      <c r="M2428" t="b">
        <v>0</v>
      </c>
      <c r="N2428" s="11">
        <f t="shared" si="222"/>
        <v>0</v>
      </c>
      <c r="O2428" s="16">
        <f t="shared" si="223"/>
        <v>42164.170046296291</v>
      </c>
      <c r="P2428" s="18">
        <f t="shared" si="224"/>
        <v>42224.170046296291</v>
      </c>
      <c r="Q2428" t="s">
        <v>8284</v>
      </c>
      <c r="R2428" s="7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7">
        <v>50000</v>
      </c>
      <c r="E2429">
        <v>1</v>
      </c>
      <c r="F2429" t="s">
        <v>8221</v>
      </c>
      <c r="G2429" t="s">
        <v>8224</v>
      </c>
      <c r="H2429" t="s">
        <v>8246</v>
      </c>
      <c r="I2429" s="9">
        <v>1458715133</v>
      </c>
      <c r="J2429">
        <v>1455262733</v>
      </c>
      <c r="K2429" t="b">
        <v>0</v>
      </c>
      <c r="L2429">
        <v>1</v>
      </c>
      <c r="M2429" t="b">
        <v>0</v>
      </c>
      <c r="N2429" s="11">
        <f t="shared" si="222"/>
        <v>2E-3</v>
      </c>
      <c r="O2429" s="16">
        <f t="shared" si="223"/>
        <v>42412.318668981476</v>
      </c>
      <c r="P2429" s="18">
        <f t="shared" si="224"/>
        <v>42452.277002314819</v>
      </c>
      <c r="Q2429" t="s">
        <v>8284</v>
      </c>
      <c r="R2429" s="7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7">
        <v>35000</v>
      </c>
      <c r="E2430">
        <v>1</v>
      </c>
      <c r="F2430" t="s">
        <v>8221</v>
      </c>
      <c r="G2430" t="s">
        <v>8224</v>
      </c>
      <c r="H2430" t="s">
        <v>8246</v>
      </c>
      <c r="I2430" s="9">
        <v>1426182551</v>
      </c>
      <c r="J2430">
        <v>1423594151</v>
      </c>
      <c r="K2430" t="b">
        <v>0</v>
      </c>
      <c r="L2430">
        <v>1</v>
      </c>
      <c r="M2430" t="b">
        <v>0</v>
      </c>
      <c r="N2430" s="11">
        <f t="shared" si="222"/>
        <v>2.8571428571428571E-3</v>
      </c>
      <c r="O2430" s="16">
        <f t="shared" si="223"/>
        <v>42045.784155092595</v>
      </c>
      <c r="P2430" s="18">
        <f t="shared" si="224"/>
        <v>42075.742488425924</v>
      </c>
      <c r="Q2430" t="s">
        <v>8284</v>
      </c>
      <c r="R2430" s="7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7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9">
        <v>1486313040</v>
      </c>
      <c r="J2431">
        <v>1483131966</v>
      </c>
      <c r="K2431" t="b">
        <v>0</v>
      </c>
      <c r="L2431">
        <v>4</v>
      </c>
      <c r="M2431" t="b">
        <v>0</v>
      </c>
      <c r="N2431" s="11">
        <f t="shared" si="222"/>
        <v>1.4321428571428572</v>
      </c>
      <c r="O2431" s="16">
        <f t="shared" si="223"/>
        <v>42734.879236111112</v>
      </c>
      <c r="P2431" s="18">
        <f t="shared" si="224"/>
        <v>42771.697222222225</v>
      </c>
      <c r="Q2431" t="s">
        <v>8284</v>
      </c>
      <c r="R2431" s="7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7">
        <v>3000</v>
      </c>
      <c r="E2432">
        <v>21</v>
      </c>
      <c r="F2432" t="s">
        <v>8221</v>
      </c>
      <c r="G2432" t="s">
        <v>8224</v>
      </c>
      <c r="H2432" t="s">
        <v>8246</v>
      </c>
      <c r="I2432" s="9">
        <v>1455246504</v>
      </c>
      <c r="J2432">
        <v>1452654504</v>
      </c>
      <c r="K2432" t="b">
        <v>0</v>
      </c>
      <c r="L2432">
        <v>2</v>
      </c>
      <c r="M2432" t="b">
        <v>0</v>
      </c>
      <c r="N2432" s="11">
        <f t="shared" si="222"/>
        <v>0.70000000000000007</v>
      </c>
      <c r="O2432" s="16">
        <f t="shared" si="223"/>
        <v>42382.130833333329</v>
      </c>
      <c r="P2432" s="18">
        <f t="shared" si="224"/>
        <v>42412.130833333329</v>
      </c>
      <c r="Q2432" t="s">
        <v>8284</v>
      </c>
      <c r="R2432" s="7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7">
        <v>100000</v>
      </c>
      <c r="E2433">
        <v>2</v>
      </c>
      <c r="F2433" t="s">
        <v>8221</v>
      </c>
      <c r="G2433" t="s">
        <v>8224</v>
      </c>
      <c r="H2433" t="s">
        <v>8246</v>
      </c>
      <c r="I2433" s="9">
        <v>1467080613</v>
      </c>
      <c r="J2433">
        <v>1461896613</v>
      </c>
      <c r="K2433" t="b">
        <v>0</v>
      </c>
      <c r="L2433">
        <v>2</v>
      </c>
      <c r="M2433" t="b">
        <v>0</v>
      </c>
      <c r="N2433" s="11">
        <f t="shared" si="222"/>
        <v>2E-3</v>
      </c>
      <c r="O2433" s="16">
        <f t="shared" si="223"/>
        <v>42489.099687499998</v>
      </c>
      <c r="P2433" s="18">
        <f t="shared" si="224"/>
        <v>42549.099687499998</v>
      </c>
      <c r="Q2433" t="s">
        <v>8284</v>
      </c>
      <c r="R2433" s="7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7">
        <v>14000</v>
      </c>
      <c r="E2434">
        <v>2</v>
      </c>
      <c r="F2434" t="s">
        <v>8221</v>
      </c>
      <c r="G2434" t="s">
        <v>8224</v>
      </c>
      <c r="H2434" t="s">
        <v>8246</v>
      </c>
      <c r="I2434" s="9">
        <v>1425791697</v>
      </c>
      <c r="J2434">
        <v>1423199697</v>
      </c>
      <c r="K2434" t="b">
        <v>0</v>
      </c>
      <c r="L2434">
        <v>2</v>
      </c>
      <c r="M2434" t="b">
        <v>0</v>
      </c>
      <c r="N2434" s="11">
        <f t="shared" ref="N2434:N2497" si="228">E2434/D2434*100</f>
        <v>1.4285714285714287E-2</v>
      </c>
      <c r="O2434" s="16">
        <f t="shared" ref="O2434:O2497" si="229">(((J2434/60)/60)/24)+DATE(1970,1,1)</f>
        <v>42041.218715277777</v>
      </c>
      <c r="P2434" s="18">
        <f t="shared" ref="P2434:P2497" si="230">(((I2434/60)/60)/24)+DATE(1970,1,1)</f>
        <v>42071.218715277777</v>
      </c>
      <c r="Q2434" t="s">
        <v>8284</v>
      </c>
      <c r="R2434" s="7">
        <f t="shared" ref="R2434:R2497" si="231">E2434/L2434</f>
        <v>1</v>
      </c>
      <c r="S2434" t="str">
        <f t="shared" si="226"/>
        <v>food</v>
      </c>
      <c r="T2434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7">
        <v>10000</v>
      </c>
      <c r="E2435">
        <v>0</v>
      </c>
      <c r="F2435" t="s">
        <v>8221</v>
      </c>
      <c r="G2435" t="s">
        <v>8224</v>
      </c>
      <c r="H2435" t="s">
        <v>8246</v>
      </c>
      <c r="I2435" s="9">
        <v>1456608943</v>
      </c>
      <c r="J2435">
        <v>1454016943</v>
      </c>
      <c r="K2435" t="b">
        <v>0</v>
      </c>
      <c r="L2435">
        <v>0</v>
      </c>
      <c r="M2435" t="b">
        <v>0</v>
      </c>
      <c r="N2435" s="11">
        <f t="shared" si="228"/>
        <v>0</v>
      </c>
      <c r="O2435" s="16">
        <f t="shared" si="229"/>
        <v>42397.89980324074</v>
      </c>
      <c r="P2435" s="18">
        <f t="shared" si="230"/>
        <v>42427.89980324074</v>
      </c>
      <c r="Q2435" t="s">
        <v>8284</v>
      </c>
      <c r="R2435" s="7" t="e">
        <f t="shared" si="231"/>
        <v>#DIV/0!</v>
      </c>
      <c r="S2435" t="str">
        <f t="shared" ref="S2435:S2498" si="232">LEFT(Q2435,FIND("/",Q2435)-1)</f>
        <v>food</v>
      </c>
      <c r="T2435" t="str">
        <f t="shared" ref="T2435:T2498" si="233">RIGHT(Q2435,LEN(Q2435)-FIND("/",Q2435))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7">
        <v>20000</v>
      </c>
      <c r="E2436">
        <v>26</v>
      </c>
      <c r="F2436" t="s">
        <v>8221</v>
      </c>
      <c r="G2436" t="s">
        <v>8224</v>
      </c>
      <c r="H2436" t="s">
        <v>8246</v>
      </c>
      <c r="I2436" s="9">
        <v>1438662474</v>
      </c>
      <c r="J2436">
        <v>1435206474</v>
      </c>
      <c r="K2436" t="b">
        <v>0</v>
      </c>
      <c r="L2436">
        <v>2</v>
      </c>
      <c r="M2436" t="b">
        <v>0</v>
      </c>
      <c r="N2436" s="11">
        <f t="shared" si="228"/>
        <v>0.13</v>
      </c>
      <c r="O2436" s="16">
        <f t="shared" si="229"/>
        <v>42180.18604166666</v>
      </c>
      <c r="P2436" s="18">
        <f t="shared" si="230"/>
        <v>42220.18604166666</v>
      </c>
      <c r="Q2436" t="s">
        <v>8284</v>
      </c>
      <c r="R2436" s="7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9">
        <v>1444027186</v>
      </c>
      <c r="J2437">
        <v>1441435186</v>
      </c>
      <c r="K2437" t="b">
        <v>0</v>
      </c>
      <c r="L2437">
        <v>4</v>
      </c>
      <c r="M2437" t="b">
        <v>0</v>
      </c>
      <c r="N2437" s="11">
        <f t="shared" si="228"/>
        <v>0.48960000000000004</v>
      </c>
      <c r="O2437" s="16">
        <f t="shared" si="229"/>
        <v>42252.277615740735</v>
      </c>
      <c r="P2437" s="18">
        <f t="shared" si="230"/>
        <v>42282.277615740735</v>
      </c>
      <c r="Q2437" t="s">
        <v>8284</v>
      </c>
      <c r="R2437" s="7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7">
        <v>117000</v>
      </c>
      <c r="E2438">
        <v>45</v>
      </c>
      <c r="F2438" t="s">
        <v>8221</v>
      </c>
      <c r="G2438" t="s">
        <v>8229</v>
      </c>
      <c r="H2438" t="s">
        <v>8251</v>
      </c>
      <c r="I2438" s="9">
        <v>1454078770</v>
      </c>
      <c r="J2438">
        <v>1448894770</v>
      </c>
      <c r="K2438" t="b">
        <v>0</v>
      </c>
      <c r="L2438">
        <v>2</v>
      </c>
      <c r="M2438" t="b">
        <v>0</v>
      </c>
      <c r="N2438" s="11">
        <f t="shared" si="228"/>
        <v>3.8461538461538464E-2</v>
      </c>
      <c r="O2438" s="16">
        <f t="shared" si="229"/>
        <v>42338.615393518514</v>
      </c>
      <c r="P2438" s="18">
        <f t="shared" si="230"/>
        <v>42398.615393518514</v>
      </c>
      <c r="Q2438" t="s">
        <v>8284</v>
      </c>
      <c r="R2438" s="7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7">
        <v>8000</v>
      </c>
      <c r="E2439">
        <v>0</v>
      </c>
      <c r="F2439" t="s">
        <v>8221</v>
      </c>
      <c r="G2439" t="s">
        <v>8224</v>
      </c>
      <c r="H2439" t="s">
        <v>8246</v>
      </c>
      <c r="I2439" s="9">
        <v>1426615200</v>
      </c>
      <c r="J2439">
        <v>1422400188</v>
      </c>
      <c r="K2439" t="b">
        <v>0</v>
      </c>
      <c r="L2439">
        <v>0</v>
      </c>
      <c r="M2439" t="b">
        <v>0</v>
      </c>
      <c r="N2439" s="11">
        <f t="shared" si="228"/>
        <v>0</v>
      </c>
      <c r="O2439" s="16">
        <f t="shared" si="229"/>
        <v>42031.965138888889</v>
      </c>
      <c r="P2439" s="18">
        <f t="shared" si="230"/>
        <v>42080.75</v>
      </c>
      <c r="Q2439" t="s">
        <v>8284</v>
      </c>
      <c r="R2439" s="7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7">
        <v>15000</v>
      </c>
      <c r="E2440">
        <v>50</v>
      </c>
      <c r="F2440" t="s">
        <v>8221</v>
      </c>
      <c r="G2440" t="s">
        <v>8224</v>
      </c>
      <c r="H2440" t="s">
        <v>8246</v>
      </c>
      <c r="I2440" s="9">
        <v>1449529062</v>
      </c>
      <c r="J2440">
        <v>1444341462</v>
      </c>
      <c r="K2440" t="b">
        <v>0</v>
      </c>
      <c r="L2440">
        <v>1</v>
      </c>
      <c r="M2440" t="b">
        <v>0</v>
      </c>
      <c r="N2440" s="11">
        <f t="shared" si="228"/>
        <v>0.33333333333333337</v>
      </c>
      <c r="O2440" s="16">
        <f t="shared" si="229"/>
        <v>42285.91506944444</v>
      </c>
      <c r="P2440" s="18">
        <f t="shared" si="230"/>
        <v>42345.956736111111</v>
      </c>
      <c r="Q2440" t="s">
        <v>8284</v>
      </c>
      <c r="R2440" s="7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7">
        <v>10000</v>
      </c>
      <c r="E2441">
        <v>0</v>
      </c>
      <c r="F2441" t="s">
        <v>8221</v>
      </c>
      <c r="G2441" t="s">
        <v>8224</v>
      </c>
      <c r="H2441" t="s">
        <v>8246</v>
      </c>
      <c r="I2441" s="9">
        <v>1445197129</v>
      </c>
      <c r="J2441">
        <v>1442605129</v>
      </c>
      <c r="K2441" t="b">
        <v>0</v>
      </c>
      <c r="L2441">
        <v>0</v>
      </c>
      <c r="M2441" t="b">
        <v>0</v>
      </c>
      <c r="N2441" s="11">
        <f t="shared" si="228"/>
        <v>0</v>
      </c>
      <c r="O2441" s="16">
        <f t="shared" si="229"/>
        <v>42265.818622685183</v>
      </c>
      <c r="P2441" s="18">
        <f t="shared" si="230"/>
        <v>42295.818622685183</v>
      </c>
      <c r="Q2441" t="s">
        <v>8284</v>
      </c>
      <c r="R2441" s="7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7">
        <v>5000</v>
      </c>
      <c r="E2442">
        <v>10</v>
      </c>
      <c r="F2442" t="s">
        <v>8221</v>
      </c>
      <c r="G2442" t="s">
        <v>8242</v>
      </c>
      <c r="H2442" t="s">
        <v>8249</v>
      </c>
      <c r="I2442" s="9">
        <v>1455399313</v>
      </c>
      <c r="J2442">
        <v>1452807313</v>
      </c>
      <c r="K2442" t="b">
        <v>0</v>
      </c>
      <c r="L2442">
        <v>2</v>
      </c>
      <c r="M2442" t="b">
        <v>0</v>
      </c>
      <c r="N2442" s="11">
        <f t="shared" si="228"/>
        <v>0.2</v>
      </c>
      <c r="O2442" s="16">
        <f t="shared" si="229"/>
        <v>42383.899456018517</v>
      </c>
      <c r="P2442" s="18">
        <f t="shared" si="230"/>
        <v>42413.899456018517</v>
      </c>
      <c r="Q2442" t="s">
        <v>8284</v>
      </c>
      <c r="R2442" s="7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7">
        <v>7500</v>
      </c>
      <c r="E2443">
        <v>8091</v>
      </c>
      <c r="F2443" t="s">
        <v>8219</v>
      </c>
      <c r="G2443" t="s">
        <v>8224</v>
      </c>
      <c r="H2443" t="s">
        <v>8246</v>
      </c>
      <c r="I2443" s="9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>
        <f t="shared" si="228"/>
        <v>107.88</v>
      </c>
      <c r="O2443" s="16">
        <f t="shared" si="229"/>
        <v>42187.125625000001</v>
      </c>
      <c r="P2443" s="18">
        <f t="shared" si="230"/>
        <v>42208.207638888889</v>
      </c>
      <c r="Q2443" t="s">
        <v>8298</v>
      </c>
      <c r="R2443" s="7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7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9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>
        <f t="shared" si="228"/>
        <v>125.94166666666666</v>
      </c>
      <c r="O2444" s="16">
        <f t="shared" si="229"/>
        <v>42052.666990740734</v>
      </c>
      <c r="P2444" s="18">
        <f t="shared" si="230"/>
        <v>42082.625324074077</v>
      </c>
      <c r="Q2444" t="s">
        <v>8298</v>
      </c>
      <c r="R2444" s="7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7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9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>
        <f t="shared" si="228"/>
        <v>202.51495</v>
      </c>
      <c r="O2445" s="16">
        <f t="shared" si="229"/>
        <v>41836.625254629631</v>
      </c>
      <c r="P2445" s="18">
        <f t="shared" si="230"/>
        <v>41866.625254629631</v>
      </c>
      <c r="Q2445" t="s">
        <v>8298</v>
      </c>
      <c r="R2445" s="7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7">
        <v>3000</v>
      </c>
      <c r="E2446">
        <v>3258</v>
      </c>
      <c r="F2446" t="s">
        <v>8219</v>
      </c>
      <c r="G2446" t="s">
        <v>8224</v>
      </c>
      <c r="H2446" t="s">
        <v>8246</v>
      </c>
      <c r="I2446" s="9">
        <v>1464199591</v>
      </c>
      <c r="J2446">
        <v>1461607591</v>
      </c>
      <c r="K2446" t="b">
        <v>0</v>
      </c>
      <c r="L2446">
        <v>61</v>
      </c>
      <c r="M2446" t="b">
        <v>1</v>
      </c>
      <c r="N2446" s="11">
        <f t="shared" si="228"/>
        <v>108.60000000000001</v>
      </c>
      <c r="O2446" s="16">
        <f t="shared" si="229"/>
        <v>42485.754525462966</v>
      </c>
      <c r="P2446" s="18">
        <f t="shared" si="230"/>
        <v>42515.754525462966</v>
      </c>
      <c r="Q2446" t="s">
        <v>8298</v>
      </c>
      <c r="R2446" s="7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7">
        <v>5000</v>
      </c>
      <c r="E2447">
        <v>8640</v>
      </c>
      <c r="F2447" t="s">
        <v>8219</v>
      </c>
      <c r="G2447" t="s">
        <v>8224</v>
      </c>
      <c r="H2447" t="s">
        <v>8246</v>
      </c>
      <c r="I2447" s="9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>
        <f t="shared" si="228"/>
        <v>172.8</v>
      </c>
      <c r="O2447" s="16">
        <f t="shared" si="229"/>
        <v>42243.190057870372</v>
      </c>
      <c r="P2447" s="18">
        <f t="shared" si="230"/>
        <v>42273.190057870372</v>
      </c>
      <c r="Q2447" t="s">
        <v>8298</v>
      </c>
      <c r="R2447" s="7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7">
        <v>5000</v>
      </c>
      <c r="E2448">
        <v>8399</v>
      </c>
      <c r="F2448" t="s">
        <v>8219</v>
      </c>
      <c r="G2448" t="s">
        <v>8224</v>
      </c>
      <c r="H2448" t="s">
        <v>8246</v>
      </c>
      <c r="I2448" s="9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>
        <f t="shared" si="228"/>
        <v>167.98</v>
      </c>
      <c r="O2448" s="16">
        <f t="shared" si="229"/>
        <v>42670.602673611109</v>
      </c>
      <c r="P2448" s="18">
        <f t="shared" si="230"/>
        <v>42700.64434027778</v>
      </c>
      <c r="Q2448" t="s">
        <v>8298</v>
      </c>
      <c r="R2448" s="7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7">
        <v>2500</v>
      </c>
      <c r="E2449">
        <v>10680</v>
      </c>
      <c r="F2449" t="s">
        <v>8219</v>
      </c>
      <c r="G2449" t="s">
        <v>8224</v>
      </c>
      <c r="H2449" t="s">
        <v>8246</v>
      </c>
      <c r="I2449" s="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>
        <f t="shared" si="228"/>
        <v>427.20000000000005</v>
      </c>
      <c r="O2449" s="16">
        <f t="shared" si="229"/>
        <v>42654.469826388886</v>
      </c>
      <c r="P2449" s="18">
        <f t="shared" si="230"/>
        <v>42686.166666666672</v>
      </c>
      <c r="Q2449" t="s">
        <v>8298</v>
      </c>
      <c r="R2449" s="7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7">
        <v>400</v>
      </c>
      <c r="E2450">
        <v>430</v>
      </c>
      <c r="F2450" t="s">
        <v>8219</v>
      </c>
      <c r="G2450" t="s">
        <v>8224</v>
      </c>
      <c r="H2450" t="s">
        <v>8246</v>
      </c>
      <c r="I2450" s="9">
        <v>1472621760</v>
      </c>
      <c r="J2450">
        <v>1472110513</v>
      </c>
      <c r="K2450" t="b">
        <v>0</v>
      </c>
      <c r="L2450">
        <v>9</v>
      </c>
      <c r="M2450" t="b">
        <v>1</v>
      </c>
      <c r="N2450" s="11">
        <f t="shared" si="228"/>
        <v>107.5</v>
      </c>
      <c r="O2450" s="16">
        <f t="shared" si="229"/>
        <v>42607.316122685181</v>
      </c>
      <c r="P2450" s="18">
        <f t="shared" si="230"/>
        <v>42613.233333333337</v>
      </c>
      <c r="Q2450" t="s">
        <v>8298</v>
      </c>
      <c r="R2450" s="7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7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9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>
        <f t="shared" si="228"/>
        <v>108</v>
      </c>
      <c r="O2451" s="16">
        <f t="shared" si="229"/>
        <v>41943.142534722225</v>
      </c>
      <c r="P2451" s="18">
        <f t="shared" si="230"/>
        <v>41973.184201388889</v>
      </c>
      <c r="Q2451" t="s">
        <v>8298</v>
      </c>
      <c r="R2451" s="7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7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9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>
        <f t="shared" si="228"/>
        <v>101.53353333333335</v>
      </c>
      <c r="O2452" s="16">
        <f t="shared" si="229"/>
        <v>41902.07240740741</v>
      </c>
      <c r="P2452" s="18">
        <f t="shared" si="230"/>
        <v>41940.132638888892</v>
      </c>
      <c r="Q2452" t="s">
        <v>8298</v>
      </c>
      <c r="R2452" s="7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7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9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>
        <f t="shared" si="228"/>
        <v>115.45</v>
      </c>
      <c r="O2453" s="16">
        <f t="shared" si="229"/>
        <v>42779.908449074079</v>
      </c>
      <c r="P2453" s="18">
        <f t="shared" si="230"/>
        <v>42799.908449074079</v>
      </c>
      <c r="Q2453" t="s">
        <v>8298</v>
      </c>
      <c r="R2453" s="7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7">
        <v>600</v>
      </c>
      <c r="E2454">
        <v>801</v>
      </c>
      <c r="F2454" t="s">
        <v>8219</v>
      </c>
      <c r="G2454" t="s">
        <v>8224</v>
      </c>
      <c r="H2454" t="s">
        <v>8246</v>
      </c>
      <c r="I2454" s="9">
        <v>1451430000</v>
      </c>
      <c r="J2454">
        <v>1448914500</v>
      </c>
      <c r="K2454" t="b">
        <v>0</v>
      </c>
      <c r="L2454">
        <v>15</v>
      </c>
      <c r="M2454" t="b">
        <v>1</v>
      </c>
      <c r="N2454" s="11">
        <f t="shared" si="228"/>
        <v>133.5</v>
      </c>
      <c r="O2454" s="16">
        <f t="shared" si="229"/>
        <v>42338.84375</v>
      </c>
      <c r="P2454" s="18">
        <f t="shared" si="230"/>
        <v>42367.958333333328</v>
      </c>
      <c r="Q2454" t="s">
        <v>8298</v>
      </c>
      <c r="R2454" s="7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7">
        <v>3000</v>
      </c>
      <c r="E2455">
        <v>4641</v>
      </c>
      <c r="F2455" t="s">
        <v>8219</v>
      </c>
      <c r="G2455" t="s">
        <v>8224</v>
      </c>
      <c r="H2455" t="s">
        <v>8246</v>
      </c>
      <c r="I2455" s="9">
        <v>1486053409</v>
      </c>
      <c r="J2455">
        <v>1483461409</v>
      </c>
      <c r="K2455" t="b">
        <v>0</v>
      </c>
      <c r="L2455">
        <v>67</v>
      </c>
      <c r="M2455" t="b">
        <v>1</v>
      </c>
      <c r="N2455" s="11">
        <f t="shared" si="228"/>
        <v>154.69999999999999</v>
      </c>
      <c r="O2455" s="16">
        <f t="shared" si="229"/>
        <v>42738.692233796297</v>
      </c>
      <c r="P2455" s="18">
        <f t="shared" si="230"/>
        <v>42768.692233796297</v>
      </c>
      <c r="Q2455" t="s">
        <v>8298</v>
      </c>
      <c r="R2455" s="7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7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9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>
        <f t="shared" si="228"/>
        <v>100.84571428571429</v>
      </c>
      <c r="O2456" s="16">
        <f t="shared" si="229"/>
        <v>42770.201481481476</v>
      </c>
      <c r="P2456" s="18">
        <f t="shared" si="230"/>
        <v>42805.201481481476</v>
      </c>
      <c r="Q2456" t="s">
        <v>8298</v>
      </c>
      <c r="R2456" s="7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7">
        <v>300</v>
      </c>
      <c r="E2457">
        <v>546</v>
      </c>
      <c r="F2457" t="s">
        <v>8219</v>
      </c>
      <c r="G2457" t="s">
        <v>8224</v>
      </c>
      <c r="H2457" t="s">
        <v>8246</v>
      </c>
      <c r="I2457" s="9">
        <v>1461177950</v>
      </c>
      <c r="J2457">
        <v>1458758750</v>
      </c>
      <c r="K2457" t="b">
        <v>0</v>
      </c>
      <c r="L2457">
        <v>16</v>
      </c>
      <c r="M2457" t="b">
        <v>1</v>
      </c>
      <c r="N2457" s="11">
        <f t="shared" si="228"/>
        <v>182</v>
      </c>
      <c r="O2457" s="16">
        <f t="shared" si="229"/>
        <v>42452.781828703708</v>
      </c>
      <c r="P2457" s="18">
        <f t="shared" si="230"/>
        <v>42480.781828703708</v>
      </c>
      <c r="Q2457" t="s">
        <v>8298</v>
      </c>
      <c r="R2457" s="7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7">
        <v>1500</v>
      </c>
      <c r="E2458">
        <v>2713</v>
      </c>
      <c r="F2458" t="s">
        <v>8219</v>
      </c>
      <c r="G2458" t="s">
        <v>8224</v>
      </c>
      <c r="H2458" t="s">
        <v>8246</v>
      </c>
      <c r="I2458" s="9">
        <v>1488063839</v>
      </c>
      <c r="J2458">
        <v>1485471839</v>
      </c>
      <c r="K2458" t="b">
        <v>0</v>
      </c>
      <c r="L2458">
        <v>67</v>
      </c>
      <c r="M2458" t="b">
        <v>1</v>
      </c>
      <c r="N2458" s="11">
        <f t="shared" si="228"/>
        <v>180.86666666666667</v>
      </c>
      <c r="O2458" s="16">
        <f t="shared" si="229"/>
        <v>42761.961099537039</v>
      </c>
      <c r="P2458" s="18">
        <f t="shared" si="230"/>
        <v>42791.961099537039</v>
      </c>
      <c r="Q2458" t="s">
        <v>8298</v>
      </c>
      <c r="R2458" s="7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7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>
        <f t="shared" si="228"/>
        <v>102.30434782608695</v>
      </c>
      <c r="O2459" s="16">
        <f t="shared" si="229"/>
        <v>42423.602500000001</v>
      </c>
      <c r="P2459" s="18">
        <f t="shared" si="230"/>
        <v>42453.560833333337</v>
      </c>
      <c r="Q2459" t="s">
        <v>8298</v>
      </c>
      <c r="R2459" s="7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7">
        <v>5000</v>
      </c>
      <c r="E2460">
        <v>5509</v>
      </c>
      <c r="F2460" t="s">
        <v>8219</v>
      </c>
      <c r="G2460" t="s">
        <v>8224</v>
      </c>
      <c r="H2460" t="s">
        <v>8246</v>
      </c>
      <c r="I2460" s="9">
        <v>1465498800</v>
      </c>
      <c r="J2460">
        <v>1462481718</v>
      </c>
      <c r="K2460" t="b">
        <v>0</v>
      </c>
      <c r="L2460">
        <v>80</v>
      </c>
      <c r="M2460" t="b">
        <v>1</v>
      </c>
      <c r="N2460" s="11">
        <f t="shared" si="228"/>
        <v>110.17999999999999</v>
      </c>
      <c r="O2460" s="16">
        <f t="shared" si="229"/>
        <v>42495.871736111112</v>
      </c>
      <c r="P2460" s="18">
        <f t="shared" si="230"/>
        <v>42530.791666666672</v>
      </c>
      <c r="Q2460" t="s">
        <v>8298</v>
      </c>
      <c r="R2460" s="7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7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9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>
        <f t="shared" si="228"/>
        <v>102.25</v>
      </c>
      <c r="O2461" s="16">
        <f t="shared" si="229"/>
        <v>42407.637557870374</v>
      </c>
      <c r="P2461" s="18">
        <f t="shared" si="230"/>
        <v>42452.595891203702</v>
      </c>
      <c r="Q2461" t="s">
        <v>8298</v>
      </c>
      <c r="R2461" s="7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7">
        <v>8500</v>
      </c>
      <c r="E2462">
        <v>8567</v>
      </c>
      <c r="F2462" t="s">
        <v>8219</v>
      </c>
      <c r="G2462" t="s">
        <v>8224</v>
      </c>
      <c r="H2462" t="s">
        <v>8246</v>
      </c>
      <c r="I2462" s="9">
        <v>1483417020</v>
      </c>
      <c r="J2462">
        <v>1480480167</v>
      </c>
      <c r="K2462" t="b">
        <v>0</v>
      </c>
      <c r="L2462">
        <v>68</v>
      </c>
      <c r="M2462" t="b">
        <v>1</v>
      </c>
      <c r="N2462" s="11">
        <f t="shared" si="228"/>
        <v>100.78823529411764</v>
      </c>
      <c r="O2462" s="16">
        <f t="shared" si="229"/>
        <v>42704.187118055561</v>
      </c>
      <c r="P2462" s="18">
        <f t="shared" si="230"/>
        <v>42738.178472222222</v>
      </c>
      <c r="Q2462" t="s">
        <v>8298</v>
      </c>
      <c r="R2462" s="7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7">
        <v>7500</v>
      </c>
      <c r="E2463">
        <v>7785</v>
      </c>
      <c r="F2463" t="s">
        <v>8219</v>
      </c>
      <c r="G2463" t="s">
        <v>8224</v>
      </c>
      <c r="H2463" t="s">
        <v>8246</v>
      </c>
      <c r="I2463" s="9">
        <v>1317438000</v>
      </c>
      <c r="J2463">
        <v>1314577097</v>
      </c>
      <c r="K2463" t="b">
        <v>0</v>
      </c>
      <c r="L2463">
        <v>86</v>
      </c>
      <c r="M2463" t="b">
        <v>1</v>
      </c>
      <c r="N2463" s="11">
        <f t="shared" si="228"/>
        <v>103.8</v>
      </c>
      <c r="O2463" s="16">
        <f t="shared" si="229"/>
        <v>40784.012696759259</v>
      </c>
      <c r="P2463" s="18">
        <f t="shared" si="230"/>
        <v>40817.125</v>
      </c>
      <c r="Q2463" t="s">
        <v>8279</v>
      </c>
      <c r="R2463" s="7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7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9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>
        <f t="shared" si="228"/>
        <v>110.70833333333334</v>
      </c>
      <c r="O2464" s="16">
        <f t="shared" si="229"/>
        <v>41089.186296296299</v>
      </c>
      <c r="P2464" s="18">
        <f t="shared" si="230"/>
        <v>41109.186296296299</v>
      </c>
      <c r="Q2464" t="s">
        <v>8279</v>
      </c>
      <c r="R2464" s="7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7">
        <v>2000</v>
      </c>
      <c r="E2465">
        <v>2325</v>
      </c>
      <c r="F2465" t="s">
        <v>8219</v>
      </c>
      <c r="G2465" t="s">
        <v>8224</v>
      </c>
      <c r="H2465" t="s">
        <v>8246</v>
      </c>
      <c r="I2465" s="9">
        <v>1366138800</v>
      </c>
      <c r="J2465">
        <v>1362710425</v>
      </c>
      <c r="K2465" t="b">
        <v>0</v>
      </c>
      <c r="L2465">
        <v>75</v>
      </c>
      <c r="M2465" t="b">
        <v>1</v>
      </c>
      <c r="N2465" s="11">
        <f t="shared" si="228"/>
        <v>116.25000000000001</v>
      </c>
      <c r="O2465" s="16">
        <f t="shared" si="229"/>
        <v>41341.111400462964</v>
      </c>
      <c r="P2465" s="18">
        <f t="shared" si="230"/>
        <v>41380.791666666664</v>
      </c>
      <c r="Q2465" t="s">
        <v>8279</v>
      </c>
      <c r="R2465" s="7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7">
        <v>2000</v>
      </c>
      <c r="E2466">
        <v>2222</v>
      </c>
      <c r="F2466" t="s">
        <v>8219</v>
      </c>
      <c r="G2466" t="s">
        <v>8229</v>
      </c>
      <c r="H2466" t="s">
        <v>8251</v>
      </c>
      <c r="I2466" s="9">
        <v>1443641340</v>
      </c>
      <c r="J2466">
        <v>1441143397</v>
      </c>
      <c r="K2466" t="b">
        <v>0</v>
      </c>
      <c r="L2466">
        <v>43</v>
      </c>
      <c r="M2466" t="b">
        <v>1</v>
      </c>
      <c r="N2466" s="11">
        <f t="shared" si="228"/>
        <v>111.1</v>
      </c>
      <c r="O2466" s="16">
        <f t="shared" si="229"/>
        <v>42248.90042824074</v>
      </c>
      <c r="P2466" s="18">
        <f t="shared" si="230"/>
        <v>42277.811805555553</v>
      </c>
      <c r="Q2466" t="s">
        <v>8279</v>
      </c>
      <c r="R2466" s="7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7">
        <v>700</v>
      </c>
      <c r="E2467">
        <v>1261</v>
      </c>
      <c r="F2467" t="s">
        <v>8219</v>
      </c>
      <c r="G2467" t="s">
        <v>8224</v>
      </c>
      <c r="H2467" t="s">
        <v>8246</v>
      </c>
      <c r="I2467" s="9">
        <v>1348420548</v>
      </c>
      <c r="J2467">
        <v>1345828548</v>
      </c>
      <c r="K2467" t="b">
        <v>0</v>
      </c>
      <c r="L2467">
        <v>48</v>
      </c>
      <c r="M2467" t="b">
        <v>1</v>
      </c>
      <c r="N2467" s="11">
        <f t="shared" si="228"/>
        <v>180.14285714285714</v>
      </c>
      <c r="O2467" s="16">
        <f t="shared" si="229"/>
        <v>41145.719305555554</v>
      </c>
      <c r="P2467" s="18">
        <f t="shared" si="230"/>
        <v>41175.719305555554</v>
      </c>
      <c r="Q2467" t="s">
        <v>8279</v>
      </c>
      <c r="R2467" s="7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7">
        <v>2500</v>
      </c>
      <c r="E2468">
        <v>2500</v>
      </c>
      <c r="F2468" t="s">
        <v>8219</v>
      </c>
      <c r="G2468" t="s">
        <v>8224</v>
      </c>
      <c r="H2468" t="s">
        <v>8246</v>
      </c>
      <c r="I2468" s="9">
        <v>1368066453</v>
      </c>
      <c r="J2468">
        <v>1365474453</v>
      </c>
      <c r="K2468" t="b">
        <v>0</v>
      </c>
      <c r="L2468">
        <v>52</v>
      </c>
      <c r="M2468" t="b">
        <v>1</v>
      </c>
      <c r="N2468" s="11">
        <f t="shared" si="228"/>
        <v>100</v>
      </c>
      <c r="O2468" s="16">
        <f t="shared" si="229"/>
        <v>41373.102465277778</v>
      </c>
      <c r="P2468" s="18">
        <f t="shared" si="230"/>
        <v>41403.102465277778</v>
      </c>
      <c r="Q2468" t="s">
        <v>8279</v>
      </c>
      <c r="R2468" s="7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7">
        <v>1000</v>
      </c>
      <c r="E2469">
        <v>1185</v>
      </c>
      <c r="F2469" t="s">
        <v>8219</v>
      </c>
      <c r="G2469" t="s">
        <v>8224</v>
      </c>
      <c r="H2469" t="s">
        <v>8246</v>
      </c>
      <c r="I2469" s="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>
        <f t="shared" si="228"/>
        <v>118.5</v>
      </c>
      <c r="O2469" s="16">
        <f t="shared" si="229"/>
        <v>41025.874201388891</v>
      </c>
      <c r="P2469" s="18">
        <f t="shared" si="230"/>
        <v>41039.708333333336</v>
      </c>
      <c r="Q2469" t="s">
        <v>8279</v>
      </c>
      <c r="R2469" s="7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7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9">
        <v>1351400400</v>
      </c>
      <c r="J2470">
        <v>1348285321</v>
      </c>
      <c r="K2470" t="b">
        <v>0</v>
      </c>
      <c r="L2470">
        <v>58</v>
      </c>
      <c r="M2470" t="b">
        <v>1</v>
      </c>
      <c r="N2470" s="11">
        <f t="shared" si="228"/>
        <v>107.21700000000001</v>
      </c>
      <c r="O2470" s="16">
        <f t="shared" si="229"/>
        <v>41174.154178240737</v>
      </c>
      <c r="P2470" s="18">
        <f t="shared" si="230"/>
        <v>41210.208333333336</v>
      </c>
      <c r="Q2470" t="s">
        <v>8279</v>
      </c>
      <c r="R2470" s="7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7">
        <v>1200</v>
      </c>
      <c r="E2471">
        <v>1364</v>
      </c>
      <c r="F2471" t="s">
        <v>8219</v>
      </c>
      <c r="G2471" t="s">
        <v>8224</v>
      </c>
      <c r="H2471" t="s">
        <v>8246</v>
      </c>
      <c r="I2471" s="9">
        <v>1297160329</v>
      </c>
      <c r="J2471">
        <v>1295000329</v>
      </c>
      <c r="K2471" t="b">
        <v>0</v>
      </c>
      <c r="L2471">
        <v>47</v>
      </c>
      <c r="M2471" t="b">
        <v>1</v>
      </c>
      <c r="N2471" s="11">
        <f t="shared" si="228"/>
        <v>113.66666666666667</v>
      </c>
      <c r="O2471" s="16">
        <f t="shared" si="229"/>
        <v>40557.429733796293</v>
      </c>
      <c r="P2471" s="18">
        <f t="shared" si="230"/>
        <v>40582.429733796293</v>
      </c>
      <c r="Q2471" t="s">
        <v>8279</v>
      </c>
      <c r="R2471" s="7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7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9">
        <v>1337824055</v>
      </c>
      <c r="J2472">
        <v>1335232055</v>
      </c>
      <c r="K2472" t="b">
        <v>0</v>
      </c>
      <c r="L2472">
        <v>36</v>
      </c>
      <c r="M2472" t="b">
        <v>1</v>
      </c>
      <c r="N2472" s="11">
        <f t="shared" si="228"/>
        <v>103.16400000000002</v>
      </c>
      <c r="O2472" s="16">
        <f t="shared" si="229"/>
        <v>41023.07471064815</v>
      </c>
      <c r="P2472" s="18">
        <f t="shared" si="230"/>
        <v>41053.07471064815</v>
      </c>
      <c r="Q2472" t="s">
        <v>8279</v>
      </c>
      <c r="R2472" s="7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7">
        <v>500</v>
      </c>
      <c r="E2473">
        <v>640</v>
      </c>
      <c r="F2473" t="s">
        <v>8219</v>
      </c>
      <c r="G2473" t="s">
        <v>8224</v>
      </c>
      <c r="H2473" t="s">
        <v>8246</v>
      </c>
      <c r="I2473" s="9">
        <v>1327535392</v>
      </c>
      <c r="J2473">
        <v>1324079392</v>
      </c>
      <c r="K2473" t="b">
        <v>0</v>
      </c>
      <c r="L2473">
        <v>17</v>
      </c>
      <c r="M2473" t="b">
        <v>1</v>
      </c>
      <c r="N2473" s="11">
        <f t="shared" si="228"/>
        <v>128</v>
      </c>
      <c r="O2473" s="16">
        <f t="shared" si="229"/>
        <v>40893.992962962962</v>
      </c>
      <c r="P2473" s="18">
        <f t="shared" si="230"/>
        <v>40933.992962962962</v>
      </c>
      <c r="Q2473" t="s">
        <v>8279</v>
      </c>
      <c r="R2473" s="7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7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9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>
        <f t="shared" si="228"/>
        <v>135.76026666666667</v>
      </c>
      <c r="O2474" s="16">
        <f t="shared" si="229"/>
        <v>40354.11550925926</v>
      </c>
      <c r="P2474" s="18">
        <f t="shared" si="230"/>
        <v>40425.043749999997</v>
      </c>
      <c r="Q2474" t="s">
        <v>8279</v>
      </c>
      <c r="R2474" s="7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7">
        <v>2000</v>
      </c>
      <c r="E2475">
        <v>2000</v>
      </c>
      <c r="F2475" t="s">
        <v>8219</v>
      </c>
      <c r="G2475" t="s">
        <v>8224</v>
      </c>
      <c r="H2475" t="s">
        <v>8246</v>
      </c>
      <c r="I2475" s="9">
        <v>1352573869</v>
      </c>
      <c r="J2475">
        <v>1349978269</v>
      </c>
      <c r="K2475" t="b">
        <v>0</v>
      </c>
      <c r="L2475">
        <v>47</v>
      </c>
      <c r="M2475" t="b">
        <v>1</v>
      </c>
      <c r="N2475" s="11">
        <f t="shared" si="228"/>
        <v>100</v>
      </c>
      <c r="O2475" s="16">
        <f t="shared" si="229"/>
        <v>41193.748483796298</v>
      </c>
      <c r="P2475" s="18">
        <f t="shared" si="230"/>
        <v>41223.790150462963</v>
      </c>
      <c r="Q2475" t="s">
        <v>8279</v>
      </c>
      <c r="R2475" s="7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7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9">
        <v>1286756176</v>
      </c>
      <c r="J2476">
        <v>1282868176</v>
      </c>
      <c r="K2476" t="b">
        <v>0</v>
      </c>
      <c r="L2476">
        <v>38</v>
      </c>
      <c r="M2476" t="b">
        <v>1</v>
      </c>
      <c r="N2476" s="11">
        <f t="shared" si="228"/>
        <v>100.00360000000002</v>
      </c>
      <c r="O2476" s="16">
        <f t="shared" si="229"/>
        <v>40417.011296296296</v>
      </c>
      <c r="P2476" s="18">
        <f t="shared" si="230"/>
        <v>40462.011296296296</v>
      </c>
      <c r="Q2476" t="s">
        <v>8279</v>
      </c>
      <c r="R2476" s="7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7">
        <v>2500</v>
      </c>
      <c r="E2477">
        <v>2618</v>
      </c>
      <c r="F2477" t="s">
        <v>8219</v>
      </c>
      <c r="G2477" t="s">
        <v>8224</v>
      </c>
      <c r="H2477" t="s">
        <v>8246</v>
      </c>
      <c r="I2477" s="9">
        <v>1278799200</v>
      </c>
      <c r="J2477">
        <v>1273647255</v>
      </c>
      <c r="K2477" t="b">
        <v>0</v>
      </c>
      <c r="L2477">
        <v>81</v>
      </c>
      <c r="M2477" t="b">
        <v>1</v>
      </c>
      <c r="N2477" s="11">
        <f t="shared" si="228"/>
        <v>104.71999999999998</v>
      </c>
      <c r="O2477" s="16">
        <f t="shared" si="229"/>
        <v>40310.287673611114</v>
      </c>
      <c r="P2477" s="18">
        <f t="shared" si="230"/>
        <v>40369.916666666664</v>
      </c>
      <c r="Q2477" t="s">
        <v>8279</v>
      </c>
      <c r="R2477" s="7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7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9">
        <v>1415004770</v>
      </c>
      <c r="J2478">
        <v>1412149970</v>
      </c>
      <c r="K2478" t="b">
        <v>0</v>
      </c>
      <c r="L2478">
        <v>55</v>
      </c>
      <c r="M2478" t="b">
        <v>1</v>
      </c>
      <c r="N2478" s="11">
        <f t="shared" si="228"/>
        <v>105.02249999999999</v>
      </c>
      <c r="O2478" s="16">
        <f t="shared" si="229"/>
        <v>41913.328356481477</v>
      </c>
      <c r="P2478" s="18">
        <f t="shared" si="230"/>
        <v>41946.370023148149</v>
      </c>
      <c r="Q2478" t="s">
        <v>8279</v>
      </c>
      <c r="R2478" s="7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7">
        <v>750</v>
      </c>
      <c r="E2479">
        <v>1285</v>
      </c>
      <c r="F2479" t="s">
        <v>8219</v>
      </c>
      <c r="G2479" t="s">
        <v>8224</v>
      </c>
      <c r="H2479" t="s">
        <v>8246</v>
      </c>
      <c r="I2479" s="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>
        <f t="shared" si="228"/>
        <v>171.33333333333334</v>
      </c>
      <c r="O2479" s="16">
        <f t="shared" si="229"/>
        <v>41088.691493055558</v>
      </c>
      <c r="P2479" s="18">
        <f t="shared" si="230"/>
        <v>41133.691493055558</v>
      </c>
      <c r="Q2479" t="s">
        <v>8279</v>
      </c>
      <c r="R2479" s="7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7">
        <v>8000</v>
      </c>
      <c r="E2480">
        <v>10200</v>
      </c>
      <c r="F2480" t="s">
        <v>8219</v>
      </c>
      <c r="G2480" t="s">
        <v>8224</v>
      </c>
      <c r="H2480" t="s">
        <v>8246</v>
      </c>
      <c r="I2480" s="9">
        <v>1358117313</v>
      </c>
      <c r="J2480">
        <v>1355525313</v>
      </c>
      <c r="K2480" t="b">
        <v>0</v>
      </c>
      <c r="L2480">
        <v>79</v>
      </c>
      <c r="M2480" t="b">
        <v>1</v>
      </c>
      <c r="N2480" s="11">
        <f t="shared" si="228"/>
        <v>127.49999999999999</v>
      </c>
      <c r="O2480" s="16">
        <f t="shared" si="229"/>
        <v>41257.950381944444</v>
      </c>
      <c r="P2480" s="18">
        <f t="shared" si="230"/>
        <v>41287.950381944444</v>
      </c>
      <c r="Q2480" t="s">
        <v>8279</v>
      </c>
      <c r="R2480" s="7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7">
        <v>300</v>
      </c>
      <c r="E2481">
        <v>400.33</v>
      </c>
      <c r="F2481" t="s">
        <v>8219</v>
      </c>
      <c r="G2481" t="s">
        <v>8224</v>
      </c>
      <c r="H2481" t="s">
        <v>8246</v>
      </c>
      <c r="I2481" s="9">
        <v>1343440800</v>
      </c>
      <c r="J2481">
        <v>1342545994</v>
      </c>
      <c r="K2481" t="b">
        <v>0</v>
      </c>
      <c r="L2481">
        <v>16</v>
      </c>
      <c r="M2481" t="b">
        <v>1</v>
      </c>
      <c r="N2481" s="11">
        <f t="shared" si="228"/>
        <v>133.44333333333333</v>
      </c>
      <c r="O2481" s="16">
        <f t="shared" si="229"/>
        <v>41107.726782407408</v>
      </c>
      <c r="P2481" s="18">
        <f t="shared" si="230"/>
        <v>41118.083333333336</v>
      </c>
      <c r="Q2481" t="s">
        <v>8279</v>
      </c>
      <c r="R2481" s="7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7">
        <v>2000</v>
      </c>
      <c r="E2482">
        <v>2000</v>
      </c>
      <c r="F2482" t="s">
        <v>8219</v>
      </c>
      <c r="G2482" t="s">
        <v>8224</v>
      </c>
      <c r="H2482" t="s">
        <v>8246</v>
      </c>
      <c r="I2482" s="9">
        <v>1444516084</v>
      </c>
      <c r="J2482">
        <v>1439332084</v>
      </c>
      <c r="K2482" t="b">
        <v>0</v>
      </c>
      <c r="L2482">
        <v>8</v>
      </c>
      <c r="M2482" t="b">
        <v>1</v>
      </c>
      <c r="N2482" s="11">
        <f t="shared" si="228"/>
        <v>100</v>
      </c>
      <c r="O2482" s="16">
        <f t="shared" si="229"/>
        <v>42227.936157407406</v>
      </c>
      <c r="P2482" s="18">
        <f t="shared" si="230"/>
        <v>42287.936157407406</v>
      </c>
      <c r="Q2482" t="s">
        <v>8279</v>
      </c>
      <c r="R2482" s="7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7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9">
        <v>1335799808</v>
      </c>
      <c r="J2483">
        <v>1333207808</v>
      </c>
      <c r="K2483" t="b">
        <v>0</v>
      </c>
      <c r="L2483">
        <v>95</v>
      </c>
      <c r="M2483" t="b">
        <v>1</v>
      </c>
      <c r="N2483" s="11">
        <f t="shared" si="228"/>
        <v>112.91099999999999</v>
      </c>
      <c r="O2483" s="16">
        <f t="shared" si="229"/>
        <v>40999.645925925928</v>
      </c>
      <c r="P2483" s="18">
        <f t="shared" si="230"/>
        <v>41029.645925925928</v>
      </c>
      <c r="Q2483" t="s">
        <v>8279</v>
      </c>
      <c r="R2483" s="7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7">
        <v>1000</v>
      </c>
      <c r="E2484">
        <v>1001</v>
      </c>
      <c r="F2484" t="s">
        <v>8219</v>
      </c>
      <c r="G2484" t="s">
        <v>8224</v>
      </c>
      <c r="H2484" t="s">
        <v>8246</v>
      </c>
      <c r="I2484" s="9">
        <v>1312224383</v>
      </c>
      <c r="J2484">
        <v>1308336383</v>
      </c>
      <c r="K2484" t="b">
        <v>0</v>
      </c>
      <c r="L2484">
        <v>25</v>
      </c>
      <c r="M2484" t="b">
        <v>1</v>
      </c>
      <c r="N2484" s="11">
        <f t="shared" si="228"/>
        <v>100.1</v>
      </c>
      <c r="O2484" s="16">
        <f t="shared" si="229"/>
        <v>40711.782210648147</v>
      </c>
      <c r="P2484" s="18">
        <f t="shared" si="230"/>
        <v>40756.782210648147</v>
      </c>
      <c r="Q2484" t="s">
        <v>8279</v>
      </c>
      <c r="R2484" s="7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7">
        <v>1100</v>
      </c>
      <c r="E2485">
        <v>1251</v>
      </c>
      <c r="F2485" t="s">
        <v>8219</v>
      </c>
      <c r="G2485" t="s">
        <v>8224</v>
      </c>
      <c r="H2485" t="s">
        <v>8246</v>
      </c>
      <c r="I2485" s="9">
        <v>1335891603</v>
      </c>
      <c r="J2485">
        <v>1330711203</v>
      </c>
      <c r="K2485" t="b">
        <v>0</v>
      </c>
      <c r="L2485">
        <v>19</v>
      </c>
      <c r="M2485" t="b">
        <v>1</v>
      </c>
      <c r="N2485" s="11">
        <f t="shared" si="228"/>
        <v>113.72727272727272</v>
      </c>
      <c r="O2485" s="16">
        <f t="shared" si="229"/>
        <v>40970.750034722223</v>
      </c>
      <c r="P2485" s="18">
        <f t="shared" si="230"/>
        <v>41030.708368055559</v>
      </c>
      <c r="Q2485" t="s">
        <v>8279</v>
      </c>
      <c r="R2485" s="7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7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9">
        <v>1316124003</v>
      </c>
      <c r="J2486">
        <v>1313532003</v>
      </c>
      <c r="K2486" t="b">
        <v>0</v>
      </c>
      <c r="L2486">
        <v>90</v>
      </c>
      <c r="M2486" t="b">
        <v>1</v>
      </c>
      <c r="N2486" s="11">
        <f t="shared" si="228"/>
        <v>119.31742857142855</v>
      </c>
      <c r="O2486" s="16">
        <f t="shared" si="229"/>
        <v>40771.916701388887</v>
      </c>
      <c r="P2486" s="18">
        <f t="shared" si="230"/>
        <v>40801.916701388887</v>
      </c>
      <c r="Q2486" t="s">
        <v>8279</v>
      </c>
      <c r="R2486" s="7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7">
        <v>2000</v>
      </c>
      <c r="E2487">
        <v>2065</v>
      </c>
      <c r="F2487" t="s">
        <v>8219</v>
      </c>
      <c r="G2487" t="s">
        <v>8224</v>
      </c>
      <c r="H2487" t="s">
        <v>8246</v>
      </c>
      <c r="I2487" s="9">
        <v>1318463879</v>
      </c>
      <c r="J2487">
        <v>1315439879</v>
      </c>
      <c r="K2487" t="b">
        <v>0</v>
      </c>
      <c r="L2487">
        <v>41</v>
      </c>
      <c r="M2487" t="b">
        <v>1</v>
      </c>
      <c r="N2487" s="11">
        <f t="shared" si="228"/>
        <v>103.25</v>
      </c>
      <c r="O2487" s="16">
        <f t="shared" si="229"/>
        <v>40793.998599537037</v>
      </c>
      <c r="P2487" s="18">
        <f t="shared" si="230"/>
        <v>40828.998599537037</v>
      </c>
      <c r="Q2487" t="s">
        <v>8279</v>
      </c>
      <c r="R2487" s="7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7">
        <v>300</v>
      </c>
      <c r="E2488">
        <v>797</v>
      </c>
      <c r="F2488" t="s">
        <v>8219</v>
      </c>
      <c r="G2488" t="s">
        <v>8224</v>
      </c>
      <c r="H2488" t="s">
        <v>8246</v>
      </c>
      <c r="I2488" s="9">
        <v>1335113976</v>
      </c>
      <c r="J2488">
        <v>1332521976</v>
      </c>
      <c r="K2488" t="b">
        <v>0</v>
      </c>
      <c r="L2488">
        <v>30</v>
      </c>
      <c r="M2488" t="b">
        <v>1</v>
      </c>
      <c r="N2488" s="11">
        <f t="shared" si="228"/>
        <v>265.66666666666669</v>
      </c>
      <c r="O2488" s="16">
        <f t="shared" si="229"/>
        <v>40991.708055555559</v>
      </c>
      <c r="P2488" s="18">
        <f t="shared" si="230"/>
        <v>41021.708055555559</v>
      </c>
      <c r="Q2488" t="s">
        <v>8279</v>
      </c>
      <c r="R2488" s="7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7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>
        <f t="shared" si="228"/>
        <v>100.05066666666667</v>
      </c>
      <c r="O2489" s="16">
        <f t="shared" si="229"/>
        <v>41026.083298611113</v>
      </c>
      <c r="P2489" s="18">
        <f t="shared" si="230"/>
        <v>41056.083298611113</v>
      </c>
      <c r="Q2489" t="s">
        <v>8279</v>
      </c>
      <c r="R2489" s="7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7">
        <v>3000</v>
      </c>
      <c r="E2490">
        <v>3201</v>
      </c>
      <c r="F2490" t="s">
        <v>8219</v>
      </c>
      <c r="G2490" t="s">
        <v>8224</v>
      </c>
      <c r="H2490" t="s">
        <v>8246</v>
      </c>
      <c r="I2490" s="9">
        <v>1321459908</v>
      </c>
      <c r="J2490">
        <v>1318864308</v>
      </c>
      <c r="K2490" t="b">
        <v>0</v>
      </c>
      <c r="L2490">
        <v>65</v>
      </c>
      <c r="M2490" t="b">
        <v>1</v>
      </c>
      <c r="N2490" s="11">
        <f t="shared" si="228"/>
        <v>106.69999999999999</v>
      </c>
      <c r="O2490" s="16">
        <f t="shared" si="229"/>
        <v>40833.633194444446</v>
      </c>
      <c r="P2490" s="18">
        <f t="shared" si="230"/>
        <v>40863.674861111111</v>
      </c>
      <c r="Q2490" t="s">
        <v>8279</v>
      </c>
      <c r="R2490" s="7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7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9">
        <v>1368117239</v>
      </c>
      <c r="J2491">
        <v>1365525239</v>
      </c>
      <c r="K2491" t="b">
        <v>0</v>
      </c>
      <c r="L2491">
        <v>75</v>
      </c>
      <c r="M2491" t="b">
        <v>1</v>
      </c>
      <c r="N2491" s="11">
        <f t="shared" si="228"/>
        <v>133.67142857142858</v>
      </c>
      <c r="O2491" s="16">
        <f t="shared" si="229"/>
        <v>41373.690266203703</v>
      </c>
      <c r="P2491" s="18">
        <f t="shared" si="230"/>
        <v>41403.690266203703</v>
      </c>
      <c r="Q2491" t="s">
        <v>8279</v>
      </c>
      <c r="R2491" s="7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7">
        <v>500</v>
      </c>
      <c r="E2492">
        <v>607</v>
      </c>
      <c r="F2492" t="s">
        <v>8219</v>
      </c>
      <c r="G2492" t="s">
        <v>8224</v>
      </c>
      <c r="H2492" t="s">
        <v>8246</v>
      </c>
      <c r="I2492" s="9">
        <v>1340429276</v>
      </c>
      <c r="J2492">
        <v>1335245276</v>
      </c>
      <c r="K2492" t="b">
        <v>0</v>
      </c>
      <c r="L2492">
        <v>16</v>
      </c>
      <c r="M2492" t="b">
        <v>1</v>
      </c>
      <c r="N2492" s="11">
        <f t="shared" si="228"/>
        <v>121.39999999999999</v>
      </c>
      <c r="O2492" s="16">
        <f t="shared" si="229"/>
        <v>41023.227731481478</v>
      </c>
      <c r="P2492" s="18">
        <f t="shared" si="230"/>
        <v>41083.227731481478</v>
      </c>
      <c r="Q2492" t="s">
        <v>8279</v>
      </c>
      <c r="R2492" s="7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7">
        <v>500</v>
      </c>
      <c r="E2493">
        <v>516</v>
      </c>
      <c r="F2493" t="s">
        <v>8219</v>
      </c>
      <c r="G2493" t="s">
        <v>8224</v>
      </c>
      <c r="H2493" t="s">
        <v>8246</v>
      </c>
      <c r="I2493" s="9">
        <v>1295142660</v>
      </c>
      <c r="J2493">
        <v>1293739714</v>
      </c>
      <c r="K2493" t="b">
        <v>0</v>
      </c>
      <c r="L2493">
        <v>10</v>
      </c>
      <c r="M2493" t="b">
        <v>1</v>
      </c>
      <c r="N2493" s="11">
        <f t="shared" si="228"/>
        <v>103.2</v>
      </c>
      <c r="O2493" s="16">
        <f t="shared" si="229"/>
        <v>40542.839282407411</v>
      </c>
      <c r="P2493" s="18">
        <f t="shared" si="230"/>
        <v>40559.07708333333</v>
      </c>
      <c r="Q2493" t="s">
        <v>8279</v>
      </c>
      <c r="R2493" s="7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7">
        <v>600</v>
      </c>
      <c r="E2494">
        <v>750</v>
      </c>
      <c r="F2494" t="s">
        <v>8219</v>
      </c>
      <c r="G2494" t="s">
        <v>8224</v>
      </c>
      <c r="H2494" t="s">
        <v>8246</v>
      </c>
      <c r="I2494" s="9">
        <v>1339840740</v>
      </c>
      <c r="J2494">
        <v>1335397188</v>
      </c>
      <c r="K2494" t="b">
        <v>0</v>
      </c>
      <c r="L2494">
        <v>27</v>
      </c>
      <c r="M2494" t="b">
        <v>1</v>
      </c>
      <c r="N2494" s="11">
        <f t="shared" si="228"/>
        <v>125</v>
      </c>
      <c r="O2494" s="16">
        <f t="shared" si="229"/>
        <v>41024.985972222225</v>
      </c>
      <c r="P2494" s="18">
        <f t="shared" si="230"/>
        <v>41076.415972222225</v>
      </c>
      <c r="Q2494" t="s">
        <v>8279</v>
      </c>
      <c r="R2494" s="7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7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9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>
        <f t="shared" si="228"/>
        <v>128.69999999999999</v>
      </c>
      <c r="O2495" s="16">
        <f t="shared" si="229"/>
        <v>41348.168287037035</v>
      </c>
      <c r="P2495" s="18">
        <f t="shared" si="230"/>
        <v>41393.168287037035</v>
      </c>
      <c r="Q2495" t="s">
        <v>8279</v>
      </c>
      <c r="R2495" s="7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7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9">
        <v>1337786944</v>
      </c>
      <c r="J2496">
        <v>1335194944</v>
      </c>
      <c r="K2496" t="b">
        <v>0</v>
      </c>
      <c r="L2496">
        <v>39</v>
      </c>
      <c r="M2496" t="b">
        <v>1</v>
      </c>
      <c r="N2496" s="11">
        <f t="shared" si="228"/>
        <v>101.00533333333333</v>
      </c>
      <c r="O2496" s="16">
        <f t="shared" si="229"/>
        <v>41022.645185185182</v>
      </c>
      <c r="P2496" s="18">
        <f t="shared" si="230"/>
        <v>41052.645185185182</v>
      </c>
      <c r="Q2496" t="s">
        <v>8279</v>
      </c>
      <c r="R2496" s="7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9">
        <v>1339022575</v>
      </c>
      <c r="J2497">
        <v>1336430575</v>
      </c>
      <c r="K2497" t="b">
        <v>0</v>
      </c>
      <c r="L2497">
        <v>42</v>
      </c>
      <c r="M2497" t="b">
        <v>1</v>
      </c>
      <c r="N2497" s="11">
        <f t="shared" si="228"/>
        <v>127.53666666666665</v>
      </c>
      <c r="O2497" s="16">
        <f t="shared" si="229"/>
        <v>41036.946469907409</v>
      </c>
      <c r="P2497" s="18">
        <f t="shared" si="230"/>
        <v>41066.946469907409</v>
      </c>
      <c r="Q2497" t="s">
        <v>8279</v>
      </c>
      <c r="R2497" s="7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7">
        <v>6000</v>
      </c>
      <c r="E2498">
        <v>6000</v>
      </c>
      <c r="F2498" t="s">
        <v>8219</v>
      </c>
      <c r="G2498" t="s">
        <v>8224</v>
      </c>
      <c r="H2498" t="s">
        <v>8246</v>
      </c>
      <c r="I2498" s="9">
        <v>1364597692</v>
      </c>
      <c r="J2498">
        <v>1361577292</v>
      </c>
      <c r="K2498" t="b">
        <v>0</v>
      </c>
      <c r="L2498">
        <v>10</v>
      </c>
      <c r="M2498" t="b">
        <v>1</v>
      </c>
      <c r="N2498" s="11">
        <f t="shared" ref="N2498:N2561" si="234">E2498/D2498*100</f>
        <v>100</v>
      </c>
      <c r="O2498" s="16">
        <f t="shared" ref="O2498:O2561" si="235">(((J2498/60)/60)/24)+DATE(1970,1,1)</f>
        <v>41327.996435185189</v>
      </c>
      <c r="P2498" s="18">
        <f t="shared" ref="P2498:P2561" si="236">(((I2498/60)/60)/24)+DATE(1970,1,1)</f>
        <v>41362.954768518517</v>
      </c>
      <c r="Q2498" t="s">
        <v>8279</v>
      </c>
      <c r="R2498" s="7">
        <f t="shared" ref="R2498:R2561" si="237">E2498/L2498</f>
        <v>600</v>
      </c>
      <c r="S2498" t="str">
        <f t="shared" si="232"/>
        <v>music</v>
      </c>
      <c r="T2498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7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>
        <f t="shared" si="234"/>
        <v>112.7715</v>
      </c>
      <c r="O2499" s="16">
        <f t="shared" si="235"/>
        <v>40730.878912037035</v>
      </c>
      <c r="P2499" s="18">
        <f t="shared" si="236"/>
        <v>40760.878912037035</v>
      </c>
      <c r="Q2499" t="s">
        <v>8279</v>
      </c>
      <c r="R2499" s="7">
        <f t="shared" si="237"/>
        <v>80.551071428571419</v>
      </c>
      <c r="S2499" t="str">
        <f t="shared" ref="S2499:S2562" si="238">LEFT(Q2499,FIND("/",Q2499)-1)</f>
        <v>music</v>
      </c>
      <c r="T2499" t="str">
        <f t="shared" ref="T2499:T2562" si="239">RIGHT(Q2499,LEN(Q2499)-FIND("/",Q2499))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7">
        <v>1000</v>
      </c>
      <c r="E2500">
        <v>1056</v>
      </c>
      <c r="F2500" t="s">
        <v>8219</v>
      </c>
      <c r="G2500" t="s">
        <v>8224</v>
      </c>
      <c r="H2500" t="s">
        <v>8246</v>
      </c>
      <c r="I2500" s="9">
        <v>1422400387</v>
      </c>
      <c r="J2500">
        <v>1421190787</v>
      </c>
      <c r="K2500" t="b">
        <v>0</v>
      </c>
      <c r="L2500">
        <v>20</v>
      </c>
      <c r="M2500" t="b">
        <v>1</v>
      </c>
      <c r="N2500" s="11">
        <f t="shared" si="234"/>
        <v>105.60000000000001</v>
      </c>
      <c r="O2500" s="16">
        <f t="shared" si="235"/>
        <v>42017.967442129629</v>
      </c>
      <c r="P2500" s="18">
        <f t="shared" si="236"/>
        <v>42031.967442129629</v>
      </c>
      <c r="Q2500" t="s">
        <v>8279</v>
      </c>
      <c r="R2500" s="7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7">
        <v>4000</v>
      </c>
      <c r="E2501">
        <v>8105</v>
      </c>
      <c r="F2501" t="s">
        <v>8219</v>
      </c>
      <c r="G2501" t="s">
        <v>8224</v>
      </c>
      <c r="H2501" t="s">
        <v>8246</v>
      </c>
      <c r="I2501" s="9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>
        <f t="shared" si="234"/>
        <v>202.625</v>
      </c>
      <c r="O2501" s="16">
        <f t="shared" si="235"/>
        <v>41226.648576388885</v>
      </c>
      <c r="P2501" s="18">
        <f t="shared" si="236"/>
        <v>41274.75</v>
      </c>
      <c r="Q2501" t="s">
        <v>8279</v>
      </c>
      <c r="R2501" s="7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7">
        <v>600</v>
      </c>
      <c r="E2502">
        <v>680</v>
      </c>
      <c r="F2502" t="s">
        <v>8219</v>
      </c>
      <c r="G2502" t="s">
        <v>8224</v>
      </c>
      <c r="H2502" t="s">
        <v>8246</v>
      </c>
      <c r="I2502" s="9">
        <v>1340476375</v>
      </c>
      <c r="J2502">
        <v>1337884375</v>
      </c>
      <c r="K2502" t="b">
        <v>0</v>
      </c>
      <c r="L2502">
        <v>29</v>
      </c>
      <c r="M2502" t="b">
        <v>1</v>
      </c>
      <c r="N2502" s="11">
        <f t="shared" si="234"/>
        <v>113.33333333333333</v>
      </c>
      <c r="O2502" s="16">
        <f t="shared" si="235"/>
        <v>41053.772858796299</v>
      </c>
      <c r="P2502" s="18">
        <f t="shared" si="236"/>
        <v>41083.772858796299</v>
      </c>
      <c r="Q2502" t="s">
        <v>8279</v>
      </c>
      <c r="R2502" s="7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7">
        <v>11000</v>
      </c>
      <c r="E2503">
        <v>281</v>
      </c>
      <c r="F2503" t="s">
        <v>8221</v>
      </c>
      <c r="G2503" t="s">
        <v>8229</v>
      </c>
      <c r="H2503" t="s">
        <v>8251</v>
      </c>
      <c r="I2503" s="9">
        <v>1443379104</v>
      </c>
      <c r="J2503">
        <v>1440787104</v>
      </c>
      <c r="K2503" t="b">
        <v>0</v>
      </c>
      <c r="L2503">
        <v>7</v>
      </c>
      <c r="M2503" t="b">
        <v>0</v>
      </c>
      <c r="N2503" s="11">
        <f t="shared" si="234"/>
        <v>2.5545454545454547</v>
      </c>
      <c r="O2503" s="16">
        <f t="shared" si="235"/>
        <v>42244.776666666665</v>
      </c>
      <c r="P2503" s="18">
        <f t="shared" si="236"/>
        <v>42274.776666666665</v>
      </c>
      <c r="Q2503" t="s">
        <v>8299</v>
      </c>
      <c r="R2503" s="7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7">
        <v>110000</v>
      </c>
      <c r="E2504">
        <v>86</v>
      </c>
      <c r="F2504" t="s">
        <v>8221</v>
      </c>
      <c r="G2504" t="s">
        <v>8224</v>
      </c>
      <c r="H2504" t="s">
        <v>8246</v>
      </c>
      <c r="I2504" s="9">
        <v>1411328918</v>
      </c>
      <c r="J2504">
        <v>1407440918</v>
      </c>
      <c r="K2504" t="b">
        <v>0</v>
      </c>
      <c r="L2504">
        <v>5</v>
      </c>
      <c r="M2504" t="b">
        <v>0</v>
      </c>
      <c r="N2504" s="11">
        <f t="shared" si="234"/>
        <v>7.8181818181818186E-2</v>
      </c>
      <c r="O2504" s="16">
        <f t="shared" si="235"/>
        <v>41858.825439814813</v>
      </c>
      <c r="P2504" s="18">
        <f t="shared" si="236"/>
        <v>41903.825439814813</v>
      </c>
      <c r="Q2504" t="s">
        <v>8299</v>
      </c>
      <c r="R2504" s="7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7">
        <v>10000</v>
      </c>
      <c r="E2505">
        <v>0</v>
      </c>
      <c r="F2505" t="s">
        <v>8221</v>
      </c>
      <c r="G2505" t="s">
        <v>8224</v>
      </c>
      <c r="H2505" t="s">
        <v>8246</v>
      </c>
      <c r="I2505" s="9">
        <v>1465333560</v>
      </c>
      <c r="J2505">
        <v>1462743308</v>
      </c>
      <c r="K2505" t="b">
        <v>0</v>
      </c>
      <c r="L2505">
        <v>0</v>
      </c>
      <c r="M2505" t="b">
        <v>0</v>
      </c>
      <c r="N2505" s="11">
        <f t="shared" si="234"/>
        <v>0</v>
      </c>
      <c r="O2505" s="16">
        <f t="shared" si="235"/>
        <v>42498.899398148147</v>
      </c>
      <c r="P2505" s="18">
        <f t="shared" si="236"/>
        <v>42528.879166666666</v>
      </c>
      <c r="Q2505" t="s">
        <v>8299</v>
      </c>
      <c r="R2505" s="7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7">
        <v>35000</v>
      </c>
      <c r="E2506">
        <v>0</v>
      </c>
      <c r="F2506" t="s">
        <v>8221</v>
      </c>
      <c r="G2506" t="s">
        <v>8224</v>
      </c>
      <c r="H2506" t="s">
        <v>8246</v>
      </c>
      <c r="I2506" s="9">
        <v>1416014534</v>
      </c>
      <c r="J2506">
        <v>1413418934</v>
      </c>
      <c r="K2506" t="b">
        <v>0</v>
      </c>
      <c r="L2506">
        <v>0</v>
      </c>
      <c r="M2506" t="b">
        <v>0</v>
      </c>
      <c r="N2506" s="11">
        <f t="shared" si="234"/>
        <v>0</v>
      </c>
      <c r="O2506" s="16">
        <f t="shared" si="235"/>
        <v>41928.015439814815</v>
      </c>
      <c r="P2506" s="18">
        <f t="shared" si="236"/>
        <v>41958.057106481487</v>
      </c>
      <c r="Q2506" t="s">
        <v>8299</v>
      </c>
      <c r="R2506" s="7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7">
        <v>7000</v>
      </c>
      <c r="E2507">
        <v>0</v>
      </c>
      <c r="F2507" t="s">
        <v>8221</v>
      </c>
      <c r="G2507" t="s">
        <v>8224</v>
      </c>
      <c r="H2507" t="s">
        <v>8246</v>
      </c>
      <c r="I2507" s="9">
        <v>1426292416</v>
      </c>
      <c r="J2507">
        <v>1423704016</v>
      </c>
      <c r="K2507" t="b">
        <v>0</v>
      </c>
      <c r="L2507">
        <v>0</v>
      </c>
      <c r="M2507" t="b">
        <v>0</v>
      </c>
      <c r="N2507" s="11">
        <f t="shared" si="234"/>
        <v>0</v>
      </c>
      <c r="O2507" s="16">
        <f t="shared" si="235"/>
        <v>42047.05574074074</v>
      </c>
      <c r="P2507" s="18">
        <f t="shared" si="236"/>
        <v>42077.014074074075</v>
      </c>
      <c r="Q2507" t="s">
        <v>8299</v>
      </c>
      <c r="R2507" s="7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7">
        <v>5000</v>
      </c>
      <c r="E2508">
        <v>30</v>
      </c>
      <c r="F2508" t="s">
        <v>8221</v>
      </c>
      <c r="G2508" t="s">
        <v>8225</v>
      </c>
      <c r="H2508" t="s">
        <v>8247</v>
      </c>
      <c r="I2508" s="9">
        <v>1443906000</v>
      </c>
      <c r="J2508">
        <v>1441955269</v>
      </c>
      <c r="K2508" t="b">
        <v>0</v>
      </c>
      <c r="L2508">
        <v>2</v>
      </c>
      <c r="M2508" t="b">
        <v>0</v>
      </c>
      <c r="N2508" s="11">
        <f t="shared" si="234"/>
        <v>0.6</v>
      </c>
      <c r="O2508" s="16">
        <f t="shared" si="235"/>
        <v>42258.297094907408</v>
      </c>
      <c r="P2508" s="18">
        <f t="shared" si="236"/>
        <v>42280.875</v>
      </c>
      <c r="Q2508" t="s">
        <v>8299</v>
      </c>
      <c r="R2508" s="7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7">
        <v>42850</v>
      </c>
      <c r="E2509">
        <v>0</v>
      </c>
      <c r="F2509" t="s">
        <v>8221</v>
      </c>
      <c r="G2509" t="s">
        <v>8224</v>
      </c>
      <c r="H2509" t="s">
        <v>8246</v>
      </c>
      <c r="I2509" s="9">
        <v>1431308704</v>
      </c>
      <c r="J2509">
        <v>1428716704</v>
      </c>
      <c r="K2509" t="b">
        <v>0</v>
      </c>
      <c r="L2509">
        <v>0</v>
      </c>
      <c r="M2509" t="b">
        <v>0</v>
      </c>
      <c r="N2509" s="11">
        <f t="shared" si="234"/>
        <v>0</v>
      </c>
      <c r="O2509" s="16">
        <f t="shared" si="235"/>
        <v>42105.072962962964</v>
      </c>
      <c r="P2509" s="18">
        <f t="shared" si="236"/>
        <v>42135.072962962964</v>
      </c>
      <c r="Q2509" t="s">
        <v>8299</v>
      </c>
      <c r="R2509" s="7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7">
        <v>20000</v>
      </c>
      <c r="E2510">
        <v>0</v>
      </c>
      <c r="F2510" t="s">
        <v>8221</v>
      </c>
      <c r="G2510" t="s">
        <v>8224</v>
      </c>
      <c r="H2510" t="s">
        <v>8246</v>
      </c>
      <c r="I2510" s="9">
        <v>1408056634</v>
      </c>
      <c r="J2510">
        <v>1405464634</v>
      </c>
      <c r="K2510" t="b">
        <v>0</v>
      </c>
      <c r="L2510">
        <v>0</v>
      </c>
      <c r="M2510" t="b">
        <v>0</v>
      </c>
      <c r="N2510" s="11">
        <f t="shared" si="234"/>
        <v>0</v>
      </c>
      <c r="O2510" s="16">
        <f t="shared" si="235"/>
        <v>41835.951782407406</v>
      </c>
      <c r="P2510" s="18">
        <f t="shared" si="236"/>
        <v>41865.951782407406</v>
      </c>
      <c r="Q2510" t="s">
        <v>8299</v>
      </c>
      <c r="R2510" s="7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7">
        <v>95000</v>
      </c>
      <c r="E2511">
        <v>1000</v>
      </c>
      <c r="F2511" t="s">
        <v>8221</v>
      </c>
      <c r="G2511" t="s">
        <v>8225</v>
      </c>
      <c r="H2511" t="s">
        <v>8247</v>
      </c>
      <c r="I2511" s="9">
        <v>1429554349</v>
      </c>
      <c r="J2511">
        <v>1424719549</v>
      </c>
      <c r="K2511" t="b">
        <v>0</v>
      </c>
      <c r="L2511">
        <v>28</v>
      </c>
      <c r="M2511" t="b">
        <v>0</v>
      </c>
      <c r="N2511" s="11">
        <f t="shared" si="234"/>
        <v>1.0526315789473684</v>
      </c>
      <c r="O2511" s="16">
        <f t="shared" si="235"/>
        <v>42058.809594907405</v>
      </c>
      <c r="P2511" s="18">
        <f t="shared" si="236"/>
        <v>42114.767928240741</v>
      </c>
      <c r="Q2511" t="s">
        <v>8299</v>
      </c>
      <c r="R2511" s="7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7">
        <v>50000</v>
      </c>
      <c r="E2512">
        <v>75</v>
      </c>
      <c r="F2512" t="s">
        <v>8221</v>
      </c>
      <c r="G2512" t="s">
        <v>8224</v>
      </c>
      <c r="H2512" t="s">
        <v>8246</v>
      </c>
      <c r="I2512" s="9">
        <v>1431647772</v>
      </c>
      <c r="J2512">
        <v>1426463772</v>
      </c>
      <c r="K2512" t="b">
        <v>0</v>
      </c>
      <c r="L2512">
        <v>2</v>
      </c>
      <c r="M2512" t="b">
        <v>0</v>
      </c>
      <c r="N2512" s="11">
        <f t="shared" si="234"/>
        <v>0.15</v>
      </c>
      <c r="O2512" s="16">
        <f t="shared" si="235"/>
        <v>42078.997361111105</v>
      </c>
      <c r="P2512" s="18">
        <f t="shared" si="236"/>
        <v>42138.997361111105</v>
      </c>
      <c r="Q2512" t="s">
        <v>8299</v>
      </c>
      <c r="R2512" s="7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7">
        <v>100000</v>
      </c>
      <c r="E2513">
        <v>0</v>
      </c>
      <c r="F2513" t="s">
        <v>8221</v>
      </c>
      <c r="G2513" t="s">
        <v>8225</v>
      </c>
      <c r="H2513" t="s">
        <v>8247</v>
      </c>
      <c r="I2513" s="9">
        <v>1454323413</v>
      </c>
      <c r="J2513">
        <v>1451731413</v>
      </c>
      <c r="K2513" t="b">
        <v>0</v>
      </c>
      <c r="L2513">
        <v>0</v>
      </c>
      <c r="M2513" t="b">
        <v>0</v>
      </c>
      <c r="N2513" s="11">
        <f t="shared" si="234"/>
        <v>0</v>
      </c>
      <c r="O2513" s="16">
        <f t="shared" si="235"/>
        <v>42371.446909722217</v>
      </c>
      <c r="P2513" s="18">
        <f t="shared" si="236"/>
        <v>42401.446909722217</v>
      </c>
      <c r="Q2513" t="s">
        <v>8299</v>
      </c>
      <c r="R2513" s="7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7">
        <v>1150</v>
      </c>
      <c r="E2514">
        <v>0</v>
      </c>
      <c r="F2514" t="s">
        <v>8221</v>
      </c>
      <c r="G2514" t="s">
        <v>8224</v>
      </c>
      <c r="H2514" t="s">
        <v>8246</v>
      </c>
      <c r="I2514" s="9">
        <v>1418504561</v>
      </c>
      <c r="J2514">
        <v>1417208561</v>
      </c>
      <c r="K2514" t="b">
        <v>0</v>
      </c>
      <c r="L2514">
        <v>0</v>
      </c>
      <c r="M2514" t="b">
        <v>0</v>
      </c>
      <c r="N2514" s="11">
        <f t="shared" si="234"/>
        <v>0</v>
      </c>
      <c r="O2514" s="16">
        <f t="shared" si="235"/>
        <v>41971.876863425925</v>
      </c>
      <c r="P2514" s="18">
        <f t="shared" si="236"/>
        <v>41986.876863425925</v>
      </c>
      <c r="Q2514" t="s">
        <v>8299</v>
      </c>
      <c r="R2514" s="7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7">
        <v>180000</v>
      </c>
      <c r="E2515">
        <v>0</v>
      </c>
      <c r="F2515" t="s">
        <v>8221</v>
      </c>
      <c r="G2515" t="s">
        <v>8236</v>
      </c>
      <c r="H2515" t="s">
        <v>8249</v>
      </c>
      <c r="I2515" s="9">
        <v>1488067789</v>
      </c>
      <c r="J2515">
        <v>1482883789</v>
      </c>
      <c r="K2515" t="b">
        <v>0</v>
      </c>
      <c r="L2515">
        <v>0</v>
      </c>
      <c r="M2515" t="b">
        <v>0</v>
      </c>
      <c r="N2515" s="11">
        <f t="shared" si="234"/>
        <v>0</v>
      </c>
      <c r="O2515" s="16">
        <f t="shared" si="235"/>
        <v>42732.00681712963</v>
      </c>
      <c r="P2515" s="18">
        <f t="shared" si="236"/>
        <v>42792.00681712963</v>
      </c>
      <c r="Q2515" t="s">
        <v>8299</v>
      </c>
      <c r="R2515" s="7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7">
        <v>12000</v>
      </c>
      <c r="E2516">
        <v>210</v>
      </c>
      <c r="F2516" t="s">
        <v>8221</v>
      </c>
      <c r="G2516" t="s">
        <v>8224</v>
      </c>
      <c r="H2516" t="s">
        <v>8246</v>
      </c>
      <c r="I2516" s="9">
        <v>1408526477</v>
      </c>
      <c r="J2516">
        <v>1407057677</v>
      </c>
      <c r="K2516" t="b">
        <v>0</v>
      </c>
      <c r="L2516">
        <v>4</v>
      </c>
      <c r="M2516" t="b">
        <v>0</v>
      </c>
      <c r="N2516" s="11">
        <f t="shared" si="234"/>
        <v>1.7500000000000002</v>
      </c>
      <c r="O2516" s="16">
        <f t="shared" si="235"/>
        <v>41854.389780092592</v>
      </c>
      <c r="P2516" s="18">
        <f t="shared" si="236"/>
        <v>41871.389780092592</v>
      </c>
      <c r="Q2516" t="s">
        <v>8299</v>
      </c>
      <c r="R2516" s="7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7">
        <v>5000</v>
      </c>
      <c r="E2517">
        <v>930</v>
      </c>
      <c r="F2517" t="s">
        <v>8221</v>
      </c>
      <c r="G2517" t="s">
        <v>8224</v>
      </c>
      <c r="H2517" t="s">
        <v>8246</v>
      </c>
      <c r="I2517" s="9">
        <v>1424635753</v>
      </c>
      <c r="J2517">
        <v>1422043753</v>
      </c>
      <c r="K2517" t="b">
        <v>0</v>
      </c>
      <c r="L2517">
        <v>12</v>
      </c>
      <c r="M2517" t="b">
        <v>0</v>
      </c>
      <c r="N2517" s="11">
        <f t="shared" si="234"/>
        <v>18.600000000000001</v>
      </c>
      <c r="O2517" s="16">
        <f t="shared" si="235"/>
        <v>42027.839733796296</v>
      </c>
      <c r="P2517" s="18">
        <f t="shared" si="236"/>
        <v>42057.839733796296</v>
      </c>
      <c r="Q2517" t="s">
        <v>8299</v>
      </c>
      <c r="R2517" s="7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7">
        <v>22000</v>
      </c>
      <c r="E2518">
        <v>0</v>
      </c>
      <c r="F2518" t="s">
        <v>8221</v>
      </c>
      <c r="G2518" t="s">
        <v>8224</v>
      </c>
      <c r="H2518" t="s">
        <v>8246</v>
      </c>
      <c r="I2518" s="9">
        <v>1417279252</v>
      </c>
      <c r="J2518">
        <v>1414683652</v>
      </c>
      <c r="K2518" t="b">
        <v>0</v>
      </c>
      <c r="L2518">
        <v>0</v>
      </c>
      <c r="M2518" t="b">
        <v>0</v>
      </c>
      <c r="N2518" s="11">
        <f t="shared" si="234"/>
        <v>0</v>
      </c>
      <c r="O2518" s="16">
        <f t="shared" si="235"/>
        <v>41942.653379629628</v>
      </c>
      <c r="P2518" s="18">
        <f t="shared" si="236"/>
        <v>41972.6950462963</v>
      </c>
      <c r="Q2518" t="s">
        <v>8299</v>
      </c>
      <c r="R2518" s="7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7">
        <v>18000</v>
      </c>
      <c r="E2519">
        <v>1767</v>
      </c>
      <c r="F2519" t="s">
        <v>8221</v>
      </c>
      <c r="G2519" t="s">
        <v>8229</v>
      </c>
      <c r="H2519" t="s">
        <v>8251</v>
      </c>
      <c r="I2519" s="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>
        <f t="shared" si="234"/>
        <v>9.8166666666666664</v>
      </c>
      <c r="O2519" s="16">
        <f t="shared" si="235"/>
        <v>42052.802430555559</v>
      </c>
      <c r="P2519" s="18">
        <f t="shared" si="236"/>
        <v>42082.760763888888</v>
      </c>
      <c r="Q2519" t="s">
        <v>8299</v>
      </c>
      <c r="R2519" s="7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7">
        <v>5000</v>
      </c>
      <c r="E2520">
        <v>0</v>
      </c>
      <c r="F2520" t="s">
        <v>8221</v>
      </c>
      <c r="G2520" t="s">
        <v>8224</v>
      </c>
      <c r="H2520" t="s">
        <v>8246</v>
      </c>
      <c r="I2520" s="9">
        <v>1415899228</v>
      </c>
      <c r="J2520">
        <v>1413303628</v>
      </c>
      <c r="K2520" t="b">
        <v>0</v>
      </c>
      <c r="L2520">
        <v>0</v>
      </c>
      <c r="M2520" t="b">
        <v>0</v>
      </c>
      <c r="N2520" s="11">
        <f t="shared" si="234"/>
        <v>0</v>
      </c>
      <c r="O2520" s="16">
        <f t="shared" si="235"/>
        <v>41926.680879629632</v>
      </c>
      <c r="P2520" s="18">
        <f t="shared" si="236"/>
        <v>41956.722546296296</v>
      </c>
      <c r="Q2520" t="s">
        <v>8299</v>
      </c>
      <c r="R2520" s="7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7">
        <v>150000</v>
      </c>
      <c r="E2521">
        <v>65</v>
      </c>
      <c r="F2521" t="s">
        <v>8221</v>
      </c>
      <c r="G2521" t="s">
        <v>8224</v>
      </c>
      <c r="H2521" t="s">
        <v>8246</v>
      </c>
      <c r="I2521" s="9">
        <v>1405741404</v>
      </c>
      <c r="J2521">
        <v>1403149404</v>
      </c>
      <c r="K2521" t="b">
        <v>0</v>
      </c>
      <c r="L2521">
        <v>4</v>
      </c>
      <c r="M2521" t="b">
        <v>0</v>
      </c>
      <c r="N2521" s="11">
        <f t="shared" si="234"/>
        <v>4.3333333333333335E-2</v>
      </c>
      <c r="O2521" s="16">
        <f t="shared" si="235"/>
        <v>41809.155138888891</v>
      </c>
      <c r="P2521" s="18">
        <f t="shared" si="236"/>
        <v>41839.155138888891</v>
      </c>
      <c r="Q2521" t="s">
        <v>8299</v>
      </c>
      <c r="R2521" s="7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7">
        <v>100000</v>
      </c>
      <c r="E2522">
        <v>0</v>
      </c>
      <c r="F2522" t="s">
        <v>8221</v>
      </c>
      <c r="G2522" t="s">
        <v>8224</v>
      </c>
      <c r="H2522" t="s">
        <v>8246</v>
      </c>
      <c r="I2522" s="9">
        <v>1476559260</v>
      </c>
      <c r="J2522">
        <v>1472567085</v>
      </c>
      <c r="K2522" t="b">
        <v>0</v>
      </c>
      <c r="L2522">
        <v>0</v>
      </c>
      <c r="M2522" t="b">
        <v>0</v>
      </c>
      <c r="N2522" s="11">
        <f t="shared" si="234"/>
        <v>0</v>
      </c>
      <c r="O2522" s="16">
        <f t="shared" si="235"/>
        <v>42612.600520833337</v>
      </c>
      <c r="P2522" s="18">
        <f t="shared" si="236"/>
        <v>42658.806249999994</v>
      </c>
      <c r="Q2522" t="s">
        <v>8299</v>
      </c>
      <c r="R2522" s="7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7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9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>
        <f t="shared" si="234"/>
        <v>109.48792</v>
      </c>
      <c r="O2523" s="16">
        <f t="shared" si="235"/>
        <v>42269.967835648145</v>
      </c>
      <c r="P2523" s="18">
        <f t="shared" si="236"/>
        <v>42290.967835648145</v>
      </c>
      <c r="Q2523" t="s">
        <v>8300</v>
      </c>
      <c r="R2523" s="7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7">
        <v>5000</v>
      </c>
      <c r="E2524">
        <v>5000</v>
      </c>
      <c r="F2524" t="s">
        <v>8219</v>
      </c>
      <c r="G2524" t="s">
        <v>8224</v>
      </c>
      <c r="H2524" t="s">
        <v>8246</v>
      </c>
      <c r="I2524" s="9">
        <v>1461336720</v>
      </c>
      <c r="J2524">
        <v>1459431960</v>
      </c>
      <c r="K2524" t="b">
        <v>0</v>
      </c>
      <c r="L2524">
        <v>27</v>
      </c>
      <c r="M2524" t="b">
        <v>1</v>
      </c>
      <c r="N2524" s="11">
        <f t="shared" si="234"/>
        <v>100</v>
      </c>
      <c r="O2524" s="16">
        <f t="shared" si="235"/>
        <v>42460.573611111111</v>
      </c>
      <c r="P2524" s="18">
        <f t="shared" si="236"/>
        <v>42482.619444444441</v>
      </c>
      <c r="Q2524" t="s">
        <v>8300</v>
      </c>
      <c r="R2524" s="7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7">
        <v>900</v>
      </c>
      <c r="E2525">
        <v>1408</v>
      </c>
      <c r="F2525" t="s">
        <v>8219</v>
      </c>
      <c r="G2525" t="s">
        <v>8224</v>
      </c>
      <c r="H2525" t="s">
        <v>8246</v>
      </c>
      <c r="I2525" s="9">
        <v>1416270292</v>
      </c>
      <c r="J2525">
        <v>1413674692</v>
      </c>
      <c r="K2525" t="b">
        <v>0</v>
      </c>
      <c r="L2525">
        <v>26</v>
      </c>
      <c r="M2525" t="b">
        <v>1</v>
      </c>
      <c r="N2525" s="11">
        <f t="shared" si="234"/>
        <v>156.44444444444446</v>
      </c>
      <c r="O2525" s="16">
        <f t="shared" si="235"/>
        <v>41930.975601851853</v>
      </c>
      <c r="P2525" s="18">
        <f t="shared" si="236"/>
        <v>41961.017268518524</v>
      </c>
      <c r="Q2525" t="s">
        <v>8300</v>
      </c>
      <c r="R2525" s="7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7">
        <v>7500</v>
      </c>
      <c r="E2526">
        <v>7620</v>
      </c>
      <c r="F2526" t="s">
        <v>8219</v>
      </c>
      <c r="G2526" t="s">
        <v>8224</v>
      </c>
      <c r="H2526" t="s">
        <v>8246</v>
      </c>
      <c r="I2526" s="9">
        <v>1419136200</v>
      </c>
      <c r="J2526">
        <v>1416338557</v>
      </c>
      <c r="K2526" t="b">
        <v>0</v>
      </c>
      <c r="L2526">
        <v>43</v>
      </c>
      <c r="M2526" t="b">
        <v>1</v>
      </c>
      <c r="N2526" s="11">
        <f t="shared" si="234"/>
        <v>101.6</v>
      </c>
      <c r="O2526" s="16">
        <f t="shared" si="235"/>
        <v>41961.807372685187</v>
      </c>
      <c r="P2526" s="18">
        <f t="shared" si="236"/>
        <v>41994.1875</v>
      </c>
      <c r="Q2526" t="s">
        <v>8300</v>
      </c>
      <c r="R2526" s="7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7">
        <v>8000</v>
      </c>
      <c r="E2527">
        <v>8026</v>
      </c>
      <c r="F2527" t="s">
        <v>8219</v>
      </c>
      <c r="G2527" t="s">
        <v>8224</v>
      </c>
      <c r="H2527" t="s">
        <v>8246</v>
      </c>
      <c r="I2527" s="9">
        <v>1340914571</v>
      </c>
      <c r="J2527">
        <v>1338322571</v>
      </c>
      <c r="K2527" t="b">
        <v>0</v>
      </c>
      <c r="L2527">
        <v>80</v>
      </c>
      <c r="M2527" t="b">
        <v>1</v>
      </c>
      <c r="N2527" s="11">
        <f t="shared" si="234"/>
        <v>100.325</v>
      </c>
      <c r="O2527" s="16">
        <f t="shared" si="235"/>
        <v>41058.844571759262</v>
      </c>
      <c r="P2527" s="18">
        <f t="shared" si="236"/>
        <v>41088.844571759262</v>
      </c>
      <c r="Q2527" t="s">
        <v>8300</v>
      </c>
      <c r="R2527" s="7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7">
        <v>4000</v>
      </c>
      <c r="E2528">
        <v>4518</v>
      </c>
      <c r="F2528" t="s">
        <v>8219</v>
      </c>
      <c r="G2528" t="s">
        <v>8224</v>
      </c>
      <c r="H2528" t="s">
        <v>8246</v>
      </c>
      <c r="I2528" s="9">
        <v>1418014740</v>
      </c>
      <c r="J2528">
        <v>1415585474</v>
      </c>
      <c r="K2528" t="b">
        <v>0</v>
      </c>
      <c r="L2528">
        <v>33</v>
      </c>
      <c r="M2528" t="b">
        <v>1</v>
      </c>
      <c r="N2528" s="11">
        <f t="shared" si="234"/>
        <v>112.94999999999999</v>
      </c>
      <c r="O2528" s="16">
        <f t="shared" si="235"/>
        <v>41953.091134259259</v>
      </c>
      <c r="P2528" s="18">
        <f t="shared" si="236"/>
        <v>41981.207638888889</v>
      </c>
      <c r="Q2528" t="s">
        <v>8300</v>
      </c>
      <c r="R2528" s="7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7">
        <v>4000</v>
      </c>
      <c r="E2529">
        <v>4085</v>
      </c>
      <c r="F2529" t="s">
        <v>8219</v>
      </c>
      <c r="G2529" t="s">
        <v>8224</v>
      </c>
      <c r="H2529" t="s">
        <v>8246</v>
      </c>
      <c r="I2529" s="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>
        <f t="shared" si="234"/>
        <v>102.125</v>
      </c>
      <c r="O2529" s="16">
        <f t="shared" si="235"/>
        <v>41546.75105324074</v>
      </c>
      <c r="P2529" s="18">
        <f t="shared" si="236"/>
        <v>41565.165972222225</v>
      </c>
      <c r="Q2529" t="s">
        <v>8300</v>
      </c>
      <c r="R2529" s="7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7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9">
        <v>1440068400</v>
      </c>
      <c r="J2530">
        <v>1438459303</v>
      </c>
      <c r="K2530" t="b">
        <v>0</v>
      </c>
      <c r="L2530">
        <v>81</v>
      </c>
      <c r="M2530" t="b">
        <v>1</v>
      </c>
      <c r="N2530" s="11">
        <f t="shared" si="234"/>
        <v>107.24974999999999</v>
      </c>
      <c r="O2530" s="16">
        <f t="shared" si="235"/>
        <v>42217.834525462968</v>
      </c>
      <c r="P2530" s="18">
        <f t="shared" si="236"/>
        <v>42236.458333333328</v>
      </c>
      <c r="Q2530" t="s">
        <v>8300</v>
      </c>
      <c r="R2530" s="7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7">
        <v>6000</v>
      </c>
      <c r="E2531">
        <v>6257</v>
      </c>
      <c r="F2531" t="s">
        <v>8219</v>
      </c>
      <c r="G2531" t="s">
        <v>8224</v>
      </c>
      <c r="H2531" t="s">
        <v>8246</v>
      </c>
      <c r="I2531" s="9">
        <v>1332636975</v>
      </c>
      <c r="J2531">
        <v>1328752575</v>
      </c>
      <c r="K2531" t="b">
        <v>0</v>
      </c>
      <c r="L2531">
        <v>76</v>
      </c>
      <c r="M2531" t="b">
        <v>1</v>
      </c>
      <c r="N2531" s="11">
        <f t="shared" si="234"/>
        <v>104.28333333333333</v>
      </c>
      <c r="O2531" s="16">
        <f t="shared" si="235"/>
        <v>40948.080729166664</v>
      </c>
      <c r="P2531" s="18">
        <f t="shared" si="236"/>
        <v>40993.0390625</v>
      </c>
      <c r="Q2531" t="s">
        <v>8300</v>
      </c>
      <c r="R2531" s="7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7">
        <v>6500</v>
      </c>
      <c r="E2532">
        <v>6500</v>
      </c>
      <c r="F2532" t="s">
        <v>8219</v>
      </c>
      <c r="G2532" t="s">
        <v>8224</v>
      </c>
      <c r="H2532" t="s">
        <v>8246</v>
      </c>
      <c r="I2532" s="9">
        <v>1429505400</v>
      </c>
      <c r="J2532">
        <v>1426711505</v>
      </c>
      <c r="K2532" t="b">
        <v>0</v>
      </c>
      <c r="L2532">
        <v>48</v>
      </c>
      <c r="M2532" t="b">
        <v>1</v>
      </c>
      <c r="N2532" s="11">
        <f t="shared" si="234"/>
        <v>100</v>
      </c>
      <c r="O2532" s="16">
        <f t="shared" si="235"/>
        <v>42081.864641203705</v>
      </c>
      <c r="P2532" s="18">
        <f t="shared" si="236"/>
        <v>42114.201388888891</v>
      </c>
      <c r="Q2532" t="s">
        <v>8300</v>
      </c>
      <c r="R2532" s="7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7">
        <v>4500</v>
      </c>
      <c r="E2533">
        <v>4518</v>
      </c>
      <c r="F2533" t="s">
        <v>8219</v>
      </c>
      <c r="G2533" t="s">
        <v>8224</v>
      </c>
      <c r="H2533" t="s">
        <v>8246</v>
      </c>
      <c r="I2533" s="9">
        <v>1439611140</v>
      </c>
      <c r="J2533">
        <v>1437668354</v>
      </c>
      <c r="K2533" t="b">
        <v>0</v>
      </c>
      <c r="L2533">
        <v>61</v>
      </c>
      <c r="M2533" t="b">
        <v>1</v>
      </c>
      <c r="N2533" s="11">
        <f t="shared" si="234"/>
        <v>100.4</v>
      </c>
      <c r="O2533" s="16">
        <f t="shared" si="235"/>
        <v>42208.680023148147</v>
      </c>
      <c r="P2533" s="18">
        <f t="shared" si="236"/>
        <v>42231.165972222225</v>
      </c>
      <c r="Q2533" t="s">
        <v>8300</v>
      </c>
      <c r="R2533" s="7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7">
        <v>4000</v>
      </c>
      <c r="E2534">
        <v>5045</v>
      </c>
      <c r="F2534" t="s">
        <v>8219</v>
      </c>
      <c r="G2534" t="s">
        <v>8224</v>
      </c>
      <c r="H2534" t="s">
        <v>8246</v>
      </c>
      <c r="I2534" s="9">
        <v>1345148566</v>
      </c>
      <c r="J2534">
        <v>1342556566</v>
      </c>
      <c r="K2534" t="b">
        <v>0</v>
      </c>
      <c r="L2534">
        <v>60</v>
      </c>
      <c r="M2534" t="b">
        <v>1</v>
      </c>
      <c r="N2534" s="11">
        <f t="shared" si="234"/>
        <v>126.125</v>
      </c>
      <c r="O2534" s="16">
        <f t="shared" si="235"/>
        <v>41107.849143518521</v>
      </c>
      <c r="P2534" s="18">
        <f t="shared" si="236"/>
        <v>41137.849143518521</v>
      </c>
      <c r="Q2534" t="s">
        <v>8300</v>
      </c>
      <c r="R2534" s="7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7">
        <v>7500</v>
      </c>
      <c r="E2535">
        <v>8300</v>
      </c>
      <c r="F2535" t="s">
        <v>8219</v>
      </c>
      <c r="G2535" t="s">
        <v>8224</v>
      </c>
      <c r="H2535" t="s">
        <v>8246</v>
      </c>
      <c r="I2535" s="9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>
        <f t="shared" si="234"/>
        <v>110.66666666666667</v>
      </c>
      <c r="O2535" s="16">
        <f t="shared" si="235"/>
        <v>41304.751284722224</v>
      </c>
      <c r="P2535" s="18">
        <f t="shared" si="236"/>
        <v>41334.750787037039</v>
      </c>
      <c r="Q2535" t="s">
        <v>8300</v>
      </c>
      <c r="R2535" s="7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7">
        <v>2000</v>
      </c>
      <c r="E2536">
        <v>2100</v>
      </c>
      <c r="F2536" t="s">
        <v>8219</v>
      </c>
      <c r="G2536" t="s">
        <v>8224</v>
      </c>
      <c r="H2536" t="s">
        <v>8246</v>
      </c>
      <c r="I2536" s="9">
        <v>1262325600</v>
      </c>
      <c r="J2536">
        <v>1257871712</v>
      </c>
      <c r="K2536" t="b">
        <v>0</v>
      </c>
      <c r="L2536">
        <v>14</v>
      </c>
      <c r="M2536" t="b">
        <v>1</v>
      </c>
      <c r="N2536" s="11">
        <f t="shared" si="234"/>
        <v>105</v>
      </c>
      <c r="O2536" s="16">
        <f t="shared" si="235"/>
        <v>40127.700370370374</v>
      </c>
      <c r="P2536" s="18">
        <f t="shared" si="236"/>
        <v>40179.25</v>
      </c>
      <c r="Q2536" t="s">
        <v>8300</v>
      </c>
      <c r="R2536" s="7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9">
        <v>1417463945</v>
      </c>
      <c r="J2537">
        <v>1414781945</v>
      </c>
      <c r="K2537" t="b">
        <v>0</v>
      </c>
      <c r="L2537">
        <v>78</v>
      </c>
      <c r="M2537" t="b">
        <v>1</v>
      </c>
      <c r="N2537" s="11">
        <f t="shared" si="234"/>
        <v>103.77499999999999</v>
      </c>
      <c r="O2537" s="16">
        <f t="shared" si="235"/>
        <v>41943.791030092594</v>
      </c>
      <c r="P2537" s="18">
        <f t="shared" si="236"/>
        <v>41974.832696759258</v>
      </c>
      <c r="Q2537" t="s">
        <v>8300</v>
      </c>
      <c r="R2537" s="7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7">
        <v>25</v>
      </c>
      <c r="E2538">
        <v>29</v>
      </c>
      <c r="F2538" t="s">
        <v>8219</v>
      </c>
      <c r="G2538" t="s">
        <v>8224</v>
      </c>
      <c r="H2538" t="s">
        <v>8246</v>
      </c>
      <c r="I2538" s="9">
        <v>1375151566</v>
      </c>
      <c r="J2538">
        <v>1373337166</v>
      </c>
      <c r="K2538" t="b">
        <v>0</v>
      </c>
      <c r="L2538">
        <v>4</v>
      </c>
      <c r="M2538" t="b">
        <v>1</v>
      </c>
      <c r="N2538" s="11">
        <f t="shared" si="234"/>
        <v>115.99999999999999</v>
      </c>
      <c r="O2538" s="16">
        <f t="shared" si="235"/>
        <v>41464.106087962966</v>
      </c>
      <c r="P2538" s="18">
        <f t="shared" si="236"/>
        <v>41485.106087962966</v>
      </c>
      <c r="Q2538" t="s">
        <v>8300</v>
      </c>
      <c r="R2538" s="7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7">
        <v>1000</v>
      </c>
      <c r="E2539">
        <v>1100</v>
      </c>
      <c r="F2539" t="s">
        <v>8219</v>
      </c>
      <c r="G2539" t="s">
        <v>8224</v>
      </c>
      <c r="H2539" t="s">
        <v>8246</v>
      </c>
      <c r="I2539" s="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>
        <f t="shared" si="234"/>
        <v>110.00000000000001</v>
      </c>
      <c r="O2539" s="16">
        <f t="shared" si="235"/>
        <v>40696.648784722223</v>
      </c>
      <c r="P2539" s="18">
        <f t="shared" si="236"/>
        <v>40756.648784722223</v>
      </c>
      <c r="Q2539" t="s">
        <v>8300</v>
      </c>
      <c r="R2539" s="7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7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9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>
        <f t="shared" si="234"/>
        <v>113.01761111111111</v>
      </c>
      <c r="O2540" s="16">
        <f t="shared" si="235"/>
        <v>41298.509965277779</v>
      </c>
      <c r="P2540" s="18">
        <f t="shared" si="236"/>
        <v>41329.207638888889</v>
      </c>
      <c r="Q2540" t="s">
        <v>8300</v>
      </c>
      <c r="R2540" s="7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7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9">
        <v>1422913152</v>
      </c>
      <c r="J2541">
        <v>1417729152</v>
      </c>
      <c r="K2541" t="b">
        <v>0</v>
      </c>
      <c r="L2541">
        <v>59</v>
      </c>
      <c r="M2541" t="b">
        <v>1</v>
      </c>
      <c r="N2541" s="11">
        <f t="shared" si="234"/>
        <v>100.25</v>
      </c>
      <c r="O2541" s="16">
        <f t="shared" si="235"/>
        <v>41977.902222222227</v>
      </c>
      <c r="P2541" s="18">
        <f t="shared" si="236"/>
        <v>42037.902222222227</v>
      </c>
      <c r="Q2541" t="s">
        <v>8300</v>
      </c>
      <c r="R2541" s="7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7">
        <v>2500</v>
      </c>
      <c r="E2542">
        <v>2585</v>
      </c>
      <c r="F2542" t="s">
        <v>8219</v>
      </c>
      <c r="G2542" t="s">
        <v>8224</v>
      </c>
      <c r="H2542" t="s">
        <v>8246</v>
      </c>
      <c r="I2542" s="9">
        <v>1319904721</v>
      </c>
      <c r="J2542">
        <v>1314720721</v>
      </c>
      <c r="K2542" t="b">
        <v>0</v>
      </c>
      <c r="L2542">
        <v>27</v>
      </c>
      <c r="M2542" t="b">
        <v>1</v>
      </c>
      <c r="N2542" s="11">
        <f t="shared" si="234"/>
        <v>103.4</v>
      </c>
      <c r="O2542" s="16">
        <f t="shared" si="235"/>
        <v>40785.675011574072</v>
      </c>
      <c r="P2542" s="18">
        <f t="shared" si="236"/>
        <v>40845.675011574072</v>
      </c>
      <c r="Q2542" t="s">
        <v>8300</v>
      </c>
      <c r="R2542" s="7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7">
        <v>3500</v>
      </c>
      <c r="E2543">
        <v>3746</v>
      </c>
      <c r="F2543" t="s">
        <v>8219</v>
      </c>
      <c r="G2543" t="s">
        <v>8225</v>
      </c>
      <c r="H2543" t="s">
        <v>8247</v>
      </c>
      <c r="I2543" s="9">
        <v>1380192418</v>
      </c>
      <c r="J2543">
        <v>1375008418</v>
      </c>
      <c r="K2543" t="b">
        <v>0</v>
      </c>
      <c r="L2543">
        <v>63</v>
      </c>
      <c r="M2543" t="b">
        <v>1</v>
      </c>
      <c r="N2543" s="11">
        <f t="shared" si="234"/>
        <v>107.02857142857142</v>
      </c>
      <c r="O2543" s="16">
        <f t="shared" si="235"/>
        <v>41483.449282407404</v>
      </c>
      <c r="P2543" s="18">
        <f t="shared" si="236"/>
        <v>41543.449282407404</v>
      </c>
      <c r="Q2543" t="s">
        <v>8300</v>
      </c>
      <c r="R2543" s="7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7">
        <v>700</v>
      </c>
      <c r="E2544">
        <v>725</v>
      </c>
      <c r="F2544" t="s">
        <v>8219</v>
      </c>
      <c r="G2544" t="s">
        <v>8224</v>
      </c>
      <c r="H2544" t="s">
        <v>8246</v>
      </c>
      <c r="I2544" s="9">
        <v>1380599940</v>
      </c>
      <c r="J2544">
        <v>1377252857</v>
      </c>
      <c r="K2544" t="b">
        <v>0</v>
      </c>
      <c r="L2544">
        <v>13</v>
      </c>
      <c r="M2544" t="b">
        <v>1</v>
      </c>
      <c r="N2544" s="11">
        <f t="shared" si="234"/>
        <v>103.57142857142858</v>
      </c>
      <c r="O2544" s="16">
        <f t="shared" si="235"/>
        <v>41509.426585648151</v>
      </c>
      <c r="P2544" s="18">
        <f t="shared" si="236"/>
        <v>41548.165972222225</v>
      </c>
      <c r="Q2544" t="s">
        <v>8300</v>
      </c>
      <c r="R2544" s="7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7">
        <v>250</v>
      </c>
      <c r="E2545">
        <v>391</v>
      </c>
      <c r="F2545" t="s">
        <v>8219</v>
      </c>
      <c r="G2545" t="s">
        <v>8224</v>
      </c>
      <c r="H2545" t="s">
        <v>8246</v>
      </c>
      <c r="I2545" s="9">
        <v>1293937200</v>
      </c>
      <c r="J2545">
        <v>1291257298</v>
      </c>
      <c r="K2545" t="b">
        <v>0</v>
      </c>
      <c r="L2545">
        <v>13</v>
      </c>
      <c r="M2545" t="b">
        <v>1</v>
      </c>
      <c r="N2545" s="11">
        <f t="shared" si="234"/>
        <v>156.4</v>
      </c>
      <c r="O2545" s="16">
        <f t="shared" si="235"/>
        <v>40514.107615740737</v>
      </c>
      <c r="P2545" s="18">
        <f t="shared" si="236"/>
        <v>40545.125</v>
      </c>
      <c r="Q2545" t="s">
        <v>8300</v>
      </c>
      <c r="R2545" s="7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7">
        <v>5000</v>
      </c>
      <c r="E2546">
        <v>5041</v>
      </c>
      <c r="F2546" t="s">
        <v>8219</v>
      </c>
      <c r="G2546" t="s">
        <v>8224</v>
      </c>
      <c r="H2546" t="s">
        <v>8246</v>
      </c>
      <c r="I2546" s="9">
        <v>1341750569</v>
      </c>
      <c r="J2546">
        <v>1339158569</v>
      </c>
      <c r="K2546" t="b">
        <v>0</v>
      </c>
      <c r="L2546">
        <v>57</v>
      </c>
      <c r="M2546" t="b">
        <v>1</v>
      </c>
      <c r="N2546" s="11">
        <f t="shared" si="234"/>
        <v>100.82</v>
      </c>
      <c r="O2546" s="16">
        <f t="shared" si="235"/>
        <v>41068.520474537036</v>
      </c>
      <c r="P2546" s="18">
        <f t="shared" si="236"/>
        <v>41098.520474537036</v>
      </c>
      <c r="Q2546" t="s">
        <v>8300</v>
      </c>
      <c r="R2546" s="7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7">
        <v>2000</v>
      </c>
      <c r="E2547">
        <v>3906</v>
      </c>
      <c r="F2547" t="s">
        <v>8219</v>
      </c>
      <c r="G2547" t="s">
        <v>8224</v>
      </c>
      <c r="H2547" t="s">
        <v>8246</v>
      </c>
      <c r="I2547" s="9">
        <v>1424997000</v>
      </c>
      <c r="J2547">
        <v>1421983138</v>
      </c>
      <c r="K2547" t="b">
        <v>0</v>
      </c>
      <c r="L2547">
        <v>61</v>
      </c>
      <c r="M2547" t="b">
        <v>1</v>
      </c>
      <c r="N2547" s="11">
        <f t="shared" si="234"/>
        <v>195.3</v>
      </c>
      <c r="O2547" s="16">
        <f t="shared" si="235"/>
        <v>42027.13817129629</v>
      </c>
      <c r="P2547" s="18">
        <f t="shared" si="236"/>
        <v>42062.020833333328</v>
      </c>
      <c r="Q2547" t="s">
        <v>8300</v>
      </c>
      <c r="R2547" s="7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7">
        <v>3500</v>
      </c>
      <c r="E2548">
        <v>3910</v>
      </c>
      <c r="F2548" t="s">
        <v>8219</v>
      </c>
      <c r="G2548" t="s">
        <v>8224</v>
      </c>
      <c r="H2548" t="s">
        <v>8246</v>
      </c>
      <c r="I2548" s="9">
        <v>1380949200</v>
      </c>
      <c r="J2548">
        <v>1378586179</v>
      </c>
      <c r="K2548" t="b">
        <v>0</v>
      </c>
      <c r="L2548">
        <v>65</v>
      </c>
      <c r="M2548" t="b">
        <v>1</v>
      </c>
      <c r="N2548" s="11">
        <f t="shared" si="234"/>
        <v>111.71428571428572</v>
      </c>
      <c r="O2548" s="16">
        <f t="shared" si="235"/>
        <v>41524.858553240738</v>
      </c>
      <c r="P2548" s="18">
        <f t="shared" si="236"/>
        <v>41552.208333333336</v>
      </c>
      <c r="Q2548" t="s">
        <v>8300</v>
      </c>
      <c r="R2548" s="7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7">
        <v>5500</v>
      </c>
      <c r="E2549">
        <v>6592</v>
      </c>
      <c r="F2549" t="s">
        <v>8219</v>
      </c>
      <c r="G2549" t="s">
        <v>8224</v>
      </c>
      <c r="H2549" t="s">
        <v>8246</v>
      </c>
      <c r="I2549" s="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>
        <f t="shared" si="234"/>
        <v>119.85454545454546</v>
      </c>
      <c r="O2549" s="16">
        <f t="shared" si="235"/>
        <v>40973.773182870369</v>
      </c>
      <c r="P2549" s="18">
        <f t="shared" si="236"/>
        <v>41003.731516203705</v>
      </c>
      <c r="Q2549" t="s">
        <v>8300</v>
      </c>
      <c r="R2549" s="7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7">
        <v>6000</v>
      </c>
      <c r="E2550">
        <v>6111</v>
      </c>
      <c r="F2550" t="s">
        <v>8219</v>
      </c>
      <c r="G2550" t="s">
        <v>8230</v>
      </c>
      <c r="H2550" t="s">
        <v>8249</v>
      </c>
      <c r="I2550" s="9">
        <v>1475209620</v>
      </c>
      <c r="J2550">
        <v>1473087637</v>
      </c>
      <c r="K2550" t="b">
        <v>0</v>
      </c>
      <c r="L2550">
        <v>37</v>
      </c>
      <c r="M2550" t="b">
        <v>1</v>
      </c>
      <c r="N2550" s="11">
        <f t="shared" si="234"/>
        <v>101.85</v>
      </c>
      <c r="O2550" s="16">
        <f t="shared" si="235"/>
        <v>42618.625428240746</v>
      </c>
      <c r="P2550" s="18">
        <f t="shared" si="236"/>
        <v>42643.185416666667</v>
      </c>
      <c r="Q2550" t="s">
        <v>8300</v>
      </c>
      <c r="R2550" s="7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7">
        <v>1570</v>
      </c>
      <c r="E2551">
        <v>1614</v>
      </c>
      <c r="F2551" t="s">
        <v>8219</v>
      </c>
      <c r="G2551" t="s">
        <v>8225</v>
      </c>
      <c r="H2551" t="s">
        <v>8247</v>
      </c>
      <c r="I2551" s="9">
        <v>1370019600</v>
      </c>
      <c r="J2551">
        <v>1366999870</v>
      </c>
      <c r="K2551" t="b">
        <v>0</v>
      </c>
      <c r="L2551">
        <v>37</v>
      </c>
      <c r="M2551" t="b">
        <v>1</v>
      </c>
      <c r="N2551" s="11">
        <f t="shared" si="234"/>
        <v>102.80254777070064</v>
      </c>
      <c r="O2551" s="16">
        <f t="shared" si="235"/>
        <v>41390.757754629631</v>
      </c>
      <c r="P2551" s="18">
        <f t="shared" si="236"/>
        <v>41425.708333333336</v>
      </c>
      <c r="Q2551" t="s">
        <v>8300</v>
      </c>
      <c r="R2551" s="7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7">
        <v>6500</v>
      </c>
      <c r="E2552">
        <v>6555</v>
      </c>
      <c r="F2552" t="s">
        <v>8219</v>
      </c>
      <c r="G2552" t="s">
        <v>8224</v>
      </c>
      <c r="H2552" t="s">
        <v>8246</v>
      </c>
      <c r="I2552" s="9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>
        <f t="shared" si="234"/>
        <v>100.84615384615385</v>
      </c>
      <c r="O2552" s="16">
        <f t="shared" si="235"/>
        <v>42228.634328703702</v>
      </c>
      <c r="P2552" s="18">
        <f t="shared" si="236"/>
        <v>42285.165972222225</v>
      </c>
      <c r="Q2552" t="s">
        <v>8300</v>
      </c>
      <c r="R2552" s="7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7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9">
        <v>1332362880</v>
      </c>
      <c r="J2553">
        <v>1329890585</v>
      </c>
      <c r="K2553" t="b">
        <v>0</v>
      </c>
      <c r="L2553">
        <v>56</v>
      </c>
      <c r="M2553" t="b">
        <v>1</v>
      </c>
      <c r="N2553" s="11">
        <f t="shared" si="234"/>
        <v>102.73469387755102</v>
      </c>
      <c r="O2553" s="16">
        <f t="shared" si="235"/>
        <v>40961.252141203702</v>
      </c>
      <c r="P2553" s="18">
        <f t="shared" si="236"/>
        <v>40989.866666666669</v>
      </c>
      <c r="Q2553" t="s">
        <v>8300</v>
      </c>
      <c r="R2553" s="7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7">
        <v>3000</v>
      </c>
      <c r="E2554">
        <v>3195</v>
      </c>
      <c r="F2554" t="s">
        <v>8219</v>
      </c>
      <c r="G2554" t="s">
        <v>8224</v>
      </c>
      <c r="H2554" t="s">
        <v>8246</v>
      </c>
      <c r="I2554" s="9">
        <v>1488741981</v>
      </c>
      <c r="J2554">
        <v>1486149981</v>
      </c>
      <c r="K2554" t="b">
        <v>0</v>
      </c>
      <c r="L2554">
        <v>18</v>
      </c>
      <c r="M2554" t="b">
        <v>1</v>
      </c>
      <c r="N2554" s="11">
        <f t="shared" si="234"/>
        <v>106.5</v>
      </c>
      <c r="O2554" s="16">
        <f t="shared" si="235"/>
        <v>42769.809965277775</v>
      </c>
      <c r="P2554" s="18">
        <f t="shared" si="236"/>
        <v>42799.809965277775</v>
      </c>
      <c r="Q2554" t="s">
        <v>8300</v>
      </c>
      <c r="R2554" s="7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7">
        <v>1500</v>
      </c>
      <c r="E2555">
        <v>2333</v>
      </c>
      <c r="F2555" t="s">
        <v>8219</v>
      </c>
      <c r="G2555" t="s">
        <v>8224</v>
      </c>
      <c r="H2555" t="s">
        <v>8246</v>
      </c>
      <c r="I2555" s="9">
        <v>1348202807</v>
      </c>
      <c r="J2555">
        <v>1343018807</v>
      </c>
      <c r="K2555" t="b">
        <v>0</v>
      </c>
      <c r="L2555">
        <v>60</v>
      </c>
      <c r="M2555" t="b">
        <v>1</v>
      </c>
      <c r="N2555" s="11">
        <f t="shared" si="234"/>
        <v>155.53333333333333</v>
      </c>
      <c r="O2555" s="16">
        <f t="shared" si="235"/>
        <v>41113.199155092596</v>
      </c>
      <c r="P2555" s="18">
        <f t="shared" si="236"/>
        <v>41173.199155092596</v>
      </c>
      <c r="Q2555" t="s">
        <v>8300</v>
      </c>
      <c r="R2555" s="7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7">
        <v>3000</v>
      </c>
      <c r="E2556">
        <v>3684</v>
      </c>
      <c r="F2556" t="s">
        <v>8219</v>
      </c>
      <c r="G2556" t="s">
        <v>8224</v>
      </c>
      <c r="H2556" t="s">
        <v>8246</v>
      </c>
      <c r="I2556" s="9">
        <v>1433131140</v>
      </c>
      <c r="J2556">
        <v>1430445163</v>
      </c>
      <c r="K2556" t="b">
        <v>0</v>
      </c>
      <c r="L2556">
        <v>67</v>
      </c>
      <c r="M2556" t="b">
        <v>1</v>
      </c>
      <c r="N2556" s="11">
        <f t="shared" si="234"/>
        <v>122.8</v>
      </c>
      <c r="O2556" s="16">
        <f t="shared" si="235"/>
        <v>42125.078275462962</v>
      </c>
      <c r="P2556" s="18">
        <f t="shared" si="236"/>
        <v>42156.165972222225</v>
      </c>
      <c r="Q2556" t="s">
        <v>8300</v>
      </c>
      <c r="R2556" s="7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7">
        <v>2000</v>
      </c>
      <c r="E2557">
        <v>2147</v>
      </c>
      <c r="F2557" t="s">
        <v>8219</v>
      </c>
      <c r="G2557" t="s">
        <v>8224</v>
      </c>
      <c r="H2557" t="s">
        <v>8246</v>
      </c>
      <c r="I2557" s="9">
        <v>1338219793</v>
      </c>
      <c r="J2557">
        <v>1335541393</v>
      </c>
      <c r="K2557" t="b">
        <v>0</v>
      </c>
      <c r="L2557">
        <v>35</v>
      </c>
      <c r="M2557" t="b">
        <v>1</v>
      </c>
      <c r="N2557" s="11">
        <f t="shared" si="234"/>
        <v>107.35</v>
      </c>
      <c r="O2557" s="16">
        <f t="shared" si="235"/>
        <v>41026.655011574076</v>
      </c>
      <c r="P2557" s="18">
        <f t="shared" si="236"/>
        <v>41057.655011574076</v>
      </c>
      <c r="Q2557" t="s">
        <v>8300</v>
      </c>
      <c r="R2557" s="7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7">
        <v>745</v>
      </c>
      <c r="E2558">
        <v>786</v>
      </c>
      <c r="F2558" t="s">
        <v>8219</v>
      </c>
      <c r="G2558" t="s">
        <v>8224</v>
      </c>
      <c r="H2558" t="s">
        <v>8246</v>
      </c>
      <c r="I2558" s="9">
        <v>1356392857</v>
      </c>
      <c r="J2558">
        <v>1352504857</v>
      </c>
      <c r="K2558" t="b">
        <v>0</v>
      </c>
      <c r="L2558">
        <v>34</v>
      </c>
      <c r="M2558" t="b">
        <v>1</v>
      </c>
      <c r="N2558" s="11">
        <f t="shared" si="234"/>
        <v>105.50335570469798</v>
      </c>
      <c r="O2558" s="16">
        <f t="shared" si="235"/>
        <v>41222.991400462961</v>
      </c>
      <c r="P2558" s="18">
        <f t="shared" si="236"/>
        <v>41267.991400462961</v>
      </c>
      <c r="Q2558" t="s">
        <v>8300</v>
      </c>
      <c r="R2558" s="7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7">
        <v>900</v>
      </c>
      <c r="E2559">
        <v>1066</v>
      </c>
      <c r="F2559" t="s">
        <v>8219</v>
      </c>
      <c r="G2559" t="s">
        <v>8225</v>
      </c>
      <c r="H2559" t="s">
        <v>8247</v>
      </c>
      <c r="I2559" s="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>
        <f t="shared" si="234"/>
        <v>118.44444444444444</v>
      </c>
      <c r="O2559" s="16">
        <f t="shared" si="235"/>
        <v>41744.745208333334</v>
      </c>
      <c r="P2559" s="18">
        <f t="shared" si="236"/>
        <v>41774.745208333334</v>
      </c>
      <c r="Q2559" t="s">
        <v>8300</v>
      </c>
      <c r="R2559" s="7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7">
        <v>1250</v>
      </c>
      <c r="E2560">
        <v>1361</v>
      </c>
      <c r="F2560" t="s">
        <v>8219</v>
      </c>
      <c r="G2560" t="s">
        <v>8226</v>
      </c>
      <c r="H2560" t="s">
        <v>8248</v>
      </c>
      <c r="I2560" s="9">
        <v>1430488740</v>
      </c>
      <c r="J2560">
        <v>1427747906</v>
      </c>
      <c r="K2560" t="b">
        <v>0</v>
      </c>
      <c r="L2560">
        <v>18</v>
      </c>
      <c r="M2560" t="b">
        <v>1</v>
      </c>
      <c r="N2560" s="11">
        <f t="shared" si="234"/>
        <v>108.88</v>
      </c>
      <c r="O2560" s="16">
        <f t="shared" si="235"/>
        <v>42093.860023148154</v>
      </c>
      <c r="P2560" s="18">
        <f t="shared" si="236"/>
        <v>42125.582638888889</v>
      </c>
      <c r="Q2560" t="s">
        <v>8300</v>
      </c>
      <c r="R2560" s="7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7">
        <v>800</v>
      </c>
      <c r="E2561">
        <v>890</v>
      </c>
      <c r="F2561" t="s">
        <v>8219</v>
      </c>
      <c r="G2561" t="s">
        <v>8224</v>
      </c>
      <c r="H2561" t="s">
        <v>8246</v>
      </c>
      <c r="I2561" s="9">
        <v>1321385820</v>
      </c>
      <c r="J2561">
        <v>1318539484</v>
      </c>
      <c r="K2561" t="b">
        <v>0</v>
      </c>
      <c r="L2561">
        <v>25</v>
      </c>
      <c r="M2561" t="b">
        <v>1</v>
      </c>
      <c r="N2561" s="11">
        <f t="shared" si="234"/>
        <v>111.25</v>
      </c>
      <c r="O2561" s="16">
        <f t="shared" si="235"/>
        <v>40829.873657407406</v>
      </c>
      <c r="P2561" s="18">
        <f t="shared" si="236"/>
        <v>40862.817361111112</v>
      </c>
      <c r="Q2561" t="s">
        <v>8300</v>
      </c>
      <c r="R2561" s="7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7">
        <v>3000</v>
      </c>
      <c r="E2562">
        <v>3003</v>
      </c>
      <c r="F2562" t="s">
        <v>8219</v>
      </c>
      <c r="G2562" t="s">
        <v>8225</v>
      </c>
      <c r="H2562" t="s">
        <v>8247</v>
      </c>
      <c r="I2562" s="9">
        <v>1425682174</v>
      </c>
      <c r="J2562">
        <v>1423090174</v>
      </c>
      <c r="K2562" t="b">
        <v>0</v>
      </c>
      <c r="L2562">
        <v>21</v>
      </c>
      <c r="M2562" t="b">
        <v>1</v>
      </c>
      <c r="N2562" s="11">
        <f t="shared" ref="N2562:N2625" si="240">E2562/D2562*100</f>
        <v>100.1</v>
      </c>
      <c r="O2562" s="16">
        <f t="shared" ref="O2562:O2625" si="241">(((J2562/60)/60)/24)+DATE(1970,1,1)</f>
        <v>42039.951087962967</v>
      </c>
      <c r="P2562" s="18">
        <f t="shared" ref="P2562:P2625" si="242">(((I2562/60)/60)/24)+DATE(1970,1,1)</f>
        <v>42069.951087962967</v>
      </c>
      <c r="Q2562" t="s">
        <v>8300</v>
      </c>
      <c r="R2562" s="7">
        <f t="shared" ref="R2562:R2625" si="243">E2562/L2562</f>
        <v>143</v>
      </c>
      <c r="S2562" t="str">
        <f t="shared" si="238"/>
        <v>music</v>
      </c>
      <c r="T2562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7">
        <v>100000</v>
      </c>
      <c r="E2563">
        <v>0</v>
      </c>
      <c r="F2563" t="s">
        <v>8220</v>
      </c>
      <c r="G2563" t="s">
        <v>8229</v>
      </c>
      <c r="H2563" t="s">
        <v>8251</v>
      </c>
      <c r="I2563" s="9">
        <v>1444740089</v>
      </c>
      <c r="J2563">
        <v>1442148089</v>
      </c>
      <c r="K2563" t="b">
        <v>0</v>
      </c>
      <c r="L2563">
        <v>0</v>
      </c>
      <c r="M2563" t="b">
        <v>0</v>
      </c>
      <c r="N2563" s="11">
        <f t="shared" si="240"/>
        <v>0</v>
      </c>
      <c r="O2563" s="16">
        <f t="shared" si="241"/>
        <v>42260.528807870374</v>
      </c>
      <c r="P2563" s="18">
        <f t="shared" si="242"/>
        <v>42290.528807870374</v>
      </c>
      <c r="Q2563" t="s">
        <v>8284</v>
      </c>
      <c r="R2563" s="7" t="e">
        <f t="shared" si="243"/>
        <v>#DIV/0!</v>
      </c>
      <c r="S2563" t="str">
        <f t="shared" ref="S2563:S2626" si="244">LEFT(Q2563,FIND("/",Q2563)-1)</f>
        <v>food</v>
      </c>
      <c r="T2563" t="str">
        <f t="shared" ref="T2563:T2626" si="245">RIGHT(Q2563,LEN(Q2563)-FIND("/",Q2563))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7">
        <v>10000</v>
      </c>
      <c r="E2564">
        <v>75</v>
      </c>
      <c r="F2564" t="s">
        <v>8220</v>
      </c>
      <c r="G2564" t="s">
        <v>8236</v>
      </c>
      <c r="H2564" t="s">
        <v>8249</v>
      </c>
      <c r="I2564" s="9">
        <v>1476189339</v>
      </c>
      <c r="J2564">
        <v>1471005339</v>
      </c>
      <c r="K2564" t="b">
        <v>0</v>
      </c>
      <c r="L2564">
        <v>3</v>
      </c>
      <c r="M2564" t="b">
        <v>0</v>
      </c>
      <c r="N2564" s="11">
        <f t="shared" si="240"/>
        <v>0.75</v>
      </c>
      <c r="O2564" s="16">
        <f t="shared" si="241"/>
        <v>42594.524756944447</v>
      </c>
      <c r="P2564" s="18">
        <f t="shared" si="242"/>
        <v>42654.524756944447</v>
      </c>
      <c r="Q2564" t="s">
        <v>8284</v>
      </c>
      <c r="R2564" s="7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7">
        <v>20000</v>
      </c>
      <c r="E2565">
        <v>0</v>
      </c>
      <c r="F2565" t="s">
        <v>8220</v>
      </c>
      <c r="G2565" t="s">
        <v>8224</v>
      </c>
      <c r="H2565" t="s">
        <v>8246</v>
      </c>
      <c r="I2565" s="9">
        <v>1438226451</v>
      </c>
      <c r="J2565">
        <v>1433042451</v>
      </c>
      <c r="K2565" t="b">
        <v>0</v>
      </c>
      <c r="L2565">
        <v>0</v>
      </c>
      <c r="M2565" t="b">
        <v>0</v>
      </c>
      <c r="N2565" s="11">
        <f t="shared" si="240"/>
        <v>0</v>
      </c>
      <c r="O2565" s="16">
        <f t="shared" si="241"/>
        <v>42155.139479166668</v>
      </c>
      <c r="P2565" s="18">
        <f t="shared" si="242"/>
        <v>42215.139479166668</v>
      </c>
      <c r="Q2565" t="s">
        <v>8284</v>
      </c>
      <c r="R2565" s="7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7">
        <v>40000</v>
      </c>
      <c r="E2566">
        <v>0</v>
      </c>
      <c r="F2566" t="s">
        <v>8220</v>
      </c>
      <c r="G2566" t="s">
        <v>8229</v>
      </c>
      <c r="H2566" t="s">
        <v>8251</v>
      </c>
      <c r="I2566" s="9">
        <v>1406854699</v>
      </c>
      <c r="J2566">
        <v>1404262699</v>
      </c>
      <c r="K2566" t="b">
        <v>0</v>
      </c>
      <c r="L2566">
        <v>0</v>
      </c>
      <c r="M2566" t="b">
        <v>0</v>
      </c>
      <c r="N2566" s="11">
        <f t="shared" si="240"/>
        <v>0</v>
      </c>
      <c r="O2566" s="16">
        <f t="shared" si="241"/>
        <v>41822.040497685186</v>
      </c>
      <c r="P2566" s="18">
        <f t="shared" si="242"/>
        <v>41852.040497685186</v>
      </c>
      <c r="Q2566" t="s">
        <v>8284</v>
      </c>
      <c r="R2566" s="7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7">
        <v>10000</v>
      </c>
      <c r="E2567">
        <v>100</v>
      </c>
      <c r="F2567" t="s">
        <v>8220</v>
      </c>
      <c r="G2567" t="s">
        <v>8224</v>
      </c>
      <c r="H2567" t="s">
        <v>8246</v>
      </c>
      <c r="I2567" s="9">
        <v>1462827000</v>
      </c>
      <c r="J2567">
        <v>1457710589</v>
      </c>
      <c r="K2567" t="b">
        <v>0</v>
      </c>
      <c r="L2567">
        <v>1</v>
      </c>
      <c r="M2567" t="b">
        <v>0</v>
      </c>
      <c r="N2567" s="11">
        <f t="shared" si="240"/>
        <v>1</v>
      </c>
      <c r="O2567" s="16">
        <f t="shared" si="241"/>
        <v>42440.650335648148</v>
      </c>
      <c r="P2567" s="18">
        <f t="shared" si="242"/>
        <v>42499.868055555555</v>
      </c>
      <c r="Q2567" t="s">
        <v>8284</v>
      </c>
      <c r="R2567" s="7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7">
        <v>35000</v>
      </c>
      <c r="E2568">
        <v>0</v>
      </c>
      <c r="F2568" t="s">
        <v>8220</v>
      </c>
      <c r="G2568" t="s">
        <v>8224</v>
      </c>
      <c r="H2568" t="s">
        <v>8246</v>
      </c>
      <c r="I2568" s="9">
        <v>1408663948</v>
      </c>
      <c r="J2568">
        <v>1406071948</v>
      </c>
      <c r="K2568" t="b">
        <v>0</v>
      </c>
      <c r="L2568">
        <v>0</v>
      </c>
      <c r="M2568" t="b">
        <v>0</v>
      </c>
      <c r="N2568" s="11">
        <f t="shared" si="240"/>
        <v>0</v>
      </c>
      <c r="O2568" s="16">
        <f t="shared" si="241"/>
        <v>41842.980879629627</v>
      </c>
      <c r="P2568" s="18">
        <f t="shared" si="242"/>
        <v>41872.980879629627</v>
      </c>
      <c r="Q2568" t="s">
        <v>8284</v>
      </c>
      <c r="R2568" s="7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7">
        <v>45000</v>
      </c>
      <c r="E2569">
        <v>120</v>
      </c>
      <c r="F2569" t="s">
        <v>8220</v>
      </c>
      <c r="G2569" t="s">
        <v>8224</v>
      </c>
      <c r="H2569" t="s">
        <v>8246</v>
      </c>
      <c r="I2569" s="9">
        <v>1429823138</v>
      </c>
      <c r="J2569">
        <v>1427231138</v>
      </c>
      <c r="K2569" t="b">
        <v>0</v>
      </c>
      <c r="L2569">
        <v>2</v>
      </c>
      <c r="M2569" t="b">
        <v>0</v>
      </c>
      <c r="N2569" s="11">
        <f t="shared" si="240"/>
        <v>0.26666666666666666</v>
      </c>
      <c r="O2569" s="16">
        <f t="shared" si="241"/>
        <v>42087.878912037035</v>
      </c>
      <c r="P2569" s="18">
        <f t="shared" si="242"/>
        <v>42117.878912037035</v>
      </c>
      <c r="Q2569" t="s">
        <v>8284</v>
      </c>
      <c r="R2569" s="7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7">
        <v>10000</v>
      </c>
      <c r="E2570">
        <v>50</v>
      </c>
      <c r="F2570" t="s">
        <v>8220</v>
      </c>
      <c r="G2570" t="s">
        <v>8225</v>
      </c>
      <c r="H2570" t="s">
        <v>8247</v>
      </c>
      <c r="I2570" s="9">
        <v>1472745594</v>
      </c>
      <c r="J2570">
        <v>1470153594</v>
      </c>
      <c r="K2570" t="b">
        <v>0</v>
      </c>
      <c r="L2570">
        <v>1</v>
      </c>
      <c r="M2570" t="b">
        <v>0</v>
      </c>
      <c r="N2570" s="11">
        <f t="shared" si="240"/>
        <v>0.5</v>
      </c>
      <c r="O2570" s="16">
        <f t="shared" si="241"/>
        <v>42584.666597222225</v>
      </c>
      <c r="P2570" s="18">
        <f t="shared" si="242"/>
        <v>42614.666597222225</v>
      </c>
      <c r="Q2570" t="s">
        <v>8284</v>
      </c>
      <c r="R2570" s="7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7">
        <v>6500</v>
      </c>
      <c r="E2571">
        <v>145</v>
      </c>
      <c r="F2571" t="s">
        <v>8220</v>
      </c>
      <c r="G2571" t="s">
        <v>8224</v>
      </c>
      <c r="H2571" t="s">
        <v>8246</v>
      </c>
      <c r="I2571" s="9">
        <v>1442457112</v>
      </c>
      <c r="J2571">
        <v>1439865112</v>
      </c>
      <c r="K2571" t="b">
        <v>0</v>
      </c>
      <c r="L2571">
        <v>2</v>
      </c>
      <c r="M2571" t="b">
        <v>0</v>
      </c>
      <c r="N2571" s="11">
        <f t="shared" si="240"/>
        <v>2.2307692307692308</v>
      </c>
      <c r="O2571" s="16">
        <f t="shared" si="241"/>
        <v>42234.105462962965</v>
      </c>
      <c r="P2571" s="18">
        <f t="shared" si="242"/>
        <v>42264.105462962965</v>
      </c>
      <c r="Q2571" t="s">
        <v>8284</v>
      </c>
      <c r="R2571" s="7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7">
        <v>7000</v>
      </c>
      <c r="E2572">
        <v>59</v>
      </c>
      <c r="F2572" t="s">
        <v>8220</v>
      </c>
      <c r="G2572" t="s">
        <v>8224</v>
      </c>
      <c r="H2572" t="s">
        <v>8246</v>
      </c>
      <c r="I2572" s="9">
        <v>1486590035</v>
      </c>
      <c r="J2572">
        <v>1483998035</v>
      </c>
      <c r="K2572" t="b">
        <v>0</v>
      </c>
      <c r="L2572">
        <v>2</v>
      </c>
      <c r="M2572" t="b">
        <v>0</v>
      </c>
      <c r="N2572" s="11">
        <f t="shared" si="240"/>
        <v>0.84285714285714297</v>
      </c>
      <c r="O2572" s="16">
        <f t="shared" si="241"/>
        <v>42744.903182870374</v>
      </c>
      <c r="P2572" s="18">
        <f t="shared" si="242"/>
        <v>42774.903182870374</v>
      </c>
      <c r="Q2572" t="s">
        <v>8284</v>
      </c>
      <c r="R2572" s="7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7">
        <v>100000</v>
      </c>
      <c r="E2573">
        <v>250</v>
      </c>
      <c r="F2573" t="s">
        <v>8220</v>
      </c>
      <c r="G2573" t="s">
        <v>8226</v>
      </c>
      <c r="H2573" t="s">
        <v>8248</v>
      </c>
      <c r="I2573" s="9">
        <v>1463645521</v>
      </c>
      <c r="J2573">
        <v>1458461521</v>
      </c>
      <c r="K2573" t="b">
        <v>0</v>
      </c>
      <c r="L2573">
        <v>4</v>
      </c>
      <c r="M2573" t="b">
        <v>0</v>
      </c>
      <c r="N2573" s="11">
        <f t="shared" si="240"/>
        <v>0.25</v>
      </c>
      <c r="O2573" s="16">
        <f t="shared" si="241"/>
        <v>42449.341678240744</v>
      </c>
      <c r="P2573" s="18">
        <f t="shared" si="242"/>
        <v>42509.341678240744</v>
      </c>
      <c r="Q2573" t="s">
        <v>8284</v>
      </c>
      <c r="R2573" s="7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7">
        <v>30000</v>
      </c>
      <c r="E2574">
        <v>0</v>
      </c>
      <c r="F2574" t="s">
        <v>8220</v>
      </c>
      <c r="G2574" t="s">
        <v>8224</v>
      </c>
      <c r="H2574" t="s">
        <v>8246</v>
      </c>
      <c r="I2574" s="9">
        <v>1428893517</v>
      </c>
      <c r="J2574">
        <v>1426301517</v>
      </c>
      <c r="K2574" t="b">
        <v>0</v>
      </c>
      <c r="L2574">
        <v>0</v>
      </c>
      <c r="M2574" t="b">
        <v>0</v>
      </c>
      <c r="N2574" s="11">
        <f t="shared" si="240"/>
        <v>0</v>
      </c>
      <c r="O2574" s="16">
        <f t="shared" si="241"/>
        <v>42077.119409722218</v>
      </c>
      <c r="P2574" s="18">
        <f t="shared" si="242"/>
        <v>42107.119409722218</v>
      </c>
      <c r="Q2574" t="s">
        <v>8284</v>
      </c>
      <c r="R2574" s="7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7">
        <v>8000</v>
      </c>
      <c r="E2575">
        <v>0</v>
      </c>
      <c r="F2575" t="s">
        <v>8220</v>
      </c>
      <c r="G2575" t="s">
        <v>8224</v>
      </c>
      <c r="H2575" t="s">
        <v>8246</v>
      </c>
      <c r="I2575" s="9">
        <v>1408803149</v>
      </c>
      <c r="J2575">
        <v>1404915149</v>
      </c>
      <c r="K2575" t="b">
        <v>0</v>
      </c>
      <c r="L2575">
        <v>0</v>
      </c>
      <c r="M2575" t="b">
        <v>0</v>
      </c>
      <c r="N2575" s="11">
        <f t="shared" si="240"/>
        <v>0</v>
      </c>
      <c r="O2575" s="16">
        <f t="shared" si="241"/>
        <v>41829.592002314814</v>
      </c>
      <c r="P2575" s="18">
        <f t="shared" si="242"/>
        <v>41874.592002314814</v>
      </c>
      <c r="Q2575" t="s">
        <v>8284</v>
      </c>
      <c r="R2575" s="7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7">
        <v>10000</v>
      </c>
      <c r="E2576">
        <v>0</v>
      </c>
      <c r="F2576" t="s">
        <v>8220</v>
      </c>
      <c r="G2576" t="s">
        <v>8224</v>
      </c>
      <c r="H2576" t="s">
        <v>8246</v>
      </c>
      <c r="I2576" s="9">
        <v>1463600945</v>
      </c>
      <c r="J2576">
        <v>1461786545</v>
      </c>
      <c r="K2576" t="b">
        <v>0</v>
      </c>
      <c r="L2576">
        <v>0</v>
      </c>
      <c r="M2576" t="b">
        <v>0</v>
      </c>
      <c r="N2576" s="11">
        <f t="shared" si="240"/>
        <v>0</v>
      </c>
      <c r="O2576" s="16">
        <f t="shared" si="241"/>
        <v>42487.825752314813</v>
      </c>
      <c r="P2576" s="18">
        <f t="shared" si="242"/>
        <v>42508.825752314813</v>
      </c>
      <c r="Q2576" t="s">
        <v>8284</v>
      </c>
      <c r="R2576" s="7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7">
        <v>85000</v>
      </c>
      <c r="E2577">
        <v>0</v>
      </c>
      <c r="F2577" t="s">
        <v>8220</v>
      </c>
      <c r="G2577" t="s">
        <v>8224</v>
      </c>
      <c r="H2577" t="s">
        <v>8246</v>
      </c>
      <c r="I2577" s="9">
        <v>1421030194</v>
      </c>
      <c r="J2577">
        <v>1418438194</v>
      </c>
      <c r="K2577" t="b">
        <v>0</v>
      </c>
      <c r="L2577">
        <v>0</v>
      </c>
      <c r="M2577" t="b">
        <v>0</v>
      </c>
      <c r="N2577" s="11">
        <f t="shared" si="240"/>
        <v>0</v>
      </c>
      <c r="O2577" s="16">
        <f t="shared" si="241"/>
        <v>41986.108726851846</v>
      </c>
      <c r="P2577" s="18">
        <f t="shared" si="242"/>
        <v>42016.108726851846</v>
      </c>
      <c r="Q2577" t="s">
        <v>8284</v>
      </c>
      <c r="R2577" s="7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7">
        <v>10000</v>
      </c>
      <c r="E2578">
        <v>0</v>
      </c>
      <c r="F2578" t="s">
        <v>8220</v>
      </c>
      <c r="G2578" t="s">
        <v>8224</v>
      </c>
      <c r="H2578" t="s">
        <v>8246</v>
      </c>
      <c r="I2578" s="9">
        <v>1428707647</v>
      </c>
      <c r="J2578">
        <v>1424823247</v>
      </c>
      <c r="K2578" t="b">
        <v>0</v>
      </c>
      <c r="L2578">
        <v>0</v>
      </c>
      <c r="M2578" t="b">
        <v>0</v>
      </c>
      <c r="N2578" s="11">
        <f t="shared" si="240"/>
        <v>0</v>
      </c>
      <c r="O2578" s="16">
        <f t="shared" si="241"/>
        <v>42060.00980324074</v>
      </c>
      <c r="P2578" s="18">
        <f t="shared" si="242"/>
        <v>42104.968136574069</v>
      </c>
      <c r="Q2578" t="s">
        <v>8284</v>
      </c>
      <c r="R2578" s="7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7">
        <v>15000</v>
      </c>
      <c r="E2579">
        <v>0</v>
      </c>
      <c r="F2579" t="s">
        <v>8220</v>
      </c>
      <c r="G2579" t="s">
        <v>8224</v>
      </c>
      <c r="H2579" t="s">
        <v>8246</v>
      </c>
      <c r="I2579" s="9">
        <v>1407181297</v>
      </c>
      <c r="J2579">
        <v>1405021297</v>
      </c>
      <c r="K2579" t="b">
        <v>0</v>
      </c>
      <c r="L2579">
        <v>0</v>
      </c>
      <c r="M2579" t="b">
        <v>0</v>
      </c>
      <c r="N2579" s="11">
        <f t="shared" si="240"/>
        <v>0</v>
      </c>
      <c r="O2579" s="16">
        <f t="shared" si="241"/>
        <v>41830.820567129631</v>
      </c>
      <c r="P2579" s="18">
        <f t="shared" si="242"/>
        <v>41855.820567129631</v>
      </c>
      <c r="Q2579" t="s">
        <v>8284</v>
      </c>
      <c r="R2579" s="7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7">
        <v>6000</v>
      </c>
      <c r="E2580">
        <v>0</v>
      </c>
      <c r="F2580" t="s">
        <v>8220</v>
      </c>
      <c r="G2580" t="s">
        <v>8224</v>
      </c>
      <c r="H2580" t="s">
        <v>8246</v>
      </c>
      <c r="I2580" s="9">
        <v>1444410000</v>
      </c>
      <c r="J2580">
        <v>1440203579</v>
      </c>
      <c r="K2580" t="b">
        <v>0</v>
      </c>
      <c r="L2580">
        <v>0</v>
      </c>
      <c r="M2580" t="b">
        <v>0</v>
      </c>
      <c r="N2580" s="11">
        <f t="shared" si="240"/>
        <v>0</v>
      </c>
      <c r="O2580" s="16">
        <f t="shared" si="241"/>
        <v>42238.022905092599</v>
      </c>
      <c r="P2580" s="18">
        <f t="shared" si="242"/>
        <v>42286.708333333328</v>
      </c>
      <c r="Q2580" t="s">
        <v>8284</v>
      </c>
      <c r="R2580" s="7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7">
        <v>200000</v>
      </c>
      <c r="E2581">
        <v>277</v>
      </c>
      <c r="F2581" t="s">
        <v>8220</v>
      </c>
      <c r="G2581" t="s">
        <v>8224</v>
      </c>
      <c r="H2581" t="s">
        <v>8246</v>
      </c>
      <c r="I2581" s="9">
        <v>1410810903</v>
      </c>
      <c r="J2581">
        <v>1405626903</v>
      </c>
      <c r="K2581" t="b">
        <v>0</v>
      </c>
      <c r="L2581">
        <v>12</v>
      </c>
      <c r="M2581" t="b">
        <v>0</v>
      </c>
      <c r="N2581" s="11">
        <f t="shared" si="240"/>
        <v>0.13849999999999998</v>
      </c>
      <c r="O2581" s="16">
        <f t="shared" si="241"/>
        <v>41837.829895833333</v>
      </c>
      <c r="P2581" s="18">
        <f t="shared" si="242"/>
        <v>41897.829895833333</v>
      </c>
      <c r="Q2581" t="s">
        <v>8284</v>
      </c>
      <c r="R2581" s="7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7">
        <v>8500</v>
      </c>
      <c r="E2582">
        <v>51</v>
      </c>
      <c r="F2582" t="s">
        <v>8220</v>
      </c>
      <c r="G2582" t="s">
        <v>8224</v>
      </c>
      <c r="H2582" t="s">
        <v>8246</v>
      </c>
      <c r="I2582" s="9">
        <v>1431745200</v>
      </c>
      <c r="J2582">
        <v>1429170603</v>
      </c>
      <c r="K2582" t="b">
        <v>0</v>
      </c>
      <c r="L2582">
        <v>2</v>
      </c>
      <c r="M2582" t="b">
        <v>0</v>
      </c>
      <c r="N2582" s="11">
        <f t="shared" si="240"/>
        <v>0.6</v>
      </c>
      <c r="O2582" s="16">
        <f t="shared" si="241"/>
        <v>42110.326423611114</v>
      </c>
      <c r="P2582" s="18">
        <f t="shared" si="242"/>
        <v>42140.125</v>
      </c>
      <c r="Q2582" t="s">
        <v>8284</v>
      </c>
      <c r="R2582" s="7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7">
        <v>5000</v>
      </c>
      <c r="E2583">
        <v>530</v>
      </c>
      <c r="F2583" t="s">
        <v>8221</v>
      </c>
      <c r="G2583" t="s">
        <v>8224</v>
      </c>
      <c r="H2583" t="s">
        <v>8246</v>
      </c>
      <c r="I2583" s="9">
        <v>1447689898</v>
      </c>
      <c r="J2583">
        <v>1445094298</v>
      </c>
      <c r="K2583" t="b">
        <v>0</v>
      </c>
      <c r="L2583">
        <v>11</v>
      </c>
      <c r="M2583" t="b">
        <v>0</v>
      </c>
      <c r="N2583" s="11">
        <f t="shared" si="240"/>
        <v>10.6</v>
      </c>
      <c r="O2583" s="16">
        <f t="shared" si="241"/>
        <v>42294.628449074073</v>
      </c>
      <c r="P2583" s="18">
        <f t="shared" si="242"/>
        <v>42324.670115740737</v>
      </c>
      <c r="Q2583" t="s">
        <v>8284</v>
      </c>
      <c r="R2583" s="7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7">
        <v>90000</v>
      </c>
      <c r="E2584">
        <v>1</v>
      </c>
      <c r="F2584" t="s">
        <v>8221</v>
      </c>
      <c r="G2584" t="s">
        <v>8224</v>
      </c>
      <c r="H2584" t="s">
        <v>8246</v>
      </c>
      <c r="I2584" s="9">
        <v>1477784634</v>
      </c>
      <c r="J2584">
        <v>1475192634</v>
      </c>
      <c r="K2584" t="b">
        <v>0</v>
      </c>
      <c r="L2584">
        <v>1</v>
      </c>
      <c r="M2584" t="b">
        <v>0</v>
      </c>
      <c r="N2584" s="11">
        <f t="shared" si="240"/>
        <v>1.1111111111111111E-3</v>
      </c>
      <c r="O2584" s="16">
        <f t="shared" si="241"/>
        <v>42642.988819444443</v>
      </c>
      <c r="P2584" s="18">
        <f t="shared" si="242"/>
        <v>42672.988819444443</v>
      </c>
      <c r="Q2584" t="s">
        <v>8284</v>
      </c>
      <c r="R2584" s="7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7">
        <v>1000</v>
      </c>
      <c r="E2585">
        <v>5</v>
      </c>
      <c r="F2585" t="s">
        <v>8221</v>
      </c>
      <c r="G2585" t="s">
        <v>8224</v>
      </c>
      <c r="H2585" t="s">
        <v>8246</v>
      </c>
      <c r="I2585" s="9">
        <v>1426526880</v>
      </c>
      <c r="J2585">
        <v>1421346480</v>
      </c>
      <c r="K2585" t="b">
        <v>0</v>
      </c>
      <c r="L2585">
        <v>5</v>
      </c>
      <c r="M2585" t="b">
        <v>0</v>
      </c>
      <c r="N2585" s="11">
        <f t="shared" si="240"/>
        <v>0.5</v>
      </c>
      <c r="O2585" s="16">
        <f t="shared" si="241"/>
        <v>42019.76944444445</v>
      </c>
      <c r="P2585" s="18">
        <f t="shared" si="242"/>
        <v>42079.727777777778</v>
      </c>
      <c r="Q2585" t="s">
        <v>8284</v>
      </c>
      <c r="R2585" s="7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7">
        <v>10000</v>
      </c>
      <c r="E2586">
        <v>0</v>
      </c>
      <c r="F2586" t="s">
        <v>8221</v>
      </c>
      <c r="G2586" t="s">
        <v>8224</v>
      </c>
      <c r="H2586" t="s">
        <v>8246</v>
      </c>
      <c r="I2586" s="9">
        <v>1434341369</v>
      </c>
      <c r="J2586">
        <v>1431749369</v>
      </c>
      <c r="K2586" t="b">
        <v>0</v>
      </c>
      <c r="L2586">
        <v>0</v>
      </c>
      <c r="M2586" t="b">
        <v>0</v>
      </c>
      <c r="N2586" s="11">
        <f t="shared" si="240"/>
        <v>0</v>
      </c>
      <c r="O2586" s="16">
        <f t="shared" si="241"/>
        <v>42140.173252314817</v>
      </c>
      <c r="P2586" s="18">
        <f t="shared" si="242"/>
        <v>42170.173252314817</v>
      </c>
      <c r="Q2586" t="s">
        <v>8284</v>
      </c>
      <c r="R2586" s="7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7">
        <v>30000</v>
      </c>
      <c r="E2587">
        <v>50</v>
      </c>
      <c r="F2587" t="s">
        <v>8221</v>
      </c>
      <c r="G2587" t="s">
        <v>8224</v>
      </c>
      <c r="H2587" t="s">
        <v>8246</v>
      </c>
      <c r="I2587" s="9">
        <v>1404601632</v>
      </c>
      <c r="J2587">
        <v>1402009632</v>
      </c>
      <c r="K2587" t="b">
        <v>0</v>
      </c>
      <c r="L2587">
        <v>1</v>
      </c>
      <c r="M2587" t="b">
        <v>0</v>
      </c>
      <c r="N2587" s="11">
        <f t="shared" si="240"/>
        <v>0.16666666666666669</v>
      </c>
      <c r="O2587" s="16">
        <f t="shared" si="241"/>
        <v>41795.963333333333</v>
      </c>
      <c r="P2587" s="18">
        <f t="shared" si="242"/>
        <v>41825.963333333333</v>
      </c>
      <c r="Q2587" t="s">
        <v>8284</v>
      </c>
      <c r="R2587" s="7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7">
        <v>3000</v>
      </c>
      <c r="E2588">
        <v>5</v>
      </c>
      <c r="F2588" t="s">
        <v>8221</v>
      </c>
      <c r="G2588" t="s">
        <v>8225</v>
      </c>
      <c r="H2588" t="s">
        <v>8247</v>
      </c>
      <c r="I2588" s="9">
        <v>1451030136</v>
      </c>
      <c r="J2588">
        <v>1448438136</v>
      </c>
      <c r="K2588" t="b">
        <v>0</v>
      </c>
      <c r="L2588">
        <v>1</v>
      </c>
      <c r="M2588" t="b">
        <v>0</v>
      </c>
      <c r="N2588" s="11">
        <f t="shared" si="240"/>
        <v>0.16666666666666669</v>
      </c>
      <c r="O2588" s="16">
        <f t="shared" si="241"/>
        <v>42333.330277777779</v>
      </c>
      <c r="P2588" s="18">
        <f t="shared" si="242"/>
        <v>42363.330277777779</v>
      </c>
      <c r="Q2588" t="s">
        <v>8284</v>
      </c>
      <c r="R2588" s="7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7">
        <v>50000</v>
      </c>
      <c r="E2589">
        <v>1217</v>
      </c>
      <c r="F2589" t="s">
        <v>8221</v>
      </c>
      <c r="G2589" t="s">
        <v>8224</v>
      </c>
      <c r="H2589" t="s">
        <v>8246</v>
      </c>
      <c r="I2589" s="9">
        <v>1451491953</v>
      </c>
      <c r="J2589">
        <v>1448899953</v>
      </c>
      <c r="K2589" t="b">
        <v>0</v>
      </c>
      <c r="L2589">
        <v>6</v>
      </c>
      <c r="M2589" t="b">
        <v>0</v>
      </c>
      <c r="N2589" s="11">
        <f t="shared" si="240"/>
        <v>2.4340000000000002</v>
      </c>
      <c r="O2589" s="16">
        <f t="shared" si="241"/>
        <v>42338.675381944442</v>
      </c>
      <c r="P2589" s="18">
        <f t="shared" si="242"/>
        <v>42368.675381944442</v>
      </c>
      <c r="Q2589" t="s">
        <v>8284</v>
      </c>
      <c r="R2589" s="7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7">
        <v>6000</v>
      </c>
      <c r="E2590">
        <v>233</v>
      </c>
      <c r="F2590" t="s">
        <v>8221</v>
      </c>
      <c r="G2590" t="s">
        <v>8224</v>
      </c>
      <c r="H2590" t="s">
        <v>8246</v>
      </c>
      <c r="I2590" s="9">
        <v>1427807640</v>
      </c>
      <c r="J2590">
        <v>1423325626</v>
      </c>
      <c r="K2590" t="b">
        <v>0</v>
      </c>
      <c r="L2590">
        <v>8</v>
      </c>
      <c r="M2590" t="b">
        <v>0</v>
      </c>
      <c r="N2590" s="11">
        <f t="shared" si="240"/>
        <v>3.8833333333333329</v>
      </c>
      <c r="O2590" s="16">
        <f t="shared" si="241"/>
        <v>42042.676226851851</v>
      </c>
      <c r="P2590" s="18">
        <f t="shared" si="242"/>
        <v>42094.551388888889</v>
      </c>
      <c r="Q2590" t="s">
        <v>8284</v>
      </c>
      <c r="R2590" s="7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7">
        <v>50000</v>
      </c>
      <c r="E2591">
        <v>5</v>
      </c>
      <c r="F2591" t="s">
        <v>8221</v>
      </c>
      <c r="G2591" t="s">
        <v>8232</v>
      </c>
      <c r="H2591" t="s">
        <v>8253</v>
      </c>
      <c r="I2591" s="9">
        <v>1458733927</v>
      </c>
      <c r="J2591">
        <v>1456145527</v>
      </c>
      <c r="K2591" t="b">
        <v>0</v>
      </c>
      <c r="L2591">
        <v>1</v>
      </c>
      <c r="M2591" t="b">
        <v>0</v>
      </c>
      <c r="N2591" s="11">
        <f t="shared" si="240"/>
        <v>0.01</v>
      </c>
      <c r="O2591" s="16">
        <f t="shared" si="241"/>
        <v>42422.536192129628</v>
      </c>
      <c r="P2591" s="18">
        <f t="shared" si="242"/>
        <v>42452.494525462964</v>
      </c>
      <c r="Q2591" t="s">
        <v>8284</v>
      </c>
      <c r="R2591" s="7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7">
        <v>3000</v>
      </c>
      <c r="E2592">
        <v>0</v>
      </c>
      <c r="F2592" t="s">
        <v>8221</v>
      </c>
      <c r="G2592" t="s">
        <v>8226</v>
      </c>
      <c r="H2592" t="s">
        <v>8248</v>
      </c>
      <c r="I2592" s="9">
        <v>1453817297</v>
      </c>
      <c r="J2592">
        <v>1453212497</v>
      </c>
      <c r="K2592" t="b">
        <v>0</v>
      </c>
      <c r="L2592">
        <v>0</v>
      </c>
      <c r="M2592" t="b">
        <v>0</v>
      </c>
      <c r="N2592" s="11">
        <f t="shared" si="240"/>
        <v>0</v>
      </c>
      <c r="O2592" s="16">
        <f t="shared" si="241"/>
        <v>42388.589085648149</v>
      </c>
      <c r="P2592" s="18">
        <f t="shared" si="242"/>
        <v>42395.589085648149</v>
      </c>
      <c r="Q2592" t="s">
        <v>8284</v>
      </c>
      <c r="R2592" s="7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7">
        <v>1500</v>
      </c>
      <c r="E2593">
        <v>26</v>
      </c>
      <c r="F2593" t="s">
        <v>8221</v>
      </c>
      <c r="G2593" t="s">
        <v>8224</v>
      </c>
      <c r="H2593" t="s">
        <v>8246</v>
      </c>
      <c r="I2593" s="9">
        <v>1457901924</v>
      </c>
      <c r="J2593">
        <v>1452721524</v>
      </c>
      <c r="K2593" t="b">
        <v>0</v>
      </c>
      <c r="L2593">
        <v>2</v>
      </c>
      <c r="M2593" t="b">
        <v>0</v>
      </c>
      <c r="N2593" s="11">
        <f t="shared" si="240"/>
        <v>1.7333333333333332</v>
      </c>
      <c r="O2593" s="16">
        <f t="shared" si="241"/>
        <v>42382.906527777777</v>
      </c>
      <c r="P2593" s="18">
        <f t="shared" si="242"/>
        <v>42442.864861111113</v>
      </c>
      <c r="Q2593" t="s">
        <v>8284</v>
      </c>
      <c r="R2593" s="7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7">
        <v>30000</v>
      </c>
      <c r="E2594">
        <v>50</v>
      </c>
      <c r="F2594" t="s">
        <v>8221</v>
      </c>
      <c r="G2594" t="s">
        <v>8224</v>
      </c>
      <c r="H2594" t="s">
        <v>8246</v>
      </c>
      <c r="I2594" s="9">
        <v>1412536421</v>
      </c>
      <c r="J2594">
        <v>1409944421</v>
      </c>
      <c r="K2594" t="b">
        <v>0</v>
      </c>
      <c r="L2594">
        <v>1</v>
      </c>
      <c r="M2594" t="b">
        <v>0</v>
      </c>
      <c r="N2594" s="11">
        <f t="shared" si="240"/>
        <v>0.16666666666666669</v>
      </c>
      <c r="O2594" s="16">
        <f t="shared" si="241"/>
        <v>41887.801168981481</v>
      </c>
      <c r="P2594" s="18">
        <f t="shared" si="242"/>
        <v>41917.801168981481</v>
      </c>
      <c r="Q2594" t="s">
        <v>8284</v>
      </c>
      <c r="R2594" s="7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7">
        <v>10000</v>
      </c>
      <c r="E2595">
        <v>0</v>
      </c>
      <c r="F2595" t="s">
        <v>8221</v>
      </c>
      <c r="G2595" t="s">
        <v>8224</v>
      </c>
      <c r="H2595" t="s">
        <v>8246</v>
      </c>
      <c r="I2595" s="9">
        <v>1429993026</v>
      </c>
      <c r="J2595">
        <v>1427401026</v>
      </c>
      <c r="K2595" t="b">
        <v>0</v>
      </c>
      <c r="L2595">
        <v>0</v>
      </c>
      <c r="M2595" t="b">
        <v>0</v>
      </c>
      <c r="N2595" s="11">
        <f t="shared" si="240"/>
        <v>0</v>
      </c>
      <c r="O2595" s="16">
        <f t="shared" si="241"/>
        <v>42089.84520833334</v>
      </c>
      <c r="P2595" s="18">
        <f t="shared" si="242"/>
        <v>42119.84520833334</v>
      </c>
      <c r="Q2595" t="s">
        <v>8284</v>
      </c>
      <c r="R2595" s="7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7">
        <v>80000</v>
      </c>
      <c r="E2596">
        <v>1</v>
      </c>
      <c r="F2596" t="s">
        <v>8221</v>
      </c>
      <c r="G2596" t="s">
        <v>8224</v>
      </c>
      <c r="H2596" t="s">
        <v>8246</v>
      </c>
      <c r="I2596" s="9">
        <v>1407453228</v>
      </c>
      <c r="J2596">
        <v>1404861228</v>
      </c>
      <c r="K2596" t="b">
        <v>0</v>
      </c>
      <c r="L2596">
        <v>1</v>
      </c>
      <c r="M2596" t="b">
        <v>0</v>
      </c>
      <c r="N2596" s="11">
        <f t="shared" si="240"/>
        <v>1.25E-3</v>
      </c>
      <c r="O2596" s="16">
        <f t="shared" si="241"/>
        <v>41828.967916666668</v>
      </c>
      <c r="P2596" s="18">
        <f t="shared" si="242"/>
        <v>41858.967916666668</v>
      </c>
      <c r="Q2596" t="s">
        <v>8284</v>
      </c>
      <c r="R2596" s="7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9">
        <v>1487915500</v>
      </c>
      <c r="J2597">
        <v>1485323500</v>
      </c>
      <c r="K2597" t="b">
        <v>0</v>
      </c>
      <c r="L2597">
        <v>19</v>
      </c>
      <c r="M2597" t="b">
        <v>0</v>
      </c>
      <c r="N2597" s="11">
        <f t="shared" si="240"/>
        <v>12.166666666666668</v>
      </c>
      <c r="O2597" s="16">
        <f t="shared" si="241"/>
        <v>42760.244212962964</v>
      </c>
      <c r="P2597" s="18">
        <f t="shared" si="242"/>
        <v>42790.244212962964</v>
      </c>
      <c r="Q2597" t="s">
        <v>8284</v>
      </c>
      <c r="R2597" s="7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7">
        <v>35000</v>
      </c>
      <c r="E2598">
        <v>8256</v>
      </c>
      <c r="F2598" t="s">
        <v>8221</v>
      </c>
      <c r="G2598" t="s">
        <v>8229</v>
      </c>
      <c r="H2598" t="s">
        <v>8251</v>
      </c>
      <c r="I2598" s="9">
        <v>1407427009</v>
      </c>
      <c r="J2598">
        <v>1404835009</v>
      </c>
      <c r="K2598" t="b">
        <v>0</v>
      </c>
      <c r="L2598">
        <v>27</v>
      </c>
      <c r="M2598" t="b">
        <v>0</v>
      </c>
      <c r="N2598" s="11">
        <f t="shared" si="240"/>
        <v>23.588571428571427</v>
      </c>
      <c r="O2598" s="16">
        <f t="shared" si="241"/>
        <v>41828.664456018516</v>
      </c>
      <c r="P2598" s="18">
        <f t="shared" si="242"/>
        <v>41858.664456018516</v>
      </c>
      <c r="Q2598" t="s">
        <v>8284</v>
      </c>
      <c r="R2598" s="7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7">
        <v>1500</v>
      </c>
      <c r="E2599">
        <v>85</v>
      </c>
      <c r="F2599" t="s">
        <v>8221</v>
      </c>
      <c r="G2599" t="s">
        <v>8225</v>
      </c>
      <c r="H2599" t="s">
        <v>8247</v>
      </c>
      <c r="I2599" s="9">
        <v>1466323917</v>
      </c>
      <c r="J2599">
        <v>1463731917</v>
      </c>
      <c r="K2599" t="b">
        <v>0</v>
      </c>
      <c r="L2599">
        <v>7</v>
      </c>
      <c r="M2599" t="b">
        <v>0</v>
      </c>
      <c r="N2599" s="11">
        <f t="shared" si="240"/>
        <v>5.6666666666666661</v>
      </c>
      <c r="O2599" s="16">
        <f t="shared" si="241"/>
        <v>42510.341631944444</v>
      </c>
      <c r="P2599" s="18">
        <f t="shared" si="242"/>
        <v>42540.341631944444</v>
      </c>
      <c r="Q2599" t="s">
        <v>8284</v>
      </c>
      <c r="R2599" s="7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7">
        <v>3000</v>
      </c>
      <c r="E2600">
        <v>1170</v>
      </c>
      <c r="F2600" t="s">
        <v>8221</v>
      </c>
      <c r="G2600" t="s">
        <v>8224</v>
      </c>
      <c r="H2600" t="s">
        <v>8246</v>
      </c>
      <c r="I2600" s="9">
        <v>1443039001</v>
      </c>
      <c r="J2600">
        <v>1440447001</v>
      </c>
      <c r="K2600" t="b">
        <v>0</v>
      </c>
      <c r="L2600">
        <v>14</v>
      </c>
      <c r="M2600" t="b">
        <v>0</v>
      </c>
      <c r="N2600" s="11">
        <f t="shared" si="240"/>
        <v>39</v>
      </c>
      <c r="O2600" s="16">
        <f t="shared" si="241"/>
        <v>42240.840289351851</v>
      </c>
      <c r="P2600" s="18">
        <f t="shared" si="242"/>
        <v>42270.840289351851</v>
      </c>
      <c r="Q2600" t="s">
        <v>8284</v>
      </c>
      <c r="R2600" s="7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7">
        <v>9041</v>
      </c>
      <c r="E2601">
        <v>90</v>
      </c>
      <c r="F2601" t="s">
        <v>8221</v>
      </c>
      <c r="G2601" t="s">
        <v>8224</v>
      </c>
      <c r="H2601" t="s">
        <v>8246</v>
      </c>
      <c r="I2601" s="9">
        <v>1407089147</v>
      </c>
      <c r="J2601">
        <v>1403201147</v>
      </c>
      <c r="K2601" t="b">
        <v>0</v>
      </c>
      <c r="L2601">
        <v>5</v>
      </c>
      <c r="M2601" t="b">
        <v>0</v>
      </c>
      <c r="N2601" s="11">
        <f t="shared" si="240"/>
        <v>0.99546510341776351</v>
      </c>
      <c r="O2601" s="16">
        <f t="shared" si="241"/>
        <v>41809.754016203704</v>
      </c>
      <c r="P2601" s="18">
        <f t="shared" si="242"/>
        <v>41854.754016203704</v>
      </c>
      <c r="Q2601" t="s">
        <v>8284</v>
      </c>
      <c r="R2601" s="7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7">
        <v>50000</v>
      </c>
      <c r="E2602">
        <v>3466</v>
      </c>
      <c r="F2602" t="s">
        <v>8221</v>
      </c>
      <c r="G2602" t="s">
        <v>8224</v>
      </c>
      <c r="H2602" t="s">
        <v>8246</v>
      </c>
      <c r="I2602" s="9">
        <v>1458938200</v>
      </c>
      <c r="J2602">
        <v>1453757800</v>
      </c>
      <c r="K2602" t="b">
        <v>0</v>
      </c>
      <c r="L2602">
        <v>30</v>
      </c>
      <c r="M2602" t="b">
        <v>0</v>
      </c>
      <c r="N2602" s="11">
        <f t="shared" si="240"/>
        <v>6.9320000000000004</v>
      </c>
      <c r="O2602" s="16">
        <f t="shared" si="241"/>
        <v>42394.900462962964</v>
      </c>
      <c r="P2602" s="18">
        <f t="shared" si="242"/>
        <v>42454.858796296292</v>
      </c>
      <c r="Q2602" t="s">
        <v>8284</v>
      </c>
      <c r="R2602" s="7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7">
        <v>500</v>
      </c>
      <c r="E2603">
        <v>3307</v>
      </c>
      <c r="F2603" t="s">
        <v>8219</v>
      </c>
      <c r="G2603" t="s">
        <v>8224</v>
      </c>
      <c r="H2603" t="s">
        <v>8246</v>
      </c>
      <c r="I2603" s="9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>
        <f t="shared" si="240"/>
        <v>661.4</v>
      </c>
      <c r="O2603" s="16">
        <f t="shared" si="241"/>
        <v>41150.902187499996</v>
      </c>
      <c r="P2603" s="18">
        <f t="shared" si="242"/>
        <v>41165.165972222225</v>
      </c>
      <c r="Q2603" t="s">
        <v>8301</v>
      </c>
      <c r="R2603" s="7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7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9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>
        <f t="shared" si="240"/>
        <v>326.0916666666667</v>
      </c>
      <c r="O2604" s="16">
        <f t="shared" si="241"/>
        <v>41915.747314814813</v>
      </c>
      <c r="P2604" s="18">
        <f t="shared" si="242"/>
        <v>41955.888888888891</v>
      </c>
      <c r="Q2604" t="s">
        <v>8301</v>
      </c>
      <c r="R2604" s="7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7">
        <v>1750</v>
      </c>
      <c r="E2605">
        <v>1776</v>
      </c>
      <c r="F2605" t="s">
        <v>8219</v>
      </c>
      <c r="G2605" t="s">
        <v>8224</v>
      </c>
      <c r="H2605" t="s">
        <v>8246</v>
      </c>
      <c r="I2605" s="9">
        <v>1387835654</v>
      </c>
      <c r="J2605">
        <v>1386626054</v>
      </c>
      <c r="K2605" t="b">
        <v>1</v>
      </c>
      <c r="L2605">
        <v>50</v>
      </c>
      <c r="M2605" t="b">
        <v>1</v>
      </c>
      <c r="N2605" s="11">
        <f t="shared" si="240"/>
        <v>101.48571428571429</v>
      </c>
      <c r="O2605" s="16">
        <f t="shared" si="241"/>
        <v>41617.912662037037</v>
      </c>
      <c r="P2605" s="18">
        <f t="shared" si="242"/>
        <v>41631.912662037037</v>
      </c>
      <c r="Q2605" t="s">
        <v>8301</v>
      </c>
      <c r="R2605" s="7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7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9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>
        <f t="shared" si="240"/>
        <v>104.21799999999999</v>
      </c>
      <c r="O2606" s="16">
        <f t="shared" si="241"/>
        <v>40998.051192129627</v>
      </c>
      <c r="P2606" s="18">
        <f t="shared" si="242"/>
        <v>41028.051192129627</v>
      </c>
      <c r="Q2606" t="s">
        <v>8301</v>
      </c>
      <c r="R2606" s="7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9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>
        <f t="shared" si="240"/>
        <v>107.42157000000002</v>
      </c>
      <c r="O2607" s="16">
        <f t="shared" si="241"/>
        <v>42508.541550925926</v>
      </c>
      <c r="P2607" s="18">
        <f t="shared" si="242"/>
        <v>42538.541550925926</v>
      </c>
      <c r="Q2607" t="s">
        <v>8301</v>
      </c>
      <c r="R2607" s="7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7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9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>
        <f t="shared" si="240"/>
        <v>110.05454545454545</v>
      </c>
      <c r="O2608" s="16">
        <f t="shared" si="241"/>
        <v>41726.712754629632</v>
      </c>
      <c r="P2608" s="18">
        <f t="shared" si="242"/>
        <v>41758.712754629632</v>
      </c>
      <c r="Q2608" t="s">
        <v>8301</v>
      </c>
      <c r="R2608" s="7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7">
        <v>8000</v>
      </c>
      <c r="E2609">
        <v>32616</v>
      </c>
      <c r="F2609" t="s">
        <v>8219</v>
      </c>
      <c r="G2609" t="s">
        <v>8224</v>
      </c>
      <c r="H2609" t="s">
        <v>8246</v>
      </c>
      <c r="I2609" s="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>
        <f t="shared" si="240"/>
        <v>407.7</v>
      </c>
      <c r="O2609" s="16">
        <f t="shared" si="241"/>
        <v>42184.874675925923</v>
      </c>
      <c r="P2609" s="18">
        <f t="shared" si="242"/>
        <v>42228.083333333328</v>
      </c>
      <c r="Q2609" t="s">
        <v>8301</v>
      </c>
      <c r="R2609" s="7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7">
        <v>8000</v>
      </c>
      <c r="E2610">
        <v>17914</v>
      </c>
      <c r="F2610" t="s">
        <v>8219</v>
      </c>
      <c r="G2610" t="s">
        <v>8224</v>
      </c>
      <c r="H2610" t="s">
        <v>8246</v>
      </c>
      <c r="I2610" s="9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>
        <f t="shared" si="240"/>
        <v>223.92500000000001</v>
      </c>
      <c r="O2610" s="16">
        <f t="shared" si="241"/>
        <v>42767.801712962959</v>
      </c>
      <c r="P2610" s="18">
        <f t="shared" si="242"/>
        <v>42809</v>
      </c>
      <c r="Q2610" t="s">
        <v>8301</v>
      </c>
      <c r="R2610" s="7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7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9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>
        <f t="shared" si="240"/>
        <v>303.80111428571428</v>
      </c>
      <c r="O2611" s="16">
        <f t="shared" si="241"/>
        <v>41075.237858796296</v>
      </c>
      <c r="P2611" s="18">
        <f t="shared" si="242"/>
        <v>41105.237858796296</v>
      </c>
      <c r="Q2611" t="s">
        <v>8301</v>
      </c>
      <c r="R2611" s="7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7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9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>
        <f t="shared" si="240"/>
        <v>141.3251043268175</v>
      </c>
      <c r="O2612" s="16">
        <f t="shared" si="241"/>
        <v>42564.881076388891</v>
      </c>
      <c r="P2612" s="18">
        <f t="shared" si="242"/>
        <v>42604.290972222225</v>
      </c>
      <c r="Q2612" t="s">
        <v>8301</v>
      </c>
      <c r="R2612" s="7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7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9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>
        <f t="shared" si="240"/>
        <v>2790.6363636363635</v>
      </c>
      <c r="O2613" s="16">
        <f t="shared" si="241"/>
        <v>42704.335810185185</v>
      </c>
      <c r="P2613" s="18">
        <f t="shared" si="242"/>
        <v>42737.957638888889</v>
      </c>
      <c r="Q2613" t="s">
        <v>8301</v>
      </c>
      <c r="R2613" s="7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7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9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>
        <f t="shared" si="240"/>
        <v>171.76130000000001</v>
      </c>
      <c r="O2614" s="16">
        <f t="shared" si="241"/>
        <v>41982.143171296295</v>
      </c>
      <c r="P2614" s="18">
        <f t="shared" si="242"/>
        <v>42013.143171296295</v>
      </c>
      <c r="Q2614" t="s">
        <v>8301</v>
      </c>
      <c r="R2614" s="7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7">
        <v>7500</v>
      </c>
      <c r="E2615">
        <v>7576</v>
      </c>
      <c r="F2615" t="s">
        <v>8219</v>
      </c>
      <c r="G2615" t="s">
        <v>8224</v>
      </c>
      <c r="H2615" t="s">
        <v>8246</v>
      </c>
      <c r="I2615" s="9">
        <v>1348256294</v>
      </c>
      <c r="J2615">
        <v>1345664294</v>
      </c>
      <c r="K2615" t="b">
        <v>1</v>
      </c>
      <c r="L2615">
        <v>28</v>
      </c>
      <c r="M2615" t="b">
        <v>1</v>
      </c>
      <c r="N2615" s="11">
        <f t="shared" si="240"/>
        <v>101.01333333333334</v>
      </c>
      <c r="O2615" s="16">
        <f t="shared" si="241"/>
        <v>41143.81821759259</v>
      </c>
      <c r="P2615" s="18">
        <f t="shared" si="242"/>
        <v>41173.81821759259</v>
      </c>
      <c r="Q2615" t="s">
        <v>8301</v>
      </c>
      <c r="R2615" s="7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7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9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>
        <f t="shared" si="240"/>
        <v>102</v>
      </c>
      <c r="O2616" s="16">
        <f t="shared" si="241"/>
        <v>41730.708472222221</v>
      </c>
      <c r="P2616" s="18">
        <f t="shared" si="242"/>
        <v>41759.208333333336</v>
      </c>
      <c r="Q2616" t="s">
        <v>8301</v>
      </c>
      <c r="R2616" s="7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7">
        <v>2001</v>
      </c>
      <c r="E2617">
        <v>3397</v>
      </c>
      <c r="F2617" t="s">
        <v>8219</v>
      </c>
      <c r="G2617" t="s">
        <v>8225</v>
      </c>
      <c r="H2617" t="s">
        <v>8247</v>
      </c>
      <c r="I2617" s="9">
        <v>1462017600</v>
      </c>
      <c r="J2617">
        <v>1458820564</v>
      </c>
      <c r="K2617" t="b">
        <v>0</v>
      </c>
      <c r="L2617">
        <v>72</v>
      </c>
      <c r="M2617" t="b">
        <v>1</v>
      </c>
      <c r="N2617" s="11">
        <f t="shared" si="240"/>
        <v>169.76511744127936</v>
      </c>
      <c r="O2617" s="16">
        <f t="shared" si="241"/>
        <v>42453.49726851852</v>
      </c>
      <c r="P2617" s="18">
        <f t="shared" si="242"/>
        <v>42490.5</v>
      </c>
      <c r="Q2617" t="s">
        <v>8301</v>
      </c>
      <c r="R2617" s="7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7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9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>
        <f t="shared" si="240"/>
        <v>114.53400000000001</v>
      </c>
      <c r="O2618" s="16">
        <f t="shared" si="241"/>
        <v>42211.99454861111</v>
      </c>
      <c r="P2618" s="18">
        <f t="shared" si="242"/>
        <v>42241.99454861111</v>
      </c>
      <c r="Q2618" t="s">
        <v>8301</v>
      </c>
      <c r="R2618" s="7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7">
        <v>500</v>
      </c>
      <c r="E2619">
        <v>4388</v>
      </c>
      <c r="F2619" t="s">
        <v>8219</v>
      </c>
      <c r="G2619" t="s">
        <v>8224</v>
      </c>
      <c r="H2619" t="s">
        <v>8246</v>
      </c>
      <c r="I2619" s="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>
        <f t="shared" si="240"/>
        <v>877.6</v>
      </c>
      <c r="O2619" s="16">
        <f t="shared" si="241"/>
        <v>41902.874432870369</v>
      </c>
      <c r="P2619" s="18">
        <f t="shared" si="242"/>
        <v>41932.874432870369</v>
      </c>
      <c r="Q2619" t="s">
        <v>8301</v>
      </c>
      <c r="R2619" s="7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7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9">
        <v>1449000061</v>
      </c>
      <c r="J2620">
        <v>1443812461</v>
      </c>
      <c r="K2620" t="b">
        <v>1</v>
      </c>
      <c r="L2620">
        <v>77</v>
      </c>
      <c r="M2620" t="b">
        <v>1</v>
      </c>
      <c r="N2620" s="11">
        <f t="shared" si="240"/>
        <v>105.38666666666667</v>
      </c>
      <c r="O2620" s="16">
        <f t="shared" si="241"/>
        <v>42279.792372685188</v>
      </c>
      <c r="P2620" s="18">
        <f t="shared" si="242"/>
        <v>42339.834039351852</v>
      </c>
      <c r="Q2620" t="s">
        <v>8301</v>
      </c>
      <c r="R2620" s="7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7">
        <v>1000</v>
      </c>
      <c r="E2621">
        <v>1884</v>
      </c>
      <c r="F2621" t="s">
        <v>8219</v>
      </c>
      <c r="G2621" t="s">
        <v>8224</v>
      </c>
      <c r="H2621" t="s">
        <v>8246</v>
      </c>
      <c r="I2621" s="9">
        <v>1445598000</v>
      </c>
      <c r="J2621">
        <v>1443302004</v>
      </c>
      <c r="K2621" t="b">
        <v>1</v>
      </c>
      <c r="L2621">
        <v>53</v>
      </c>
      <c r="M2621" t="b">
        <v>1</v>
      </c>
      <c r="N2621" s="11">
        <f t="shared" si="240"/>
        <v>188.39999999999998</v>
      </c>
      <c r="O2621" s="16">
        <f t="shared" si="241"/>
        <v>42273.884305555555</v>
      </c>
      <c r="P2621" s="18">
        <f t="shared" si="242"/>
        <v>42300.458333333328</v>
      </c>
      <c r="Q2621" t="s">
        <v>8301</v>
      </c>
      <c r="R2621" s="7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7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9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>
        <f t="shared" si="240"/>
        <v>143.65230769230772</v>
      </c>
      <c r="O2622" s="16">
        <f t="shared" si="241"/>
        <v>42251.16715277778</v>
      </c>
      <c r="P2622" s="18">
        <f t="shared" si="242"/>
        <v>42288.041666666672</v>
      </c>
      <c r="Q2622" t="s">
        <v>8301</v>
      </c>
      <c r="R2622" s="7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7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9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>
        <f t="shared" si="240"/>
        <v>145.88</v>
      </c>
      <c r="O2623" s="16">
        <f t="shared" si="241"/>
        <v>42115.74754629629</v>
      </c>
      <c r="P2623" s="18">
        <f t="shared" si="242"/>
        <v>42145.74754629629</v>
      </c>
      <c r="Q2623" t="s">
        <v>8301</v>
      </c>
      <c r="R2623" s="7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7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9">
        <v>1483120216</v>
      </c>
      <c r="J2624">
        <v>1479232216</v>
      </c>
      <c r="K2624" t="b">
        <v>0</v>
      </c>
      <c r="L2624">
        <v>74</v>
      </c>
      <c r="M2624" t="b">
        <v>1</v>
      </c>
      <c r="N2624" s="11">
        <f t="shared" si="240"/>
        <v>131.184</v>
      </c>
      <c r="O2624" s="16">
        <f t="shared" si="241"/>
        <v>42689.74324074074</v>
      </c>
      <c r="P2624" s="18">
        <f t="shared" si="242"/>
        <v>42734.74324074074</v>
      </c>
      <c r="Q2624" t="s">
        <v>8301</v>
      </c>
      <c r="R2624" s="7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7">
        <v>2000</v>
      </c>
      <c r="E2625">
        <v>2280</v>
      </c>
      <c r="F2625" t="s">
        <v>8219</v>
      </c>
      <c r="G2625" t="s">
        <v>8224</v>
      </c>
      <c r="H2625" t="s">
        <v>8246</v>
      </c>
      <c r="I2625" s="9">
        <v>1480658966</v>
      </c>
      <c r="J2625">
        <v>1479449366</v>
      </c>
      <c r="K2625" t="b">
        <v>0</v>
      </c>
      <c r="L2625">
        <v>62</v>
      </c>
      <c r="M2625" t="b">
        <v>1</v>
      </c>
      <c r="N2625" s="11">
        <f t="shared" si="240"/>
        <v>113.99999999999999</v>
      </c>
      <c r="O2625" s="16">
        <f t="shared" si="241"/>
        <v>42692.256550925929</v>
      </c>
      <c r="P2625" s="18">
        <f t="shared" si="242"/>
        <v>42706.256550925929</v>
      </c>
      <c r="Q2625" t="s">
        <v>8301</v>
      </c>
      <c r="R2625" s="7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7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9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>
        <f t="shared" ref="N2626:N2689" si="246">E2626/D2626*100</f>
        <v>1379.4206249999997</v>
      </c>
      <c r="O2626" s="16">
        <f t="shared" ref="O2626:O2689" si="247">(((J2626/60)/60)/24)+DATE(1970,1,1)</f>
        <v>41144.42155092593</v>
      </c>
      <c r="P2626" s="18">
        <f t="shared" ref="P2626:P2689" si="248">(((I2626/60)/60)/24)+DATE(1970,1,1)</f>
        <v>41165.42155092593</v>
      </c>
      <c r="Q2626" t="s">
        <v>8301</v>
      </c>
      <c r="R2626" s="7">
        <f t="shared" ref="R2626:R2689" si="249">E2626/L2626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7">
        <v>150</v>
      </c>
      <c r="E2627">
        <v>1434</v>
      </c>
      <c r="F2627" t="s">
        <v>8219</v>
      </c>
      <c r="G2627" t="s">
        <v>8236</v>
      </c>
      <c r="H2627" t="s">
        <v>8249</v>
      </c>
      <c r="I2627" s="9">
        <v>1478723208</v>
      </c>
      <c r="J2627">
        <v>1476559608</v>
      </c>
      <c r="K2627" t="b">
        <v>0</v>
      </c>
      <c r="L2627">
        <v>52</v>
      </c>
      <c r="M2627" t="b">
        <v>1</v>
      </c>
      <c r="N2627" s="11">
        <f t="shared" si="246"/>
        <v>956</v>
      </c>
      <c r="O2627" s="16">
        <f t="shared" si="247"/>
        <v>42658.810277777782</v>
      </c>
      <c r="P2627" s="18">
        <f t="shared" si="248"/>
        <v>42683.851944444439</v>
      </c>
      <c r="Q2627" t="s">
        <v>8301</v>
      </c>
      <c r="R2627" s="7">
        <f t="shared" si="249"/>
        <v>27.576923076923077</v>
      </c>
      <c r="S2627" t="str">
        <f t="shared" ref="S2627:S2690" si="250">LEFT(Q2627,FIND("/",Q2627)-1)</f>
        <v>technology</v>
      </c>
      <c r="T2627" t="str">
        <f t="shared" ref="T2627:T2690" si="251">RIGHT(Q2627,LEN(Q2627)-FIND("/",Q2627))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7">
        <v>2500</v>
      </c>
      <c r="E2628">
        <v>2800</v>
      </c>
      <c r="F2628" t="s">
        <v>8219</v>
      </c>
      <c r="G2628" t="s">
        <v>8224</v>
      </c>
      <c r="H2628" t="s">
        <v>8246</v>
      </c>
      <c r="I2628" s="9">
        <v>1433343869</v>
      </c>
      <c r="J2628">
        <v>1430751869</v>
      </c>
      <c r="K2628" t="b">
        <v>0</v>
      </c>
      <c r="L2628">
        <v>50</v>
      </c>
      <c r="M2628" t="b">
        <v>1</v>
      </c>
      <c r="N2628" s="11">
        <f t="shared" si="246"/>
        <v>112.00000000000001</v>
      </c>
      <c r="O2628" s="16">
        <f t="shared" si="247"/>
        <v>42128.628113425926</v>
      </c>
      <c r="P2628" s="18">
        <f t="shared" si="248"/>
        <v>42158.628113425926</v>
      </c>
      <c r="Q2628" t="s">
        <v>8301</v>
      </c>
      <c r="R2628" s="7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7">
        <v>150</v>
      </c>
      <c r="E2629">
        <v>970</v>
      </c>
      <c r="F2629" t="s">
        <v>8219</v>
      </c>
      <c r="G2629" t="s">
        <v>8224</v>
      </c>
      <c r="H2629" t="s">
        <v>8246</v>
      </c>
      <c r="I2629" s="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>
        <f t="shared" si="246"/>
        <v>646.66666666666663</v>
      </c>
      <c r="O2629" s="16">
        <f t="shared" si="247"/>
        <v>42304.829409722224</v>
      </c>
      <c r="P2629" s="18">
        <f t="shared" si="248"/>
        <v>42334.871076388896</v>
      </c>
      <c r="Q2629" t="s">
        <v>8301</v>
      </c>
      <c r="R2629" s="7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7">
        <v>839</v>
      </c>
      <c r="E2630">
        <v>926</v>
      </c>
      <c r="F2630" t="s">
        <v>8219</v>
      </c>
      <c r="G2630" t="s">
        <v>8224</v>
      </c>
      <c r="H2630" t="s">
        <v>8246</v>
      </c>
      <c r="I2630" s="9">
        <v>1417389067</v>
      </c>
      <c r="J2630">
        <v>1415661067</v>
      </c>
      <c r="K2630" t="b">
        <v>0</v>
      </c>
      <c r="L2630">
        <v>21</v>
      </c>
      <c r="M2630" t="b">
        <v>1</v>
      </c>
      <c r="N2630" s="11">
        <f t="shared" si="246"/>
        <v>110.36948748510132</v>
      </c>
      <c r="O2630" s="16">
        <f t="shared" si="247"/>
        <v>41953.966053240743</v>
      </c>
      <c r="P2630" s="18">
        <f t="shared" si="248"/>
        <v>41973.966053240743</v>
      </c>
      <c r="Q2630" t="s">
        <v>8301</v>
      </c>
      <c r="R2630" s="7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7">
        <v>5000</v>
      </c>
      <c r="E2631">
        <v>6387</v>
      </c>
      <c r="F2631" t="s">
        <v>8219</v>
      </c>
      <c r="G2631" t="s">
        <v>8225</v>
      </c>
      <c r="H2631" t="s">
        <v>8247</v>
      </c>
      <c r="I2631" s="9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>
        <f t="shared" si="246"/>
        <v>127.74000000000001</v>
      </c>
      <c r="O2631" s="16">
        <f t="shared" si="247"/>
        <v>42108.538449074069</v>
      </c>
      <c r="P2631" s="18">
        <f t="shared" si="248"/>
        <v>42138.538449074069</v>
      </c>
      <c r="Q2631" t="s">
        <v>8301</v>
      </c>
      <c r="R2631" s="7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7">
        <v>2000</v>
      </c>
      <c r="E2632">
        <v>3158</v>
      </c>
      <c r="F2632" t="s">
        <v>8219</v>
      </c>
      <c r="G2632" t="s">
        <v>8226</v>
      </c>
      <c r="H2632" t="s">
        <v>8248</v>
      </c>
      <c r="I2632" s="9">
        <v>1467280800</v>
      </c>
      <c r="J2632">
        <v>1464921112</v>
      </c>
      <c r="K2632" t="b">
        <v>0</v>
      </c>
      <c r="L2632">
        <v>81</v>
      </c>
      <c r="M2632" t="b">
        <v>1</v>
      </c>
      <c r="N2632" s="11">
        <f t="shared" si="246"/>
        <v>157.9</v>
      </c>
      <c r="O2632" s="16">
        <f t="shared" si="247"/>
        <v>42524.105462962965</v>
      </c>
      <c r="P2632" s="18">
        <f t="shared" si="248"/>
        <v>42551.416666666672</v>
      </c>
      <c r="Q2632" t="s">
        <v>8301</v>
      </c>
      <c r="R2632" s="7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7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9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>
        <f t="shared" si="246"/>
        <v>114.66525000000001</v>
      </c>
      <c r="O2633" s="16">
        <f t="shared" si="247"/>
        <v>42218.169293981482</v>
      </c>
      <c r="P2633" s="18">
        <f t="shared" si="248"/>
        <v>42246.169293981482</v>
      </c>
      <c r="Q2633" t="s">
        <v>8301</v>
      </c>
      <c r="R2633" s="7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7">
        <v>1070</v>
      </c>
      <c r="E2634">
        <v>1466</v>
      </c>
      <c r="F2634" t="s">
        <v>8219</v>
      </c>
      <c r="G2634" t="s">
        <v>8224</v>
      </c>
      <c r="H2634" t="s">
        <v>8246</v>
      </c>
      <c r="I2634" s="9">
        <v>1464485339</v>
      </c>
      <c r="J2634">
        <v>1462325339</v>
      </c>
      <c r="K2634" t="b">
        <v>0</v>
      </c>
      <c r="L2634">
        <v>42</v>
      </c>
      <c r="M2634" t="b">
        <v>1</v>
      </c>
      <c r="N2634" s="11">
        <f t="shared" si="246"/>
        <v>137.00934579439252</v>
      </c>
      <c r="O2634" s="16">
        <f t="shared" si="247"/>
        <v>42494.061793981484</v>
      </c>
      <c r="P2634" s="18">
        <f t="shared" si="248"/>
        <v>42519.061793981484</v>
      </c>
      <c r="Q2634" t="s">
        <v>8301</v>
      </c>
      <c r="R2634" s="7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7">
        <v>5000</v>
      </c>
      <c r="E2635">
        <v>17731</v>
      </c>
      <c r="F2635" t="s">
        <v>8219</v>
      </c>
      <c r="G2635" t="s">
        <v>8224</v>
      </c>
      <c r="H2635" t="s">
        <v>8246</v>
      </c>
      <c r="I2635" s="9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>
        <f t="shared" si="246"/>
        <v>354.62</v>
      </c>
      <c r="O2635" s="16">
        <f t="shared" si="247"/>
        <v>41667.823287037041</v>
      </c>
      <c r="P2635" s="18">
        <f t="shared" si="248"/>
        <v>41697.958333333336</v>
      </c>
      <c r="Q2635" t="s">
        <v>8301</v>
      </c>
      <c r="R2635" s="7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7">
        <v>930</v>
      </c>
      <c r="E2636">
        <v>986</v>
      </c>
      <c r="F2636" t="s">
        <v>8219</v>
      </c>
      <c r="G2636" t="s">
        <v>8224</v>
      </c>
      <c r="H2636" t="s">
        <v>8246</v>
      </c>
      <c r="I2636" s="9">
        <v>1475163921</v>
      </c>
      <c r="J2636">
        <v>1472571921</v>
      </c>
      <c r="K2636" t="b">
        <v>0</v>
      </c>
      <c r="L2636">
        <v>25</v>
      </c>
      <c r="M2636" t="b">
        <v>1</v>
      </c>
      <c r="N2636" s="11">
        <f t="shared" si="246"/>
        <v>106.02150537634409</v>
      </c>
      <c r="O2636" s="16">
        <f t="shared" si="247"/>
        <v>42612.656493055561</v>
      </c>
      <c r="P2636" s="18">
        <f t="shared" si="248"/>
        <v>42642.656493055561</v>
      </c>
      <c r="Q2636" t="s">
        <v>8301</v>
      </c>
      <c r="R2636" s="7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9">
        <v>1425937761</v>
      </c>
      <c r="J2637">
        <v>1422917361</v>
      </c>
      <c r="K2637" t="b">
        <v>0</v>
      </c>
      <c r="L2637">
        <v>84</v>
      </c>
      <c r="M2637" t="b">
        <v>1</v>
      </c>
      <c r="N2637" s="11">
        <f t="shared" si="246"/>
        <v>100</v>
      </c>
      <c r="O2637" s="16">
        <f t="shared" si="247"/>
        <v>42037.950937500005</v>
      </c>
      <c r="P2637" s="18">
        <f t="shared" si="248"/>
        <v>42072.909270833334</v>
      </c>
      <c r="Q2637" t="s">
        <v>8301</v>
      </c>
      <c r="R2637" s="7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7">
        <v>1000</v>
      </c>
      <c r="E2638">
        <v>1873</v>
      </c>
      <c r="F2638" t="s">
        <v>8219</v>
      </c>
      <c r="G2638" t="s">
        <v>8224</v>
      </c>
      <c r="H2638" t="s">
        <v>8246</v>
      </c>
      <c r="I2638" s="9">
        <v>1476579600</v>
      </c>
      <c r="J2638">
        <v>1474641914</v>
      </c>
      <c r="K2638" t="b">
        <v>0</v>
      </c>
      <c r="L2638">
        <v>50</v>
      </c>
      <c r="M2638" t="b">
        <v>1</v>
      </c>
      <c r="N2638" s="11">
        <f t="shared" si="246"/>
        <v>187.3</v>
      </c>
      <c r="O2638" s="16">
        <f t="shared" si="247"/>
        <v>42636.614745370374</v>
      </c>
      <c r="P2638" s="18">
        <f t="shared" si="248"/>
        <v>42659.041666666672</v>
      </c>
      <c r="Q2638" t="s">
        <v>8301</v>
      </c>
      <c r="R2638" s="7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7">
        <v>500</v>
      </c>
      <c r="E2639">
        <v>831</v>
      </c>
      <c r="F2639" t="s">
        <v>8219</v>
      </c>
      <c r="G2639" t="s">
        <v>8224</v>
      </c>
      <c r="H2639" t="s">
        <v>8246</v>
      </c>
      <c r="I2639" s="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>
        <f t="shared" si="246"/>
        <v>166.2</v>
      </c>
      <c r="O2639" s="16">
        <f t="shared" si="247"/>
        <v>42639.549479166672</v>
      </c>
      <c r="P2639" s="18">
        <f t="shared" si="248"/>
        <v>42655.549479166672</v>
      </c>
      <c r="Q2639" t="s">
        <v>8301</v>
      </c>
      <c r="R2639" s="7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7">
        <v>347</v>
      </c>
      <c r="E2640">
        <v>353</v>
      </c>
      <c r="F2640" t="s">
        <v>8219</v>
      </c>
      <c r="G2640" t="s">
        <v>8224</v>
      </c>
      <c r="H2640" t="s">
        <v>8246</v>
      </c>
      <c r="I2640" s="9">
        <v>1421358895</v>
      </c>
      <c r="J2640">
        <v>1418766895</v>
      </c>
      <c r="K2640" t="b">
        <v>0</v>
      </c>
      <c r="L2640">
        <v>14</v>
      </c>
      <c r="M2640" t="b">
        <v>1</v>
      </c>
      <c r="N2640" s="11">
        <f t="shared" si="246"/>
        <v>101.72910662824208</v>
      </c>
      <c r="O2640" s="16">
        <f t="shared" si="247"/>
        <v>41989.913136574076</v>
      </c>
      <c r="P2640" s="18">
        <f t="shared" si="248"/>
        <v>42019.913136574076</v>
      </c>
      <c r="Q2640" t="s">
        <v>8301</v>
      </c>
      <c r="R2640" s="7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7">
        <v>300</v>
      </c>
      <c r="E2641">
        <v>492</v>
      </c>
      <c r="F2641" t="s">
        <v>8219</v>
      </c>
      <c r="G2641" t="s">
        <v>8225</v>
      </c>
      <c r="H2641" t="s">
        <v>8247</v>
      </c>
      <c r="I2641" s="9">
        <v>1424378748</v>
      </c>
      <c r="J2641">
        <v>1421786748</v>
      </c>
      <c r="K2641" t="b">
        <v>0</v>
      </c>
      <c r="L2641">
        <v>49</v>
      </c>
      <c r="M2641" t="b">
        <v>1</v>
      </c>
      <c r="N2641" s="11">
        <f t="shared" si="246"/>
        <v>164</v>
      </c>
      <c r="O2641" s="16">
        <f t="shared" si="247"/>
        <v>42024.86513888889</v>
      </c>
      <c r="P2641" s="18">
        <f t="shared" si="248"/>
        <v>42054.86513888889</v>
      </c>
      <c r="Q2641" t="s">
        <v>8301</v>
      </c>
      <c r="R2641" s="7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7">
        <v>3000</v>
      </c>
      <c r="E2642">
        <v>3170</v>
      </c>
      <c r="F2642" t="s">
        <v>8219</v>
      </c>
      <c r="G2642" t="s">
        <v>8224</v>
      </c>
      <c r="H2642" t="s">
        <v>8246</v>
      </c>
      <c r="I2642" s="9">
        <v>1433735474</v>
      </c>
      <c r="J2642">
        <v>1428551474</v>
      </c>
      <c r="K2642" t="b">
        <v>0</v>
      </c>
      <c r="L2642">
        <v>69</v>
      </c>
      <c r="M2642" t="b">
        <v>1</v>
      </c>
      <c r="N2642" s="11">
        <f t="shared" si="246"/>
        <v>105.66666666666666</v>
      </c>
      <c r="O2642" s="16">
        <f t="shared" si="247"/>
        <v>42103.160578703704</v>
      </c>
      <c r="P2642" s="18">
        <f t="shared" si="248"/>
        <v>42163.160578703704</v>
      </c>
      <c r="Q2642" t="s">
        <v>8301</v>
      </c>
      <c r="R2642" s="7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7">
        <v>1500</v>
      </c>
      <c r="E2643">
        <v>15</v>
      </c>
      <c r="F2643" t="s">
        <v>8221</v>
      </c>
      <c r="G2643" t="s">
        <v>8224</v>
      </c>
      <c r="H2643" t="s">
        <v>8246</v>
      </c>
      <c r="I2643" s="9">
        <v>1410811740</v>
      </c>
      <c r="J2643">
        <v>1409341863</v>
      </c>
      <c r="K2643" t="b">
        <v>0</v>
      </c>
      <c r="L2643">
        <v>1</v>
      </c>
      <c r="M2643" t="b">
        <v>0</v>
      </c>
      <c r="N2643" s="11">
        <f t="shared" si="246"/>
        <v>1</v>
      </c>
      <c r="O2643" s="16">
        <f t="shared" si="247"/>
        <v>41880.827118055553</v>
      </c>
      <c r="P2643" s="18">
        <f t="shared" si="248"/>
        <v>41897.839583333334</v>
      </c>
      <c r="Q2643" t="s">
        <v>8301</v>
      </c>
      <c r="R2643" s="7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7">
        <v>500000</v>
      </c>
      <c r="E2644">
        <v>0</v>
      </c>
      <c r="F2644" t="s">
        <v>8221</v>
      </c>
      <c r="G2644" t="s">
        <v>8236</v>
      </c>
      <c r="H2644" t="s">
        <v>8249</v>
      </c>
      <c r="I2644" s="9">
        <v>1468565820</v>
      </c>
      <c r="J2644">
        <v>1465970108</v>
      </c>
      <c r="K2644" t="b">
        <v>0</v>
      </c>
      <c r="L2644">
        <v>0</v>
      </c>
      <c r="M2644" t="b">
        <v>0</v>
      </c>
      <c r="N2644" s="11">
        <f t="shared" si="246"/>
        <v>0</v>
      </c>
      <c r="O2644" s="16">
        <f t="shared" si="247"/>
        <v>42536.246620370366</v>
      </c>
      <c r="P2644" s="18">
        <f t="shared" si="248"/>
        <v>42566.289583333331</v>
      </c>
      <c r="Q2644" t="s">
        <v>8301</v>
      </c>
      <c r="R2644" s="7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7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9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>
        <f t="shared" si="246"/>
        <v>33.559730999999999</v>
      </c>
      <c r="O2645" s="16">
        <f t="shared" si="247"/>
        <v>42689.582349537035</v>
      </c>
      <c r="P2645" s="18">
        <f t="shared" si="248"/>
        <v>42725.332638888889</v>
      </c>
      <c r="Q2645" t="s">
        <v>8301</v>
      </c>
      <c r="R2645" s="7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7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9">
        <v>1489172435</v>
      </c>
      <c r="J2646">
        <v>1486580435</v>
      </c>
      <c r="K2646" t="b">
        <v>1</v>
      </c>
      <c r="L2646">
        <v>52</v>
      </c>
      <c r="M2646" t="b">
        <v>0</v>
      </c>
      <c r="N2646" s="11">
        <f t="shared" si="246"/>
        <v>2.0529999999999999</v>
      </c>
      <c r="O2646" s="16">
        <f t="shared" si="247"/>
        <v>42774.792071759264</v>
      </c>
      <c r="P2646" s="18">
        <f t="shared" si="248"/>
        <v>42804.792071759264</v>
      </c>
      <c r="Q2646" t="s">
        <v>8301</v>
      </c>
      <c r="R2646" s="7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9">
        <v>1415481203</v>
      </c>
      <c r="J2647">
        <v>1412885603</v>
      </c>
      <c r="K2647" t="b">
        <v>1</v>
      </c>
      <c r="L2647">
        <v>23</v>
      </c>
      <c r="M2647" t="b">
        <v>0</v>
      </c>
      <c r="N2647" s="11">
        <f t="shared" si="246"/>
        <v>10.5</v>
      </c>
      <c r="O2647" s="16">
        <f t="shared" si="247"/>
        <v>41921.842627314814</v>
      </c>
      <c r="P2647" s="18">
        <f t="shared" si="248"/>
        <v>41951.884293981479</v>
      </c>
      <c r="Q2647" t="s">
        <v>8301</v>
      </c>
      <c r="R2647" s="7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7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9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>
        <f t="shared" si="246"/>
        <v>8.4172840000000004</v>
      </c>
      <c r="O2648" s="16">
        <f t="shared" si="247"/>
        <v>42226.313298611116</v>
      </c>
      <c r="P2648" s="18">
        <f t="shared" si="248"/>
        <v>42256.313298611116</v>
      </c>
      <c r="Q2648" t="s">
        <v>8301</v>
      </c>
      <c r="R2648" s="7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7">
        <v>2500</v>
      </c>
      <c r="E2649">
        <v>36</v>
      </c>
      <c r="F2649" t="s">
        <v>8220</v>
      </c>
      <c r="G2649" t="s">
        <v>8229</v>
      </c>
      <c r="H2649" t="s">
        <v>8251</v>
      </c>
      <c r="I2649" s="9">
        <v>1439533019</v>
      </c>
      <c r="J2649">
        <v>1436941019</v>
      </c>
      <c r="K2649" t="b">
        <v>0</v>
      </c>
      <c r="L2649">
        <v>3</v>
      </c>
      <c r="M2649" t="b">
        <v>0</v>
      </c>
      <c r="N2649" s="11">
        <f t="shared" si="246"/>
        <v>1.44</v>
      </c>
      <c r="O2649" s="16">
        <f t="shared" si="247"/>
        <v>42200.261793981481</v>
      </c>
      <c r="P2649" s="18">
        <f t="shared" si="248"/>
        <v>42230.261793981481</v>
      </c>
      <c r="Q2649" t="s">
        <v>8301</v>
      </c>
      <c r="R2649" s="7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7">
        <v>12000</v>
      </c>
      <c r="E2650">
        <v>106</v>
      </c>
      <c r="F2650" t="s">
        <v>8220</v>
      </c>
      <c r="G2650" t="s">
        <v>8224</v>
      </c>
      <c r="H2650" t="s">
        <v>8246</v>
      </c>
      <c r="I2650" s="9">
        <v>1457543360</v>
      </c>
      <c r="J2650">
        <v>1454951360</v>
      </c>
      <c r="K2650" t="b">
        <v>0</v>
      </c>
      <c r="L2650">
        <v>6</v>
      </c>
      <c r="M2650" t="b">
        <v>0</v>
      </c>
      <c r="N2650" s="11">
        <f t="shared" si="246"/>
        <v>0.88333333333333341</v>
      </c>
      <c r="O2650" s="16">
        <f t="shared" si="247"/>
        <v>42408.714814814812</v>
      </c>
      <c r="P2650" s="18">
        <f t="shared" si="248"/>
        <v>42438.714814814812</v>
      </c>
      <c r="Q2650" t="s">
        <v>8301</v>
      </c>
      <c r="R2650" s="7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7">
        <v>125000</v>
      </c>
      <c r="E2651">
        <v>124</v>
      </c>
      <c r="F2651" t="s">
        <v>8220</v>
      </c>
      <c r="G2651" t="s">
        <v>8224</v>
      </c>
      <c r="H2651" t="s">
        <v>8246</v>
      </c>
      <c r="I2651" s="9">
        <v>1454370941</v>
      </c>
      <c r="J2651">
        <v>1449186941</v>
      </c>
      <c r="K2651" t="b">
        <v>0</v>
      </c>
      <c r="L2651">
        <v>3</v>
      </c>
      <c r="M2651" t="b">
        <v>0</v>
      </c>
      <c r="N2651" s="11">
        <f t="shared" si="246"/>
        <v>9.920000000000001E-2</v>
      </c>
      <c r="O2651" s="16">
        <f t="shared" si="247"/>
        <v>42341.99700231482</v>
      </c>
      <c r="P2651" s="18">
        <f t="shared" si="248"/>
        <v>42401.99700231482</v>
      </c>
      <c r="Q2651" t="s">
        <v>8301</v>
      </c>
      <c r="R2651" s="7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7">
        <v>60000</v>
      </c>
      <c r="E2652">
        <v>358</v>
      </c>
      <c r="F2652" t="s">
        <v>8220</v>
      </c>
      <c r="G2652" t="s">
        <v>8224</v>
      </c>
      <c r="H2652" t="s">
        <v>8246</v>
      </c>
      <c r="I2652" s="9">
        <v>1482332343</v>
      </c>
      <c r="J2652">
        <v>1479740343</v>
      </c>
      <c r="K2652" t="b">
        <v>0</v>
      </c>
      <c r="L2652">
        <v>5</v>
      </c>
      <c r="M2652" t="b">
        <v>0</v>
      </c>
      <c r="N2652" s="11">
        <f t="shared" si="246"/>
        <v>0.59666666666666668</v>
      </c>
      <c r="O2652" s="16">
        <f t="shared" si="247"/>
        <v>42695.624340277776</v>
      </c>
      <c r="P2652" s="18">
        <f t="shared" si="248"/>
        <v>42725.624340277776</v>
      </c>
      <c r="Q2652" t="s">
        <v>8301</v>
      </c>
      <c r="R2652" s="7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7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9">
        <v>1450380009</v>
      </c>
      <c r="J2653">
        <v>1447960809</v>
      </c>
      <c r="K2653" t="b">
        <v>0</v>
      </c>
      <c r="L2653">
        <v>17</v>
      </c>
      <c r="M2653" t="b">
        <v>0</v>
      </c>
      <c r="N2653" s="11">
        <f t="shared" si="246"/>
        <v>1.8689285714285715</v>
      </c>
      <c r="O2653" s="16">
        <f t="shared" si="247"/>
        <v>42327.805659722217</v>
      </c>
      <c r="P2653" s="18">
        <f t="shared" si="248"/>
        <v>42355.805659722217</v>
      </c>
      <c r="Q2653" t="s">
        <v>8301</v>
      </c>
      <c r="R2653" s="7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7">
        <v>100000</v>
      </c>
      <c r="E2654">
        <v>885</v>
      </c>
      <c r="F2654" t="s">
        <v>8220</v>
      </c>
      <c r="G2654" t="s">
        <v>8226</v>
      </c>
      <c r="H2654" t="s">
        <v>8248</v>
      </c>
      <c r="I2654" s="9">
        <v>1418183325</v>
      </c>
      <c r="J2654">
        <v>1415591325</v>
      </c>
      <c r="K2654" t="b">
        <v>0</v>
      </c>
      <c r="L2654">
        <v>11</v>
      </c>
      <c r="M2654" t="b">
        <v>0</v>
      </c>
      <c r="N2654" s="11">
        <f t="shared" si="246"/>
        <v>0.88500000000000001</v>
      </c>
      <c r="O2654" s="16">
        <f t="shared" si="247"/>
        <v>41953.158854166672</v>
      </c>
      <c r="P2654" s="18">
        <f t="shared" si="248"/>
        <v>41983.158854166672</v>
      </c>
      <c r="Q2654" t="s">
        <v>8301</v>
      </c>
      <c r="R2654" s="7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7">
        <v>51000</v>
      </c>
      <c r="E2655">
        <v>5876</v>
      </c>
      <c r="F2655" t="s">
        <v>8220</v>
      </c>
      <c r="G2655" t="s">
        <v>8224</v>
      </c>
      <c r="H2655" t="s">
        <v>8246</v>
      </c>
      <c r="I2655" s="9">
        <v>1402632000</v>
      </c>
      <c r="J2655">
        <v>1399909127</v>
      </c>
      <c r="K2655" t="b">
        <v>0</v>
      </c>
      <c r="L2655">
        <v>70</v>
      </c>
      <c r="M2655" t="b">
        <v>0</v>
      </c>
      <c r="N2655" s="11">
        <f t="shared" si="246"/>
        <v>11.52156862745098</v>
      </c>
      <c r="O2655" s="16">
        <f t="shared" si="247"/>
        <v>41771.651932870373</v>
      </c>
      <c r="P2655" s="18">
        <f t="shared" si="248"/>
        <v>41803.166666666664</v>
      </c>
      <c r="Q2655" t="s">
        <v>8301</v>
      </c>
      <c r="R2655" s="7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7">
        <v>100000</v>
      </c>
      <c r="E2656">
        <v>51</v>
      </c>
      <c r="F2656" t="s">
        <v>8220</v>
      </c>
      <c r="G2656" t="s">
        <v>8224</v>
      </c>
      <c r="H2656" t="s">
        <v>8246</v>
      </c>
      <c r="I2656" s="9">
        <v>1429622726</v>
      </c>
      <c r="J2656">
        <v>1424442326</v>
      </c>
      <c r="K2656" t="b">
        <v>0</v>
      </c>
      <c r="L2656">
        <v>6</v>
      </c>
      <c r="M2656" t="b">
        <v>0</v>
      </c>
      <c r="N2656" s="11">
        <f t="shared" si="246"/>
        <v>5.1000000000000004E-2</v>
      </c>
      <c r="O2656" s="16">
        <f t="shared" si="247"/>
        <v>42055.600995370376</v>
      </c>
      <c r="P2656" s="18">
        <f t="shared" si="248"/>
        <v>42115.559328703705</v>
      </c>
      <c r="Q2656" t="s">
        <v>8301</v>
      </c>
      <c r="R2656" s="7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9">
        <v>1455048000</v>
      </c>
      <c r="J2657">
        <v>1452631647</v>
      </c>
      <c r="K2657" t="b">
        <v>0</v>
      </c>
      <c r="L2657">
        <v>43</v>
      </c>
      <c r="M2657" t="b">
        <v>0</v>
      </c>
      <c r="N2657" s="11">
        <f t="shared" si="246"/>
        <v>21.033333333333335</v>
      </c>
      <c r="O2657" s="16">
        <f t="shared" si="247"/>
        <v>42381.866284722222</v>
      </c>
      <c r="P2657" s="18">
        <f t="shared" si="248"/>
        <v>42409.833333333328</v>
      </c>
      <c r="Q2657" t="s">
        <v>8301</v>
      </c>
      <c r="R2657" s="7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7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9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>
        <f t="shared" si="246"/>
        <v>11.436666666666667</v>
      </c>
      <c r="O2658" s="16">
        <f t="shared" si="247"/>
        <v>42767.688518518517</v>
      </c>
      <c r="P2658" s="18">
        <f t="shared" si="248"/>
        <v>42806.791666666672</v>
      </c>
      <c r="Q2658" t="s">
        <v>8301</v>
      </c>
      <c r="R2658" s="7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7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>
        <f t="shared" si="246"/>
        <v>18.737933333333334</v>
      </c>
      <c r="O2659" s="16">
        <f t="shared" si="247"/>
        <v>42551.928854166668</v>
      </c>
      <c r="P2659" s="18">
        <f t="shared" si="248"/>
        <v>42585.0625</v>
      </c>
      <c r="Q2659" t="s">
        <v>8301</v>
      </c>
      <c r="R2659" s="7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7">
        <v>98000</v>
      </c>
      <c r="E2660">
        <v>91</v>
      </c>
      <c r="F2660" t="s">
        <v>8220</v>
      </c>
      <c r="G2660" t="s">
        <v>8224</v>
      </c>
      <c r="H2660" t="s">
        <v>8246</v>
      </c>
      <c r="I2660" s="9">
        <v>1469913194</v>
      </c>
      <c r="J2660">
        <v>1467321194</v>
      </c>
      <c r="K2660" t="b">
        <v>0</v>
      </c>
      <c r="L2660">
        <v>4</v>
      </c>
      <c r="M2660" t="b">
        <v>0</v>
      </c>
      <c r="N2660" s="11">
        <f t="shared" si="246"/>
        <v>9.285714285714286E-2</v>
      </c>
      <c r="O2660" s="16">
        <f t="shared" si="247"/>
        <v>42551.884189814817</v>
      </c>
      <c r="P2660" s="18">
        <f t="shared" si="248"/>
        <v>42581.884189814817</v>
      </c>
      <c r="Q2660" t="s">
        <v>8301</v>
      </c>
      <c r="R2660" s="7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7">
        <v>49000</v>
      </c>
      <c r="E2661">
        <v>1333</v>
      </c>
      <c r="F2661" t="s">
        <v>8220</v>
      </c>
      <c r="G2661" t="s">
        <v>8224</v>
      </c>
      <c r="H2661" t="s">
        <v>8246</v>
      </c>
      <c r="I2661" s="9">
        <v>1429321210</v>
      </c>
      <c r="J2661">
        <v>1426729210</v>
      </c>
      <c r="K2661" t="b">
        <v>0</v>
      </c>
      <c r="L2661">
        <v>10</v>
      </c>
      <c r="M2661" t="b">
        <v>0</v>
      </c>
      <c r="N2661" s="11">
        <f t="shared" si="246"/>
        <v>2.7204081632653061</v>
      </c>
      <c r="O2661" s="16">
        <f t="shared" si="247"/>
        <v>42082.069560185191</v>
      </c>
      <c r="P2661" s="18">
        <f t="shared" si="248"/>
        <v>42112.069560185191</v>
      </c>
      <c r="Q2661" t="s">
        <v>8301</v>
      </c>
      <c r="R2661" s="7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7">
        <v>20000</v>
      </c>
      <c r="E2662">
        <v>19</v>
      </c>
      <c r="F2662" t="s">
        <v>8220</v>
      </c>
      <c r="G2662" t="s">
        <v>8224</v>
      </c>
      <c r="H2662" t="s">
        <v>8246</v>
      </c>
      <c r="I2662" s="9">
        <v>1448388418</v>
      </c>
      <c r="J2662">
        <v>1443200818</v>
      </c>
      <c r="K2662" t="b">
        <v>0</v>
      </c>
      <c r="L2662">
        <v>5</v>
      </c>
      <c r="M2662" t="b">
        <v>0</v>
      </c>
      <c r="N2662" s="11">
        <f t="shared" si="246"/>
        <v>9.5000000000000001E-2</v>
      </c>
      <c r="O2662" s="16">
        <f t="shared" si="247"/>
        <v>42272.713171296295</v>
      </c>
      <c r="P2662" s="18">
        <f t="shared" si="248"/>
        <v>42332.754837962959</v>
      </c>
      <c r="Q2662" t="s">
        <v>8301</v>
      </c>
      <c r="R2662" s="7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7">
        <v>5000</v>
      </c>
      <c r="E2663">
        <v>5145</v>
      </c>
      <c r="F2663" t="s">
        <v>8219</v>
      </c>
      <c r="G2663" t="s">
        <v>8224</v>
      </c>
      <c r="H2663" t="s">
        <v>8246</v>
      </c>
      <c r="I2663" s="9">
        <v>1382742010</v>
      </c>
      <c r="J2663">
        <v>1380150010</v>
      </c>
      <c r="K2663" t="b">
        <v>0</v>
      </c>
      <c r="L2663">
        <v>60</v>
      </c>
      <c r="M2663" t="b">
        <v>1</v>
      </c>
      <c r="N2663" s="11">
        <f t="shared" si="246"/>
        <v>102.89999999999999</v>
      </c>
      <c r="O2663" s="16">
        <f t="shared" si="247"/>
        <v>41542.958449074074</v>
      </c>
      <c r="P2663" s="18">
        <f t="shared" si="248"/>
        <v>41572.958449074074</v>
      </c>
      <c r="Q2663" t="s">
        <v>8302</v>
      </c>
      <c r="R2663" s="7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7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9">
        <v>1440179713</v>
      </c>
      <c r="J2664">
        <v>1437587713</v>
      </c>
      <c r="K2664" t="b">
        <v>0</v>
      </c>
      <c r="L2664">
        <v>80</v>
      </c>
      <c r="M2664" t="b">
        <v>1</v>
      </c>
      <c r="N2664" s="11">
        <f t="shared" si="246"/>
        <v>106.80000000000001</v>
      </c>
      <c r="O2664" s="16">
        <f t="shared" si="247"/>
        <v>42207.746678240743</v>
      </c>
      <c r="P2664" s="18">
        <f t="shared" si="248"/>
        <v>42237.746678240743</v>
      </c>
      <c r="Q2664" t="s">
        <v>8302</v>
      </c>
      <c r="R2664" s="7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7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9">
        <v>1441378800</v>
      </c>
      <c r="J2665">
        <v>1438873007</v>
      </c>
      <c r="K2665" t="b">
        <v>0</v>
      </c>
      <c r="L2665">
        <v>56</v>
      </c>
      <c r="M2665" t="b">
        <v>1</v>
      </c>
      <c r="N2665" s="11">
        <f t="shared" si="246"/>
        <v>104.59625</v>
      </c>
      <c r="O2665" s="16">
        <f t="shared" si="247"/>
        <v>42222.622766203705</v>
      </c>
      <c r="P2665" s="18">
        <f t="shared" si="248"/>
        <v>42251.625</v>
      </c>
      <c r="Q2665" t="s">
        <v>8302</v>
      </c>
      <c r="R2665" s="7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7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9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>
        <f t="shared" si="246"/>
        <v>103.42857142857143</v>
      </c>
      <c r="O2666" s="16">
        <f t="shared" si="247"/>
        <v>42313.02542824074</v>
      </c>
      <c r="P2666" s="18">
        <f t="shared" si="248"/>
        <v>42347.290972222225</v>
      </c>
      <c r="Q2666" t="s">
        <v>8302</v>
      </c>
      <c r="R2666" s="7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7">
        <v>3500</v>
      </c>
      <c r="E2667">
        <v>4310</v>
      </c>
      <c r="F2667" t="s">
        <v>8219</v>
      </c>
      <c r="G2667" t="s">
        <v>8224</v>
      </c>
      <c r="H2667" t="s">
        <v>8246</v>
      </c>
      <c r="I2667" s="9">
        <v>1430774974</v>
      </c>
      <c r="J2667">
        <v>1426886974</v>
      </c>
      <c r="K2667" t="b">
        <v>0</v>
      </c>
      <c r="L2667">
        <v>46</v>
      </c>
      <c r="M2667" t="b">
        <v>1</v>
      </c>
      <c r="N2667" s="11">
        <f t="shared" si="246"/>
        <v>123.14285714285715</v>
      </c>
      <c r="O2667" s="16">
        <f t="shared" si="247"/>
        <v>42083.895532407405</v>
      </c>
      <c r="P2667" s="18">
        <f t="shared" si="248"/>
        <v>42128.895532407405</v>
      </c>
      <c r="Q2667" t="s">
        <v>8302</v>
      </c>
      <c r="R2667" s="7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7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9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>
        <f t="shared" si="246"/>
        <v>159.29509999999999</v>
      </c>
      <c r="O2668" s="16">
        <f t="shared" si="247"/>
        <v>42235.764340277776</v>
      </c>
      <c r="P2668" s="18">
        <f t="shared" si="248"/>
        <v>42272.875</v>
      </c>
      <c r="Q2668" t="s">
        <v>8302</v>
      </c>
      <c r="R2668" s="7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7">
        <v>1500</v>
      </c>
      <c r="E2669">
        <v>1660</v>
      </c>
      <c r="F2669" t="s">
        <v>8219</v>
      </c>
      <c r="G2669" t="s">
        <v>8224</v>
      </c>
      <c r="H2669" t="s">
        <v>8246</v>
      </c>
      <c r="I2669" s="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>
        <f t="shared" si="246"/>
        <v>110.66666666666667</v>
      </c>
      <c r="O2669" s="16">
        <f t="shared" si="247"/>
        <v>42380.926111111112</v>
      </c>
      <c r="P2669" s="18">
        <f t="shared" si="248"/>
        <v>42410.926111111112</v>
      </c>
      <c r="Q2669" t="s">
        <v>8302</v>
      </c>
      <c r="R2669" s="7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7">
        <v>1000</v>
      </c>
      <c r="E2670">
        <v>1707</v>
      </c>
      <c r="F2670" t="s">
        <v>8219</v>
      </c>
      <c r="G2670" t="s">
        <v>8229</v>
      </c>
      <c r="H2670" t="s">
        <v>8251</v>
      </c>
      <c r="I2670" s="9">
        <v>1447079520</v>
      </c>
      <c r="J2670">
        <v>1443449265</v>
      </c>
      <c r="K2670" t="b">
        <v>0</v>
      </c>
      <c r="L2670">
        <v>28</v>
      </c>
      <c r="M2670" t="b">
        <v>1</v>
      </c>
      <c r="N2670" s="11">
        <f t="shared" si="246"/>
        <v>170.70000000000002</v>
      </c>
      <c r="O2670" s="16">
        <f t="shared" si="247"/>
        <v>42275.588715277772</v>
      </c>
      <c r="P2670" s="18">
        <f t="shared" si="248"/>
        <v>42317.60555555555</v>
      </c>
      <c r="Q2670" t="s">
        <v>8302</v>
      </c>
      <c r="R2670" s="7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7">
        <v>800</v>
      </c>
      <c r="E2671">
        <v>1001</v>
      </c>
      <c r="F2671" t="s">
        <v>8219</v>
      </c>
      <c r="G2671" t="s">
        <v>8224</v>
      </c>
      <c r="H2671" t="s">
        <v>8246</v>
      </c>
      <c r="I2671" s="9">
        <v>1452387096</v>
      </c>
      <c r="J2671">
        <v>1447203096</v>
      </c>
      <c r="K2671" t="b">
        <v>0</v>
      </c>
      <c r="L2671">
        <v>11</v>
      </c>
      <c r="M2671" t="b">
        <v>1</v>
      </c>
      <c r="N2671" s="11">
        <f t="shared" si="246"/>
        <v>125.125</v>
      </c>
      <c r="O2671" s="16">
        <f t="shared" si="247"/>
        <v>42319.035833333335</v>
      </c>
      <c r="P2671" s="18">
        <f t="shared" si="248"/>
        <v>42379.035833333335</v>
      </c>
      <c r="Q2671" t="s">
        <v>8302</v>
      </c>
      <c r="R2671" s="7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7">
        <v>38888</v>
      </c>
      <c r="E2672">
        <v>2495</v>
      </c>
      <c r="F2672" t="s">
        <v>8221</v>
      </c>
      <c r="G2672" t="s">
        <v>8226</v>
      </c>
      <c r="H2672" t="s">
        <v>8248</v>
      </c>
      <c r="I2672" s="9">
        <v>1406593780</v>
      </c>
      <c r="J2672">
        <v>1404174580</v>
      </c>
      <c r="K2672" t="b">
        <v>1</v>
      </c>
      <c r="L2672">
        <v>60</v>
      </c>
      <c r="M2672" t="b">
        <v>0</v>
      </c>
      <c r="N2672" s="11">
        <f t="shared" si="246"/>
        <v>6.4158609339642041</v>
      </c>
      <c r="O2672" s="16">
        <f t="shared" si="247"/>
        <v>41821.020601851851</v>
      </c>
      <c r="P2672" s="18">
        <f t="shared" si="248"/>
        <v>41849.020601851851</v>
      </c>
      <c r="Q2672" t="s">
        <v>8302</v>
      </c>
      <c r="R2672" s="7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7">
        <v>25000</v>
      </c>
      <c r="E2673">
        <v>2836</v>
      </c>
      <c r="F2673" t="s">
        <v>8221</v>
      </c>
      <c r="G2673" t="s">
        <v>8224</v>
      </c>
      <c r="H2673" t="s">
        <v>8246</v>
      </c>
      <c r="I2673" s="9">
        <v>1419017880</v>
      </c>
      <c r="J2673">
        <v>1416419916</v>
      </c>
      <c r="K2673" t="b">
        <v>1</v>
      </c>
      <c r="L2673">
        <v>84</v>
      </c>
      <c r="M2673" t="b">
        <v>0</v>
      </c>
      <c r="N2673" s="11">
        <f t="shared" si="246"/>
        <v>11.343999999999999</v>
      </c>
      <c r="O2673" s="16">
        <f t="shared" si="247"/>
        <v>41962.749027777783</v>
      </c>
      <c r="P2673" s="18">
        <f t="shared" si="248"/>
        <v>41992.818055555559</v>
      </c>
      <c r="Q2673" t="s">
        <v>8302</v>
      </c>
      <c r="R2673" s="7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7">
        <v>10000</v>
      </c>
      <c r="E2674">
        <v>3319</v>
      </c>
      <c r="F2674" t="s">
        <v>8221</v>
      </c>
      <c r="G2674" t="s">
        <v>8224</v>
      </c>
      <c r="H2674" t="s">
        <v>8246</v>
      </c>
      <c r="I2674" s="9">
        <v>1451282400</v>
      </c>
      <c r="J2674">
        <v>1449436390</v>
      </c>
      <c r="K2674" t="b">
        <v>1</v>
      </c>
      <c r="L2674">
        <v>47</v>
      </c>
      <c r="M2674" t="b">
        <v>0</v>
      </c>
      <c r="N2674" s="11">
        <f t="shared" si="246"/>
        <v>33.19</v>
      </c>
      <c r="O2674" s="16">
        <f t="shared" si="247"/>
        <v>42344.884143518517</v>
      </c>
      <c r="P2674" s="18">
        <f t="shared" si="248"/>
        <v>42366.25</v>
      </c>
      <c r="Q2674" t="s">
        <v>8302</v>
      </c>
      <c r="R2674" s="7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7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9">
        <v>1414622700</v>
      </c>
      <c r="J2675">
        <v>1412081999</v>
      </c>
      <c r="K2675" t="b">
        <v>1</v>
      </c>
      <c r="L2675">
        <v>66</v>
      </c>
      <c r="M2675" t="b">
        <v>0</v>
      </c>
      <c r="N2675" s="11">
        <f t="shared" si="246"/>
        <v>27.58</v>
      </c>
      <c r="O2675" s="16">
        <f t="shared" si="247"/>
        <v>41912.541655092595</v>
      </c>
      <c r="P2675" s="18">
        <f t="shared" si="248"/>
        <v>41941.947916666664</v>
      </c>
      <c r="Q2675" t="s">
        <v>8302</v>
      </c>
      <c r="R2675" s="7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7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9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>
        <f t="shared" si="246"/>
        <v>62.839999999999996</v>
      </c>
      <c r="O2676" s="16">
        <f t="shared" si="247"/>
        <v>42529.632754629631</v>
      </c>
      <c r="P2676" s="18">
        <f t="shared" si="248"/>
        <v>42556.207638888889</v>
      </c>
      <c r="Q2676" t="s">
        <v>8302</v>
      </c>
      <c r="R2676" s="7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9">
        <v>1415655289</v>
      </c>
      <c r="J2677">
        <v>1413059689</v>
      </c>
      <c r="K2677" t="b">
        <v>1</v>
      </c>
      <c r="L2677">
        <v>29</v>
      </c>
      <c r="M2677" t="b">
        <v>0</v>
      </c>
      <c r="N2677" s="11">
        <f t="shared" si="246"/>
        <v>7.5880000000000001</v>
      </c>
      <c r="O2677" s="16">
        <f t="shared" si="247"/>
        <v>41923.857511574075</v>
      </c>
      <c r="P2677" s="18">
        <f t="shared" si="248"/>
        <v>41953.899178240739</v>
      </c>
      <c r="Q2677" t="s">
        <v>8302</v>
      </c>
      <c r="R2677" s="7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7">
        <v>2100</v>
      </c>
      <c r="E2678">
        <v>1058</v>
      </c>
      <c r="F2678" t="s">
        <v>8221</v>
      </c>
      <c r="G2678" t="s">
        <v>8229</v>
      </c>
      <c r="H2678" t="s">
        <v>8251</v>
      </c>
      <c r="I2678" s="9">
        <v>1463929174</v>
      </c>
      <c r="J2678">
        <v>1461337174</v>
      </c>
      <c r="K2678" t="b">
        <v>0</v>
      </c>
      <c r="L2678">
        <v>9</v>
      </c>
      <c r="M2678" t="b">
        <v>0</v>
      </c>
      <c r="N2678" s="11">
        <f t="shared" si="246"/>
        <v>50.38095238095238</v>
      </c>
      <c r="O2678" s="16">
        <f t="shared" si="247"/>
        <v>42482.624699074076</v>
      </c>
      <c r="P2678" s="18">
        <f t="shared" si="248"/>
        <v>42512.624699074076</v>
      </c>
      <c r="Q2678" t="s">
        <v>8302</v>
      </c>
      <c r="R2678" s="7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7">
        <v>19500</v>
      </c>
      <c r="E2679">
        <v>3415</v>
      </c>
      <c r="F2679" t="s">
        <v>8221</v>
      </c>
      <c r="G2679" t="s">
        <v>8224</v>
      </c>
      <c r="H2679" t="s">
        <v>8246</v>
      </c>
      <c r="I2679" s="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>
        <f t="shared" si="246"/>
        <v>17.512820512820511</v>
      </c>
      <c r="O2679" s="16">
        <f t="shared" si="247"/>
        <v>41793.029432870368</v>
      </c>
      <c r="P2679" s="18">
        <f t="shared" si="248"/>
        <v>41823.029432870368</v>
      </c>
      <c r="Q2679" t="s">
        <v>8302</v>
      </c>
      <c r="R2679" s="7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7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9">
        <v>1443121765</v>
      </c>
      <c r="J2680">
        <v>1440529765</v>
      </c>
      <c r="K2680" t="b">
        <v>0</v>
      </c>
      <c r="L2680">
        <v>2</v>
      </c>
      <c r="M2680" t="b">
        <v>0</v>
      </c>
      <c r="N2680" s="11">
        <f t="shared" si="246"/>
        <v>1.375E-2</v>
      </c>
      <c r="O2680" s="16">
        <f t="shared" si="247"/>
        <v>42241.798206018517</v>
      </c>
      <c r="P2680" s="18">
        <f t="shared" si="248"/>
        <v>42271.798206018517</v>
      </c>
      <c r="Q2680" t="s">
        <v>8302</v>
      </c>
      <c r="R2680" s="7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7">
        <v>40000</v>
      </c>
      <c r="E2681">
        <v>132</v>
      </c>
      <c r="F2681" t="s">
        <v>8221</v>
      </c>
      <c r="G2681" t="s">
        <v>8224</v>
      </c>
      <c r="H2681" t="s">
        <v>8246</v>
      </c>
      <c r="I2681" s="9">
        <v>1425081694</v>
      </c>
      <c r="J2681">
        <v>1422489694</v>
      </c>
      <c r="K2681" t="b">
        <v>0</v>
      </c>
      <c r="L2681">
        <v>3</v>
      </c>
      <c r="M2681" t="b">
        <v>0</v>
      </c>
      <c r="N2681" s="11">
        <f t="shared" si="246"/>
        <v>0.33</v>
      </c>
      <c r="O2681" s="16">
        <f t="shared" si="247"/>
        <v>42033.001087962963</v>
      </c>
      <c r="P2681" s="18">
        <f t="shared" si="248"/>
        <v>42063.001087962963</v>
      </c>
      <c r="Q2681" t="s">
        <v>8302</v>
      </c>
      <c r="R2681" s="7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7">
        <v>32000</v>
      </c>
      <c r="E2682">
        <v>276</v>
      </c>
      <c r="F2682" t="s">
        <v>8221</v>
      </c>
      <c r="G2682" t="s">
        <v>8227</v>
      </c>
      <c r="H2682" t="s">
        <v>8249</v>
      </c>
      <c r="I2682" s="9">
        <v>1459915491</v>
      </c>
      <c r="J2682">
        <v>1457327091</v>
      </c>
      <c r="K2682" t="b">
        <v>0</v>
      </c>
      <c r="L2682">
        <v>4</v>
      </c>
      <c r="M2682" t="b">
        <v>0</v>
      </c>
      <c r="N2682" s="11">
        <f t="shared" si="246"/>
        <v>0.86250000000000004</v>
      </c>
      <c r="O2682" s="16">
        <f t="shared" si="247"/>
        <v>42436.211701388893</v>
      </c>
      <c r="P2682" s="18">
        <f t="shared" si="248"/>
        <v>42466.170034722221</v>
      </c>
      <c r="Q2682" t="s">
        <v>8302</v>
      </c>
      <c r="R2682" s="7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7">
        <v>8000</v>
      </c>
      <c r="E2683">
        <v>55</v>
      </c>
      <c r="F2683" t="s">
        <v>8221</v>
      </c>
      <c r="G2683" t="s">
        <v>8224</v>
      </c>
      <c r="H2683" t="s">
        <v>8246</v>
      </c>
      <c r="I2683" s="9">
        <v>1405027750</v>
      </c>
      <c r="J2683">
        <v>1402867750</v>
      </c>
      <c r="K2683" t="b">
        <v>0</v>
      </c>
      <c r="L2683">
        <v>2</v>
      </c>
      <c r="M2683" t="b">
        <v>0</v>
      </c>
      <c r="N2683" s="11">
        <f t="shared" si="246"/>
        <v>0.6875</v>
      </c>
      <c r="O2683" s="16">
        <f t="shared" si="247"/>
        <v>41805.895254629628</v>
      </c>
      <c r="P2683" s="18">
        <f t="shared" si="248"/>
        <v>41830.895254629628</v>
      </c>
      <c r="Q2683" t="s">
        <v>8284</v>
      </c>
      <c r="R2683" s="7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7">
        <v>6000</v>
      </c>
      <c r="E2684">
        <v>1698</v>
      </c>
      <c r="F2684" t="s">
        <v>8221</v>
      </c>
      <c r="G2684" t="s">
        <v>8224</v>
      </c>
      <c r="H2684" t="s">
        <v>8246</v>
      </c>
      <c r="I2684" s="9">
        <v>1416635940</v>
      </c>
      <c r="J2684">
        <v>1413838540</v>
      </c>
      <c r="K2684" t="b">
        <v>0</v>
      </c>
      <c r="L2684">
        <v>20</v>
      </c>
      <c r="M2684" t="b">
        <v>0</v>
      </c>
      <c r="N2684" s="11">
        <f t="shared" si="246"/>
        <v>28.299999999999997</v>
      </c>
      <c r="O2684" s="16">
        <f t="shared" si="247"/>
        <v>41932.871990740743</v>
      </c>
      <c r="P2684" s="18">
        <f t="shared" si="248"/>
        <v>41965.249305555553</v>
      </c>
      <c r="Q2684" t="s">
        <v>8284</v>
      </c>
      <c r="R2684" s="7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7">
        <v>15000</v>
      </c>
      <c r="E2685">
        <v>36</v>
      </c>
      <c r="F2685" t="s">
        <v>8221</v>
      </c>
      <c r="G2685" t="s">
        <v>8224</v>
      </c>
      <c r="H2685" t="s">
        <v>8246</v>
      </c>
      <c r="I2685" s="9">
        <v>1425233240</v>
      </c>
      <c r="J2685">
        <v>1422641240</v>
      </c>
      <c r="K2685" t="b">
        <v>0</v>
      </c>
      <c r="L2685">
        <v>3</v>
      </c>
      <c r="M2685" t="b">
        <v>0</v>
      </c>
      <c r="N2685" s="11">
        <f t="shared" si="246"/>
        <v>0.24</v>
      </c>
      <c r="O2685" s="16">
        <f t="shared" si="247"/>
        <v>42034.75509259259</v>
      </c>
      <c r="P2685" s="18">
        <f t="shared" si="248"/>
        <v>42064.75509259259</v>
      </c>
      <c r="Q2685" t="s">
        <v>8284</v>
      </c>
      <c r="R2685" s="7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7">
        <v>70000</v>
      </c>
      <c r="E2686">
        <v>800</v>
      </c>
      <c r="F2686" t="s">
        <v>8221</v>
      </c>
      <c r="G2686" t="s">
        <v>8224</v>
      </c>
      <c r="H2686" t="s">
        <v>8246</v>
      </c>
      <c r="I2686" s="9">
        <v>1407621425</v>
      </c>
      <c r="J2686">
        <v>1404165425</v>
      </c>
      <c r="K2686" t="b">
        <v>0</v>
      </c>
      <c r="L2686">
        <v>4</v>
      </c>
      <c r="M2686" t="b">
        <v>0</v>
      </c>
      <c r="N2686" s="11">
        <f t="shared" si="246"/>
        <v>1.1428571428571428</v>
      </c>
      <c r="O2686" s="16">
        <f t="shared" si="247"/>
        <v>41820.914641203701</v>
      </c>
      <c r="P2686" s="18">
        <f t="shared" si="248"/>
        <v>41860.914641203701</v>
      </c>
      <c r="Q2686" t="s">
        <v>8284</v>
      </c>
      <c r="R2686" s="7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7">
        <v>50000</v>
      </c>
      <c r="E2687">
        <v>10</v>
      </c>
      <c r="F2687" t="s">
        <v>8221</v>
      </c>
      <c r="G2687" t="s">
        <v>8224</v>
      </c>
      <c r="H2687" t="s">
        <v>8246</v>
      </c>
      <c r="I2687" s="9">
        <v>1430149330</v>
      </c>
      <c r="J2687">
        <v>1424968930</v>
      </c>
      <c r="K2687" t="b">
        <v>0</v>
      </c>
      <c r="L2687">
        <v>1</v>
      </c>
      <c r="M2687" t="b">
        <v>0</v>
      </c>
      <c r="N2687" s="11">
        <f t="shared" si="246"/>
        <v>0.02</v>
      </c>
      <c r="O2687" s="16">
        <f t="shared" si="247"/>
        <v>42061.69594907407</v>
      </c>
      <c r="P2687" s="18">
        <f t="shared" si="248"/>
        <v>42121.654282407413</v>
      </c>
      <c r="Q2687" t="s">
        <v>8284</v>
      </c>
      <c r="R2687" s="7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7">
        <v>30000</v>
      </c>
      <c r="E2688">
        <v>0</v>
      </c>
      <c r="F2688" t="s">
        <v>8221</v>
      </c>
      <c r="G2688" t="s">
        <v>8224</v>
      </c>
      <c r="H2688" t="s">
        <v>8246</v>
      </c>
      <c r="I2688" s="9">
        <v>1412119423</v>
      </c>
      <c r="J2688">
        <v>1410391423</v>
      </c>
      <c r="K2688" t="b">
        <v>0</v>
      </c>
      <c r="L2688">
        <v>0</v>
      </c>
      <c r="M2688" t="b">
        <v>0</v>
      </c>
      <c r="N2688" s="11">
        <f t="shared" si="246"/>
        <v>0</v>
      </c>
      <c r="O2688" s="16">
        <f t="shared" si="247"/>
        <v>41892.974803240737</v>
      </c>
      <c r="P2688" s="18">
        <f t="shared" si="248"/>
        <v>41912.974803240737</v>
      </c>
      <c r="Q2688" t="s">
        <v>8284</v>
      </c>
      <c r="R2688" s="7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7">
        <v>15000</v>
      </c>
      <c r="E2689">
        <v>0</v>
      </c>
      <c r="F2689" t="s">
        <v>8221</v>
      </c>
      <c r="G2689" t="s">
        <v>8224</v>
      </c>
      <c r="H2689" t="s">
        <v>8246</v>
      </c>
      <c r="I2689" s="9">
        <v>1435591318</v>
      </c>
      <c r="J2689">
        <v>1432999318</v>
      </c>
      <c r="K2689" t="b">
        <v>0</v>
      </c>
      <c r="L2689">
        <v>0</v>
      </c>
      <c r="M2689" t="b">
        <v>0</v>
      </c>
      <c r="N2689" s="11">
        <f t="shared" si="246"/>
        <v>0</v>
      </c>
      <c r="O2689" s="16">
        <f t="shared" si="247"/>
        <v>42154.64025462963</v>
      </c>
      <c r="P2689" s="18">
        <f t="shared" si="248"/>
        <v>42184.64025462963</v>
      </c>
      <c r="Q2689" t="s">
        <v>8284</v>
      </c>
      <c r="R2689" s="7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7">
        <v>50000</v>
      </c>
      <c r="E2690">
        <v>74</v>
      </c>
      <c r="F2690" t="s">
        <v>8221</v>
      </c>
      <c r="G2690" t="s">
        <v>8224</v>
      </c>
      <c r="H2690" t="s">
        <v>8246</v>
      </c>
      <c r="I2690" s="9">
        <v>1424746800</v>
      </c>
      <c r="J2690">
        <v>1422067870</v>
      </c>
      <c r="K2690" t="b">
        <v>0</v>
      </c>
      <c r="L2690">
        <v>14</v>
      </c>
      <c r="M2690" t="b">
        <v>0</v>
      </c>
      <c r="N2690" s="11">
        <f t="shared" ref="N2690:N2753" si="252">E2690/D2690*100</f>
        <v>0.14799999999999999</v>
      </c>
      <c r="O2690" s="16">
        <f t="shared" ref="O2690:O2753" si="253">(((J2690/60)/60)/24)+DATE(1970,1,1)</f>
        <v>42028.118865740747</v>
      </c>
      <c r="P2690" s="18">
        <f t="shared" ref="P2690:P2753" si="254">(((I2690/60)/60)/24)+DATE(1970,1,1)</f>
        <v>42059.125</v>
      </c>
      <c r="Q2690" t="s">
        <v>8284</v>
      </c>
      <c r="R2690" s="7">
        <f t="shared" ref="R2690:R2753" si="255">E2690/L2690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7">
        <v>35000</v>
      </c>
      <c r="E2691">
        <v>1</v>
      </c>
      <c r="F2691" t="s">
        <v>8221</v>
      </c>
      <c r="G2691" t="s">
        <v>8224</v>
      </c>
      <c r="H2691" t="s">
        <v>8246</v>
      </c>
      <c r="I2691" s="9">
        <v>1469919890</v>
      </c>
      <c r="J2691">
        <v>1467327890</v>
      </c>
      <c r="K2691" t="b">
        <v>0</v>
      </c>
      <c r="L2691">
        <v>1</v>
      </c>
      <c r="M2691" t="b">
        <v>0</v>
      </c>
      <c r="N2691" s="11">
        <f t="shared" si="252"/>
        <v>2.8571428571428571E-3</v>
      </c>
      <c r="O2691" s="16">
        <f t="shared" si="253"/>
        <v>42551.961689814809</v>
      </c>
      <c r="P2691" s="18">
        <f t="shared" si="254"/>
        <v>42581.961689814809</v>
      </c>
      <c r="Q2691" t="s">
        <v>8284</v>
      </c>
      <c r="R2691" s="7">
        <f t="shared" si="255"/>
        <v>1</v>
      </c>
      <c r="S2691" t="str">
        <f t="shared" ref="S2691:S2754" si="256">LEFT(Q2691,FIND("/",Q2691)-1)</f>
        <v>food</v>
      </c>
      <c r="T2691" t="str">
        <f t="shared" ref="T2691:T2754" si="257">RIGHT(Q2691,LEN(Q2691)-FIND("/",Q2691))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7">
        <v>80000</v>
      </c>
      <c r="E2692">
        <v>8586</v>
      </c>
      <c r="F2692" t="s">
        <v>8221</v>
      </c>
      <c r="G2692" t="s">
        <v>8224</v>
      </c>
      <c r="H2692" t="s">
        <v>8246</v>
      </c>
      <c r="I2692" s="9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>
        <f t="shared" si="252"/>
        <v>10.7325</v>
      </c>
      <c r="O2692" s="16">
        <f t="shared" si="253"/>
        <v>42113.105046296296</v>
      </c>
      <c r="P2692" s="18">
        <f t="shared" si="254"/>
        <v>42158.105046296296</v>
      </c>
      <c r="Q2692" t="s">
        <v>8284</v>
      </c>
      <c r="R2692" s="7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7">
        <v>65000</v>
      </c>
      <c r="E2693">
        <v>35</v>
      </c>
      <c r="F2693" t="s">
        <v>8221</v>
      </c>
      <c r="G2693" t="s">
        <v>8229</v>
      </c>
      <c r="H2693" t="s">
        <v>8251</v>
      </c>
      <c r="I2693" s="9">
        <v>1431278557</v>
      </c>
      <c r="J2693">
        <v>1427390557</v>
      </c>
      <c r="K2693" t="b">
        <v>0</v>
      </c>
      <c r="L2693">
        <v>2</v>
      </c>
      <c r="M2693" t="b">
        <v>0</v>
      </c>
      <c r="N2693" s="11">
        <f t="shared" si="252"/>
        <v>5.3846153846153842E-2</v>
      </c>
      <c r="O2693" s="16">
        <f t="shared" si="253"/>
        <v>42089.724039351851</v>
      </c>
      <c r="P2693" s="18">
        <f t="shared" si="254"/>
        <v>42134.724039351851</v>
      </c>
      <c r="Q2693" t="s">
        <v>8284</v>
      </c>
      <c r="R2693" s="7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7">
        <v>3500</v>
      </c>
      <c r="E2694">
        <v>25</v>
      </c>
      <c r="F2694" t="s">
        <v>8221</v>
      </c>
      <c r="G2694" t="s">
        <v>8224</v>
      </c>
      <c r="H2694" t="s">
        <v>8246</v>
      </c>
      <c r="I2694" s="9">
        <v>1427266860</v>
      </c>
      <c r="J2694">
        <v>1424678460</v>
      </c>
      <c r="K2694" t="b">
        <v>0</v>
      </c>
      <c r="L2694">
        <v>1</v>
      </c>
      <c r="M2694" t="b">
        <v>0</v>
      </c>
      <c r="N2694" s="11">
        <f t="shared" si="252"/>
        <v>0.7142857142857143</v>
      </c>
      <c r="O2694" s="16">
        <f t="shared" si="253"/>
        <v>42058.334027777775</v>
      </c>
      <c r="P2694" s="18">
        <f t="shared" si="254"/>
        <v>42088.292361111111</v>
      </c>
      <c r="Q2694" t="s">
        <v>8284</v>
      </c>
      <c r="R2694" s="7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7">
        <v>5000</v>
      </c>
      <c r="E2695">
        <v>40</v>
      </c>
      <c r="F2695" t="s">
        <v>8221</v>
      </c>
      <c r="G2695" t="s">
        <v>8224</v>
      </c>
      <c r="H2695" t="s">
        <v>8246</v>
      </c>
      <c r="I2695" s="9">
        <v>1407899966</v>
      </c>
      <c r="J2695">
        <v>1405307966</v>
      </c>
      <c r="K2695" t="b">
        <v>0</v>
      </c>
      <c r="L2695">
        <v>3</v>
      </c>
      <c r="M2695" t="b">
        <v>0</v>
      </c>
      <c r="N2695" s="11">
        <f t="shared" si="252"/>
        <v>0.8</v>
      </c>
      <c r="O2695" s="16">
        <f t="shared" si="253"/>
        <v>41834.138495370367</v>
      </c>
      <c r="P2695" s="18">
        <f t="shared" si="254"/>
        <v>41864.138495370367</v>
      </c>
      <c r="Q2695" t="s">
        <v>8284</v>
      </c>
      <c r="R2695" s="7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7">
        <v>30000</v>
      </c>
      <c r="E2696">
        <v>1</v>
      </c>
      <c r="F2696" t="s">
        <v>8221</v>
      </c>
      <c r="G2696" t="s">
        <v>8224</v>
      </c>
      <c r="H2696" t="s">
        <v>8246</v>
      </c>
      <c r="I2696" s="9">
        <v>1411701739</v>
      </c>
      <c r="J2696">
        <v>1409109739</v>
      </c>
      <c r="K2696" t="b">
        <v>0</v>
      </c>
      <c r="L2696">
        <v>1</v>
      </c>
      <c r="M2696" t="b">
        <v>0</v>
      </c>
      <c r="N2696" s="11">
        <f t="shared" si="252"/>
        <v>3.3333333333333335E-3</v>
      </c>
      <c r="O2696" s="16">
        <f t="shared" si="253"/>
        <v>41878.140497685185</v>
      </c>
      <c r="P2696" s="18">
        <f t="shared" si="254"/>
        <v>41908.140497685185</v>
      </c>
      <c r="Q2696" t="s">
        <v>8284</v>
      </c>
      <c r="R2696" s="7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7">
        <v>15000</v>
      </c>
      <c r="E2697">
        <v>71</v>
      </c>
      <c r="F2697" t="s">
        <v>8221</v>
      </c>
      <c r="G2697" t="s">
        <v>8224</v>
      </c>
      <c r="H2697" t="s">
        <v>8246</v>
      </c>
      <c r="I2697" s="9">
        <v>1428981718</v>
      </c>
      <c r="J2697">
        <v>1423801318</v>
      </c>
      <c r="K2697" t="b">
        <v>0</v>
      </c>
      <c r="L2697">
        <v>3</v>
      </c>
      <c r="M2697" t="b">
        <v>0</v>
      </c>
      <c r="N2697" s="11">
        <f t="shared" si="252"/>
        <v>0.47333333333333333</v>
      </c>
      <c r="O2697" s="16">
        <f t="shared" si="253"/>
        <v>42048.181921296295</v>
      </c>
      <c r="P2697" s="18">
        <f t="shared" si="254"/>
        <v>42108.14025462963</v>
      </c>
      <c r="Q2697" t="s">
        <v>8284</v>
      </c>
      <c r="R2697" s="7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7">
        <v>60000</v>
      </c>
      <c r="E2698">
        <v>3390</v>
      </c>
      <c r="F2698" t="s">
        <v>8221</v>
      </c>
      <c r="G2698" t="s">
        <v>8224</v>
      </c>
      <c r="H2698" t="s">
        <v>8246</v>
      </c>
      <c r="I2698" s="9">
        <v>1419538560</v>
      </c>
      <c r="J2698">
        <v>1416600960</v>
      </c>
      <c r="K2698" t="b">
        <v>0</v>
      </c>
      <c r="L2698">
        <v>38</v>
      </c>
      <c r="M2698" t="b">
        <v>0</v>
      </c>
      <c r="N2698" s="11">
        <f t="shared" si="252"/>
        <v>5.65</v>
      </c>
      <c r="O2698" s="16">
        <f t="shared" si="253"/>
        <v>41964.844444444447</v>
      </c>
      <c r="P2698" s="18">
        <f t="shared" si="254"/>
        <v>41998.844444444447</v>
      </c>
      <c r="Q2698" t="s">
        <v>8284</v>
      </c>
      <c r="R2698" s="7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7">
        <v>23000</v>
      </c>
      <c r="E2699">
        <v>6061</v>
      </c>
      <c r="F2699" t="s">
        <v>8221</v>
      </c>
      <c r="G2699" t="s">
        <v>8224</v>
      </c>
      <c r="H2699" t="s">
        <v>8246</v>
      </c>
      <c r="I2699" s="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>
        <f t="shared" si="252"/>
        <v>26.35217391304348</v>
      </c>
      <c r="O2699" s="16">
        <f t="shared" si="253"/>
        <v>42187.940081018518</v>
      </c>
      <c r="P2699" s="18">
        <f t="shared" si="254"/>
        <v>42218.916666666672</v>
      </c>
      <c r="Q2699" t="s">
        <v>8284</v>
      </c>
      <c r="R2699" s="7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7">
        <v>8000</v>
      </c>
      <c r="E2700">
        <v>26.01</v>
      </c>
      <c r="F2700" t="s">
        <v>8221</v>
      </c>
      <c r="G2700" t="s">
        <v>8224</v>
      </c>
      <c r="H2700" t="s">
        <v>8246</v>
      </c>
      <c r="I2700" s="9">
        <v>1403904808</v>
      </c>
      <c r="J2700">
        <v>1401312808</v>
      </c>
      <c r="K2700" t="b">
        <v>0</v>
      </c>
      <c r="L2700">
        <v>2</v>
      </c>
      <c r="M2700" t="b">
        <v>0</v>
      </c>
      <c r="N2700" s="11">
        <f t="shared" si="252"/>
        <v>0.325125</v>
      </c>
      <c r="O2700" s="16">
        <f t="shared" si="253"/>
        <v>41787.898240740738</v>
      </c>
      <c r="P2700" s="18">
        <f t="shared" si="254"/>
        <v>41817.898240740738</v>
      </c>
      <c r="Q2700" t="s">
        <v>8284</v>
      </c>
      <c r="R2700" s="7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7">
        <v>2</v>
      </c>
      <c r="E2701">
        <v>0</v>
      </c>
      <c r="F2701" t="s">
        <v>8221</v>
      </c>
      <c r="G2701" t="s">
        <v>8229</v>
      </c>
      <c r="H2701" t="s">
        <v>8251</v>
      </c>
      <c r="I2701" s="9">
        <v>1407533463</v>
      </c>
      <c r="J2701">
        <v>1404941463</v>
      </c>
      <c r="K2701" t="b">
        <v>0</v>
      </c>
      <c r="L2701">
        <v>0</v>
      </c>
      <c r="M2701" t="b">
        <v>0</v>
      </c>
      <c r="N2701" s="11">
        <f t="shared" si="252"/>
        <v>0</v>
      </c>
      <c r="O2701" s="16">
        <f t="shared" si="253"/>
        <v>41829.896562499998</v>
      </c>
      <c r="P2701" s="18">
        <f t="shared" si="254"/>
        <v>41859.896562499998</v>
      </c>
      <c r="Q2701" t="s">
        <v>8284</v>
      </c>
      <c r="R2701" s="7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7">
        <v>9999</v>
      </c>
      <c r="E2702">
        <v>70</v>
      </c>
      <c r="F2702" t="s">
        <v>8221</v>
      </c>
      <c r="G2702" t="s">
        <v>8224</v>
      </c>
      <c r="H2702" t="s">
        <v>8246</v>
      </c>
      <c r="I2702" s="9">
        <v>1411073972</v>
      </c>
      <c r="J2702">
        <v>1408481972</v>
      </c>
      <c r="K2702" t="b">
        <v>0</v>
      </c>
      <c r="L2702">
        <v>4</v>
      </c>
      <c r="M2702" t="b">
        <v>0</v>
      </c>
      <c r="N2702" s="11">
        <f t="shared" si="252"/>
        <v>0.7000700070007001</v>
      </c>
      <c r="O2702" s="16">
        <f t="shared" si="253"/>
        <v>41870.87467592593</v>
      </c>
      <c r="P2702" s="18">
        <f t="shared" si="254"/>
        <v>41900.87467592593</v>
      </c>
      <c r="Q2702" t="s">
        <v>8284</v>
      </c>
      <c r="R2702" s="7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7">
        <v>3400</v>
      </c>
      <c r="E2703">
        <v>1570</v>
      </c>
      <c r="F2703" t="s">
        <v>8222</v>
      </c>
      <c r="G2703" t="s">
        <v>8241</v>
      </c>
      <c r="H2703" t="s">
        <v>8249</v>
      </c>
      <c r="I2703" s="9">
        <v>1491586534</v>
      </c>
      <c r="J2703">
        <v>1488911734</v>
      </c>
      <c r="K2703" t="b">
        <v>0</v>
      </c>
      <c r="L2703">
        <v>46</v>
      </c>
      <c r="M2703" t="b">
        <v>0</v>
      </c>
      <c r="N2703" s="11">
        <f t="shared" si="252"/>
        <v>46.176470588235297</v>
      </c>
      <c r="O2703" s="16">
        <f t="shared" si="253"/>
        <v>42801.774699074071</v>
      </c>
      <c r="P2703" s="18">
        <f t="shared" si="254"/>
        <v>42832.733032407406</v>
      </c>
      <c r="Q2703" t="s">
        <v>8303</v>
      </c>
      <c r="R2703" s="7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7">
        <v>10000</v>
      </c>
      <c r="E2704">
        <v>3441</v>
      </c>
      <c r="F2704" t="s">
        <v>8222</v>
      </c>
      <c r="G2704" t="s">
        <v>8224</v>
      </c>
      <c r="H2704" t="s">
        <v>8246</v>
      </c>
      <c r="I2704" s="9">
        <v>1491416077</v>
      </c>
      <c r="J2704">
        <v>1488827677</v>
      </c>
      <c r="K2704" t="b">
        <v>1</v>
      </c>
      <c r="L2704">
        <v>26</v>
      </c>
      <c r="M2704" t="b">
        <v>0</v>
      </c>
      <c r="N2704" s="11">
        <f t="shared" si="252"/>
        <v>34.410000000000004</v>
      </c>
      <c r="O2704" s="16">
        <f t="shared" si="253"/>
        <v>42800.801817129628</v>
      </c>
      <c r="P2704" s="18">
        <f t="shared" si="254"/>
        <v>42830.760150462964</v>
      </c>
      <c r="Q2704" t="s">
        <v>8303</v>
      </c>
      <c r="R2704" s="7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7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9">
        <v>1490196830</v>
      </c>
      <c r="J2705">
        <v>1485016430</v>
      </c>
      <c r="K2705" t="b">
        <v>0</v>
      </c>
      <c r="L2705">
        <v>45</v>
      </c>
      <c r="M2705" t="b">
        <v>0</v>
      </c>
      <c r="N2705" s="11">
        <f t="shared" si="252"/>
        <v>103.75000000000001</v>
      </c>
      <c r="O2705" s="16">
        <f t="shared" si="253"/>
        <v>42756.690162037034</v>
      </c>
      <c r="P2705" s="18">
        <f t="shared" si="254"/>
        <v>42816.648495370369</v>
      </c>
      <c r="Q2705" t="s">
        <v>8303</v>
      </c>
      <c r="R2705" s="7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7">
        <v>19000</v>
      </c>
      <c r="E2706">
        <v>1145</v>
      </c>
      <c r="F2706" t="s">
        <v>8222</v>
      </c>
      <c r="G2706" t="s">
        <v>8224</v>
      </c>
      <c r="H2706" t="s">
        <v>8246</v>
      </c>
      <c r="I2706" s="9">
        <v>1491421314</v>
      </c>
      <c r="J2706">
        <v>1487709714</v>
      </c>
      <c r="K2706" t="b">
        <v>0</v>
      </c>
      <c r="L2706">
        <v>7</v>
      </c>
      <c r="M2706" t="b">
        <v>0</v>
      </c>
      <c r="N2706" s="11">
        <f t="shared" si="252"/>
        <v>6.0263157894736841</v>
      </c>
      <c r="O2706" s="16">
        <f t="shared" si="253"/>
        <v>42787.862430555557</v>
      </c>
      <c r="P2706" s="18">
        <f t="shared" si="254"/>
        <v>42830.820763888885</v>
      </c>
      <c r="Q2706" t="s">
        <v>8303</v>
      </c>
      <c r="R2706" s="7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9">
        <v>1490389158</v>
      </c>
      <c r="J2707">
        <v>1486504758</v>
      </c>
      <c r="K2707" t="b">
        <v>0</v>
      </c>
      <c r="L2707">
        <v>8</v>
      </c>
      <c r="M2707" t="b">
        <v>0</v>
      </c>
      <c r="N2707" s="11">
        <f t="shared" si="252"/>
        <v>10.539393939393939</v>
      </c>
      <c r="O2707" s="16">
        <f t="shared" si="253"/>
        <v>42773.916180555556</v>
      </c>
      <c r="P2707" s="18">
        <f t="shared" si="254"/>
        <v>42818.874513888892</v>
      </c>
      <c r="Q2707" t="s">
        <v>8303</v>
      </c>
      <c r="R2707" s="7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7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9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>
        <f t="shared" si="252"/>
        <v>112.29714285714284</v>
      </c>
      <c r="O2708" s="16">
        <f t="shared" si="253"/>
        <v>41899.294942129629</v>
      </c>
      <c r="P2708" s="18">
        <f t="shared" si="254"/>
        <v>41928.290972222225</v>
      </c>
      <c r="Q2708" t="s">
        <v>8303</v>
      </c>
      <c r="R2708" s="7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7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>
        <f t="shared" si="252"/>
        <v>350.84462500000001</v>
      </c>
      <c r="O2709" s="16">
        <f t="shared" si="253"/>
        <v>41391.782905092594</v>
      </c>
      <c r="P2709" s="18">
        <f t="shared" si="254"/>
        <v>41421.290972222225</v>
      </c>
      <c r="Q2709" t="s">
        <v>8303</v>
      </c>
      <c r="R2709" s="7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7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9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>
        <f t="shared" si="252"/>
        <v>233.21535</v>
      </c>
      <c r="O2710" s="16">
        <f t="shared" si="253"/>
        <v>42512.698217592595</v>
      </c>
      <c r="P2710" s="18">
        <f t="shared" si="254"/>
        <v>42572.698217592595</v>
      </c>
      <c r="Q2710" t="s">
        <v>8303</v>
      </c>
      <c r="R2710" s="7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7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9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>
        <f t="shared" si="252"/>
        <v>101.60599999999999</v>
      </c>
      <c r="O2711" s="16">
        <f t="shared" si="253"/>
        <v>42612.149780092594</v>
      </c>
      <c r="P2711" s="18">
        <f t="shared" si="254"/>
        <v>42647.165972222225</v>
      </c>
      <c r="Q2711" t="s">
        <v>8303</v>
      </c>
      <c r="R2711" s="7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7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9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>
        <f t="shared" si="252"/>
        <v>153.90035000000003</v>
      </c>
      <c r="O2712" s="16">
        <f t="shared" si="253"/>
        <v>41828.229490740741</v>
      </c>
      <c r="P2712" s="18">
        <f t="shared" si="254"/>
        <v>41860.083333333336</v>
      </c>
      <c r="Q2712" t="s">
        <v>8303</v>
      </c>
      <c r="R2712" s="7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7">
        <v>3910</v>
      </c>
      <c r="E2713">
        <v>3938</v>
      </c>
      <c r="F2713" t="s">
        <v>8219</v>
      </c>
      <c r="G2713" t="s">
        <v>8225</v>
      </c>
      <c r="H2713" t="s">
        <v>8247</v>
      </c>
      <c r="I2713" s="9">
        <v>1403301660</v>
      </c>
      <c r="J2713">
        <v>1400694790</v>
      </c>
      <c r="K2713" t="b">
        <v>1</v>
      </c>
      <c r="L2713">
        <v>73</v>
      </c>
      <c r="M2713" t="b">
        <v>1</v>
      </c>
      <c r="N2713" s="11">
        <f t="shared" si="252"/>
        <v>100.7161125319693</v>
      </c>
      <c r="O2713" s="16">
        <f t="shared" si="253"/>
        <v>41780.745254629634</v>
      </c>
      <c r="P2713" s="18">
        <f t="shared" si="254"/>
        <v>41810.917361111111</v>
      </c>
      <c r="Q2713" t="s">
        <v>8303</v>
      </c>
      <c r="R2713" s="7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7">
        <v>5500</v>
      </c>
      <c r="E2714">
        <v>7226</v>
      </c>
      <c r="F2714" t="s">
        <v>8219</v>
      </c>
      <c r="G2714" t="s">
        <v>8224</v>
      </c>
      <c r="H2714" t="s">
        <v>8246</v>
      </c>
      <c r="I2714" s="9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>
        <f t="shared" si="252"/>
        <v>131.38181818181818</v>
      </c>
      <c r="O2714" s="16">
        <f t="shared" si="253"/>
        <v>41432.062037037038</v>
      </c>
      <c r="P2714" s="18">
        <f t="shared" si="254"/>
        <v>41468.75</v>
      </c>
      <c r="Q2714" t="s">
        <v>8303</v>
      </c>
      <c r="R2714" s="7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7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9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>
        <f t="shared" si="252"/>
        <v>102.24133333333334</v>
      </c>
      <c r="O2715" s="16">
        <f t="shared" si="253"/>
        <v>42322.653749999998</v>
      </c>
      <c r="P2715" s="18">
        <f t="shared" si="254"/>
        <v>42362.653749999998</v>
      </c>
      <c r="Q2715" t="s">
        <v>8303</v>
      </c>
      <c r="R2715" s="7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7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9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>
        <f t="shared" si="252"/>
        <v>116.35599999999999</v>
      </c>
      <c r="O2716" s="16">
        <f t="shared" si="253"/>
        <v>42629.655046296291</v>
      </c>
      <c r="P2716" s="18">
        <f t="shared" si="254"/>
        <v>42657.958333333328</v>
      </c>
      <c r="Q2716" t="s">
        <v>8303</v>
      </c>
      <c r="R2716" s="7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9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>
        <f t="shared" si="252"/>
        <v>264.62241666666665</v>
      </c>
      <c r="O2717" s="16">
        <f t="shared" si="253"/>
        <v>42387.398472222223</v>
      </c>
      <c r="P2717" s="18">
        <f t="shared" si="254"/>
        <v>42421.398472222223</v>
      </c>
      <c r="Q2717" t="s">
        <v>8303</v>
      </c>
      <c r="R2717" s="7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7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9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>
        <f t="shared" si="252"/>
        <v>119.98010000000001</v>
      </c>
      <c r="O2718" s="16">
        <f t="shared" si="253"/>
        <v>42255.333252314813</v>
      </c>
      <c r="P2718" s="18">
        <f t="shared" si="254"/>
        <v>42285.333252314813</v>
      </c>
      <c r="Q2718" t="s">
        <v>8303</v>
      </c>
      <c r="R2718" s="7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7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>
        <f t="shared" si="252"/>
        <v>120.10400000000001</v>
      </c>
      <c r="O2719" s="16">
        <f t="shared" si="253"/>
        <v>41934.914918981485</v>
      </c>
      <c r="P2719" s="18">
        <f t="shared" si="254"/>
        <v>41979.956585648149</v>
      </c>
      <c r="Q2719" t="s">
        <v>8303</v>
      </c>
      <c r="R2719" s="7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7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9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>
        <f t="shared" si="252"/>
        <v>103.58333333333334</v>
      </c>
      <c r="O2720" s="16">
        <f t="shared" si="253"/>
        <v>42465.596585648149</v>
      </c>
      <c r="P2720" s="18">
        <f t="shared" si="254"/>
        <v>42493.958333333328</v>
      </c>
      <c r="Q2720" t="s">
        <v>8303</v>
      </c>
      <c r="R2720" s="7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7">
        <v>6000</v>
      </c>
      <c r="E2721">
        <v>6530</v>
      </c>
      <c r="F2721" t="s">
        <v>8219</v>
      </c>
      <c r="G2721" t="s">
        <v>8224</v>
      </c>
      <c r="H2721" t="s">
        <v>8246</v>
      </c>
      <c r="I2721" s="9">
        <v>1460936694</v>
      </c>
      <c r="J2721">
        <v>1455756294</v>
      </c>
      <c r="K2721" t="b">
        <v>0</v>
      </c>
      <c r="L2721">
        <v>69</v>
      </c>
      <c r="M2721" t="b">
        <v>1</v>
      </c>
      <c r="N2721" s="11">
        <f t="shared" si="252"/>
        <v>108.83333333333334</v>
      </c>
      <c r="O2721" s="16">
        <f t="shared" si="253"/>
        <v>42418.031180555554</v>
      </c>
      <c r="P2721" s="18">
        <f t="shared" si="254"/>
        <v>42477.989513888882</v>
      </c>
      <c r="Q2721" t="s">
        <v>8303</v>
      </c>
      <c r="R2721" s="7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7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9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>
        <f t="shared" si="252"/>
        <v>118.12400000000001</v>
      </c>
      <c r="O2722" s="16">
        <f t="shared" si="253"/>
        <v>42655.465891203698</v>
      </c>
      <c r="P2722" s="18">
        <f t="shared" si="254"/>
        <v>42685.507557870369</v>
      </c>
      <c r="Q2722" t="s">
        <v>8303</v>
      </c>
      <c r="R2722" s="7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7">
        <v>750</v>
      </c>
      <c r="E2723">
        <v>10965</v>
      </c>
      <c r="F2723" t="s">
        <v>8219</v>
      </c>
      <c r="G2723" t="s">
        <v>8225</v>
      </c>
      <c r="H2723" t="s">
        <v>8247</v>
      </c>
      <c r="I2723" s="9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>
        <f t="shared" si="252"/>
        <v>1462</v>
      </c>
      <c r="O2723" s="16">
        <f t="shared" si="253"/>
        <v>41493.543958333335</v>
      </c>
      <c r="P2723" s="18">
        <f t="shared" si="254"/>
        <v>41523.791666666664</v>
      </c>
      <c r="Q2723" t="s">
        <v>8295</v>
      </c>
      <c r="R2723" s="7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7">
        <v>5000</v>
      </c>
      <c r="E2724">
        <v>12627</v>
      </c>
      <c r="F2724" t="s">
        <v>8219</v>
      </c>
      <c r="G2724" t="s">
        <v>8224</v>
      </c>
      <c r="H2724" t="s">
        <v>8246</v>
      </c>
      <c r="I2724" s="9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>
        <f t="shared" si="252"/>
        <v>252.54</v>
      </c>
      <c r="O2724" s="16">
        <f t="shared" si="253"/>
        <v>42704.857094907406</v>
      </c>
      <c r="P2724" s="18">
        <f t="shared" si="254"/>
        <v>42764.857094907406</v>
      </c>
      <c r="Q2724" t="s">
        <v>8295</v>
      </c>
      <c r="R2724" s="7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7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9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>
        <f t="shared" si="252"/>
        <v>140.05000000000001</v>
      </c>
      <c r="O2725" s="16">
        <f t="shared" si="253"/>
        <v>41944.83898148148</v>
      </c>
      <c r="P2725" s="18">
        <f t="shared" si="254"/>
        <v>42004.880648148144</v>
      </c>
      <c r="Q2725" t="s">
        <v>8295</v>
      </c>
      <c r="R2725" s="7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7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9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>
        <f t="shared" si="252"/>
        <v>296.87520259319291</v>
      </c>
      <c r="O2726" s="16">
        <f t="shared" si="253"/>
        <v>42199.32707175926</v>
      </c>
      <c r="P2726" s="18">
        <f t="shared" si="254"/>
        <v>42231.32707175926</v>
      </c>
      <c r="Q2726" t="s">
        <v>8295</v>
      </c>
      <c r="R2726" s="7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9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>
        <f t="shared" si="252"/>
        <v>144.54249999999999</v>
      </c>
      <c r="O2727" s="16">
        <f t="shared" si="253"/>
        <v>42745.744618055556</v>
      </c>
      <c r="P2727" s="18">
        <f t="shared" si="254"/>
        <v>42795.744618055556</v>
      </c>
      <c r="Q2727" t="s">
        <v>8295</v>
      </c>
      <c r="R2727" s="7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7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9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>
        <f t="shared" si="252"/>
        <v>105.745</v>
      </c>
      <c r="O2728" s="16">
        <f t="shared" si="253"/>
        <v>42452.579988425925</v>
      </c>
      <c r="P2728" s="18">
        <f t="shared" si="254"/>
        <v>42482.579988425925</v>
      </c>
      <c r="Q2728" t="s">
        <v>8295</v>
      </c>
      <c r="R2728" s="7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7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>
        <f t="shared" si="252"/>
        <v>493.21000000000004</v>
      </c>
      <c r="O2729" s="16">
        <f t="shared" si="253"/>
        <v>42198.676655092597</v>
      </c>
      <c r="P2729" s="18">
        <f t="shared" si="254"/>
        <v>42223.676655092597</v>
      </c>
      <c r="Q2729" t="s">
        <v>8295</v>
      </c>
      <c r="R2729" s="7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7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9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>
        <f t="shared" si="252"/>
        <v>201.82666666666668</v>
      </c>
      <c r="O2730" s="16">
        <f t="shared" si="253"/>
        <v>42333.59993055556</v>
      </c>
      <c r="P2730" s="18">
        <f t="shared" si="254"/>
        <v>42368.59993055556</v>
      </c>
      <c r="Q2730" t="s">
        <v>8295</v>
      </c>
      <c r="R2730" s="7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7">
        <v>7500</v>
      </c>
      <c r="E2731">
        <v>7833</v>
      </c>
      <c r="F2731" t="s">
        <v>8219</v>
      </c>
      <c r="G2731" t="s">
        <v>8224</v>
      </c>
      <c r="H2731" t="s">
        <v>8246</v>
      </c>
      <c r="I2731" s="9">
        <v>1430459197</v>
      </c>
      <c r="J2731">
        <v>1427867197</v>
      </c>
      <c r="K2731" t="b">
        <v>0</v>
      </c>
      <c r="L2731">
        <v>23</v>
      </c>
      <c r="M2731" t="b">
        <v>1</v>
      </c>
      <c r="N2731" s="11">
        <f t="shared" si="252"/>
        <v>104.44</v>
      </c>
      <c r="O2731" s="16">
        <f t="shared" si="253"/>
        <v>42095.240706018521</v>
      </c>
      <c r="P2731" s="18">
        <f t="shared" si="254"/>
        <v>42125.240706018521</v>
      </c>
      <c r="Q2731" t="s">
        <v>8295</v>
      </c>
      <c r="R2731" s="7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7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9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>
        <f t="shared" si="252"/>
        <v>170.29262962962963</v>
      </c>
      <c r="O2732" s="16">
        <f t="shared" si="253"/>
        <v>41351.541377314818</v>
      </c>
      <c r="P2732" s="18">
        <f t="shared" si="254"/>
        <v>41386.541377314818</v>
      </c>
      <c r="Q2732" t="s">
        <v>8295</v>
      </c>
      <c r="R2732" s="7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7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9">
        <v>1413604800</v>
      </c>
      <c r="J2733">
        <v>1408624622</v>
      </c>
      <c r="K2733" t="b">
        <v>0</v>
      </c>
      <c r="L2733">
        <v>37</v>
      </c>
      <c r="M2733" t="b">
        <v>1</v>
      </c>
      <c r="N2733" s="11">
        <f t="shared" si="252"/>
        <v>104.30333333333333</v>
      </c>
      <c r="O2733" s="16">
        <f t="shared" si="253"/>
        <v>41872.525717592594</v>
      </c>
      <c r="P2733" s="18">
        <f t="shared" si="254"/>
        <v>41930.166666666664</v>
      </c>
      <c r="Q2733" t="s">
        <v>8295</v>
      </c>
      <c r="R2733" s="7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7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9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>
        <f t="shared" si="252"/>
        <v>118.25000000000001</v>
      </c>
      <c r="O2734" s="16">
        <f t="shared" si="253"/>
        <v>41389.808194444442</v>
      </c>
      <c r="P2734" s="18">
        <f t="shared" si="254"/>
        <v>41422</v>
      </c>
      <c r="Q2734" t="s">
        <v>8295</v>
      </c>
      <c r="R2734" s="7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7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9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>
        <f t="shared" si="252"/>
        <v>107.538</v>
      </c>
      <c r="O2735" s="16">
        <f t="shared" si="253"/>
        <v>42044.272847222222</v>
      </c>
      <c r="P2735" s="18">
        <f t="shared" si="254"/>
        <v>42104.231180555551</v>
      </c>
      <c r="Q2735" t="s">
        <v>8295</v>
      </c>
      <c r="R2735" s="7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7">
        <v>1</v>
      </c>
      <c r="E2736">
        <v>22603</v>
      </c>
      <c r="F2736" t="s">
        <v>8219</v>
      </c>
      <c r="G2736" t="s">
        <v>8224</v>
      </c>
      <c r="H2736" t="s">
        <v>8246</v>
      </c>
      <c r="I2736" s="9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>
        <f t="shared" si="252"/>
        <v>2260300</v>
      </c>
      <c r="O2736" s="16">
        <f t="shared" si="253"/>
        <v>42626.668888888889</v>
      </c>
      <c r="P2736" s="18">
        <f t="shared" si="254"/>
        <v>42656.915972222225</v>
      </c>
      <c r="Q2736" t="s">
        <v>8295</v>
      </c>
      <c r="R2736" s="7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9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>
        <f t="shared" si="252"/>
        <v>978.13466666666682</v>
      </c>
      <c r="O2737" s="16">
        <f t="shared" si="253"/>
        <v>41316.120949074073</v>
      </c>
      <c r="P2737" s="18">
        <f t="shared" si="254"/>
        <v>41346.833333333336</v>
      </c>
      <c r="Q2737" t="s">
        <v>8295</v>
      </c>
      <c r="R2737" s="7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7">
        <v>8000</v>
      </c>
      <c r="E2738">
        <v>9832</v>
      </c>
      <c r="F2738" t="s">
        <v>8219</v>
      </c>
      <c r="G2738" t="s">
        <v>8229</v>
      </c>
      <c r="H2738" t="s">
        <v>8251</v>
      </c>
      <c r="I2738" s="9">
        <v>1398268773</v>
      </c>
      <c r="J2738">
        <v>1395676773</v>
      </c>
      <c r="K2738" t="b">
        <v>0</v>
      </c>
      <c r="L2738">
        <v>58</v>
      </c>
      <c r="M2738" t="b">
        <v>1</v>
      </c>
      <c r="N2738" s="11">
        <f t="shared" si="252"/>
        <v>122.9</v>
      </c>
      <c r="O2738" s="16">
        <f t="shared" si="253"/>
        <v>41722.666354166664</v>
      </c>
      <c r="P2738" s="18">
        <f t="shared" si="254"/>
        <v>41752.666354166664</v>
      </c>
      <c r="Q2738" t="s">
        <v>8295</v>
      </c>
      <c r="R2738" s="7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7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>
        <f t="shared" si="252"/>
        <v>246.0608</v>
      </c>
      <c r="O2739" s="16">
        <f t="shared" si="253"/>
        <v>41611.917673611111</v>
      </c>
      <c r="P2739" s="18">
        <f t="shared" si="254"/>
        <v>41654.791666666664</v>
      </c>
      <c r="Q2739" t="s">
        <v>8295</v>
      </c>
      <c r="R2739" s="7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7">
        <v>5000</v>
      </c>
      <c r="E2740">
        <v>7397</v>
      </c>
      <c r="F2740" t="s">
        <v>8219</v>
      </c>
      <c r="G2740" t="s">
        <v>8224</v>
      </c>
      <c r="H2740" t="s">
        <v>8246</v>
      </c>
      <c r="I2740" s="9">
        <v>1478402804</v>
      </c>
      <c r="J2740">
        <v>1473218804</v>
      </c>
      <c r="K2740" t="b">
        <v>0</v>
      </c>
      <c r="L2740">
        <v>15</v>
      </c>
      <c r="M2740" t="b">
        <v>1</v>
      </c>
      <c r="N2740" s="11">
        <f t="shared" si="252"/>
        <v>147.94</v>
      </c>
      <c r="O2740" s="16">
        <f t="shared" si="253"/>
        <v>42620.143564814818</v>
      </c>
      <c r="P2740" s="18">
        <f t="shared" si="254"/>
        <v>42680.143564814818</v>
      </c>
      <c r="Q2740" t="s">
        <v>8295</v>
      </c>
      <c r="R2740" s="7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7">
        <v>1100</v>
      </c>
      <c r="E2741">
        <v>4225</v>
      </c>
      <c r="F2741" t="s">
        <v>8219</v>
      </c>
      <c r="G2741" t="s">
        <v>8225</v>
      </c>
      <c r="H2741" t="s">
        <v>8247</v>
      </c>
      <c r="I2741" s="9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>
        <f t="shared" si="252"/>
        <v>384.09090909090907</v>
      </c>
      <c r="O2741" s="16">
        <f t="shared" si="253"/>
        <v>41719.887928240743</v>
      </c>
      <c r="P2741" s="18">
        <f t="shared" si="254"/>
        <v>41764.887928240743</v>
      </c>
      <c r="Q2741" t="s">
        <v>8295</v>
      </c>
      <c r="R2741" s="7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7">
        <v>300</v>
      </c>
      <c r="E2742">
        <v>310</v>
      </c>
      <c r="F2742" t="s">
        <v>8219</v>
      </c>
      <c r="G2742" t="s">
        <v>8224</v>
      </c>
      <c r="H2742" t="s">
        <v>8246</v>
      </c>
      <c r="I2742" s="9">
        <v>1426117552</v>
      </c>
      <c r="J2742">
        <v>1423529152</v>
      </c>
      <c r="K2742" t="b">
        <v>0</v>
      </c>
      <c r="L2742">
        <v>17</v>
      </c>
      <c r="M2742" t="b">
        <v>1</v>
      </c>
      <c r="N2742" s="11">
        <f t="shared" si="252"/>
        <v>103.33333333333334</v>
      </c>
      <c r="O2742" s="16">
        <f t="shared" si="253"/>
        <v>42045.031851851847</v>
      </c>
      <c r="P2742" s="18">
        <f t="shared" si="254"/>
        <v>42074.99018518519</v>
      </c>
      <c r="Q2742" t="s">
        <v>8295</v>
      </c>
      <c r="R2742" s="7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7">
        <v>8000</v>
      </c>
      <c r="E2743">
        <v>35</v>
      </c>
      <c r="F2743" t="s">
        <v>8221</v>
      </c>
      <c r="G2743" t="s">
        <v>8224</v>
      </c>
      <c r="H2743" t="s">
        <v>8246</v>
      </c>
      <c r="I2743" s="9">
        <v>1413770820</v>
      </c>
      <c r="J2743">
        <v>1412005602</v>
      </c>
      <c r="K2743" t="b">
        <v>0</v>
      </c>
      <c r="L2743">
        <v>4</v>
      </c>
      <c r="M2743" t="b">
        <v>0</v>
      </c>
      <c r="N2743" s="11">
        <f t="shared" si="252"/>
        <v>0.43750000000000006</v>
      </c>
      <c r="O2743" s="16">
        <f t="shared" si="253"/>
        <v>41911.657430555555</v>
      </c>
      <c r="P2743" s="18">
        <f t="shared" si="254"/>
        <v>41932.088194444441</v>
      </c>
      <c r="Q2743" t="s">
        <v>8304</v>
      </c>
      <c r="R2743" s="7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7">
        <v>2500</v>
      </c>
      <c r="E2744">
        <v>731</v>
      </c>
      <c r="F2744" t="s">
        <v>8221</v>
      </c>
      <c r="G2744" t="s">
        <v>8224</v>
      </c>
      <c r="H2744" t="s">
        <v>8246</v>
      </c>
      <c r="I2744" s="9">
        <v>1337102187</v>
      </c>
      <c r="J2744">
        <v>1335892587</v>
      </c>
      <c r="K2744" t="b">
        <v>0</v>
      </c>
      <c r="L2744">
        <v>18</v>
      </c>
      <c r="M2744" t="b">
        <v>0</v>
      </c>
      <c r="N2744" s="11">
        <f t="shared" si="252"/>
        <v>29.24</v>
      </c>
      <c r="O2744" s="16">
        <f t="shared" si="253"/>
        <v>41030.719756944447</v>
      </c>
      <c r="P2744" s="18">
        <f t="shared" si="254"/>
        <v>41044.719756944447</v>
      </c>
      <c r="Q2744" t="s">
        <v>8304</v>
      </c>
      <c r="R2744" s="7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7">
        <v>5999</v>
      </c>
      <c r="E2745">
        <v>0</v>
      </c>
      <c r="F2745" t="s">
        <v>8221</v>
      </c>
      <c r="G2745" t="s">
        <v>8224</v>
      </c>
      <c r="H2745" t="s">
        <v>8246</v>
      </c>
      <c r="I2745" s="9">
        <v>1476863607</v>
      </c>
      <c r="J2745">
        <v>1474271607</v>
      </c>
      <c r="K2745" t="b">
        <v>0</v>
      </c>
      <c r="L2745">
        <v>0</v>
      </c>
      <c r="M2745" t="b">
        <v>0</v>
      </c>
      <c r="N2745" s="11">
        <f t="shared" si="252"/>
        <v>0</v>
      </c>
      <c r="O2745" s="16">
        <f t="shared" si="253"/>
        <v>42632.328784722224</v>
      </c>
      <c r="P2745" s="18">
        <f t="shared" si="254"/>
        <v>42662.328784722224</v>
      </c>
      <c r="Q2745" t="s">
        <v>8304</v>
      </c>
      <c r="R2745" s="7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7">
        <v>16000</v>
      </c>
      <c r="E2746">
        <v>835</v>
      </c>
      <c r="F2746" t="s">
        <v>8221</v>
      </c>
      <c r="G2746" t="s">
        <v>8224</v>
      </c>
      <c r="H2746" t="s">
        <v>8246</v>
      </c>
      <c r="I2746" s="9">
        <v>1330478998</v>
      </c>
      <c r="J2746">
        <v>1327886998</v>
      </c>
      <c r="K2746" t="b">
        <v>0</v>
      </c>
      <c r="L2746">
        <v>22</v>
      </c>
      <c r="M2746" t="b">
        <v>0</v>
      </c>
      <c r="N2746" s="11">
        <f t="shared" si="252"/>
        <v>5.21875</v>
      </c>
      <c r="O2746" s="16">
        <f t="shared" si="253"/>
        <v>40938.062476851854</v>
      </c>
      <c r="P2746" s="18">
        <f t="shared" si="254"/>
        <v>40968.062476851854</v>
      </c>
      <c r="Q2746" t="s">
        <v>8304</v>
      </c>
      <c r="R2746" s="7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7">
        <v>8000</v>
      </c>
      <c r="E2747">
        <v>1751</v>
      </c>
      <c r="F2747" t="s">
        <v>8221</v>
      </c>
      <c r="G2747" t="s">
        <v>8224</v>
      </c>
      <c r="H2747" t="s">
        <v>8246</v>
      </c>
      <c r="I2747" s="9">
        <v>1342309368</v>
      </c>
      <c r="J2747">
        <v>1337125368</v>
      </c>
      <c r="K2747" t="b">
        <v>0</v>
      </c>
      <c r="L2747">
        <v>49</v>
      </c>
      <c r="M2747" t="b">
        <v>0</v>
      </c>
      <c r="N2747" s="11">
        <f t="shared" si="252"/>
        <v>21.887499999999999</v>
      </c>
      <c r="O2747" s="16">
        <f t="shared" si="253"/>
        <v>41044.988055555557</v>
      </c>
      <c r="P2747" s="18">
        <f t="shared" si="254"/>
        <v>41104.988055555557</v>
      </c>
      <c r="Q2747" t="s">
        <v>8304</v>
      </c>
      <c r="R2747" s="7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7">
        <v>3000</v>
      </c>
      <c r="E2748">
        <v>801</v>
      </c>
      <c r="F2748" t="s">
        <v>8221</v>
      </c>
      <c r="G2748" t="s">
        <v>8224</v>
      </c>
      <c r="H2748" t="s">
        <v>8246</v>
      </c>
      <c r="I2748" s="9">
        <v>1409337911</v>
      </c>
      <c r="J2748">
        <v>1406745911</v>
      </c>
      <c r="K2748" t="b">
        <v>0</v>
      </c>
      <c r="L2748">
        <v>19</v>
      </c>
      <c r="M2748" t="b">
        <v>0</v>
      </c>
      <c r="N2748" s="11">
        <f t="shared" si="252"/>
        <v>26.700000000000003</v>
      </c>
      <c r="O2748" s="16">
        <f t="shared" si="253"/>
        <v>41850.781377314815</v>
      </c>
      <c r="P2748" s="18">
        <f t="shared" si="254"/>
        <v>41880.781377314815</v>
      </c>
      <c r="Q2748" t="s">
        <v>8304</v>
      </c>
      <c r="R2748" s="7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7">
        <v>500</v>
      </c>
      <c r="E2749">
        <v>140</v>
      </c>
      <c r="F2749" t="s">
        <v>8221</v>
      </c>
      <c r="G2749" t="s">
        <v>8224</v>
      </c>
      <c r="H2749" t="s">
        <v>8246</v>
      </c>
      <c r="I2749" s="9">
        <v>1339816200</v>
      </c>
      <c r="J2749">
        <v>1337095997</v>
      </c>
      <c r="K2749" t="b">
        <v>0</v>
      </c>
      <c r="L2749">
        <v>4</v>
      </c>
      <c r="M2749" t="b">
        <v>0</v>
      </c>
      <c r="N2749" s="11">
        <f t="shared" si="252"/>
        <v>28.000000000000004</v>
      </c>
      <c r="O2749" s="16">
        <f t="shared" si="253"/>
        <v>41044.64811342593</v>
      </c>
      <c r="P2749" s="18">
        <f t="shared" si="254"/>
        <v>41076.131944444445</v>
      </c>
      <c r="Q2749" t="s">
        <v>8304</v>
      </c>
      <c r="R2749" s="7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7">
        <v>5000</v>
      </c>
      <c r="E2750">
        <v>53</v>
      </c>
      <c r="F2750" t="s">
        <v>8221</v>
      </c>
      <c r="G2750" t="s">
        <v>8224</v>
      </c>
      <c r="H2750" t="s">
        <v>8246</v>
      </c>
      <c r="I2750" s="9">
        <v>1472835802</v>
      </c>
      <c r="J2750">
        <v>1470243802</v>
      </c>
      <c r="K2750" t="b">
        <v>0</v>
      </c>
      <c r="L2750">
        <v>4</v>
      </c>
      <c r="M2750" t="b">
        <v>0</v>
      </c>
      <c r="N2750" s="11">
        <f t="shared" si="252"/>
        <v>1.06</v>
      </c>
      <c r="O2750" s="16">
        <f t="shared" si="253"/>
        <v>42585.7106712963</v>
      </c>
      <c r="P2750" s="18">
        <f t="shared" si="254"/>
        <v>42615.7106712963</v>
      </c>
      <c r="Q2750" t="s">
        <v>8304</v>
      </c>
      <c r="R2750" s="7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7">
        <v>10000</v>
      </c>
      <c r="E2751">
        <v>110</v>
      </c>
      <c r="F2751" t="s">
        <v>8221</v>
      </c>
      <c r="G2751" t="s">
        <v>8224</v>
      </c>
      <c r="H2751" t="s">
        <v>8246</v>
      </c>
      <c r="I2751" s="9">
        <v>1428171037</v>
      </c>
      <c r="J2751">
        <v>1425582637</v>
      </c>
      <c r="K2751" t="b">
        <v>0</v>
      </c>
      <c r="L2751">
        <v>2</v>
      </c>
      <c r="M2751" t="b">
        <v>0</v>
      </c>
      <c r="N2751" s="11">
        <f t="shared" si="252"/>
        <v>1.0999999999999999</v>
      </c>
      <c r="O2751" s="16">
        <f t="shared" si="253"/>
        <v>42068.799039351856</v>
      </c>
      <c r="P2751" s="18">
        <f t="shared" si="254"/>
        <v>42098.757372685184</v>
      </c>
      <c r="Q2751" t="s">
        <v>8304</v>
      </c>
      <c r="R2751" s="7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7">
        <v>1999</v>
      </c>
      <c r="E2752">
        <v>0</v>
      </c>
      <c r="F2752" t="s">
        <v>8221</v>
      </c>
      <c r="G2752" t="s">
        <v>8224</v>
      </c>
      <c r="H2752" t="s">
        <v>8246</v>
      </c>
      <c r="I2752" s="9">
        <v>1341086400</v>
      </c>
      <c r="J2752">
        <v>1340055345</v>
      </c>
      <c r="K2752" t="b">
        <v>0</v>
      </c>
      <c r="L2752">
        <v>0</v>
      </c>
      <c r="M2752" t="b">
        <v>0</v>
      </c>
      <c r="N2752" s="11">
        <f t="shared" si="252"/>
        <v>0</v>
      </c>
      <c r="O2752" s="16">
        <f t="shared" si="253"/>
        <v>41078.899826388886</v>
      </c>
      <c r="P2752" s="18">
        <f t="shared" si="254"/>
        <v>41090.833333333336</v>
      </c>
      <c r="Q2752" t="s">
        <v>8304</v>
      </c>
      <c r="R2752" s="7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7">
        <v>3274</v>
      </c>
      <c r="E2753">
        <v>0</v>
      </c>
      <c r="F2753" t="s">
        <v>8221</v>
      </c>
      <c r="G2753" t="s">
        <v>8224</v>
      </c>
      <c r="H2753" t="s">
        <v>8246</v>
      </c>
      <c r="I2753" s="9">
        <v>1403039842</v>
      </c>
      <c r="J2753">
        <v>1397855842</v>
      </c>
      <c r="K2753" t="b">
        <v>0</v>
      </c>
      <c r="L2753">
        <v>0</v>
      </c>
      <c r="M2753" t="b">
        <v>0</v>
      </c>
      <c r="N2753" s="11">
        <f t="shared" si="252"/>
        <v>0</v>
      </c>
      <c r="O2753" s="16">
        <f t="shared" si="253"/>
        <v>41747.887060185189</v>
      </c>
      <c r="P2753" s="18">
        <f t="shared" si="254"/>
        <v>41807.887060185189</v>
      </c>
      <c r="Q2753" t="s">
        <v>8304</v>
      </c>
      <c r="R2753" s="7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7">
        <v>4800</v>
      </c>
      <c r="E2754">
        <v>550</v>
      </c>
      <c r="F2754" t="s">
        <v>8221</v>
      </c>
      <c r="G2754" t="s">
        <v>8224</v>
      </c>
      <c r="H2754" t="s">
        <v>8246</v>
      </c>
      <c r="I2754" s="9">
        <v>1324232504</v>
      </c>
      <c r="J2754">
        <v>1320776504</v>
      </c>
      <c r="K2754" t="b">
        <v>0</v>
      </c>
      <c r="L2754">
        <v>14</v>
      </c>
      <c r="M2754" t="b">
        <v>0</v>
      </c>
      <c r="N2754" s="11">
        <f t="shared" ref="N2754:N2817" si="258">E2754/D2754*100</f>
        <v>11.458333333333332</v>
      </c>
      <c r="O2754" s="16">
        <f t="shared" ref="O2754:O2817" si="259">(((J2754/60)/60)/24)+DATE(1970,1,1)</f>
        <v>40855.765092592592</v>
      </c>
      <c r="P2754" s="18">
        <f t="shared" ref="P2754:P2817" si="260">(((I2754/60)/60)/24)+DATE(1970,1,1)</f>
        <v>40895.765092592592</v>
      </c>
      <c r="Q2754" t="s">
        <v>8304</v>
      </c>
      <c r="R2754" s="7">
        <f t="shared" ref="R2754:R2817" si="261">E2754/L2754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7">
        <v>2000</v>
      </c>
      <c r="E2755">
        <v>380</v>
      </c>
      <c r="F2755" t="s">
        <v>8221</v>
      </c>
      <c r="G2755" t="s">
        <v>8224</v>
      </c>
      <c r="H2755" t="s">
        <v>8246</v>
      </c>
      <c r="I2755" s="9">
        <v>1346017023</v>
      </c>
      <c r="J2755">
        <v>1343425023</v>
      </c>
      <c r="K2755" t="b">
        <v>0</v>
      </c>
      <c r="L2755">
        <v>8</v>
      </c>
      <c r="M2755" t="b">
        <v>0</v>
      </c>
      <c r="N2755" s="11">
        <f t="shared" si="258"/>
        <v>19</v>
      </c>
      <c r="O2755" s="16">
        <f t="shared" si="259"/>
        <v>41117.900729166664</v>
      </c>
      <c r="P2755" s="18">
        <f t="shared" si="260"/>
        <v>41147.900729166664</v>
      </c>
      <c r="Q2755" t="s">
        <v>8304</v>
      </c>
      <c r="R2755" s="7">
        <f t="shared" si="261"/>
        <v>47.5</v>
      </c>
      <c r="S2755" t="str">
        <f t="shared" ref="S2755:S2818" si="262">LEFT(Q2755,FIND("/",Q2755)-1)</f>
        <v>publishing</v>
      </c>
      <c r="T2755" t="str">
        <f t="shared" ref="T2755:T2818" si="263">RIGHT(Q2755,LEN(Q2755)-FIND("/",Q2755))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7">
        <v>10000</v>
      </c>
      <c r="E2756">
        <v>0</v>
      </c>
      <c r="F2756" t="s">
        <v>8221</v>
      </c>
      <c r="G2756" t="s">
        <v>8224</v>
      </c>
      <c r="H2756" t="s">
        <v>8246</v>
      </c>
      <c r="I2756" s="9">
        <v>1410448551</v>
      </c>
      <c r="J2756">
        <v>1407856551</v>
      </c>
      <c r="K2756" t="b">
        <v>0</v>
      </c>
      <c r="L2756">
        <v>0</v>
      </c>
      <c r="M2756" t="b">
        <v>0</v>
      </c>
      <c r="N2756" s="11">
        <f t="shared" si="258"/>
        <v>0</v>
      </c>
      <c r="O2756" s="16">
        <f t="shared" si="259"/>
        <v>41863.636006944449</v>
      </c>
      <c r="P2756" s="18">
        <f t="shared" si="260"/>
        <v>41893.636006944449</v>
      </c>
      <c r="Q2756" t="s">
        <v>8304</v>
      </c>
      <c r="R2756" s="7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7">
        <v>500</v>
      </c>
      <c r="E2757">
        <v>260</v>
      </c>
      <c r="F2757" t="s">
        <v>8221</v>
      </c>
      <c r="G2757" t="s">
        <v>8241</v>
      </c>
      <c r="H2757" t="s">
        <v>8249</v>
      </c>
      <c r="I2757" s="9">
        <v>1428519527</v>
      </c>
      <c r="J2757">
        <v>1425927527</v>
      </c>
      <c r="K2757" t="b">
        <v>0</v>
      </c>
      <c r="L2757">
        <v>15</v>
      </c>
      <c r="M2757" t="b">
        <v>0</v>
      </c>
      <c r="N2757" s="11">
        <f t="shared" si="258"/>
        <v>52</v>
      </c>
      <c r="O2757" s="16">
        <f t="shared" si="259"/>
        <v>42072.790821759263</v>
      </c>
      <c r="P2757" s="18">
        <f t="shared" si="260"/>
        <v>42102.790821759263</v>
      </c>
      <c r="Q2757" t="s">
        <v>8304</v>
      </c>
      <c r="R2757" s="7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7">
        <v>10000</v>
      </c>
      <c r="E2758">
        <v>1048</v>
      </c>
      <c r="F2758" t="s">
        <v>8221</v>
      </c>
      <c r="G2758" t="s">
        <v>8224</v>
      </c>
      <c r="H2758" t="s">
        <v>8246</v>
      </c>
      <c r="I2758" s="9">
        <v>1389476201</v>
      </c>
      <c r="J2758">
        <v>1386884201</v>
      </c>
      <c r="K2758" t="b">
        <v>0</v>
      </c>
      <c r="L2758">
        <v>33</v>
      </c>
      <c r="M2758" t="b">
        <v>0</v>
      </c>
      <c r="N2758" s="11">
        <f t="shared" si="258"/>
        <v>10.48</v>
      </c>
      <c r="O2758" s="16">
        <f t="shared" si="259"/>
        <v>41620.90047453704</v>
      </c>
      <c r="P2758" s="18">
        <f t="shared" si="260"/>
        <v>41650.90047453704</v>
      </c>
      <c r="Q2758" t="s">
        <v>8304</v>
      </c>
      <c r="R2758" s="7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7">
        <v>1500</v>
      </c>
      <c r="E2759">
        <v>10</v>
      </c>
      <c r="F2759" t="s">
        <v>8221</v>
      </c>
      <c r="G2759" t="s">
        <v>8224</v>
      </c>
      <c r="H2759" t="s">
        <v>8246</v>
      </c>
      <c r="I2759" s="9">
        <v>1470498332</v>
      </c>
      <c r="J2759">
        <v>1469202332</v>
      </c>
      <c r="K2759" t="b">
        <v>0</v>
      </c>
      <c r="L2759">
        <v>2</v>
      </c>
      <c r="M2759" t="b">
        <v>0</v>
      </c>
      <c r="N2759" s="11">
        <f t="shared" si="258"/>
        <v>0.66666666666666674</v>
      </c>
      <c r="O2759" s="16">
        <f t="shared" si="259"/>
        <v>42573.65662037037</v>
      </c>
      <c r="P2759" s="18">
        <f t="shared" si="260"/>
        <v>42588.65662037037</v>
      </c>
      <c r="Q2759" t="s">
        <v>8304</v>
      </c>
      <c r="R2759" s="7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7">
        <v>2000</v>
      </c>
      <c r="E2760">
        <v>234</v>
      </c>
      <c r="F2760" t="s">
        <v>8221</v>
      </c>
      <c r="G2760" t="s">
        <v>8226</v>
      </c>
      <c r="H2760" t="s">
        <v>8248</v>
      </c>
      <c r="I2760" s="9">
        <v>1476095783</v>
      </c>
      <c r="J2760">
        <v>1474886183</v>
      </c>
      <c r="K2760" t="b">
        <v>0</v>
      </c>
      <c r="L2760">
        <v>6</v>
      </c>
      <c r="M2760" t="b">
        <v>0</v>
      </c>
      <c r="N2760" s="11">
        <f t="shared" si="258"/>
        <v>11.700000000000001</v>
      </c>
      <c r="O2760" s="16">
        <f t="shared" si="259"/>
        <v>42639.441932870366</v>
      </c>
      <c r="P2760" s="18">
        <f t="shared" si="260"/>
        <v>42653.441932870366</v>
      </c>
      <c r="Q2760" t="s">
        <v>8304</v>
      </c>
      <c r="R2760" s="7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7">
        <v>1000</v>
      </c>
      <c r="E2761">
        <v>105</v>
      </c>
      <c r="F2761" t="s">
        <v>8221</v>
      </c>
      <c r="G2761" t="s">
        <v>8226</v>
      </c>
      <c r="H2761" t="s">
        <v>8248</v>
      </c>
      <c r="I2761" s="9">
        <v>1468658866</v>
      </c>
      <c r="J2761">
        <v>1464943666</v>
      </c>
      <c r="K2761" t="b">
        <v>0</v>
      </c>
      <c r="L2761">
        <v>2</v>
      </c>
      <c r="M2761" t="b">
        <v>0</v>
      </c>
      <c r="N2761" s="11">
        <f t="shared" si="258"/>
        <v>10.5</v>
      </c>
      <c r="O2761" s="16">
        <f t="shared" si="259"/>
        <v>42524.36650462963</v>
      </c>
      <c r="P2761" s="18">
        <f t="shared" si="260"/>
        <v>42567.36650462963</v>
      </c>
      <c r="Q2761" t="s">
        <v>8304</v>
      </c>
      <c r="R2761" s="7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7">
        <v>5000</v>
      </c>
      <c r="E2762">
        <v>0</v>
      </c>
      <c r="F2762" t="s">
        <v>8221</v>
      </c>
      <c r="G2762" t="s">
        <v>8225</v>
      </c>
      <c r="H2762" t="s">
        <v>8247</v>
      </c>
      <c r="I2762" s="9">
        <v>1371726258</v>
      </c>
      <c r="J2762">
        <v>1369134258</v>
      </c>
      <c r="K2762" t="b">
        <v>0</v>
      </c>
      <c r="L2762">
        <v>0</v>
      </c>
      <c r="M2762" t="b">
        <v>0</v>
      </c>
      <c r="N2762" s="11">
        <f t="shared" si="258"/>
        <v>0</v>
      </c>
      <c r="O2762" s="16">
        <f t="shared" si="259"/>
        <v>41415.461319444446</v>
      </c>
      <c r="P2762" s="18">
        <f t="shared" si="260"/>
        <v>41445.461319444446</v>
      </c>
      <c r="Q2762" t="s">
        <v>8304</v>
      </c>
      <c r="R2762" s="7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7">
        <v>5000</v>
      </c>
      <c r="E2763">
        <v>36</v>
      </c>
      <c r="F2763" t="s">
        <v>8221</v>
      </c>
      <c r="G2763" t="s">
        <v>8224</v>
      </c>
      <c r="H2763" t="s">
        <v>8246</v>
      </c>
      <c r="I2763" s="9">
        <v>1357176693</v>
      </c>
      <c r="J2763">
        <v>1354584693</v>
      </c>
      <c r="K2763" t="b">
        <v>0</v>
      </c>
      <c r="L2763">
        <v>4</v>
      </c>
      <c r="M2763" t="b">
        <v>0</v>
      </c>
      <c r="N2763" s="11">
        <f t="shared" si="258"/>
        <v>0.72</v>
      </c>
      <c r="O2763" s="16">
        <f t="shared" si="259"/>
        <v>41247.063576388886</v>
      </c>
      <c r="P2763" s="18">
        <f t="shared" si="260"/>
        <v>41277.063576388886</v>
      </c>
      <c r="Q2763" t="s">
        <v>8304</v>
      </c>
      <c r="R2763" s="7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7">
        <v>3250</v>
      </c>
      <c r="E2764">
        <v>25</v>
      </c>
      <c r="F2764" t="s">
        <v>8221</v>
      </c>
      <c r="G2764" t="s">
        <v>8224</v>
      </c>
      <c r="H2764" t="s">
        <v>8246</v>
      </c>
      <c r="I2764" s="9">
        <v>1332114795</v>
      </c>
      <c r="J2764">
        <v>1326934395</v>
      </c>
      <c r="K2764" t="b">
        <v>0</v>
      </c>
      <c r="L2764">
        <v>1</v>
      </c>
      <c r="M2764" t="b">
        <v>0</v>
      </c>
      <c r="N2764" s="11">
        <f t="shared" si="258"/>
        <v>0.76923076923076927</v>
      </c>
      <c r="O2764" s="16">
        <f t="shared" si="259"/>
        <v>40927.036979166667</v>
      </c>
      <c r="P2764" s="18">
        <f t="shared" si="260"/>
        <v>40986.995312500003</v>
      </c>
      <c r="Q2764" t="s">
        <v>8304</v>
      </c>
      <c r="R2764" s="7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7">
        <v>39400</v>
      </c>
      <c r="E2765">
        <v>90</v>
      </c>
      <c r="F2765" t="s">
        <v>8221</v>
      </c>
      <c r="G2765" t="s">
        <v>8224</v>
      </c>
      <c r="H2765" t="s">
        <v>8246</v>
      </c>
      <c r="I2765" s="9">
        <v>1369403684</v>
      </c>
      <c r="J2765">
        <v>1365515684</v>
      </c>
      <c r="K2765" t="b">
        <v>0</v>
      </c>
      <c r="L2765">
        <v>3</v>
      </c>
      <c r="M2765" t="b">
        <v>0</v>
      </c>
      <c r="N2765" s="11">
        <f t="shared" si="258"/>
        <v>0.22842639593908631</v>
      </c>
      <c r="O2765" s="16">
        <f t="shared" si="259"/>
        <v>41373.579675925925</v>
      </c>
      <c r="P2765" s="18">
        <f t="shared" si="260"/>
        <v>41418.579675925925</v>
      </c>
      <c r="Q2765" t="s">
        <v>8304</v>
      </c>
      <c r="R2765" s="7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7">
        <v>4000</v>
      </c>
      <c r="E2766">
        <v>45</v>
      </c>
      <c r="F2766" t="s">
        <v>8221</v>
      </c>
      <c r="G2766" t="s">
        <v>8224</v>
      </c>
      <c r="H2766" t="s">
        <v>8246</v>
      </c>
      <c r="I2766" s="9">
        <v>1338404400</v>
      </c>
      <c r="J2766">
        <v>1335855631</v>
      </c>
      <c r="K2766" t="b">
        <v>0</v>
      </c>
      <c r="L2766">
        <v>4</v>
      </c>
      <c r="M2766" t="b">
        <v>0</v>
      </c>
      <c r="N2766" s="11">
        <f t="shared" si="258"/>
        <v>1.125</v>
      </c>
      <c r="O2766" s="16">
        <f t="shared" si="259"/>
        <v>41030.292025462964</v>
      </c>
      <c r="P2766" s="18">
        <f t="shared" si="260"/>
        <v>41059.791666666664</v>
      </c>
      <c r="Q2766" t="s">
        <v>8304</v>
      </c>
      <c r="R2766" s="7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7">
        <v>4000</v>
      </c>
      <c r="E2767">
        <v>0</v>
      </c>
      <c r="F2767" t="s">
        <v>8221</v>
      </c>
      <c r="G2767" t="s">
        <v>8224</v>
      </c>
      <c r="H2767" t="s">
        <v>8246</v>
      </c>
      <c r="I2767" s="9">
        <v>1351432428</v>
      </c>
      <c r="J2767">
        <v>1350050028</v>
      </c>
      <c r="K2767" t="b">
        <v>0</v>
      </c>
      <c r="L2767">
        <v>0</v>
      </c>
      <c r="M2767" t="b">
        <v>0</v>
      </c>
      <c r="N2767" s="11">
        <f t="shared" si="258"/>
        <v>0</v>
      </c>
      <c r="O2767" s="16">
        <f t="shared" si="259"/>
        <v>41194.579027777778</v>
      </c>
      <c r="P2767" s="18">
        <f t="shared" si="260"/>
        <v>41210.579027777778</v>
      </c>
      <c r="Q2767" t="s">
        <v>8304</v>
      </c>
      <c r="R2767" s="7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7">
        <v>5000</v>
      </c>
      <c r="E2768">
        <v>100</v>
      </c>
      <c r="F2768" t="s">
        <v>8221</v>
      </c>
      <c r="G2768" t="s">
        <v>8224</v>
      </c>
      <c r="H2768" t="s">
        <v>8246</v>
      </c>
      <c r="I2768" s="9">
        <v>1313078518</v>
      </c>
      <c r="J2768">
        <v>1310486518</v>
      </c>
      <c r="K2768" t="b">
        <v>0</v>
      </c>
      <c r="L2768">
        <v>4</v>
      </c>
      <c r="M2768" t="b">
        <v>0</v>
      </c>
      <c r="N2768" s="11">
        <f t="shared" si="258"/>
        <v>2</v>
      </c>
      <c r="O2768" s="16">
        <f t="shared" si="259"/>
        <v>40736.668032407404</v>
      </c>
      <c r="P2768" s="18">
        <f t="shared" si="260"/>
        <v>40766.668032407404</v>
      </c>
      <c r="Q2768" t="s">
        <v>8304</v>
      </c>
      <c r="R2768" s="7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7">
        <v>4000</v>
      </c>
      <c r="E2769">
        <v>34</v>
      </c>
      <c r="F2769" t="s">
        <v>8221</v>
      </c>
      <c r="G2769" t="s">
        <v>8229</v>
      </c>
      <c r="H2769" t="s">
        <v>8251</v>
      </c>
      <c r="I2769" s="9">
        <v>1439766050</v>
      </c>
      <c r="J2769">
        <v>1434582050</v>
      </c>
      <c r="K2769" t="b">
        <v>0</v>
      </c>
      <c r="L2769">
        <v>3</v>
      </c>
      <c r="M2769" t="b">
        <v>0</v>
      </c>
      <c r="N2769" s="11">
        <f t="shared" si="258"/>
        <v>0.85000000000000009</v>
      </c>
      <c r="O2769" s="16">
        <f t="shared" si="259"/>
        <v>42172.958912037036</v>
      </c>
      <c r="P2769" s="18">
        <f t="shared" si="260"/>
        <v>42232.958912037036</v>
      </c>
      <c r="Q2769" t="s">
        <v>8304</v>
      </c>
      <c r="R2769" s="7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7">
        <v>7000</v>
      </c>
      <c r="E2770">
        <v>1002</v>
      </c>
      <c r="F2770" t="s">
        <v>8221</v>
      </c>
      <c r="G2770" t="s">
        <v>8224</v>
      </c>
      <c r="H2770" t="s">
        <v>8246</v>
      </c>
      <c r="I2770" s="9">
        <v>1333028723</v>
      </c>
      <c r="J2770">
        <v>1330440323</v>
      </c>
      <c r="K2770" t="b">
        <v>0</v>
      </c>
      <c r="L2770">
        <v>34</v>
      </c>
      <c r="M2770" t="b">
        <v>0</v>
      </c>
      <c r="N2770" s="11">
        <f t="shared" si="258"/>
        <v>14.314285714285715</v>
      </c>
      <c r="O2770" s="16">
        <f t="shared" si="259"/>
        <v>40967.614849537036</v>
      </c>
      <c r="P2770" s="18">
        <f t="shared" si="260"/>
        <v>40997.573182870372</v>
      </c>
      <c r="Q2770" t="s">
        <v>8304</v>
      </c>
      <c r="R2770" s="7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7">
        <v>800</v>
      </c>
      <c r="E2771">
        <v>2</v>
      </c>
      <c r="F2771" t="s">
        <v>8221</v>
      </c>
      <c r="G2771" t="s">
        <v>8225</v>
      </c>
      <c r="H2771" t="s">
        <v>8247</v>
      </c>
      <c r="I2771" s="9">
        <v>1401997790</v>
      </c>
      <c r="J2771">
        <v>1397677790</v>
      </c>
      <c r="K2771" t="b">
        <v>0</v>
      </c>
      <c r="L2771">
        <v>2</v>
      </c>
      <c r="M2771" t="b">
        <v>0</v>
      </c>
      <c r="N2771" s="11">
        <f t="shared" si="258"/>
        <v>0.25</v>
      </c>
      <c r="O2771" s="16">
        <f t="shared" si="259"/>
        <v>41745.826273148145</v>
      </c>
      <c r="P2771" s="18">
        <f t="shared" si="260"/>
        <v>41795.826273148145</v>
      </c>
      <c r="Q2771" t="s">
        <v>8304</v>
      </c>
      <c r="R2771" s="7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7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9">
        <v>1395158130</v>
      </c>
      <c r="J2772">
        <v>1392569730</v>
      </c>
      <c r="K2772" t="b">
        <v>0</v>
      </c>
      <c r="L2772">
        <v>33</v>
      </c>
      <c r="M2772" t="b">
        <v>0</v>
      </c>
      <c r="N2772" s="11">
        <f t="shared" si="258"/>
        <v>10.411249999999999</v>
      </c>
      <c r="O2772" s="16">
        <f t="shared" si="259"/>
        <v>41686.705208333333</v>
      </c>
      <c r="P2772" s="18">
        <f t="shared" si="260"/>
        <v>41716.663541666669</v>
      </c>
      <c r="Q2772" t="s">
        <v>8304</v>
      </c>
      <c r="R2772" s="7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7">
        <v>19980</v>
      </c>
      <c r="E2773">
        <v>0</v>
      </c>
      <c r="F2773" t="s">
        <v>8221</v>
      </c>
      <c r="G2773" t="s">
        <v>8224</v>
      </c>
      <c r="H2773" t="s">
        <v>8246</v>
      </c>
      <c r="I2773" s="9">
        <v>1359738000</v>
      </c>
      <c r="J2773">
        <v>1355489140</v>
      </c>
      <c r="K2773" t="b">
        <v>0</v>
      </c>
      <c r="L2773">
        <v>0</v>
      </c>
      <c r="M2773" t="b">
        <v>0</v>
      </c>
      <c r="N2773" s="11">
        <f t="shared" si="258"/>
        <v>0</v>
      </c>
      <c r="O2773" s="16">
        <f t="shared" si="259"/>
        <v>41257.531712962962</v>
      </c>
      <c r="P2773" s="18">
        <f t="shared" si="260"/>
        <v>41306.708333333336</v>
      </c>
      <c r="Q2773" t="s">
        <v>8304</v>
      </c>
      <c r="R2773" s="7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7">
        <v>8000</v>
      </c>
      <c r="E2774">
        <v>0</v>
      </c>
      <c r="F2774" t="s">
        <v>8221</v>
      </c>
      <c r="G2774" t="s">
        <v>8224</v>
      </c>
      <c r="H2774" t="s">
        <v>8246</v>
      </c>
      <c r="I2774" s="9">
        <v>1381006294</v>
      </c>
      <c r="J2774">
        <v>1379710294</v>
      </c>
      <c r="K2774" t="b">
        <v>0</v>
      </c>
      <c r="L2774">
        <v>0</v>
      </c>
      <c r="M2774" t="b">
        <v>0</v>
      </c>
      <c r="N2774" s="11">
        <f t="shared" si="258"/>
        <v>0</v>
      </c>
      <c r="O2774" s="16">
        <f t="shared" si="259"/>
        <v>41537.869143518517</v>
      </c>
      <c r="P2774" s="18">
        <f t="shared" si="260"/>
        <v>41552.869143518517</v>
      </c>
      <c r="Q2774" t="s">
        <v>8304</v>
      </c>
      <c r="R2774" s="7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7">
        <v>530</v>
      </c>
      <c r="E2775">
        <v>1</v>
      </c>
      <c r="F2775" t="s">
        <v>8221</v>
      </c>
      <c r="G2775" t="s">
        <v>8229</v>
      </c>
      <c r="H2775" t="s">
        <v>8251</v>
      </c>
      <c r="I2775" s="9">
        <v>1461530721</v>
      </c>
      <c r="J2775">
        <v>1460666721</v>
      </c>
      <c r="K2775" t="b">
        <v>0</v>
      </c>
      <c r="L2775">
        <v>1</v>
      </c>
      <c r="M2775" t="b">
        <v>0</v>
      </c>
      <c r="N2775" s="11">
        <f t="shared" si="258"/>
        <v>0.18867924528301888</v>
      </c>
      <c r="O2775" s="16">
        <f t="shared" si="259"/>
        <v>42474.86482638889</v>
      </c>
      <c r="P2775" s="18">
        <f t="shared" si="260"/>
        <v>42484.86482638889</v>
      </c>
      <c r="Q2775" t="s">
        <v>8304</v>
      </c>
      <c r="R2775" s="7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7">
        <v>4000</v>
      </c>
      <c r="E2776">
        <v>570</v>
      </c>
      <c r="F2776" t="s">
        <v>8221</v>
      </c>
      <c r="G2776" t="s">
        <v>8224</v>
      </c>
      <c r="H2776" t="s">
        <v>8246</v>
      </c>
      <c r="I2776" s="9">
        <v>1362711728</v>
      </c>
      <c r="J2776">
        <v>1360119728</v>
      </c>
      <c r="K2776" t="b">
        <v>0</v>
      </c>
      <c r="L2776">
        <v>13</v>
      </c>
      <c r="M2776" t="b">
        <v>0</v>
      </c>
      <c r="N2776" s="11">
        <f t="shared" si="258"/>
        <v>14.249999999999998</v>
      </c>
      <c r="O2776" s="16">
        <f t="shared" si="259"/>
        <v>41311.126481481479</v>
      </c>
      <c r="P2776" s="18">
        <f t="shared" si="260"/>
        <v>41341.126481481479</v>
      </c>
      <c r="Q2776" t="s">
        <v>8304</v>
      </c>
      <c r="R2776" s="7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7">
        <v>5000</v>
      </c>
      <c r="E2777">
        <v>150</v>
      </c>
      <c r="F2777" t="s">
        <v>8221</v>
      </c>
      <c r="G2777" t="s">
        <v>8224</v>
      </c>
      <c r="H2777" t="s">
        <v>8246</v>
      </c>
      <c r="I2777" s="9">
        <v>1323994754</v>
      </c>
      <c r="J2777">
        <v>1321402754</v>
      </c>
      <c r="K2777" t="b">
        <v>0</v>
      </c>
      <c r="L2777">
        <v>2</v>
      </c>
      <c r="M2777" t="b">
        <v>0</v>
      </c>
      <c r="N2777" s="11">
        <f t="shared" si="258"/>
        <v>3</v>
      </c>
      <c r="O2777" s="16">
        <f t="shared" si="259"/>
        <v>40863.013356481482</v>
      </c>
      <c r="P2777" s="18">
        <f t="shared" si="260"/>
        <v>40893.013356481482</v>
      </c>
      <c r="Q2777" t="s">
        <v>8304</v>
      </c>
      <c r="R2777" s="7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7">
        <v>21000</v>
      </c>
      <c r="E2778">
        <v>1655</v>
      </c>
      <c r="F2778" t="s">
        <v>8221</v>
      </c>
      <c r="G2778" t="s">
        <v>8224</v>
      </c>
      <c r="H2778" t="s">
        <v>8246</v>
      </c>
      <c r="I2778" s="9">
        <v>1434092876</v>
      </c>
      <c r="J2778">
        <v>1431414476</v>
      </c>
      <c r="K2778" t="b">
        <v>0</v>
      </c>
      <c r="L2778">
        <v>36</v>
      </c>
      <c r="M2778" t="b">
        <v>0</v>
      </c>
      <c r="N2778" s="11">
        <f t="shared" si="258"/>
        <v>7.8809523809523814</v>
      </c>
      <c r="O2778" s="16">
        <f t="shared" si="259"/>
        <v>42136.297175925924</v>
      </c>
      <c r="P2778" s="18">
        <f t="shared" si="260"/>
        <v>42167.297175925924</v>
      </c>
      <c r="Q2778" t="s">
        <v>8304</v>
      </c>
      <c r="R2778" s="7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7">
        <v>3000</v>
      </c>
      <c r="E2779">
        <v>10</v>
      </c>
      <c r="F2779" t="s">
        <v>8221</v>
      </c>
      <c r="G2779" t="s">
        <v>8224</v>
      </c>
      <c r="H2779" t="s">
        <v>8246</v>
      </c>
      <c r="I2779" s="9">
        <v>1437149004</v>
      </c>
      <c r="J2779">
        <v>1434557004</v>
      </c>
      <c r="K2779" t="b">
        <v>0</v>
      </c>
      <c r="L2779">
        <v>1</v>
      </c>
      <c r="M2779" t="b">
        <v>0</v>
      </c>
      <c r="N2779" s="11">
        <f t="shared" si="258"/>
        <v>0.33333333333333337</v>
      </c>
      <c r="O2779" s="16">
        <f t="shared" si="259"/>
        <v>42172.669027777782</v>
      </c>
      <c r="P2779" s="18">
        <f t="shared" si="260"/>
        <v>42202.669027777782</v>
      </c>
      <c r="Q2779" t="s">
        <v>8304</v>
      </c>
      <c r="R2779" s="7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7">
        <v>5500</v>
      </c>
      <c r="E2780">
        <v>1405</v>
      </c>
      <c r="F2780" t="s">
        <v>8221</v>
      </c>
      <c r="G2780" t="s">
        <v>8224</v>
      </c>
      <c r="H2780" t="s">
        <v>8246</v>
      </c>
      <c r="I2780" s="9">
        <v>1409009306</v>
      </c>
      <c r="J2780">
        <v>1406417306</v>
      </c>
      <c r="K2780" t="b">
        <v>0</v>
      </c>
      <c r="L2780">
        <v>15</v>
      </c>
      <c r="M2780" t="b">
        <v>0</v>
      </c>
      <c r="N2780" s="11">
        <f t="shared" si="258"/>
        <v>25.545454545454543</v>
      </c>
      <c r="O2780" s="16">
        <f t="shared" si="259"/>
        <v>41846.978078703702</v>
      </c>
      <c r="P2780" s="18">
        <f t="shared" si="260"/>
        <v>41876.978078703702</v>
      </c>
      <c r="Q2780" t="s">
        <v>8304</v>
      </c>
      <c r="R2780" s="7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7">
        <v>2500</v>
      </c>
      <c r="E2781">
        <v>53</v>
      </c>
      <c r="F2781" t="s">
        <v>8221</v>
      </c>
      <c r="G2781" t="s">
        <v>8224</v>
      </c>
      <c r="H2781" t="s">
        <v>8246</v>
      </c>
      <c r="I2781" s="9">
        <v>1448204621</v>
      </c>
      <c r="J2781">
        <v>1445609021</v>
      </c>
      <c r="K2781" t="b">
        <v>0</v>
      </c>
      <c r="L2781">
        <v>1</v>
      </c>
      <c r="M2781" t="b">
        <v>0</v>
      </c>
      <c r="N2781" s="11">
        <f t="shared" si="258"/>
        <v>2.12</v>
      </c>
      <c r="O2781" s="16">
        <f t="shared" si="259"/>
        <v>42300.585891203707</v>
      </c>
      <c r="P2781" s="18">
        <f t="shared" si="260"/>
        <v>42330.627557870372</v>
      </c>
      <c r="Q2781" t="s">
        <v>8304</v>
      </c>
      <c r="R2781" s="7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7">
        <v>100000</v>
      </c>
      <c r="E2782">
        <v>0</v>
      </c>
      <c r="F2782" t="s">
        <v>8221</v>
      </c>
      <c r="G2782" t="s">
        <v>8237</v>
      </c>
      <c r="H2782" t="s">
        <v>8249</v>
      </c>
      <c r="I2782" s="9">
        <v>1489142688</v>
      </c>
      <c r="J2782">
        <v>1486550688</v>
      </c>
      <c r="K2782" t="b">
        <v>0</v>
      </c>
      <c r="L2782">
        <v>0</v>
      </c>
      <c r="M2782" t="b">
        <v>0</v>
      </c>
      <c r="N2782" s="11">
        <f t="shared" si="258"/>
        <v>0</v>
      </c>
      <c r="O2782" s="16">
        <f t="shared" si="259"/>
        <v>42774.447777777779</v>
      </c>
      <c r="P2782" s="18">
        <f t="shared" si="260"/>
        <v>42804.447777777779</v>
      </c>
      <c r="Q2782" t="s">
        <v>8304</v>
      </c>
      <c r="R2782" s="7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7">
        <v>1250</v>
      </c>
      <c r="E2783">
        <v>1316</v>
      </c>
      <c r="F2783" t="s">
        <v>8219</v>
      </c>
      <c r="G2783" t="s">
        <v>8224</v>
      </c>
      <c r="H2783" t="s">
        <v>8246</v>
      </c>
      <c r="I2783" s="9">
        <v>1423724400</v>
      </c>
      <c r="J2783">
        <v>1421274954</v>
      </c>
      <c r="K2783" t="b">
        <v>0</v>
      </c>
      <c r="L2783">
        <v>28</v>
      </c>
      <c r="M2783" t="b">
        <v>1</v>
      </c>
      <c r="N2783" s="11">
        <f t="shared" si="258"/>
        <v>105.28</v>
      </c>
      <c r="O2783" s="16">
        <f t="shared" si="259"/>
        <v>42018.94159722222</v>
      </c>
      <c r="P2783" s="18">
        <f t="shared" si="260"/>
        <v>42047.291666666672</v>
      </c>
      <c r="Q2783" t="s">
        <v>8271</v>
      </c>
      <c r="R2783" s="7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7">
        <v>1000</v>
      </c>
      <c r="E2784">
        <v>1200</v>
      </c>
      <c r="F2784" t="s">
        <v>8219</v>
      </c>
      <c r="G2784" t="s">
        <v>8224</v>
      </c>
      <c r="H2784" t="s">
        <v>8246</v>
      </c>
      <c r="I2784" s="9">
        <v>1424149140</v>
      </c>
      <c r="J2784">
        <v>1421964718</v>
      </c>
      <c r="K2784" t="b">
        <v>0</v>
      </c>
      <c r="L2784">
        <v>18</v>
      </c>
      <c r="M2784" t="b">
        <v>1</v>
      </c>
      <c r="N2784" s="11">
        <f t="shared" si="258"/>
        <v>120</v>
      </c>
      <c r="O2784" s="16">
        <f t="shared" si="259"/>
        <v>42026.924976851849</v>
      </c>
      <c r="P2784" s="18">
        <f t="shared" si="260"/>
        <v>42052.207638888889</v>
      </c>
      <c r="Q2784" t="s">
        <v>8271</v>
      </c>
      <c r="R2784" s="7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7">
        <v>1000</v>
      </c>
      <c r="E2785">
        <v>1145</v>
      </c>
      <c r="F2785" t="s">
        <v>8219</v>
      </c>
      <c r="G2785" t="s">
        <v>8225</v>
      </c>
      <c r="H2785" t="s">
        <v>8247</v>
      </c>
      <c r="I2785" s="9">
        <v>1429793446</v>
      </c>
      <c r="J2785">
        <v>1428583846</v>
      </c>
      <c r="K2785" t="b">
        <v>0</v>
      </c>
      <c r="L2785">
        <v>61</v>
      </c>
      <c r="M2785" t="b">
        <v>1</v>
      </c>
      <c r="N2785" s="11">
        <f t="shared" si="258"/>
        <v>114.5</v>
      </c>
      <c r="O2785" s="16">
        <f t="shared" si="259"/>
        <v>42103.535254629634</v>
      </c>
      <c r="P2785" s="18">
        <f t="shared" si="260"/>
        <v>42117.535254629634</v>
      </c>
      <c r="Q2785" t="s">
        <v>8271</v>
      </c>
      <c r="R2785" s="7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7">
        <v>6000</v>
      </c>
      <c r="E2786">
        <v>7140</v>
      </c>
      <c r="F2786" t="s">
        <v>8219</v>
      </c>
      <c r="G2786" t="s">
        <v>8224</v>
      </c>
      <c r="H2786" t="s">
        <v>8246</v>
      </c>
      <c r="I2786" s="9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>
        <f t="shared" si="258"/>
        <v>119</v>
      </c>
      <c r="O2786" s="16">
        <f t="shared" si="259"/>
        <v>41920.787534722222</v>
      </c>
      <c r="P2786" s="18">
        <f t="shared" si="260"/>
        <v>41941.787534722222</v>
      </c>
      <c r="Q2786" t="s">
        <v>8271</v>
      </c>
      <c r="R2786" s="7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7">
        <v>5000</v>
      </c>
      <c r="E2787">
        <v>5234</v>
      </c>
      <c r="F2787" t="s">
        <v>8219</v>
      </c>
      <c r="G2787" t="s">
        <v>8224</v>
      </c>
      <c r="H2787" t="s">
        <v>8246</v>
      </c>
      <c r="I2787" s="9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>
        <f t="shared" si="258"/>
        <v>104.67999999999999</v>
      </c>
      <c r="O2787" s="16">
        <f t="shared" si="259"/>
        <v>42558.189432870371</v>
      </c>
      <c r="P2787" s="18">
        <f t="shared" si="260"/>
        <v>42587.875</v>
      </c>
      <c r="Q2787" t="s">
        <v>8271</v>
      </c>
      <c r="R2787" s="7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7">
        <v>2500</v>
      </c>
      <c r="E2788">
        <v>2946</v>
      </c>
      <c r="F2788" t="s">
        <v>8219</v>
      </c>
      <c r="G2788" t="s">
        <v>8225</v>
      </c>
      <c r="H2788" t="s">
        <v>8247</v>
      </c>
      <c r="I2788" s="9">
        <v>1404913180</v>
      </c>
      <c r="J2788">
        <v>1403703580</v>
      </c>
      <c r="K2788" t="b">
        <v>0</v>
      </c>
      <c r="L2788">
        <v>74</v>
      </c>
      <c r="M2788" t="b">
        <v>1</v>
      </c>
      <c r="N2788" s="11">
        <f t="shared" si="258"/>
        <v>117.83999999999999</v>
      </c>
      <c r="O2788" s="16">
        <f t="shared" si="259"/>
        <v>41815.569212962961</v>
      </c>
      <c r="P2788" s="18">
        <f t="shared" si="260"/>
        <v>41829.569212962961</v>
      </c>
      <c r="Q2788" t="s">
        <v>8271</v>
      </c>
      <c r="R2788" s="7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7">
        <v>1000</v>
      </c>
      <c r="E2789">
        <v>1197</v>
      </c>
      <c r="F2789" t="s">
        <v>8219</v>
      </c>
      <c r="G2789" t="s">
        <v>8224</v>
      </c>
      <c r="H2789" t="s">
        <v>8246</v>
      </c>
      <c r="I2789" s="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>
        <f t="shared" si="258"/>
        <v>119.7</v>
      </c>
      <c r="O2789" s="16">
        <f t="shared" si="259"/>
        <v>41808.198518518519</v>
      </c>
      <c r="P2789" s="18">
        <f t="shared" si="260"/>
        <v>41838.198518518519</v>
      </c>
      <c r="Q2789" t="s">
        <v>8271</v>
      </c>
      <c r="R2789" s="7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7">
        <v>2000</v>
      </c>
      <c r="E2790">
        <v>2050</v>
      </c>
      <c r="F2790" t="s">
        <v>8219</v>
      </c>
      <c r="G2790" t="s">
        <v>8224</v>
      </c>
      <c r="H2790" t="s">
        <v>8246</v>
      </c>
      <c r="I2790" s="9">
        <v>1469811043</v>
      </c>
      <c r="J2790">
        <v>1467219043</v>
      </c>
      <c r="K2790" t="b">
        <v>0</v>
      </c>
      <c r="L2790">
        <v>20</v>
      </c>
      <c r="M2790" t="b">
        <v>1</v>
      </c>
      <c r="N2790" s="11">
        <f t="shared" si="258"/>
        <v>102.49999999999999</v>
      </c>
      <c r="O2790" s="16">
        <f t="shared" si="259"/>
        <v>42550.701886574068</v>
      </c>
      <c r="P2790" s="18">
        <f t="shared" si="260"/>
        <v>42580.701886574068</v>
      </c>
      <c r="Q2790" t="s">
        <v>8271</v>
      </c>
      <c r="R2790" s="7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7">
        <v>3000</v>
      </c>
      <c r="E2791">
        <v>3035</v>
      </c>
      <c r="F2791" t="s">
        <v>8219</v>
      </c>
      <c r="G2791" t="s">
        <v>8224</v>
      </c>
      <c r="H2791" t="s">
        <v>8246</v>
      </c>
      <c r="I2791" s="9">
        <v>1426132800</v>
      </c>
      <c r="J2791">
        <v>1424477934</v>
      </c>
      <c r="K2791" t="b">
        <v>0</v>
      </c>
      <c r="L2791">
        <v>24</v>
      </c>
      <c r="M2791" t="b">
        <v>1</v>
      </c>
      <c r="N2791" s="11">
        <f t="shared" si="258"/>
        <v>101.16666666666667</v>
      </c>
      <c r="O2791" s="16">
        <f t="shared" si="259"/>
        <v>42056.013124999998</v>
      </c>
      <c r="P2791" s="18">
        <f t="shared" si="260"/>
        <v>42075.166666666672</v>
      </c>
      <c r="Q2791" t="s">
        <v>8271</v>
      </c>
      <c r="R2791" s="7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7">
        <v>3000</v>
      </c>
      <c r="E2792">
        <v>3160</v>
      </c>
      <c r="F2792" t="s">
        <v>8219</v>
      </c>
      <c r="G2792" t="s">
        <v>8224</v>
      </c>
      <c r="H2792" t="s">
        <v>8246</v>
      </c>
      <c r="I2792" s="9">
        <v>1423693903</v>
      </c>
      <c r="J2792">
        <v>1421101903</v>
      </c>
      <c r="K2792" t="b">
        <v>0</v>
      </c>
      <c r="L2792">
        <v>66</v>
      </c>
      <c r="M2792" t="b">
        <v>1</v>
      </c>
      <c r="N2792" s="11">
        <f t="shared" si="258"/>
        <v>105.33333333333333</v>
      </c>
      <c r="O2792" s="16">
        <f t="shared" si="259"/>
        <v>42016.938692129625</v>
      </c>
      <c r="P2792" s="18">
        <f t="shared" si="260"/>
        <v>42046.938692129625</v>
      </c>
      <c r="Q2792" t="s">
        <v>8271</v>
      </c>
      <c r="R2792" s="7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7">
        <v>2000</v>
      </c>
      <c r="E2793">
        <v>2050</v>
      </c>
      <c r="F2793" t="s">
        <v>8219</v>
      </c>
      <c r="G2793" t="s">
        <v>8224</v>
      </c>
      <c r="H2793" t="s">
        <v>8246</v>
      </c>
      <c r="I2793" s="9">
        <v>1473393600</v>
      </c>
      <c r="J2793">
        <v>1470778559</v>
      </c>
      <c r="K2793" t="b">
        <v>0</v>
      </c>
      <c r="L2793">
        <v>28</v>
      </c>
      <c r="M2793" t="b">
        <v>1</v>
      </c>
      <c r="N2793" s="11">
        <f t="shared" si="258"/>
        <v>102.49999999999999</v>
      </c>
      <c r="O2793" s="16">
        <f t="shared" si="259"/>
        <v>42591.899988425925</v>
      </c>
      <c r="P2793" s="18">
        <f t="shared" si="260"/>
        <v>42622.166666666672</v>
      </c>
      <c r="Q2793" t="s">
        <v>8271</v>
      </c>
      <c r="R2793" s="7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7">
        <v>2000</v>
      </c>
      <c r="E2794">
        <v>2152</v>
      </c>
      <c r="F2794" t="s">
        <v>8219</v>
      </c>
      <c r="G2794" t="s">
        <v>8224</v>
      </c>
      <c r="H2794" t="s">
        <v>8246</v>
      </c>
      <c r="I2794" s="9">
        <v>1439357559</v>
      </c>
      <c r="J2794">
        <v>1435469559</v>
      </c>
      <c r="K2794" t="b">
        <v>0</v>
      </c>
      <c r="L2794">
        <v>24</v>
      </c>
      <c r="M2794" t="b">
        <v>1</v>
      </c>
      <c r="N2794" s="11">
        <f t="shared" si="258"/>
        <v>107.60000000000001</v>
      </c>
      <c r="O2794" s="16">
        <f t="shared" si="259"/>
        <v>42183.231006944443</v>
      </c>
      <c r="P2794" s="18">
        <f t="shared" si="260"/>
        <v>42228.231006944443</v>
      </c>
      <c r="Q2794" t="s">
        <v>8271</v>
      </c>
      <c r="R2794" s="7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7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9">
        <v>1437473005</v>
      </c>
      <c r="J2795">
        <v>1434881005</v>
      </c>
      <c r="K2795" t="b">
        <v>0</v>
      </c>
      <c r="L2795">
        <v>73</v>
      </c>
      <c r="M2795" t="b">
        <v>1</v>
      </c>
      <c r="N2795" s="11">
        <f t="shared" si="258"/>
        <v>110.5675</v>
      </c>
      <c r="O2795" s="16">
        <f t="shared" si="259"/>
        <v>42176.419039351851</v>
      </c>
      <c r="P2795" s="18">
        <f t="shared" si="260"/>
        <v>42206.419039351851</v>
      </c>
      <c r="Q2795" t="s">
        <v>8271</v>
      </c>
      <c r="R2795" s="7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7">
        <v>50</v>
      </c>
      <c r="E2796">
        <v>75</v>
      </c>
      <c r="F2796" t="s">
        <v>8219</v>
      </c>
      <c r="G2796" t="s">
        <v>8225</v>
      </c>
      <c r="H2796" t="s">
        <v>8247</v>
      </c>
      <c r="I2796" s="9">
        <v>1457031600</v>
      </c>
      <c r="J2796">
        <v>1455640559</v>
      </c>
      <c r="K2796" t="b">
        <v>0</v>
      </c>
      <c r="L2796">
        <v>3</v>
      </c>
      <c r="M2796" t="b">
        <v>1</v>
      </c>
      <c r="N2796" s="11">
        <f t="shared" si="258"/>
        <v>150</v>
      </c>
      <c r="O2796" s="16">
        <f t="shared" si="259"/>
        <v>42416.691655092596</v>
      </c>
      <c r="P2796" s="18">
        <f t="shared" si="260"/>
        <v>42432.791666666672</v>
      </c>
      <c r="Q2796" t="s">
        <v>8271</v>
      </c>
      <c r="R2796" s="7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7">
        <v>700</v>
      </c>
      <c r="E2797">
        <v>730</v>
      </c>
      <c r="F2797" t="s">
        <v>8219</v>
      </c>
      <c r="G2797" t="s">
        <v>8224</v>
      </c>
      <c r="H2797" t="s">
        <v>8246</v>
      </c>
      <c r="I2797" s="9">
        <v>1402095600</v>
      </c>
      <c r="J2797">
        <v>1400675841</v>
      </c>
      <c r="K2797" t="b">
        <v>0</v>
      </c>
      <c r="L2797">
        <v>20</v>
      </c>
      <c r="M2797" t="b">
        <v>1</v>
      </c>
      <c r="N2797" s="11">
        <f t="shared" si="258"/>
        <v>104.28571428571429</v>
      </c>
      <c r="O2797" s="16">
        <f t="shared" si="259"/>
        <v>41780.525937500002</v>
      </c>
      <c r="P2797" s="18">
        <f t="shared" si="260"/>
        <v>41796.958333333336</v>
      </c>
      <c r="Q2797" t="s">
        <v>8271</v>
      </c>
      <c r="R2797" s="7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7">
        <v>800</v>
      </c>
      <c r="E2798">
        <v>924</v>
      </c>
      <c r="F2798" t="s">
        <v>8219</v>
      </c>
      <c r="G2798" t="s">
        <v>8225</v>
      </c>
      <c r="H2798" t="s">
        <v>8247</v>
      </c>
      <c r="I2798" s="9">
        <v>1404564028</v>
      </c>
      <c r="J2798">
        <v>1401972028</v>
      </c>
      <c r="K2798" t="b">
        <v>0</v>
      </c>
      <c r="L2798">
        <v>21</v>
      </c>
      <c r="M2798" t="b">
        <v>1</v>
      </c>
      <c r="N2798" s="11">
        <f t="shared" si="258"/>
        <v>115.5</v>
      </c>
      <c r="O2798" s="16">
        <f t="shared" si="259"/>
        <v>41795.528101851851</v>
      </c>
      <c r="P2798" s="18">
        <f t="shared" si="260"/>
        <v>41825.528101851851</v>
      </c>
      <c r="Q2798" t="s">
        <v>8271</v>
      </c>
      <c r="R2798" s="7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7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>
        <f t="shared" si="258"/>
        <v>102.64512500000001</v>
      </c>
      <c r="O2799" s="16">
        <f t="shared" si="259"/>
        <v>41798.94027777778</v>
      </c>
      <c r="P2799" s="18">
        <f t="shared" si="260"/>
        <v>41828.94027777778</v>
      </c>
      <c r="Q2799" t="s">
        <v>8271</v>
      </c>
      <c r="R2799" s="7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7">
        <v>5000</v>
      </c>
      <c r="E2800">
        <v>5070</v>
      </c>
      <c r="F2800" t="s">
        <v>8219</v>
      </c>
      <c r="G2800" t="s">
        <v>8225</v>
      </c>
      <c r="H2800" t="s">
        <v>8247</v>
      </c>
      <c r="I2800" s="9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>
        <f t="shared" si="258"/>
        <v>101.4</v>
      </c>
      <c r="O2800" s="16">
        <f t="shared" si="259"/>
        <v>42201.675011574072</v>
      </c>
      <c r="P2800" s="18">
        <f t="shared" si="260"/>
        <v>42216.666666666672</v>
      </c>
      <c r="Q2800" t="s">
        <v>8271</v>
      </c>
      <c r="R2800" s="7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7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9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>
        <f t="shared" si="258"/>
        <v>116.6348</v>
      </c>
      <c r="O2801" s="16">
        <f t="shared" si="259"/>
        <v>42507.264699074076</v>
      </c>
      <c r="P2801" s="18">
        <f t="shared" si="260"/>
        <v>42538.666666666672</v>
      </c>
      <c r="Q2801" t="s">
        <v>8271</v>
      </c>
      <c r="R2801" s="7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7">
        <v>1000</v>
      </c>
      <c r="E2802">
        <v>1330</v>
      </c>
      <c r="F2802" t="s">
        <v>8219</v>
      </c>
      <c r="G2802" t="s">
        <v>8225</v>
      </c>
      <c r="H2802" t="s">
        <v>8247</v>
      </c>
      <c r="I2802" s="9">
        <v>1420377366</v>
      </c>
      <c r="J2802">
        <v>1415193366</v>
      </c>
      <c r="K2802" t="b">
        <v>0</v>
      </c>
      <c r="L2802">
        <v>31</v>
      </c>
      <c r="M2802" t="b">
        <v>1</v>
      </c>
      <c r="N2802" s="11">
        <f t="shared" si="258"/>
        <v>133</v>
      </c>
      <c r="O2802" s="16">
        <f t="shared" si="259"/>
        <v>41948.552847222221</v>
      </c>
      <c r="P2802" s="18">
        <f t="shared" si="260"/>
        <v>42008.552847222221</v>
      </c>
      <c r="Q2802" t="s">
        <v>8271</v>
      </c>
      <c r="R2802" s="7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7">
        <v>500</v>
      </c>
      <c r="E2803">
        <v>666</v>
      </c>
      <c r="F2803" t="s">
        <v>8219</v>
      </c>
      <c r="G2803" t="s">
        <v>8226</v>
      </c>
      <c r="H2803" t="s">
        <v>8248</v>
      </c>
      <c r="I2803" s="9">
        <v>1412938800</v>
      </c>
      <c r="J2803">
        <v>1411019409</v>
      </c>
      <c r="K2803" t="b">
        <v>0</v>
      </c>
      <c r="L2803">
        <v>13</v>
      </c>
      <c r="M2803" t="b">
        <v>1</v>
      </c>
      <c r="N2803" s="11">
        <f t="shared" si="258"/>
        <v>133.20000000000002</v>
      </c>
      <c r="O2803" s="16">
        <f t="shared" si="259"/>
        <v>41900.243159722224</v>
      </c>
      <c r="P2803" s="18">
        <f t="shared" si="260"/>
        <v>41922.458333333336</v>
      </c>
      <c r="Q2803" t="s">
        <v>8271</v>
      </c>
      <c r="R2803" s="7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7">
        <v>3000</v>
      </c>
      <c r="E2804">
        <v>3055</v>
      </c>
      <c r="F2804" t="s">
        <v>8219</v>
      </c>
      <c r="G2804" t="s">
        <v>8225</v>
      </c>
      <c r="H2804" t="s">
        <v>8247</v>
      </c>
      <c r="I2804" s="9">
        <v>1438875107</v>
      </c>
      <c r="J2804">
        <v>1436283107</v>
      </c>
      <c r="K2804" t="b">
        <v>0</v>
      </c>
      <c r="L2804">
        <v>90</v>
      </c>
      <c r="M2804" t="b">
        <v>1</v>
      </c>
      <c r="N2804" s="11">
        <f t="shared" si="258"/>
        <v>101.83333333333333</v>
      </c>
      <c r="O2804" s="16">
        <f t="shared" si="259"/>
        <v>42192.64707175926</v>
      </c>
      <c r="P2804" s="18">
        <f t="shared" si="260"/>
        <v>42222.64707175926</v>
      </c>
      <c r="Q2804" t="s">
        <v>8271</v>
      </c>
      <c r="R2804" s="7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7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9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>
        <f t="shared" si="258"/>
        <v>127.95</v>
      </c>
      <c r="O2805" s="16">
        <f t="shared" si="259"/>
        <v>42158.065694444449</v>
      </c>
      <c r="P2805" s="18">
        <f t="shared" si="260"/>
        <v>42201</v>
      </c>
      <c r="Q2805" t="s">
        <v>8271</v>
      </c>
      <c r="R2805" s="7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7">
        <v>1000</v>
      </c>
      <c r="E2806">
        <v>1150</v>
      </c>
      <c r="F2806" t="s">
        <v>8219</v>
      </c>
      <c r="G2806" t="s">
        <v>8225</v>
      </c>
      <c r="H2806" t="s">
        <v>8247</v>
      </c>
      <c r="I2806" s="9">
        <v>1411987990</v>
      </c>
      <c r="J2806">
        <v>1409395990</v>
      </c>
      <c r="K2806" t="b">
        <v>0</v>
      </c>
      <c r="L2806">
        <v>23</v>
      </c>
      <c r="M2806" t="b">
        <v>1</v>
      </c>
      <c r="N2806" s="11">
        <f t="shared" si="258"/>
        <v>114.99999999999999</v>
      </c>
      <c r="O2806" s="16">
        <f t="shared" si="259"/>
        <v>41881.453587962962</v>
      </c>
      <c r="P2806" s="18">
        <f t="shared" si="260"/>
        <v>41911.453587962962</v>
      </c>
      <c r="Q2806" t="s">
        <v>8271</v>
      </c>
      <c r="R2806" s="7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7">
        <v>400</v>
      </c>
      <c r="E2807">
        <v>440</v>
      </c>
      <c r="F2807" t="s">
        <v>8219</v>
      </c>
      <c r="G2807" t="s">
        <v>8225</v>
      </c>
      <c r="H2807" t="s">
        <v>8247</v>
      </c>
      <c r="I2807" s="9">
        <v>1440245273</v>
      </c>
      <c r="J2807">
        <v>1438085273</v>
      </c>
      <c r="K2807" t="b">
        <v>0</v>
      </c>
      <c r="L2807">
        <v>18</v>
      </c>
      <c r="M2807" t="b">
        <v>1</v>
      </c>
      <c r="N2807" s="11">
        <f t="shared" si="258"/>
        <v>110.00000000000001</v>
      </c>
      <c r="O2807" s="16">
        <f t="shared" si="259"/>
        <v>42213.505474537036</v>
      </c>
      <c r="P2807" s="18">
        <f t="shared" si="260"/>
        <v>42238.505474537036</v>
      </c>
      <c r="Q2807" t="s">
        <v>8271</v>
      </c>
      <c r="R2807" s="7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7">
        <v>3000</v>
      </c>
      <c r="E2808">
        <v>3363</v>
      </c>
      <c r="F2808" t="s">
        <v>8219</v>
      </c>
      <c r="G2808" t="s">
        <v>8225</v>
      </c>
      <c r="H2808" t="s">
        <v>8247</v>
      </c>
      <c r="I2808" s="9">
        <v>1438772400</v>
      </c>
      <c r="J2808">
        <v>1435645490</v>
      </c>
      <c r="K2808" t="b">
        <v>0</v>
      </c>
      <c r="L2808">
        <v>76</v>
      </c>
      <c r="M2808" t="b">
        <v>1</v>
      </c>
      <c r="N2808" s="11">
        <f t="shared" si="258"/>
        <v>112.1</v>
      </c>
      <c r="O2808" s="16">
        <f t="shared" si="259"/>
        <v>42185.267245370371</v>
      </c>
      <c r="P2808" s="18">
        <f t="shared" si="260"/>
        <v>42221.458333333328</v>
      </c>
      <c r="Q2808" t="s">
        <v>8271</v>
      </c>
      <c r="R2808" s="7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7">
        <v>5000</v>
      </c>
      <c r="E2809">
        <v>6300</v>
      </c>
      <c r="F2809" t="s">
        <v>8219</v>
      </c>
      <c r="G2809" t="s">
        <v>8224</v>
      </c>
      <c r="H2809" t="s">
        <v>8246</v>
      </c>
      <c r="I2809" s="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>
        <f t="shared" si="258"/>
        <v>126</v>
      </c>
      <c r="O2809" s="16">
        <f t="shared" si="259"/>
        <v>42154.873124999998</v>
      </c>
      <c r="P2809" s="18">
        <f t="shared" si="260"/>
        <v>42184.873124999998</v>
      </c>
      <c r="Q2809" t="s">
        <v>8271</v>
      </c>
      <c r="R2809" s="7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7">
        <v>4500</v>
      </c>
      <c r="E2810">
        <v>4511</v>
      </c>
      <c r="F2810" t="s">
        <v>8219</v>
      </c>
      <c r="G2810" t="s">
        <v>8224</v>
      </c>
      <c r="H2810" t="s">
        <v>8246</v>
      </c>
      <c r="I2810" s="9">
        <v>1440274735</v>
      </c>
      <c r="J2810">
        <v>1437682735</v>
      </c>
      <c r="K2810" t="b">
        <v>0</v>
      </c>
      <c r="L2810">
        <v>69</v>
      </c>
      <c r="M2810" t="b">
        <v>1</v>
      </c>
      <c r="N2810" s="11">
        <f t="shared" si="258"/>
        <v>100.24444444444444</v>
      </c>
      <c r="O2810" s="16">
        <f t="shared" si="259"/>
        <v>42208.84646990741</v>
      </c>
      <c r="P2810" s="18">
        <f t="shared" si="260"/>
        <v>42238.84646990741</v>
      </c>
      <c r="Q2810" t="s">
        <v>8271</v>
      </c>
      <c r="R2810" s="7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7">
        <v>2500</v>
      </c>
      <c r="E2811">
        <v>2560</v>
      </c>
      <c r="F2811" t="s">
        <v>8219</v>
      </c>
      <c r="G2811" t="s">
        <v>8224</v>
      </c>
      <c r="H2811" t="s">
        <v>8246</v>
      </c>
      <c r="I2811" s="9">
        <v>1459348740</v>
      </c>
      <c r="J2811">
        <v>1458647725</v>
      </c>
      <c r="K2811" t="b">
        <v>0</v>
      </c>
      <c r="L2811">
        <v>21</v>
      </c>
      <c r="M2811" t="b">
        <v>1</v>
      </c>
      <c r="N2811" s="11">
        <f t="shared" si="258"/>
        <v>102.4</v>
      </c>
      <c r="O2811" s="16">
        <f t="shared" si="259"/>
        <v>42451.496817129635</v>
      </c>
      <c r="P2811" s="18">
        <f t="shared" si="260"/>
        <v>42459.610416666663</v>
      </c>
      <c r="Q2811" t="s">
        <v>8271</v>
      </c>
      <c r="R2811" s="7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7">
        <v>2500</v>
      </c>
      <c r="E2812">
        <v>2705</v>
      </c>
      <c r="F2812" t="s">
        <v>8219</v>
      </c>
      <c r="G2812" t="s">
        <v>8224</v>
      </c>
      <c r="H2812" t="s">
        <v>8246</v>
      </c>
      <c r="I2812" s="9">
        <v>1401595140</v>
      </c>
      <c r="J2812">
        <v>1398828064</v>
      </c>
      <c r="K2812" t="b">
        <v>0</v>
      </c>
      <c r="L2812">
        <v>57</v>
      </c>
      <c r="M2812" t="b">
        <v>1</v>
      </c>
      <c r="N2812" s="11">
        <f t="shared" si="258"/>
        <v>108.2</v>
      </c>
      <c r="O2812" s="16">
        <f t="shared" si="259"/>
        <v>41759.13962962963</v>
      </c>
      <c r="P2812" s="18">
        <f t="shared" si="260"/>
        <v>41791.165972222225</v>
      </c>
      <c r="Q2812" t="s">
        <v>8271</v>
      </c>
      <c r="R2812" s="7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7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9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>
        <f t="shared" si="258"/>
        <v>100.27</v>
      </c>
      <c r="O2813" s="16">
        <f t="shared" si="259"/>
        <v>42028.496562500004</v>
      </c>
      <c r="P2813" s="18">
        <f t="shared" si="260"/>
        <v>42058.496562500004</v>
      </c>
      <c r="Q2813" t="s">
        <v>8271</v>
      </c>
      <c r="R2813" s="7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7">
        <v>5000</v>
      </c>
      <c r="E2814">
        <v>5665</v>
      </c>
      <c r="F2814" t="s">
        <v>8219</v>
      </c>
      <c r="G2814" t="s">
        <v>8229</v>
      </c>
      <c r="H2814" t="s">
        <v>8251</v>
      </c>
      <c r="I2814" s="9">
        <v>1428292800</v>
      </c>
      <c r="J2814">
        <v>1424368298</v>
      </c>
      <c r="K2814" t="b">
        <v>0</v>
      </c>
      <c r="L2814">
        <v>83</v>
      </c>
      <c r="M2814" t="b">
        <v>1</v>
      </c>
      <c r="N2814" s="11">
        <f t="shared" si="258"/>
        <v>113.3</v>
      </c>
      <c r="O2814" s="16">
        <f t="shared" si="259"/>
        <v>42054.74418981481</v>
      </c>
      <c r="P2814" s="18">
        <f t="shared" si="260"/>
        <v>42100.166666666672</v>
      </c>
      <c r="Q2814" t="s">
        <v>8271</v>
      </c>
      <c r="R2814" s="7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7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9">
        <v>1481737761</v>
      </c>
      <c r="J2815">
        <v>1479577761</v>
      </c>
      <c r="K2815" t="b">
        <v>0</v>
      </c>
      <c r="L2815">
        <v>96</v>
      </c>
      <c r="M2815" t="b">
        <v>1</v>
      </c>
      <c r="N2815" s="11">
        <f t="shared" si="258"/>
        <v>127.57571428571428</v>
      </c>
      <c r="O2815" s="16">
        <f t="shared" si="259"/>
        <v>42693.742604166662</v>
      </c>
      <c r="P2815" s="18">
        <f t="shared" si="260"/>
        <v>42718.742604166662</v>
      </c>
      <c r="Q2815" t="s">
        <v>8271</v>
      </c>
      <c r="R2815" s="7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7">
        <v>1500</v>
      </c>
      <c r="E2816">
        <v>1616</v>
      </c>
      <c r="F2816" t="s">
        <v>8219</v>
      </c>
      <c r="G2816" t="s">
        <v>8225</v>
      </c>
      <c r="H2816" t="s">
        <v>8247</v>
      </c>
      <c r="I2816" s="9">
        <v>1431164115</v>
      </c>
      <c r="J2816">
        <v>1428572115</v>
      </c>
      <c r="K2816" t="b">
        <v>0</v>
      </c>
      <c r="L2816">
        <v>64</v>
      </c>
      <c r="M2816" t="b">
        <v>1</v>
      </c>
      <c r="N2816" s="11">
        <f t="shared" si="258"/>
        <v>107.73333333333332</v>
      </c>
      <c r="O2816" s="16">
        <f t="shared" si="259"/>
        <v>42103.399479166663</v>
      </c>
      <c r="P2816" s="18">
        <f t="shared" si="260"/>
        <v>42133.399479166663</v>
      </c>
      <c r="Q2816" t="s">
        <v>8271</v>
      </c>
      <c r="R2816" s="7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7">
        <v>250</v>
      </c>
      <c r="E2817">
        <v>605</v>
      </c>
      <c r="F2817" t="s">
        <v>8219</v>
      </c>
      <c r="G2817" t="s">
        <v>8229</v>
      </c>
      <c r="H2817" t="s">
        <v>8251</v>
      </c>
      <c r="I2817" s="9">
        <v>1470595109</v>
      </c>
      <c r="J2817">
        <v>1468003109</v>
      </c>
      <c r="K2817" t="b">
        <v>0</v>
      </c>
      <c r="L2817">
        <v>14</v>
      </c>
      <c r="M2817" t="b">
        <v>1</v>
      </c>
      <c r="N2817" s="11">
        <f t="shared" si="258"/>
        <v>242</v>
      </c>
      <c r="O2817" s="16">
        <f t="shared" si="259"/>
        <v>42559.776724537034</v>
      </c>
      <c r="P2817" s="18">
        <f t="shared" si="260"/>
        <v>42589.776724537034</v>
      </c>
      <c r="Q2817" t="s">
        <v>8271</v>
      </c>
      <c r="R2817" s="7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7">
        <v>3000</v>
      </c>
      <c r="E2818">
        <v>4247</v>
      </c>
      <c r="F2818" t="s">
        <v>8219</v>
      </c>
      <c r="G2818" t="s">
        <v>8225</v>
      </c>
      <c r="H2818" t="s">
        <v>8247</v>
      </c>
      <c r="I2818" s="9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>
        <f t="shared" ref="N2818:N2881" si="264">E2818/D2818*100</f>
        <v>141.56666666666666</v>
      </c>
      <c r="O2818" s="16">
        <f t="shared" ref="O2818:O2881" si="265">(((J2818/60)/60)/24)+DATE(1970,1,1)</f>
        <v>42188.467499999999</v>
      </c>
      <c r="P2818" s="18">
        <f t="shared" ref="P2818:P2881" si="266">(((I2818/60)/60)/24)+DATE(1970,1,1)</f>
        <v>42218.666666666672</v>
      </c>
      <c r="Q2818" t="s">
        <v>8271</v>
      </c>
      <c r="R2818" s="7">
        <f t="shared" ref="R2818:R2881" si="267">E2818/L2818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7">
        <v>600</v>
      </c>
      <c r="E2819">
        <v>780</v>
      </c>
      <c r="F2819" t="s">
        <v>8219</v>
      </c>
      <c r="G2819" t="s">
        <v>8225</v>
      </c>
      <c r="H2819" t="s">
        <v>8247</v>
      </c>
      <c r="I2819" s="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>
        <f t="shared" si="264"/>
        <v>130</v>
      </c>
      <c r="O2819" s="16">
        <f t="shared" si="265"/>
        <v>42023.634976851856</v>
      </c>
      <c r="P2819" s="18">
        <f t="shared" si="266"/>
        <v>42063.634976851856</v>
      </c>
      <c r="Q2819" t="s">
        <v>8271</v>
      </c>
      <c r="R2819" s="7">
        <f t="shared" si="267"/>
        <v>23.636363636363637</v>
      </c>
      <c r="S2819" t="str">
        <f t="shared" ref="S2819:S2882" si="268">LEFT(Q2819,FIND("/",Q2819)-1)</f>
        <v>theater</v>
      </c>
      <c r="T2819" t="str">
        <f t="shared" ref="T2819:T2882" si="269">RIGHT(Q2819,LEN(Q2819)-FIND("/",Q2819))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7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9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>
        <f t="shared" si="264"/>
        <v>106.03</v>
      </c>
      <c r="O2820" s="16">
        <f t="shared" si="265"/>
        <v>42250.598217592589</v>
      </c>
      <c r="P2820" s="18">
        <f t="shared" si="266"/>
        <v>42270.598217592589</v>
      </c>
      <c r="Q2820" t="s">
        <v>8271</v>
      </c>
      <c r="R2820" s="7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7">
        <v>5000</v>
      </c>
      <c r="E2821">
        <v>5240</v>
      </c>
      <c r="F2821" t="s">
        <v>8219</v>
      </c>
      <c r="G2821" t="s">
        <v>8225</v>
      </c>
      <c r="H2821" t="s">
        <v>8247</v>
      </c>
      <c r="I2821" s="9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>
        <f t="shared" si="264"/>
        <v>104.80000000000001</v>
      </c>
      <c r="O2821" s="16">
        <f t="shared" si="265"/>
        <v>42139.525567129633</v>
      </c>
      <c r="P2821" s="18">
        <f t="shared" si="266"/>
        <v>42169.525567129633</v>
      </c>
      <c r="Q2821" t="s">
        <v>8271</v>
      </c>
      <c r="R2821" s="7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7">
        <v>200</v>
      </c>
      <c r="E2822">
        <v>272</v>
      </c>
      <c r="F2822" t="s">
        <v>8219</v>
      </c>
      <c r="G2822" t="s">
        <v>8225</v>
      </c>
      <c r="H2822" t="s">
        <v>8247</v>
      </c>
      <c r="I2822" s="9">
        <v>1456444800</v>
      </c>
      <c r="J2822">
        <v>1454337589</v>
      </c>
      <c r="K2822" t="b">
        <v>0</v>
      </c>
      <c r="L2822">
        <v>20</v>
      </c>
      <c r="M2822" t="b">
        <v>1</v>
      </c>
      <c r="N2822" s="11">
        <f t="shared" si="264"/>
        <v>136</v>
      </c>
      <c r="O2822" s="16">
        <f t="shared" si="265"/>
        <v>42401.610983796301</v>
      </c>
      <c r="P2822" s="18">
        <f t="shared" si="266"/>
        <v>42426</v>
      </c>
      <c r="Q2822" t="s">
        <v>8271</v>
      </c>
      <c r="R2822" s="7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7">
        <v>1000</v>
      </c>
      <c r="E2823">
        <v>1000</v>
      </c>
      <c r="F2823" t="s">
        <v>8219</v>
      </c>
      <c r="G2823" t="s">
        <v>8225</v>
      </c>
      <c r="H2823" t="s">
        <v>8247</v>
      </c>
      <c r="I2823" s="9">
        <v>1411510135</v>
      </c>
      <c r="J2823">
        <v>1408918135</v>
      </c>
      <c r="K2823" t="b">
        <v>0</v>
      </c>
      <c r="L2823">
        <v>35</v>
      </c>
      <c r="M2823" t="b">
        <v>1</v>
      </c>
      <c r="N2823" s="11">
        <f t="shared" si="264"/>
        <v>100</v>
      </c>
      <c r="O2823" s="16">
        <f t="shared" si="265"/>
        <v>41875.922858796301</v>
      </c>
      <c r="P2823" s="18">
        <f t="shared" si="266"/>
        <v>41905.922858796301</v>
      </c>
      <c r="Q2823" t="s">
        <v>8271</v>
      </c>
      <c r="R2823" s="7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7">
        <v>6000</v>
      </c>
      <c r="E2824">
        <v>6000</v>
      </c>
      <c r="F2824" t="s">
        <v>8219</v>
      </c>
      <c r="G2824" t="s">
        <v>8224</v>
      </c>
      <c r="H2824" t="s">
        <v>8246</v>
      </c>
      <c r="I2824" s="9">
        <v>1427469892</v>
      </c>
      <c r="J2824">
        <v>1424881492</v>
      </c>
      <c r="K2824" t="b">
        <v>0</v>
      </c>
      <c r="L2824">
        <v>94</v>
      </c>
      <c r="M2824" t="b">
        <v>1</v>
      </c>
      <c r="N2824" s="11">
        <f t="shared" si="264"/>
        <v>100</v>
      </c>
      <c r="O2824" s="16">
        <f t="shared" si="265"/>
        <v>42060.683935185181</v>
      </c>
      <c r="P2824" s="18">
        <f t="shared" si="266"/>
        <v>42090.642268518524</v>
      </c>
      <c r="Q2824" t="s">
        <v>8271</v>
      </c>
      <c r="R2824" s="7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7">
        <v>100</v>
      </c>
      <c r="E2825">
        <v>124</v>
      </c>
      <c r="F2825" t="s">
        <v>8219</v>
      </c>
      <c r="G2825" t="s">
        <v>8225</v>
      </c>
      <c r="H2825" t="s">
        <v>8247</v>
      </c>
      <c r="I2825" s="9">
        <v>1427842740</v>
      </c>
      <c r="J2825">
        <v>1425428206</v>
      </c>
      <c r="K2825" t="b">
        <v>0</v>
      </c>
      <c r="L2825">
        <v>14</v>
      </c>
      <c r="M2825" t="b">
        <v>1</v>
      </c>
      <c r="N2825" s="11">
        <f t="shared" si="264"/>
        <v>124</v>
      </c>
      <c r="O2825" s="16">
        <f t="shared" si="265"/>
        <v>42067.011643518519</v>
      </c>
      <c r="P2825" s="18">
        <f t="shared" si="266"/>
        <v>42094.957638888889</v>
      </c>
      <c r="Q2825" t="s">
        <v>8271</v>
      </c>
      <c r="R2825" s="7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7">
        <v>650</v>
      </c>
      <c r="E2826">
        <v>760</v>
      </c>
      <c r="F2826" t="s">
        <v>8219</v>
      </c>
      <c r="G2826" t="s">
        <v>8224</v>
      </c>
      <c r="H2826" t="s">
        <v>8246</v>
      </c>
      <c r="I2826" s="9">
        <v>1434159780</v>
      </c>
      <c r="J2826">
        <v>1431412196</v>
      </c>
      <c r="K2826" t="b">
        <v>0</v>
      </c>
      <c r="L2826">
        <v>15</v>
      </c>
      <c r="M2826" t="b">
        <v>1</v>
      </c>
      <c r="N2826" s="11">
        <f t="shared" si="264"/>
        <v>116.92307692307693</v>
      </c>
      <c r="O2826" s="16">
        <f t="shared" si="265"/>
        <v>42136.270787037036</v>
      </c>
      <c r="P2826" s="18">
        <f t="shared" si="266"/>
        <v>42168.071527777778</v>
      </c>
      <c r="Q2826" t="s">
        <v>8271</v>
      </c>
      <c r="R2826" s="7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7">
        <v>3000</v>
      </c>
      <c r="E2827">
        <v>3100</v>
      </c>
      <c r="F2827" t="s">
        <v>8219</v>
      </c>
      <c r="G2827" t="s">
        <v>8225</v>
      </c>
      <c r="H2827" t="s">
        <v>8247</v>
      </c>
      <c r="I2827" s="9">
        <v>1449255686</v>
      </c>
      <c r="J2827">
        <v>1446663686</v>
      </c>
      <c r="K2827" t="b">
        <v>0</v>
      </c>
      <c r="L2827">
        <v>51</v>
      </c>
      <c r="M2827" t="b">
        <v>1</v>
      </c>
      <c r="N2827" s="11">
        <f t="shared" si="264"/>
        <v>103.33333333333334</v>
      </c>
      <c r="O2827" s="16">
        <f t="shared" si="265"/>
        <v>42312.792662037042</v>
      </c>
      <c r="P2827" s="18">
        <f t="shared" si="266"/>
        <v>42342.792662037042</v>
      </c>
      <c r="Q2827" t="s">
        <v>8271</v>
      </c>
      <c r="R2827" s="7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7">
        <v>2000</v>
      </c>
      <c r="E2828">
        <v>2155</v>
      </c>
      <c r="F2828" t="s">
        <v>8219</v>
      </c>
      <c r="G2828" t="s">
        <v>8224</v>
      </c>
      <c r="H2828" t="s">
        <v>8246</v>
      </c>
      <c r="I2828" s="9">
        <v>1436511600</v>
      </c>
      <c r="J2828">
        <v>1434415812</v>
      </c>
      <c r="K2828" t="b">
        <v>0</v>
      </c>
      <c r="L2828">
        <v>19</v>
      </c>
      <c r="M2828" t="b">
        <v>1</v>
      </c>
      <c r="N2828" s="11">
        <f t="shared" si="264"/>
        <v>107.74999999999999</v>
      </c>
      <c r="O2828" s="16">
        <f t="shared" si="265"/>
        <v>42171.034861111111</v>
      </c>
      <c r="P2828" s="18">
        <f t="shared" si="266"/>
        <v>42195.291666666672</v>
      </c>
      <c r="Q2828" t="s">
        <v>8271</v>
      </c>
      <c r="R2828" s="7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7">
        <v>2000</v>
      </c>
      <c r="E2829">
        <v>2405</v>
      </c>
      <c r="F2829" t="s">
        <v>8219</v>
      </c>
      <c r="G2829" t="s">
        <v>8224</v>
      </c>
      <c r="H2829" t="s">
        <v>8246</v>
      </c>
      <c r="I2829" s="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>
        <f t="shared" si="264"/>
        <v>120.24999999999999</v>
      </c>
      <c r="O2829" s="16">
        <f t="shared" si="265"/>
        <v>42494.683634259258</v>
      </c>
      <c r="P2829" s="18">
        <f t="shared" si="266"/>
        <v>42524.6875</v>
      </c>
      <c r="Q2829" t="s">
        <v>8271</v>
      </c>
      <c r="R2829" s="7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7">
        <v>9500</v>
      </c>
      <c r="E2830">
        <v>9536</v>
      </c>
      <c r="F2830" t="s">
        <v>8219</v>
      </c>
      <c r="G2830" t="s">
        <v>8225</v>
      </c>
      <c r="H2830" t="s">
        <v>8247</v>
      </c>
      <c r="I2830" s="9">
        <v>1443826800</v>
      </c>
      <c r="J2830">
        <v>1441606869</v>
      </c>
      <c r="K2830" t="b">
        <v>0</v>
      </c>
      <c r="L2830">
        <v>97</v>
      </c>
      <c r="M2830" t="b">
        <v>1</v>
      </c>
      <c r="N2830" s="11">
        <f t="shared" si="264"/>
        <v>100.37894736842105</v>
      </c>
      <c r="O2830" s="16">
        <f t="shared" si="265"/>
        <v>42254.264687499999</v>
      </c>
      <c r="P2830" s="18">
        <f t="shared" si="266"/>
        <v>42279.958333333328</v>
      </c>
      <c r="Q2830" t="s">
        <v>8271</v>
      </c>
      <c r="R2830" s="7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7">
        <v>2500</v>
      </c>
      <c r="E2831">
        <v>2663</v>
      </c>
      <c r="F2831" t="s">
        <v>8219</v>
      </c>
      <c r="G2831" t="s">
        <v>8225</v>
      </c>
      <c r="H2831" t="s">
        <v>8247</v>
      </c>
      <c r="I2831" s="9">
        <v>1464863118</v>
      </c>
      <c r="J2831">
        <v>1462443918</v>
      </c>
      <c r="K2831" t="b">
        <v>0</v>
      </c>
      <c r="L2831">
        <v>76</v>
      </c>
      <c r="M2831" t="b">
        <v>1</v>
      </c>
      <c r="N2831" s="11">
        <f t="shared" si="264"/>
        <v>106.52</v>
      </c>
      <c r="O2831" s="16">
        <f t="shared" si="265"/>
        <v>42495.434236111112</v>
      </c>
      <c r="P2831" s="18">
        <f t="shared" si="266"/>
        <v>42523.434236111112</v>
      </c>
      <c r="Q2831" t="s">
        <v>8271</v>
      </c>
      <c r="R2831" s="7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7">
        <v>3000</v>
      </c>
      <c r="E2832">
        <v>3000</v>
      </c>
      <c r="F2832" t="s">
        <v>8219</v>
      </c>
      <c r="G2832" t="s">
        <v>8224</v>
      </c>
      <c r="H2832" t="s">
        <v>8246</v>
      </c>
      <c r="I2832" s="9">
        <v>1399867140</v>
      </c>
      <c r="J2832">
        <v>1398802148</v>
      </c>
      <c r="K2832" t="b">
        <v>0</v>
      </c>
      <c r="L2832">
        <v>11</v>
      </c>
      <c r="M2832" t="b">
        <v>1</v>
      </c>
      <c r="N2832" s="11">
        <f t="shared" si="264"/>
        <v>100</v>
      </c>
      <c r="O2832" s="16">
        <f t="shared" si="265"/>
        <v>41758.839675925927</v>
      </c>
      <c r="P2832" s="18">
        <f t="shared" si="266"/>
        <v>41771.165972222225</v>
      </c>
      <c r="Q2832" t="s">
        <v>8271</v>
      </c>
      <c r="R2832" s="7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7">
        <v>3000</v>
      </c>
      <c r="E2833">
        <v>3320</v>
      </c>
      <c r="F2833" t="s">
        <v>8219</v>
      </c>
      <c r="G2833" t="s">
        <v>8224</v>
      </c>
      <c r="H2833" t="s">
        <v>8246</v>
      </c>
      <c r="I2833" s="9">
        <v>1437076070</v>
      </c>
      <c r="J2833">
        <v>1434484070</v>
      </c>
      <c r="K2833" t="b">
        <v>0</v>
      </c>
      <c r="L2833">
        <v>52</v>
      </c>
      <c r="M2833" t="b">
        <v>1</v>
      </c>
      <c r="N2833" s="11">
        <f t="shared" si="264"/>
        <v>110.66666666666667</v>
      </c>
      <c r="O2833" s="16">
        <f t="shared" si="265"/>
        <v>42171.824884259258</v>
      </c>
      <c r="P2833" s="18">
        <f t="shared" si="266"/>
        <v>42201.824884259258</v>
      </c>
      <c r="Q2833" t="s">
        <v>8271</v>
      </c>
      <c r="R2833" s="7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7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9">
        <v>1416780000</v>
      </c>
      <c r="J2834">
        <v>1414342894</v>
      </c>
      <c r="K2834" t="b">
        <v>0</v>
      </c>
      <c r="L2834">
        <v>95</v>
      </c>
      <c r="M2834" t="b">
        <v>1</v>
      </c>
      <c r="N2834" s="11">
        <f t="shared" si="264"/>
        <v>114.71959999999999</v>
      </c>
      <c r="O2834" s="16">
        <f t="shared" si="265"/>
        <v>41938.709421296298</v>
      </c>
      <c r="P2834" s="18">
        <f t="shared" si="266"/>
        <v>41966.916666666672</v>
      </c>
      <c r="Q2834" t="s">
        <v>8271</v>
      </c>
      <c r="R2834" s="7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7">
        <v>2700</v>
      </c>
      <c r="E2835">
        <v>2923</v>
      </c>
      <c r="F2835" t="s">
        <v>8219</v>
      </c>
      <c r="G2835" t="s">
        <v>8224</v>
      </c>
      <c r="H2835" t="s">
        <v>8246</v>
      </c>
      <c r="I2835" s="9">
        <v>1444528800</v>
      </c>
      <c r="J2835">
        <v>1442804633</v>
      </c>
      <c r="K2835" t="b">
        <v>0</v>
      </c>
      <c r="L2835">
        <v>35</v>
      </c>
      <c r="M2835" t="b">
        <v>1</v>
      </c>
      <c r="N2835" s="11">
        <f t="shared" si="264"/>
        <v>108.25925925925925</v>
      </c>
      <c r="O2835" s="16">
        <f t="shared" si="265"/>
        <v>42268.127696759257</v>
      </c>
      <c r="P2835" s="18">
        <f t="shared" si="266"/>
        <v>42288.083333333328</v>
      </c>
      <c r="Q2835" t="s">
        <v>8271</v>
      </c>
      <c r="R2835" s="7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7">
        <v>800</v>
      </c>
      <c r="E2836">
        <v>1360</v>
      </c>
      <c r="F2836" t="s">
        <v>8219</v>
      </c>
      <c r="G2836" t="s">
        <v>8225</v>
      </c>
      <c r="H2836" t="s">
        <v>8247</v>
      </c>
      <c r="I2836" s="9">
        <v>1422658930</v>
      </c>
      <c r="J2836">
        <v>1421362930</v>
      </c>
      <c r="K2836" t="b">
        <v>0</v>
      </c>
      <c r="L2836">
        <v>21</v>
      </c>
      <c r="M2836" t="b">
        <v>1</v>
      </c>
      <c r="N2836" s="11">
        <f t="shared" si="264"/>
        <v>170</v>
      </c>
      <c r="O2836" s="16">
        <f t="shared" si="265"/>
        <v>42019.959837962961</v>
      </c>
      <c r="P2836" s="18">
        <f t="shared" si="266"/>
        <v>42034.959837962961</v>
      </c>
      <c r="Q2836" t="s">
        <v>8271</v>
      </c>
      <c r="R2836" s="7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9">
        <v>1449273600</v>
      </c>
      <c r="J2837">
        <v>1446742417</v>
      </c>
      <c r="K2837" t="b">
        <v>0</v>
      </c>
      <c r="L2837">
        <v>93</v>
      </c>
      <c r="M2837" t="b">
        <v>1</v>
      </c>
      <c r="N2837" s="11">
        <f t="shared" si="264"/>
        <v>187.09899999999999</v>
      </c>
      <c r="O2837" s="16">
        <f t="shared" si="265"/>
        <v>42313.703900462962</v>
      </c>
      <c r="P2837" s="18">
        <f t="shared" si="266"/>
        <v>42343</v>
      </c>
      <c r="Q2837" t="s">
        <v>8271</v>
      </c>
      <c r="R2837" s="7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7">
        <v>450</v>
      </c>
      <c r="E2838">
        <v>485</v>
      </c>
      <c r="F2838" t="s">
        <v>8219</v>
      </c>
      <c r="G2838" t="s">
        <v>8224</v>
      </c>
      <c r="H2838" t="s">
        <v>8246</v>
      </c>
      <c r="I2838" s="9">
        <v>1487393940</v>
      </c>
      <c r="J2838">
        <v>1484115418</v>
      </c>
      <c r="K2838" t="b">
        <v>0</v>
      </c>
      <c r="L2838">
        <v>11</v>
      </c>
      <c r="M2838" t="b">
        <v>1</v>
      </c>
      <c r="N2838" s="11">
        <f t="shared" si="264"/>
        <v>107.77777777777777</v>
      </c>
      <c r="O2838" s="16">
        <f t="shared" si="265"/>
        <v>42746.261782407411</v>
      </c>
      <c r="P2838" s="18">
        <f t="shared" si="266"/>
        <v>42784.207638888889</v>
      </c>
      <c r="Q2838" t="s">
        <v>8271</v>
      </c>
      <c r="R2838" s="7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7">
        <v>850</v>
      </c>
      <c r="E2839">
        <v>850</v>
      </c>
      <c r="F2839" t="s">
        <v>8219</v>
      </c>
      <c r="G2839" t="s">
        <v>8229</v>
      </c>
      <c r="H2839" t="s">
        <v>8251</v>
      </c>
      <c r="I2839" s="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>
        <f t="shared" si="264"/>
        <v>100</v>
      </c>
      <c r="O2839" s="16">
        <f t="shared" si="265"/>
        <v>42307.908379629633</v>
      </c>
      <c r="P2839" s="18">
        <f t="shared" si="266"/>
        <v>42347.950046296297</v>
      </c>
      <c r="Q2839" t="s">
        <v>8271</v>
      </c>
      <c r="R2839" s="7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7">
        <v>2000</v>
      </c>
      <c r="E2840">
        <v>2405</v>
      </c>
      <c r="F2840" t="s">
        <v>8219</v>
      </c>
      <c r="G2840" t="s">
        <v>8224</v>
      </c>
      <c r="H2840" t="s">
        <v>8246</v>
      </c>
      <c r="I2840" s="9">
        <v>1407967200</v>
      </c>
      <c r="J2840">
        <v>1406039696</v>
      </c>
      <c r="K2840" t="b">
        <v>0</v>
      </c>
      <c r="L2840">
        <v>54</v>
      </c>
      <c r="M2840" t="b">
        <v>1</v>
      </c>
      <c r="N2840" s="11">
        <f t="shared" si="264"/>
        <v>120.24999999999999</v>
      </c>
      <c r="O2840" s="16">
        <f t="shared" si="265"/>
        <v>41842.607592592591</v>
      </c>
      <c r="P2840" s="18">
        <f t="shared" si="266"/>
        <v>41864.916666666664</v>
      </c>
      <c r="Q2840" t="s">
        <v>8271</v>
      </c>
      <c r="R2840" s="7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7">
        <v>3500</v>
      </c>
      <c r="E2841">
        <v>3900</v>
      </c>
      <c r="F2841" t="s">
        <v>8219</v>
      </c>
      <c r="G2841" t="s">
        <v>8224</v>
      </c>
      <c r="H2841" t="s">
        <v>8246</v>
      </c>
      <c r="I2841" s="9">
        <v>1408942740</v>
      </c>
      <c r="J2841">
        <v>1406958354</v>
      </c>
      <c r="K2841" t="b">
        <v>0</v>
      </c>
      <c r="L2841">
        <v>31</v>
      </c>
      <c r="M2841" t="b">
        <v>1</v>
      </c>
      <c r="N2841" s="11">
        <f t="shared" si="264"/>
        <v>111.42857142857143</v>
      </c>
      <c r="O2841" s="16">
        <f t="shared" si="265"/>
        <v>41853.240208333329</v>
      </c>
      <c r="P2841" s="18">
        <f t="shared" si="266"/>
        <v>41876.207638888889</v>
      </c>
      <c r="Q2841" t="s">
        <v>8271</v>
      </c>
      <c r="R2841" s="7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7">
        <v>2500</v>
      </c>
      <c r="E2842">
        <v>2600</v>
      </c>
      <c r="F2842" t="s">
        <v>8219</v>
      </c>
      <c r="G2842" t="s">
        <v>8225</v>
      </c>
      <c r="H2842" t="s">
        <v>8247</v>
      </c>
      <c r="I2842" s="9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>
        <f t="shared" si="264"/>
        <v>104</v>
      </c>
      <c r="O2842" s="16">
        <f t="shared" si="265"/>
        <v>42060.035636574074</v>
      </c>
      <c r="P2842" s="18">
        <f t="shared" si="266"/>
        <v>42081.708333333328</v>
      </c>
      <c r="Q2842" t="s">
        <v>8271</v>
      </c>
      <c r="R2842" s="7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7">
        <v>1000</v>
      </c>
      <c r="E2843">
        <v>10</v>
      </c>
      <c r="F2843" t="s">
        <v>8221</v>
      </c>
      <c r="G2843" t="s">
        <v>8225</v>
      </c>
      <c r="H2843" t="s">
        <v>8247</v>
      </c>
      <c r="I2843" s="9">
        <v>1450032297</v>
      </c>
      <c r="J2843">
        <v>1444844697</v>
      </c>
      <c r="K2843" t="b">
        <v>0</v>
      </c>
      <c r="L2843">
        <v>1</v>
      </c>
      <c r="M2843" t="b">
        <v>0</v>
      </c>
      <c r="N2843" s="11">
        <f t="shared" si="264"/>
        <v>1</v>
      </c>
      <c r="O2843" s="16">
        <f t="shared" si="265"/>
        <v>42291.739548611105</v>
      </c>
      <c r="P2843" s="18">
        <f t="shared" si="266"/>
        <v>42351.781215277777</v>
      </c>
      <c r="Q2843" t="s">
        <v>8271</v>
      </c>
      <c r="R2843" s="7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7">
        <v>1500</v>
      </c>
      <c r="E2844">
        <v>0</v>
      </c>
      <c r="F2844" t="s">
        <v>8221</v>
      </c>
      <c r="G2844" t="s">
        <v>8225</v>
      </c>
      <c r="H2844" t="s">
        <v>8247</v>
      </c>
      <c r="I2844" s="9">
        <v>1403348400</v>
      </c>
      <c r="J2844">
        <v>1401058295</v>
      </c>
      <c r="K2844" t="b">
        <v>0</v>
      </c>
      <c r="L2844">
        <v>0</v>
      </c>
      <c r="M2844" t="b">
        <v>0</v>
      </c>
      <c r="N2844" s="11">
        <f t="shared" si="264"/>
        <v>0</v>
      </c>
      <c r="O2844" s="16">
        <f t="shared" si="265"/>
        <v>41784.952488425923</v>
      </c>
      <c r="P2844" s="18">
        <f t="shared" si="266"/>
        <v>41811.458333333336</v>
      </c>
      <c r="Q2844" t="s">
        <v>8271</v>
      </c>
      <c r="R2844" s="7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7">
        <v>1200</v>
      </c>
      <c r="E2845">
        <v>0</v>
      </c>
      <c r="F2845" t="s">
        <v>8221</v>
      </c>
      <c r="G2845" t="s">
        <v>8224</v>
      </c>
      <c r="H2845" t="s">
        <v>8246</v>
      </c>
      <c r="I2845" s="9">
        <v>1465790400</v>
      </c>
      <c r="J2845">
        <v>1462210950</v>
      </c>
      <c r="K2845" t="b">
        <v>0</v>
      </c>
      <c r="L2845">
        <v>0</v>
      </c>
      <c r="M2845" t="b">
        <v>0</v>
      </c>
      <c r="N2845" s="11">
        <f t="shared" si="264"/>
        <v>0</v>
      </c>
      <c r="O2845" s="16">
        <f t="shared" si="265"/>
        <v>42492.737847222219</v>
      </c>
      <c r="P2845" s="18">
        <f t="shared" si="266"/>
        <v>42534.166666666672</v>
      </c>
      <c r="Q2845" t="s">
        <v>8271</v>
      </c>
      <c r="R2845" s="7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7">
        <v>550</v>
      </c>
      <c r="E2846">
        <v>30</v>
      </c>
      <c r="F2846" t="s">
        <v>8221</v>
      </c>
      <c r="G2846" t="s">
        <v>8239</v>
      </c>
      <c r="H2846" t="s">
        <v>8249</v>
      </c>
      <c r="I2846" s="9">
        <v>1483535180</v>
      </c>
      <c r="J2846">
        <v>1480943180</v>
      </c>
      <c r="K2846" t="b">
        <v>0</v>
      </c>
      <c r="L2846">
        <v>1</v>
      </c>
      <c r="M2846" t="b">
        <v>0</v>
      </c>
      <c r="N2846" s="11">
        <f t="shared" si="264"/>
        <v>5.4545454545454541</v>
      </c>
      <c r="O2846" s="16">
        <f t="shared" si="265"/>
        <v>42709.546064814815</v>
      </c>
      <c r="P2846" s="18">
        <f t="shared" si="266"/>
        <v>42739.546064814815</v>
      </c>
      <c r="Q2846" t="s">
        <v>8271</v>
      </c>
      <c r="R2846" s="7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7">
        <v>7500</v>
      </c>
      <c r="E2847">
        <v>2366</v>
      </c>
      <c r="F2847" t="s">
        <v>8221</v>
      </c>
      <c r="G2847" t="s">
        <v>8224</v>
      </c>
      <c r="H2847" t="s">
        <v>8246</v>
      </c>
      <c r="I2847" s="9">
        <v>1433723033</v>
      </c>
      <c r="J2847">
        <v>1428539033</v>
      </c>
      <c r="K2847" t="b">
        <v>0</v>
      </c>
      <c r="L2847">
        <v>39</v>
      </c>
      <c r="M2847" t="b">
        <v>0</v>
      </c>
      <c r="N2847" s="11">
        <f t="shared" si="264"/>
        <v>31.546666666666667</v>
      </c>
      <c r="O2847" s="16">
        <f t="shared" si="265"/>
        <v>42103.016585648147</v>
      </c>
      <c r="P2847" s="18">
        <f t="shared" si="266"/>
        <v>42163.016585648147</v>
      </c>
      <c r="Q2847" t="s">
        <v>8271</v>
      </c>
      <c r="R2847" s="7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7">
        <v>8000</v>
      </c>
      <c r="E2848">
        <v>0</v>
      </c>
      <c r="F2848" t="s">
        <v>8221</v>
      </c>
      <c r="G2848" t="s">
        <v>8224</v>
      </c>
      <c r="H2848" t="s">
        <v>8246</v>
      </c>
      <c r="I2848" s="9">
        <v>1432917394</v>
      </c>
      <c r="J2848">
        <v>1429029394</v>
      </c>
      <c r="K2848" t="b">
        <v>0</v>
      </c>
      <c r="L2848">
        <v>0</v>
      </c>
      <c r="M2848" t="b">
        <v>0</v>
      </c>
      <c r="N2848" s="11">
        <f t="shared" si="264"/>
        <v>0</v>
      </c>
      <c r="O2848" s="16">
        <f t="shared" si="265"/>
        <v>42108.692060185189</v>
      </c>
      <c r="P2848" s="18">
        <f t="shared" si="266"/>
        <v>42153.692060185189</v>
      </c>
      <c r="Q2848" t="s">
        <v>8271</v>
      </c>
      <c r="R2848" s="7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7">
        <v>2000</v>
      </c>
      <c r="E2849">
        <v>0</v>
      </c>
      <c r="F2849" t="s">
        <v>8221</v>
      </c>
      <c r="G2849" t="s">
        <v>8224</v>
      </c>
      <c r="H2849" t="s">
        <v>8246</v>
      </c>
      <c r="I2849" s="9">
        <v>1464031265</v>
      </c>
      <c r="J2849">
        <v>1458847265</v>
      </c>
      <c r="K2849" t="b">
        <v>0</v>
      </c>
      <c r="L2849">
        <v>0</v>
      </c>
      <c r="M2849" t="b">
        <v>0</v>
      </c>
      <c r="N2849" s="11">
        <f t="shared" si="264"/>
        <v>0</v>
      </c>
      <c r="O2849" s="16">
        <f t="shared" si="265"/>
        <v>42453.806307870371</v>
      </c>
      <c r="P2849" s="18">
        <f t="shared" si="266"/>
        <v>42513.806307870371</v>
      </c>
      <c r="Q2849" t="s">
        <v>8271</v>
      </c>
      <c r="R2849" s="7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7">
        <v>35000</v>
      </c>
      <c r="E2850">
        <v>70</v>
      </c>
      <c r="F2850" t="s">
        <v>8221</v>
      </c>
      <c r="G2850" t="s">
        <v>8224</v>
      </c>
      <c r="H2850" t="s">
        <v>8246</v>
      </c>
      <c r="I2850" s="9">
        <v>1432913659</v>
      </c>
      <c r="J2850">
        <v>1430321659</v>
      </c>
      <c r="K2850" t="b">
        <v>0</v>
      </c>
      <c r="L2850">
        <v>3</v>
      </c>
      <c r="M2850" t="b">
        <v>0</v>
      </c>
      <c r="N2850" s="11">
        <f t="shared" si="264"/>
        <v>0.2</v>
      </c>
      <c r="O2850" s="16">
        <f t="shared" si="265"/>
        <v>42123.648831018523</v>
      </c>
      <c r="P2850" s="18">
        <f t="shared" si="266"/>
        <v>42153.648831018523</v>
      </c>
      <c r="Q2850" t="s">
        <v>8271</v>
      </c>
      <c r="R2850" s="7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7">
        <v>500</v>
      </c>
      <c r="E2851">
        <v>5</v>
      </c>
      <c r="F2851" t="s">
        <v>8221</v>
      </c>
      <c r="G2851" t="s">
        <v>8225</v>
      </c>
      <c r="H2851" t="s">
        <v>8247</v>
      </c>
      <c r="I2851" s="9">
        <v>1461406600</v>
      </c>
      <c r="J2851">
        <v>1458814600</v>
      </c>
      <c r="K2851" t="b">
        <v>0</v>
      </c>
      <c r="L2851">
        <v>1</v>
      </c>
      <c r="M2851" t="b">
        <v>0</v>
      </c>
      <c r="N2851" s="11">
        <f t="shared" si="264"/>
        <v>1</v>
      </c>
      <c r="O2851" s="16">
        <f t="shared" si="265"/>
        <v>42453.428240740745</v>
      </c>
      <c r="P2851" s="18">
        <f t="shared" si="266"/>
        <v>42483.428240740745</v>
      </c>
      <c r="Q2851" t="s">
        <v>8271</v>
      </c>
      <c r="R2851" s="7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7">
        <v>8000</v>
      </c>
      <c r="E2852">
        <v>311</v>
      </c>
      <c r="F2852" t="s">
        <v>8221</v>
      </c>
      <c r="G2852" t="s">
        <v>8224</v>
      </c>
      <c r="H2852" t="s">
        <v>8246</v>
      </c>
      <c r="I2852" s="9">
        <v>1409962211</v>
      </c>
      <c r="J2852">
        <v>1407370211</v>
      </c>
      <c r="K2852" t="b">
        <v>0</v>
      </c>
      <c r="L2852">
        <v>13</v>
      </c>
      <c r="M2852" t="b">
        <v>0</v>
      </c>
      <c r="N2852" s="11">
        <f t="shared" si="264"/>
        <v>3.8875000000000002</v>
      </c>
      <c r="O2852" s="16">
        <f t="shared" si="265"/>
        <v>41858.007071759261</v>
      </c>
      <c r="P2852" s="18">
        <f t="shared" si="266"/>
        <v>41888.007071759261</v>
      </c>
      <c r="Q2852" t="s">
        <v>8271</v>
      </c>
      <c r="R2852" s="7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7">
        <v>4500</v>
      </c>
      <c r="E2853">
        <v>0</v>
      </c>
      <c r="F2853" t="s">
        <v>8221</v>
      </c>
      <c r="G2853" t="s">
        <v>8241</v>
      </c>
      <c r="H2853" t="s">
        <v>8249</v>
      </c>
      <c r="I2853" s="9">
        <v>1454109420</v>
      </c>
      <c r="J2853">
        <v>1453334629</v>
      </c>
      <c r="K2853" t="b">
        <v>0</v>
      </c>
      <c r="L2853">
        <v>0</v>
      </c>
      <c r="M2853" t="b">
        <v>0</v>
      </c>
      <c r="N2853" s="11">
        <f t="shared" si="264"/>
        <v>0</v>
      </c>
      <c r="O2853" s="16">
        <f t="shared" si="265"/>
        <v>42390.002650462964</v>
      </c>
      <c r="P2853" s="18">
        <f t="shared" si="266"/>
        <v>42398.970138888893</v>
      </c>
      <c r="Q2853" t="s">
        <v>8271</v>
      </c>
      <c r="R2853" s="7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7">
        <v>5000</v>
      </c>
      <c r="E2854">
        <v>95</v>
      </c>
      <c r="F2854" t="s">
        <v>8221</v>
      </c>
      <c r="G2854" t="s">
        <v>8224</v>
      </c>
      <c r="H2854" t="s">
        <v>8246</v>
      </c>
      <c r="I2854" s="9">
        <v>1403312703</v>
      </c>
      <c r="J2854">
        <v>1400720703</v>
      </c>
      <c r="K2854" t="b">
        <v>0</v>
      </c>
      <c r="L2854">
        <v>6</v>
      </c>
      <c r="M2854" t="b">
        <v>0</v>
      </c>
      <c r="N2854" s="11">
        <f t="shared" si="264"/>
        <v>1.9</v>
      </c>
      <c r="O2854" s="16">
        <f t="shared" si="265"/>
        <v>41781.045173611114</v>
      </c>
      <c r="P2854" s="18">
        <f t="shared" si="266"/>
        <v>41811.045173611114</v>
      </c>
      <c r="Q2854" t="s">
        <v>8271</v>
      </c>
      <c r="R2854" s="7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7">
        <v>9500</v>
      </c>
      <c r="E2855">
        <v>0</v>
      </c>
      <c r="F2855" t="s">
        <v>8221</v>
      </c>
      <c r="G2855" t="s">
        <v>8229</v>
      </c>
      <c r="H2855" t="s">
        <v>8251</v>
      </c>
      <c r="I2855" s="9">
        <v>1410669297</v>
      </c>
      <c r="J2855">
        <v>1405485297</v>
      </c>
      <c r="K2855" t="b">
        <v>0</v>
      </c>
      <c r="L2855">
        <v>0</v>
      </c>
      <c r="M2855" t="b">
        <v>0</v>
      </c>
      <c r="N2855" s="11">
        <f t="shared" si="264"/>
        <v>0</v>
      </c>
      <c r="O2855" s="16">
        <f t="shared" si="265"/>
        <v>41836.190937499996</v>
      </c>
      <c r="P2855" s="18">
        <f t="shared" si="266"/>
        <v>41896.190937499996</v>
      </c>
      <c r="Q2855" t="s">
        <v>8271</v>
      </c>
      <c r="R2855" s="7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7">
        <v>1000</v>
      </c>
      <c r="E2856">
        <v>417</v>
      </c>
      <c r="F2856" t="s">
        <v>8221</v>
      </c>
      <c r="G2856" t="s">
        <v>8225</v>
      </c>
      <c r="H2856" t="s">
        <v>8247</v>
      </c>
      <c r="I2856" s="9">
        <v>1431018719</v>
      </c>
      <c r="J2856">
        <v>1429290719</v>
      </c>
      <c r="K2856" t="b">
        <v>0</v>
      </c>
      <c r="L2856">
        <v>14</v>
      </c>
      <c r="M2856" t="b">
        <v>0</v>
      </c>
      <c r="N2856" s="11">
        <f t="shared" si="264"/>
        <v>41.699999999999996</v>
      </c>
      <c r="O2856" s="16">
        <f t="shared" si="265"/>
        <v>42111.71665509259</v>
      </c>
      <c r="P2856" s="18">
        <f t="shared" si="266"/>
        <v>42131.71665509259</v>
      </c>
      <c r="Q2856" t="s">
        <v>8271</v>
      </c>
      <c r="R2856" s="7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7">
        <v>600</v>
      </c>
      <c r="E2857">
        <v>300</v>
      </c>
      <c r="F2857" t="s">
        <v>8221</v>
      </c>
      <c r="G2857" t="s">
        <v>8224</v>
      </c>
      <c r="H2857" t="s">
        <v>8246</v>
      </c>
      <c r="I2857" s="9">
        <v>1454110440</v>
      </c>
      <c r="J2857">
        <v>1451607071</v>
      </c>
      <c r="K2857" t="b">
        <v>0</v>
      </c>
      <c r="L2857">
        <v>5</v>
      </c>
      <c r="M2857" t="b">
        <v>0</v>
      </c>
      <c r="N2857" s="11">
        <f t="shared" si="264"/>
        <v>50</v>
      </c>
      <c r="O2857" s="16">
        <f t="shared" si="265"/>
        <v>42370.007766203707</v>
      </c>
      <c r="P2857" s="18">
        <f t="shared" si="266"/>
        <v>42398.981944444444</v>
      </c>
      <c r="Q2857" t="s">
        <v>8271</v>
      </c>
      <c r="R2857" s="7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7">
        <v>3000</v>
      </c>
      <c r="E2858">
        <v>146</v>
      </c>
      <c r="F2858" t="s">
        <v>8221</v>
      </c>
      <c r="G2858" t="s">
        <v>8224</v>
      </c>
      <c r="H2858" t="s">
        <v>8246</v>
      </c>
      <c r="I2858" s="9">
        <v>1439069640</v>
      </c>
      <c r="J2858">
        <v>1433897647</v>
      </c>
      <c r="K2858" t="b">
        <v>0</v>
      </c>
      <c r="L2858">
        <v>6</v>
      </c>
      <c r="M2858" t="b">
        <v>0</v>
      </c>
      <c r="N2858" s="11">
        <f t="shared" si="264"/>
        <v>4.8666666666666663</v>
      </c>
      <c r="O2858" s="16">
        <f t="shared" si="265"/>
        <v>42165.037581018521</v>
      </c>
      <c r="P2858" s="18">
        <f t="shared" si="266"/>
        <v>42224.898611111115</v>
      </c>
      <c r="Q2858" t="s">
        <v>8271</v>
      </c>
      <c r="R2858" s="7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7">
        <v>38000</v>
      </c>
      <c r="E2859">
        <v>7500</v>
      </c>
      <c r="F2859" t="s">
        <v>8221</v>
      </c>
      <c r="G2859" t="s">
        <v>8238</v>
      </c>
      <c r="H2859" t="s">
        <v>8256</v>
      </c>
      <c r="I2859" s="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>
        <f t="shared" si="264"/>
        <v>19.736842105263158</v>
      </c>
      <c r="O2859" s="16">
        <f t="shared" si="265"/>
        <v>42726.920081018514</v>
      </c>
      <c r="P2859" s="18">
        <f t="shared" si="266"/>
        <v>42786.75</v>
      </c>
      <c r="Q2859" t="s">
        <v>8271</v>
      </c>
      <c r="R2859" s="7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7">
        <v>1000</v>
      </c>
      <c r="E2860">
        <v>0</v>
      </c>
      <c r="F2860" t="s">
        <v>8221</v>
      </c>
      <c r="G2860" t="s">
        <v>8233</v>
      </c>
      <c r="H2860" t="s">
        <v>8249</v>
      </c>
      <c r="I2860" s="9">
        <v>1417778880</v>
      </c>
      <c r="J2860">
        <v>1415711095</v>
      </c>
      <c r="K2860" t="b">
        <v>0</v>
      </c>
      <c r="L2860">
        <v>0</v>
      </c>
      <c r="M2860" t="b">
        <v>0</v>
      </c>
      <c r="N2860" s="11">
        <f t="shared" si="264"/>
        <v>0</v>
      </c>
      <c r="O2860" s="16">
        <f t="shared" si="265"/>
        <v>41954.545081018514</v>
      </c>
      <c r="P2860" s="18">
        <f t="shared" si="266"/>
        <v>41978.477777777778</v>
      </c>
      <c r="Q2860" t="s">
        <v>8271</v>
      </c>
      <c r="R2860" s="7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7">
        <v>2000</v>
      </c>
      <c r="E2861">
        <v>35</v>
      </c>
      <c r="F2861" t="s">
        <v>8221</v>
      </c>
      <c r="G2861" t="s">
        <v>8226</v>
      </c>
      <c r="H2861" t="s">
        <v>8248</v>
      </c>
      <c r="I2861" s="9">
        <v>1444984904</v>
      </c>
      <c r="J2861">
        <v>1439800904</v>
      </c>
      <c r="K2861" t="b">
        <v>0</v>
      </c>
      <c r="L2861">
        <v>1</v>
      </c>
      <c r="M2861" t="b">
        <v>0</v>
      </c>
      <c r="N2861" s="11">
        <f t="shared" si="264"/>
        <v>1.7500000000000002</v>
      </c>
      <c r="O2861" s="16">
        <f t="shared" si="265"/>
        <v>42233.362314814818</v>
      </c>
      <c r="P2861" s="18">
        <f t="shared" si="266"/>
        <v>42293.362314814818</v>
      </c>
      <c r="Q2861" t="s">
        <v>8271</v>
      </c>
      <c r="R2861" s="7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7">
        <v>4000</v>
      </c>
      <c r="E2862">
        <v>266</v>
      </c>
      <c r="F2862" t="s">
        <v>8221</v>
      </c>
      <c r="G2862" t="s">
        <v>8224</v>
      </c>
      <c r="H2862" t="s">
        <v>8246</v>
      </c>
      <c r="I2862" s="9">
        <v>1466363576</v>
      </c>
      <c r="J2862">
        <v>1461179576</v>
      </c>
      <c r="K2862" t="b">
        <v>0</v>
      </c>
      <c r="L2862">
        <v>9</v>
      </c>
      <c r="M2862" t="b">
        <v>0</v>
      </c>
      <c r="N2862" s="11">
        <f t="shared" si="264"/>
        <v>6.65</v>
      </c>
      <c r="O2862" s="16">
        <f t="shared" si="265"/>
        <v>42480.800648148142</v>
      </c>
      <c r="P2862" s="18">
        <f t="shared" si="266"/>
        <v>42540.800648148142</v>
      </c>
      <c r="Q2862" t="s">
        <v>8271</v>
      </c>
      <c r="R2862" s="7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7">
        <v>250</v>
      </c>
      <c r="E2863">
        <v>80</v>
      </c>
      <c r="F2863" t="s">
        <v>8221</v>
      </c>
      <c r="G2863" t="s">
        <v>8226</v>
      </c>
      <c r="H2863" t="s">
        <v>8248</v>
      </c>
      <c r="I2863" s="9">
        <v>1443103848</v>
      </c>
      <c r="J2863">
        <v>1441894248</v>
      </c>
      <c r="K2863" t="b">
        <v>0</v>
      </c>
      <c r="L2863">
        <v>3</v>
      </c>
      <c r="M2863" t="b">
        <v>0</v>
      </c>
      <c r="N2863" s="11">
        <f t="shared" si="264"/>
        <v>32</v>
      </c>
      <c r="O2863" s="16">
        <f t="shared" si="265"/>
        <v>42257.590833333335</v>
      </c>
      <c r="P2863" s="18">
        <f t="shared" si="266"/>
        <v>42271.590833333335</v>
      </c>
      <c r="Q2863" t="s">
        <v>8271</v>
      </c>
      <c r="R2863" s="7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7">
        <v>12700</v>
      </c>
      <c r="E2864">
        <v>55</v>
      </c>
      <c r="F2864" t="s">
        <v>8221</v>
      </c>
      <c r="G2864" t="s">
        <v>8224</v>
      </c>
      <c r="H2864" t="s">
        <v>8246</v>
      </c>
      <c r="I2864" s="9">
        <v>1403636229</v>
      </c>
      <c r="J2864">
        <v>1401044229</v>
      </c>
      <c r="K2864" t="b">
        <v>0</v>
      </c>
      <c r="L2864">
        <v>3</v>
      </c>
      <c r="M2864" t="b">
        <v>0</v>
      </c>
      <c r="N2864" s="11">
        <f t="shared" si="264"/>
        <v>0.43307086614173229</v>
      </c>
      <c r="O2864" s="16">
        <f t="shared" si="265"/>
        <v>41784.789687500001</v>
      </c>
      <c r="P2864" s="18">
        <f t="shared" si="266"/>
        <v>41814.789687500001</v>
      </c>
      <c r="Q2864" t="s">
        <v>8271</v>
      </c>
      <c r="R2864" s="7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7">
        <v>50000</v>
      </c>
      <c r="E2865">
        <v>20</v>
      </c>
      <c r="F2865" t="s">
        <v>8221</v>
      </c>
      <c r="G2865" t="s">
        <v>8224</v>
      </c>
      <c r="H2865" t="s">
        <v>8246</v>
      </c>
      <c r="I2865" s="9">
        <v>1410279123</v>
      </c>
      <c r="J2865">
        <v>1405095123</v>
      </c>
      <c r="K2865" t="b">
        <v>0</v>
      </c>
      <c r="L2865">
        <v>1</v>
      </c>
      <c r="M2865" t="b">
        <v>0</v>
      </c>
      <c r="N2865" s="11">
        <f t="shared" si="264"/>
        <v>0.04</v>
      </c>
      <c r="O2865" s="16">
        <f t="shared" si="265"/>
        <v>41831.675034722226</v>
      </c>
      <c r="P2865" s="18">
        <f t="shared" si="266"/>
        <v>41891.675034722226</v>
      </c>
      <c r="Q2865" t="s">
        <v>8271</v>
      </c>
      <c r="R2865" s="7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7">
        <v>2500</v>
      </c>
      <c r="E2866">
        <v>40</v>
      </c>
      <c r="F2866" t="s">
        <v>8221</v>
      </c>
      <c r="G2866" t="s">
        <v>8225</v>
      </c>
      <c r="H2866" t="s">
        <v>8247</v>
      </c>
      <c r="I2866" s="9">
        <v>1437139080</v>
      </c>
      <c r="J2866">
        <v>1434552207</v>
      </c>
      <c r="K2866" t="b">
        <v>0</v>
      </c>
      <c r="L2866">
        <v>3</v>
      </c>
      <c r="M2866" t="b">
        <v>0</v>
      </c>
      <c r="N2866" s="11">
        <f t="shared" si="264"/>
        <v>1.6</v>
      </c>
      <c r="O2866" s="16">
        <f t="shared" si="265"/>
        <v>42172.613506944443</v>
      </c>
      <c r="P2866" s="18">
        <f t="shared" si="266"/>
        <v>42202.554166666669</v>
      </c>
      <c r="Q2866" t="s">
        <v>8271</v>
      </c>
      <c r="R2866" s="7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7">
        <v>2888</v>
      </c>
      <c r="E2867">
        <v>0</v>
      </c>
      <c r="F2867" t="s">
        <v>8221</v>
      </c>
      <c r="G2867" t="s">
        <v>8224</v>
      </c>
      <c r="H2867" t="s">
        <v>8246</v>
      </c>
      <c r="I2867" s="9">
        <v>1420512259</v>
      </c>
      <c r="J2867">
        <v>1415328259</v>
      </c>
      <c r="K2867" t="b">
        <v>0</v>
      </c>
      <c r="L2867">
        <v>0</v>
      </c>
      <c r="M2867" t="b">
        <v>0</v>
      </c>
      <c r="N2867" s="11">
        <f t="shared" si="264"/>
        <v>0</v>
      </c>
      <c r="O2867" s="16">
        <f t="shared" si="265"/>
        <v>41950.114108796297</v>
      </c>
      <c r="P2867" s="18">
        <f t="shared" si="266"/>
        <v>42010.114108796297</v>
      </c>
      <c r="Q2867" t="s">
        <v>8271</v>
      </c>
      <c r="R2867" s="7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7">
        <v>5000</v>
      </c>
      <c r="E2868">
        <v>45</v>
      </c>
      <c r="F2868" t="s">
        <v>8221</v>
      </c>
      <c r="G2868" t="s">
        <v>8224</v>
      </c>
      <c r="H2868" t="s">
        <v>8246</v>
      </c>
      <c r="I2868" s="9">
        <v>1476482400</v>
      </c>
      <c r="J2868">
        <v>1473893721</v>
      </c>
      <c r="K2868" t="b">
        <v>0</v>
      </c>
      <c r="L2868">
        <v>2</v>
      </c>
      <c r="M2868" t="b">
        <v>0</v>
      </c>
      <c r="N2868" s="11">
        <f t="shared" si="264"/>
        <v>0.89999999999999991</v>
      </c>
      <c r="O2868" s="16">
        <f t="shared" si="265"/>
        <v>42627.955104166671</v>
      </c>
      <c r="P2868" s="18">
        <f t="shared" si="266"/>
        <v>42657.916666666672</v>
      </c>
      <c r="Q2868" t="s">
        <v>8271</v>
      </c>
      <c r="R2868" s="7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7">
        <v>2500</v>
      </c>
      <c r="E2869">
        <v>504</v>
      </c>
      <c r="F2869" t="s">
        <v>8221</v>
      </c>
      <c r="G2869" t="s">
        <v>8224</v>
      </c>
      <c r="H2869" t="s">
        <v>8246</v>
      </c>
      <c r="I2869" s="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>
        <f t="shared" si="264"/>
        <v>20.16</v>
      </c>
      <c r="O2869" s="16">
        <f t="shared" si="265"/>
        <v>42531.195277777777</v>
      </c>
      <c r="P2869" s="18">
        <f t="shared" si="266"/>
        <v>42555.166666666672</v>
      </c>
      <c r="Q2869" t="s">
        <v>8271</v>
      </c>
      <c r="R2869" s="7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7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9">
        <v>1475697054</v>
      </c>
      <c r="J2870">
        <v>1473105054</v>
      </c>
      <c r="K2870" t="b">
        <v>0</v>
      </c>
      <c r="L2870">
        <v>60</v>
      </c>
      <c r="M2870" t="b">
        <v>0</v>
      </c>
      <c r="N2870" s="11">
        <f t="shared" si="264"/>
        <v>42.011733333333332</v>
      </c>
      <c r="O2870" s="16">
        <f t="shared" si="265"/>
        <v>42618.827013888891</v>
      </c>
      <c r="P2870" s="18">
        <f t="shared" si="266"/>
        <v>42648.827013888891</v>
      </c>
      <c r="Q2870" t="s">
        <v>8271</v>
      </c>
      <c r="R2870" s="7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7">
        <v>20000</v>
      </c>
      <c r="E2871">
        <v>177</v>
      </c>
      <c r="F2871" t="s">
        <v>8221</v>
      </c>
      <c r="G2871" t="s">
        <v>8224</v>
      </c>
      <c r="H2871" t="s">
        <v>8246</v>
      </c>
      <c r="I2871" s="9">
        <v>1468937681</v>
      </c>
      <c r="J2871">
        <v>1466345681</v>
      </c>
      <c r="K2871" t="b">
        <v>0</v>
      </c>
      <c r="L2871">
        <v>5</v>
      </c>
      <c r="M2871" t="b">
        <v>0</v>
      </c>
      <c r="N2871" s="11">
        <f t="shared" si="264"/>
        <v>0.88500000000000001</v>
      </c>
      <c r="O2871" s="16">
        <f t="shared" si="265"/>
        <v>42540.593530092592</v>
      </c>
      <c r="P2871" s="18">
        <f t="shared" si="266"/>
        <v>42570.593530092592</v>
      </c>
      <c r="Q2871" t="s">
        <v>8271</v>
      </c>
      <c r="R2871" s="7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7">
        <v>5000</v>
      </c>
      <c r="E2872">
        <v>750</v>
      </c>
      <c r="F2872" t="s">
        <v>8221</v>
      </c>
      <c r="G2872" t="s">
        <v>8224</v>
      </c>
      <c r="H2872" t="s">
        <v>8246</v>
      </c>
      <c r="I2872" s="9">
        <v>1400301165</v>
      </c>
      <c r="J2872">
        <v>1397709165</v>
      </c>
      <c r="K2872" t="b">
        <v>0</v>
      </c>
      <c r="L2872">
        <v>9</v>
      </c>
      <c r="M2872" t="b">
        <v>0</v>
      </c>
      <c r="N2872" s="11">
        <f t="shared" si="264"/>
        <v>15</v>
      </c>
      <c r="O2872" s="16">
        <f t="shared" si="265"/>
        <v>41746.189409722225</v>
      </c>
      <c r="P2872" s="18">
        <f t="shared" si="266"/>
        <v>41776.189409722225</v>
      </c>
      <c r="Q2872" t="s">
        <v>8271</v>
      </c>
      <c r="R2872" s="7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7">
        <v>10000</v>
      </c>
      <c r="E2873">
        <v>467</v>
      </c>
      <c r="F2873" t="s">
        <v>8221</v>
      </c>
      <c r="G2873" t="s">
        <v>8224</v>
      </c>
      <c r="H2873" t="s">
        <v>8246</v>
      </c>
      <c r="I2873" s="9">
        <v>1419183813</v>
      </c>
      <c r="J2873">
        <v>1417455813</v>
      </c>
      <c r="K2873" t="b">
        <v>0</v>
      </c>
      <c r="L2873">
        <v>13</v>
      </c>
      <c r="M2873" t="b">
        <v>0</v>
      </c>
      <c r="N2873" s="11">
        <f t="shared" si="264"/>
        <v>4.67</v>
      </c>
      <c r="O2873" s="16">
        <f t="shared" si="265"/>
        <v>41974.738576388889</v>
      </c>
      <c r="P2873" s="18">
        <f t="shared" si="266"/>
        <v>41994.738576388889</v>
      </c>
      <c r="Q2873" t="s">
        <v>8271</v>
      </c>
      <c r="R2873" s="7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7">
        <v>3000</v>
      </c>
      <c r="E2874">
        <v>0</v>
      </c>
      <c r="F2874" t="s">
        <v>8221</v>
      </c>
      <c r="G2874" t="s">
        <v>8224</v>
      </c>
      <c r="H2874" t="s">
        <v>8246</v>
      </c>
      <c r="I2874" s="9">
        <v>1434768438</v>
      </c>
      <c r="J2874">
        <v>1429584438</v>
      </c>
      <c r="K2874" t="b">
        <v>0</v>
      </c>
      <c r="L2874">
        <v>0</v>
      </c>
      <c r="M2874" t="b">
        <v>0</v>
      </c>
      <c r="N2874" s="11">
        <f t="shared" si="264"/>
        <v>0</v>
      </c>
      <c r="O2874" s="16">
        <f t="shared" si="265"/>
        <v>42115.11618055556</v>
      </c>
      <c r="P2874" s="18">
        <f t="shared" si="266"/>
        <v>42175.11618055556</v>
      </c>
      <c r="Q2874" t="s">
        <v>8271</v>
      </c>
      <c r="R2874" s="7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7">
        <v>2500</v>
      </c>
      <c r="E2875">
        <v>953</v>
      </c>
      <c r="F2875" t="s">
        <v>8221</v>
      </c>
      <c r="G2875" t="s">
        <v>8224</v>
      </c>
      <c r="H2875" t="s">
        <v>8246</v>
      </c>
      <c r="I2875" s="9">
        <v>1422473831</v>
      </c>
      <c r="J2875">
        <v>1419881831</v>
      </c>
      <c r="K2875" t="b">
        <v>0</v>
      </c>
      <c r="L2875">
        <v>8</v>
      </c>
      <c r="M2875" t="b">
        <v>0</v>
      </c>
      <c r="N2875" s="11">
        <f t="shared" si="264"/>
        <v>38.119999999999997</v>
      </c>
      <c r="O2875" s="16">
        <f t="shared" si="265"/>
        <v>42002.817488425921</v>
      </c>
      <c r="P2875" s="18">
        <f t="shared" si="266"/>
        <v>42032.817488425921</v>
      </c>
      <c r="Q2875" t="s">
        <v>8271</v>
      </c>
      <c r="R2875" s="7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7">
        <v>5000</v>
      </c>
      <c r="E2876">
        <v>271</v>
      </c>
      <c r="F2876" t="s">
        <v>8221</v>
      </c>
      <c r="G2876" t="s">
        <v>8224</v>
      </c>
      <c r="H2876" t="s">
        <v>8246</v>
      </c>
      <c r="I2876" s="9">
        <v>1484684186</v>
      </c>
      <c r="J2876">
        <v>1482092186</v>
      </c>
      <c r="K2876" t="b">
        <v>0</v>
      </c>
      <c r="L2876">
        <v>3</v>
      </c>
      <c r="M2876" t="b">
        <v>0</v>
      </c>
      <c r="N2876" s="11">
        <f t="shared" si="264"/>
        <v>5.42</v>
      </c>
      <c r="O2876" s="16">
        <f t="shared" si="265"/>
        <v>42722.84474537037</v>
      </c>
      <c r="P2876" s="18">
        <f t="shared" si="266"/>
        <v>42752.84474537037</v>
      </c>
      <c r="Q2876" t="s">
        <v>8271</v>
      </c>
      <c r="R2876" s="7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7">
        <v>20000</v>
      </c>
      <c r="E2877">
        <v>7</v>
      </c>
      <c r="F2877" t="s">
        <v>8221</v>
      </c>
      <c r="G2877" t="s">
        <v>8224</v>
      </c>
      <c r="H2877" t="s">
        <v>8246</v>
      </c>
      <c r="I2877" s="9">
        <v>1462417493</v>
      </c>
      <c r="J2877">
        <v>1459825493</v>
      </c>
      <c r="K2877" t="b">
        <v>0</v>
      </c>
      <c r="L2877">
        <v>3</v>
      </c>
      <c r="M2877" t="b">
        <v>0</v>
      </c>
      <c r="N2877" s="11">
        <f t="shared" si="264"/>
        <v>3.4999999999999996E-2</v>
      </c>
      <c r="O2877" s="16">
        <f t="shared" si="265"/>
        <v>42465.128391203703</v>
      </c>
      <c r="P2877" s="18">
        <f t="shared" si="266"/>
        <v>42495.128391203703</v>
      </c>
      <c r="Q2877" t="s">
        <v>8271</v>
      </c>
      <c r="R2877" s="7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7">
        <v>150000</v>
      </c>
      <c r="E2878">
        <v>0</v>
      </c>
      <c r="F2878" t="s">
        <v>8221</v>
      </c>
      <c r="G2878" t="s">
        <v>8224</v>
      </c>
      <c r="H2878" t="s">
        <v>8246</v>
      </c>
      <c r="I2878" s="9">
        <v>1437069079</v>
      </c>
      <c r="J2878">
        <v>1434477079</v>
      </c>
      <c r="K2878" t="b">
        <v>0</v>
      </c>
      <c r="L2878">
        <v>0</v>
      </c>
      <c r="M2878" t="b">
        <v>0</v>
      </c>
      <c r="N2878" s="11">
        <f t="shared" si="264"/>
        <v>0</v>
      </c>
      <c r="O2878" s="16">
        <f t="shared" si="265"/>
        <v>42171.743969907402</v>
      </c>
      <c r="P2878" s="18">
        <f t="shared" si="266"/>
        <v>42201.743969907402</v>
      </c>
      <c r="Q2878" t="s">
        <v>8271</v>
      </c>
      <c r="R2878" s="7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7">
        <v>6000</v>
      </c>
      <c r="E2879">
        <v>650</v>
      </c>
      <c r="F2879" t="s">
        <v>8221</v>
      </c>
      <c r="G2879" t="s">
        <v>8224</v>
      </c>
      <c r="H2879" t="s">
        <v>8246</v>
      </c>
      <c r="I2879" s="9">
        <v>1480525200</v>
      </c>
      <c r="J2879">
        <v>1477781724</v>
      </c>
      <c r="K2879" t="b">
        <v>0</v>
      </c>
      <c r="L2879">
        <v>6</v>
      </c>
      <c r="M2879" t="b">
        <v>0</v>
      </c>
      <c r="N2879" s="11">
        <f t="shared" si="264"/>
        <v>10.833333333333334</v>
      </c>
      <c r="O2879" s="16">
        <f t="shared" si="265"/>
        <v>42672.955138888887</v>
      </c>
      <c r="P2879" s="18">
        <f t="shared" si="266"/>
        <v>42704.708333333328</v>
      </c>
      <c r="Q2879" t="s">
        <v>8271</v>
      </c>
      <c r="R2879" s="7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7">
        <v>3000</v>
      </c>
      <c r="E2880">
        <v>63</v>
      </c>
      <c r="F2880" t="s">
        <v>8221</v>
      </c>
      <c r="G2880" t="s">
        <v>8225</v>
      </c>
      <c r="H2880" t="s">
        <v>8247</v>
      </c>
      <c r="I2880" s="9">
        <v>1435934795</v>
      </c>
      <c r="J2880">
        <v>1430750795</v>
      </c>
      <c r="K2880" t="b">
        <v>0</v>
      </c>
      <c r="L2880">
        <v>4</v>
      </c>
      <c r="M2880" t="b">
        <v>0</v>
      </c>
      <c r="N2880" s="11">
        <f t="shared" si="264"/>
        <v>2.1</v>
      </c>
      <c r="O2880" s="16">
        <f t="shared" si="265"/>
        <v>42128.615682870368</v>
      </c>
      <c r="P2880" s="18">
        <f t="shared" si="266"/>
        <v>42188.615682870368</v>
      </c>
      <c r="Q2880" t="s">
        <v>8271</v>
      </c>
      <c r="R2880" s="7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7">
        <v>11200</v>
      </c>
      <c r="E2881">
        <v>29</v>
      </c>
      <c r="F2881" t="s">
        <v>8221</v>
      </c>
      <c r="G2881" t="s">
        <v>8224</v>
      </c>
      <c r="H2881" t="s">
        <v>8246</v>
      </c>
      <c r="I2881" s="9">
        <v>1453310661</v>
      </c>
      <c r="J2881">
        <v>1450718661</v>
      </c>
      <c r="K2881" t="b">
        <v>0</v>
      </c>
      <c r="L2881">
        <v>1</v>
      </c>
      <c r="M2881" t="b">
        <v>0</v>
      </c>
      <c r="N2881" s="11">
        <f t="shared" si="264"/>
        <v>0.2589285714285714</v>
      </c>
      <c r="O2881" s="16">
        <f t="shared" si="265"/>
        <v>42359.725243055553</v>
      </c>
      <c r="P2881" s="18">
        <f t="shared" si="266"/>
        <v>42389.725243055553</v>
      </c>
      <c r="Q2881" t="s">
        <v>8271</v>
      </c>
      <c r="R2881" s="7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7">
        <v>12000</v>
      </c>
      <c r="E2882">
        <v>2800</v>
      </c>
      <c r="F2882" t="s">
        <v>8221</v>
      </c>
      <c r="G2882" t="s">
        <v>8224</v>
      </c>
      <c r="H2882" t="s">
        <v>8246</v>
      </c>
      <c r="I2882" s="9">
        <v>1440090300</v>
      </c>
      <c r="J2882">
        <v>1436305452</v>
      </c>
      <c r="K2882" t="b">
        <v>0</v>
      </c>
      <c r="L2882">
        <v>29</v>
      </c>
      <c r="M2882" t="b">
        <v>0</v>
      </c>
      <c r="N2882" s="11">
        <f t="shared" ref="N2882:N2945" si="270">E2882/D2882*100</f>
        <v>23.333333333333332</v>
      </c>
      <c r="O2882" s="16">
        <f t="shared" ref="O2882:O2945" si="271">(((J2882/60)/60)/24)+DATE(1970,1,1)</f>
        <v>42192.905694444446</v>
      </c>
      <c r="P2882" s="18">
        <f t="shared" ref="P2882:P2945" si="272">(((I2882/60)/60)/24)+DATE(1970,1,1)</f>
        <v>42236.711805555555</v>
      </c>
      <c r="Q2882" t="s">
        <v>8271</v>
      </c>
      <c r="R2882" s="7">
        <f t="shared" ref="R2882:R2945" si="273">E2882/L2882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7">
        <v>5500</v>
      </c>
      <c r="E2883">
        <v>0</v>
      </c>
      <c r="F2883" t="s">
        <v>8221</v>
      </c>
      <c r="G2883" t="s">
        <v>8224</v>
      </c>
      <c r="H2883" t="s">
        <v>8246</v>
      </c>
      <c r="I2883" s="9">
        <v>1417620036</v>
      </c>
      <c r="J2883">
        <v>1412432436</v>
      </c>
      <c r="K2883" t="b">
        <v>0</v>
      </c>
      <c r="L2883">
        <v>0</v>
      </c>
      <c r="M2883" t="b">
        <v>0</v>
      </c>
      <c r="N2883" s="11">
        <f t="shared" si="270"/>
        <v>0</v>
      </c>
      <c r="O2883" s="16">
        <f t="shared" si="271"/>
        <v>41916.597638888888</v>
      </c>
      <c r="P2883" s="18">
        <f t="shared" si="272"/>
        <v>41976.639305555553</v>
      </c>
      <c r="Q2883" t="s">
        <v>8271</v>
      </c>
      <c r="R2883" s="7" t="e">
        <f t="shared" si="273"/>
        <v>#DIV/0!</v>
      </c>
      <c r="S2883" t="str">
        <f t="shared" ref="S2883:S2946" si="274">LEFT(Q2883,FIND("/",Q2883)-1)</f>
        <v>theater</v>
      </c>
      <c r="T2883" t="str">
        <f t="shared" ref="T2883:T2946" si="275">RIGHT(Q2883,LEN(Q2883)-FIND("/",Q2883))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7">
        <v>750</v>
      </c>
      <c r="E2884">
        <v>252</v>
      </c>
      <c r="F2884" t="s">
        <v>8221</v>
      </c>
      <c r="G2884" t="s">
        <v>8224</v>
      </c>
      <c r="H2884" t="s">
        <v>8246</v>
      </c>
      <c r="I2884" s="9">
        <v>1462112318</v>
      </c>
      <c r="J2884">
        <v>1459520318</v>
      </c>
      <c r="K2884" t="b">
        <v>0</v>
      </c>
      <c r="L2884">
        <v>4</v>
      </c>
      <c r="M2884" t="b">
        <v>0</v>
      </c>
      <c r="N2884" s="11">
        <f t="shared" si="270"/>
        <v>33.6</v>
      </c>
      <c r="O2884" s="16">
        <f t="shared" si="271"/>
        <v>42461.596273148149</v>
      </c>
      <c r="P2884" s="18">
        <f t="shared" si="272"/>
        <v>42491.596273148149</v>
      </c>
      <c r="Q2884" t="s">
        <v>8271</v>
      </c>
      <c r="R2884" s="7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7">
        <v>10000</v>
      </c>
      <c r="E2885">
        <v>1908</v>
      </c>
      <c r="F2885" t="s">
        <v>8221</v>
      </c>
      <c r="G2885" t="s">
        <v>8224</v>
      </c>
      <c r="H2885" t="s">
        <v>8246</v>
      </c>
      <c r="I2885" s="9">
        <v>1454734740</v>
      </c>
      <c r="J2885">
        <v>1451684437</v>
      </c>
      <c r="K2885" t="b">
        <v>0</v>
      </c>
      <c r="L2885">
        <v>5</v>
      </c>
      <c r="M2885" t="b">
        <v>0</v>
      </c>
      <c r="N2885" s="11">
        <f t="shared" si="270"/>
        <v>19.079999999999998</v>
      </c>
      <c r="O2885" s="16">
        <f t="shared" si="271"/>
        <v>42370.90320601852</v>
      </c>
      <c r="P2885" s="18">
        <f t="shared" si="272"/>
        <v>42406.207638888889</v>
      </c>
      <c r="Q2885" t="s">
        <v>8271</v>
      </c>
      <c r="R2885" s="7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7">
        <v>45000</v>
      </c>
      <c r="E2886">
        <v>185</v>
      </c>
      <c r="F2886" t="s">
        <v>8221</v>
      </c>
      <c r="G2886" t="s">
        <v>8224</v>
      </c>
      <c r="H2886" t="s">
        <v>8246</v>
      </c>
      <c r="I2886" s="9">
        <v>1417800435</v>
      </c>
      <c r="J2886">
        <v>1415208435</v>
      </c>
      <c r="K2886" t="b">
        <v>0</v>
      </c>
      <c r="L2886">
        <v>4</v>
      </c>
      <c r="M2886" t="b">
        <v>0</v>
      </c>
      <c r="N2886" s="11">
        <f t="shared" si="270"/>
        <v>0.41111111111111115</v>
      </c>
      <c r="O2886" s="16">
        <f t="shared" si="271"/>
        <v>41948.727256944447</v>
      </c>
      <c r="P2886" s="18">
        <f t="shared" si="272"/>
        <v>41978.727256944447</v>
      </c>
      <c r="Q2886" t="s">
        <v>8271</v>
      </c>
      <c r="R2886" s="7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7">
        <v>400</v>
      </c>
      <c r="E2887">
        <v>130</v>
      </c>
      <c r="F2887" t="s">
        <v>8221</v>
      </c>
      <c r="G2887" t="s">
        <v>8224</v>
      </c>
      <c r="H2887" t="s">
        <v>8246</v>
      </c>
      <c r="I2887" s="9">
        <v>1426294201</v>
      </c>
      <c r="J2887">
        <v>1423705801</v>
      </c>
      <c r="K2887" t="b">
        <v>0</v>
      </c>
      <c r="L2887">
        <v>5</v>
      </c>
      <c r="M2887" t="b">
        <v>0</v>
      </c>
      <c r="N2887" s="11">
        <f t="shared" si="270"/>
        <v>32.5</v>
      </c>
      <c r="O2887" s="16">
        <f t="shared" si="271"/>
        <v>42047.07640046296</v>
      </c>
      <c r="P2887" s="18">
        <f t="shared" si="272"/>
        <v>42077.034733796296</v>
      </c>
      <c r="Q2887" t="s">
        <v>8271</v>
      </c>
      <c r="R2887" s="7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7">
        <v>200</v>
      </c>
      <c r="E2888">
        <v>10</v>
      </c>
      <c r="F2888" t="s">
        <v>8221</v>
      </c>
      <c r="G2888" t="s">
        <v>8224</v>
      </c>
      <c r="H2888" t="s">
        <v>8246</v>
      </c>
      <c r="I2888" s="9">
        <v>1442635140</v>
      </c>
      <c r="J2888">
        <v>1442243484</v>
      </c>
      <c r="K2888" t="b">
        <v>0</v>
      </c>
      <c r="L2888">
        <v>1</v>
      </c>
      <c r="M2888" t="b">
        <v>0</v>
      </c>
      <c r="N2888" s="11">
        <f t="shared" si="270"/>
        <v>5</v>
      </c>
      <c r="O2888" s="16">
        <f t="shared" si="271"/>
        <v>42261.632916666669</v>
      </c>
      <c r="P2888" s="18">
        <f t="shared" si="272"/>
        <v>42266.165972222225</v>
      </c>
      <c r="Q2888" t="s">
        <v>8271</v>
      </c>
      <c r="R2888" s="7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7">
        <v>3000</v>
      </c>
      <c r="E2889">
        <v>5</v>
      </c>
      <c r="F2889" t="s">
        <v>8221</v>
      </c>
      <c r="G2889" t="s">
        <v>8224</v>
      </c>
      <c r="H2889" t="s">
        <v>8246</v>
      </c>
      <c r="I2889" s="9">
        <v>1420971324</v>
      </c>
      <c r="J2889">
        <v>1418379324</v>
      </c>
      <c r="K2889" t="b">
        <v>0</v>
      </c>
      <c r="L2889">
        <v>1</v>
      </c>
      <c r="M2889" t="b">
        <v>0</v>
      </c>
      <c r="N2889" s="11">
        <f t="shared" si="270"/>
        <v>0.16666666666666669</v>
      </c>
      <c r="O2889" s="16">
        <f t="shared" si="271"/>
        <v>41985.427361111113</v>
      </c>
      <c r="P2889" s="18">
        <f t="shared" si="272"/>
        <v>42015.427361111113</v>
      </c>
      <c r="Q2889" t="s">
        <v>8271</v>
      </c>
      <c r="R2889" s="7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7">
        <v>30000</v>
      </c>
      <c r="E2890">
        <v>0</v>
      </c>
      <c r="F2890" t="s">
        <v>8221</v>
      </c>
      <c r="G2890" t="s">
        <v>8224</v>
      </c>
      <c r="H2890" t="s">
        <v>8246</v>
      </c>
      <c r="I2890" s="9">
        <v>1413608340</v>
      </c>
      <c r="J2890">
        <v>1412945440</v>
      </c>
      <c r="K2890" t="b">
        <v>0</v>
      </c>
      <c r="L2890">
        <v>0</v>
      </c>
      <c r="M2890" t="b">
        <v>0</v>
      </c>
      <c r="N2890" s="11">
        <f t="shared" si="270"/>
        <v>0</v>
      </c>
      <c r="O2890" s="16">
        <f t="shared" si="271"/>
        <v>41922.535185185188</v>
      </c>
      <c r="P2890" s="18">
        <f t="shared" si="272"/>
        <v>41930.207638888889</v>
      </c>
      <c r="Q2890" t="s">
        <v>8271</v>
      </c>
      <c r="R2890" s="7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7">
        <v>3000</v>
      </c>
      <c r="E2891">
        <v>1142</v>
      </c>
      <c r="F2891" t="s">
        <v>8221</v>
      </c>
      <c r="G2891" t="s">
        <v>8224</v>
      </c>
      <c r="H2891" t="s">
        <v>8246</v>
      </c>
      <c r="I2891" s="9">
        <v>1409344985</v>
      </c>
      <c r="J2891">
        <v>1406752985</v>
      </c>
      <c r="K2891" t="b">
        <v>0</v>
      </c>
      <c r="L2891">
        <v>14</v>
      </c>
      <c r="M2891" t="b">
        <v>0</v>
      </c>
      <c r="N2891" s="11">
        <f t="shared" si="270"/>
        <v>38.066666666666663</v>
      </c>
      <c r="O2891" s="16">
        <f t="shared" si="271"/>
        <v>41850.863252314812</v>
      </c>
      <c r="P2891" s="18">
        <f t="shared" si="272"/>
        <v>41880.863252314812</v>
      </c>
      <c r="Q2891" t="s">
        <v>8271</v>
      </c>
      <c r="R2891" s="7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7">
        <v>2000</v>
      </c>
      <c r="E2892">
        <v>21</v>
      </c>
      <c r="F2892" t="s">
        <v>8221</v>
      </c>
      <c r="G2892" t="s">
        <v>8224</v>
      </c>
      <c r="H2892" t="s">
        <v>8246</v>
      </c>
      <c r="I2892" s="9">
        <v>1407553200</v>
      </c>
      <c r="J2892">
        <v>1405100992</v>
      </c>
      <c r="K2892" t="b">
        <v>0</v>
      </c>
      <c r="L2892">
        <v>3</v>
      </c>
      <c r="M2892" t="b">
        <v>0</v>
      </c>
      <c r="N2892" s="11">
        <f t="shared" si="270"/>
        <v>1.05</v>
      </c>
      <c r="O2892" s="16">
        <f t="shared" si="271"/>
        <v>41831.742962962962</v>
      </c>
      <c r="P2892" s="18">
        <f t="shared" si="272"/>
        <v>41860.125</v>
      </c>
      <c r="Q2892" t="s">
        <v>8271</v>
      </c>
      <c r="R2892" s="7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7">
        <v>10000</v>
      </c>
      <c r="E2893">
        <v>273</v>
      </c>
      <c r="F2893" t="s">
        <v>8221</v>
      </c>
      <c r="G2893" t="s">
        <v>8224</v>
      </c>
      <c r="H2893" t="s">
        <v>8246</v>
      </c>
      <c r="I2893" s="9">
        <v>1460751128</v>
      </c>
      <c r="J2893">
        <v>1455570728</v>
      </c>
      <c r="K2893" t="b">
        <v>0</v>
      </c>
      <c r="L2893">
        <v>10</v>
      </c>
      <c r="M2893" t="b">
        <v>0</v>
      </c>
      <c r="N2893" s="11">
        <f t="shared" si="270"/>
        <v>2.73</v>
      </c>
      <c r="O2893" s="16">
        <f t="shared" si="271"/>
        <v>42415.883425925931</v>
      </c>
      <c r="P2893" s="18">
        <f t="shared" si="272"/>
        <v>42475.84175925926</v>
      </c>
      <c r="Q2893" t="s">
        <v>8271</v>
      </c>
      <c r="R2893" s="7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7">
        <v>5500</v>
      </c>
      <c r="E2894">
        <v>500</v>
      </c>
      <c r="F2894" t="s">
        <v>8221</v>
      </c>
      <c r="G2894" t="s">
        <v>8224</v>
      </c>
      <c r="H2894" t="s">
        <v>8246</v>
      </c>
      <c r="I2894" s="9">
        <v>1409000400</v>
      </c>
      <c r="J2894">
        <v>1408381704</v>
      </c>
      <c r="K2894" t="b">
        <v>0</v>
      </c>
      <c r="L2894">
        <v>17</v>
      </c>
      <c r="M2894" t="b">
        <v>0</v>
      </c>
      <c r="N2894" s="11">
        <f t="shared" si="270"/>
        <v>9.0909090909090917</v>
      </c>
      <c r="O2894" s="16">
        <f t="shared" si="271"/>
        <v>41869.714166666665</v>
      </c>
      <c r="P2894" s="18">
        <f t="shared" si="272"/>
        <v>41876.875</v>
      </c>
      <c r="Q2894" t="s">
        <v>8271</v>
      </c>
      <c r="R2894" s="7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7">
        <v>5000</v>
      </c>
      <c r="E2895">
        <v>25</v>
      </c>
      <c r="F2895" t="s">
        <v>8221</v>
      </c>
      <c r="G2895" t="s">
        <v>8224</v>
      </c>
      <c r="H2895" t="s">
        <v>8246</v>
      </c>
      <c r="I2895" s="9">
        <v>1420768800</v>
      </c>
      <c r="J2895">
        <v>1415644395</v>
      </c>
      <c r="K2895" t="b">
        <v>0</v>
      </c>
      <c r="L2895">
        <v>2</v>
      </c>
      <c r="M2895" t="b">
        <v>0</v>
      </c>
      <c r="N2895" s="11">
        <f t="shared" si="270"/>
        <v>0.5</v>
      </c>
      <c r="O2895" s="16">
        <f t="shared" si="271"/>
        <v>41953.773090277777</v>
      </c>
      <c r="P2895" s="18">
        <f t="shared" si="272"/>
        <v>42013.083333333328</v>
      </c>
      <c r="Q2895" t="s">
        <v>8271</v>
      </c>
      <c r="R2895" s="7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7">
        <v>50000</v>
      </c>
      <c r="E2896">
        <v>0</v>
      </c>
      <c r="F2896" t="s">
        <v>8221</v>
      </c>
      <c r="G2896" t="s">
        <v>8224</v>
      </c>
      <c r="H2896" t="s">
        <v>8246</v>
      </c>
      <c r="I2896" s="9">
        <v>1428100815</v>
      </c>
      <c r="J2896">
        <v>1422920415</v>
      </c>
      <c r="K2896" t="b">
        <v>0</v>
      </c>
      <c r="L2896">
        <v>0</v>
      </c>
      <c r="M2896" t="b">
        <v>0</v>
      </c>
      <c r="N2896" s="11">
        <f t="shared" si="270"/>
        <v>0</v>
      </c>
      <c r="O2896" s="16">
        <f t="shared" si="271"/>
        <v>42037.986284722225</v>
      </c>
      <c r="P2896" s="18">
        <f t="shared" si="272"/>
        <v>42097.944618055553</v>
      </c>
      <c r="Q2896" t="s">
        <v>8271</v>
      </c>
      <c r="R2896" s="7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7">
        <v>500</v>
      </c>
      <c r="E2897">
        <v>23</v>
      </c>
      <c r="F2897" t="s">
        <v>8221</v>
      </c>
      <c r="G2897" t="s">
        <v>8224</v>
      </c>
      <c r="H2897" t="s">
        <v>8246</v>
      </c>
      <c r="I2897" s="9">
        <v>1403470800</v>
      </c>
      <c r="J2897">
        <v>1403356792</v>
      </c>
      <c r="K2897" t="b">
        <v>0</v>
      </c>
      <c r="L2897">
        <v>4</v>
      </c>
      <c r="M2897" t="b">
        <v>0</v>
      </c>
      <c r="N2897" s="11">
        <f t="shared" si="270"/>
        <v>4.5999999999999996</v>
      </c>
      <c r="O2897" s="16">
        <f t="shared" si="271"/>
        <v>41811.555462962962</v>
      </c>
      <c r="P2897" s="18">
        <f t="shared" si="272"/>
        <v>41812.875</v>
      </c>
      <c r="Q2897" t="s">
        <v>8271</v>
      </c>
      <c r="R2897" s="7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7">
        <v>3000</v>
      </c>
      <c r="E2898">
        <v>625</v>
      </c>
      <c r="F2898" t="s">
        <v>8221</v>
      </c>
      <c r="G2898" t="s">
        <v>8224</v>
      </c>
      <c r="H2898" t="s">
        <v>8246</v>
      </c>
      <c r="I2898" s="9">
        <v>1481522400</v>
      </c>
      <c r="J2898">
        <v>1480283321</v>
      </c>
      <c r="K2898" t="b">
        <v>0</v>
      </c>
      <c r="L2898">
        <v>12</v>
      </c>
      <c r="M2898" t="b">
        <v>0</v>
      </c>
      <c r="N2898" s="11">
        <f t="shared" si="270"/>
        <v>20.833333333333336</v>
      </c>
      <c r="O2898" s="16">
        <f t="shared" si="271"/>
        <v>42701.908807870372</v>
      </c>
      <c r="P2898" s="18">
        <f t="shared" si="272"/>
        <v>42716.25</v>
      </c>
      <c r="Q2898" t="s">
        <v>8271</v>
      </c>
      <c r="R2898" s="7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7">
        <v>12000</v>
      </c>
      <c r="E2899">
        <v>550</v>
      </c>
      <c r="F2899" t="s">
        <v>8221</v>
      </c>
      <c r="G2899" t="s">
        <v>8224</v>
      </c>
      <c r="H2899" t="s">
        <v>8246</v>
      </c>
      <c r="I2899" s="9">
        <v>1444577345</v>
      </c>
      <c r="J2899">
        <v>1441985458</v>
      </c>
      <c r="K2899" t="b">
        <v>0</v>
      </c>
      <c r="L2899">
        <v>3</v>
      </c>
      <c r="M2899" t="b">
        <v>0</v>
      </c>
      <c r="N2899" s="11">
        <f t="shared" si="270"/>
        <v>4.583333333333333</v>
      </c>
      <c r="O2899" s="16">
        <f t="shared" si="271"/>
        <v>42258.646504629629</v>
      </c>
      <c r="P2899" s="18">
        <f t="shared" si="272"/>
        <v>42288.645196759258</v>
      </c>
      <c r="Q2899" t="s">
        <v>8271</v>
      </c>
      <c r="R2899" s="7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7">
        <v>7500</v>
      </c>
      <c r="E2900">
        <v>316</v>
      </c>
      <c r="F2900" t="s">
        <v>8221</v>
      </c>
      <c r="G2900" t="s">
        <v>8224</v>
      </c>
      <c r="H2900" t="s">
        <v>8246</v>
      </c>
      <c r="I2900" s="9">
        <v>1446307053</v>
      </c>
      <c r="J2900">
        <v>1443715053</v>
      </c>
      <c r="K2900" t="b">
        <v>0</v>
      </c>
      <c r="L2900">
        <v>12</v>
      </c>
      <c r="M2900" t="b">
        <v>0</v>
      </c>
      <c r="N2900" s="11">
        <f t="shared" si="270"/>
        <v>4.2133333333333338</v>
      </c>
      <c r="O2900" s="16">
        <f t="shared" si="271"/>
        <v>42278.664965277778</v>
      </c>
      <c r="P2900" s="18">
        <f t="shared" si="272"/>
        <v>42308.664965277778</v>
      </c>
      <c r="Q2900" t="s">
        <v>8271</v>
      </c>
      <c r="R2900" s="7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7">
        <v>10000</v>
      </c>
      <c r="E2901">
        <v>0</v>
      </c>
      <c r="F2901" t="s">
        <v>8221</v>
      </c>
      <c r="G2901" t="s">
        <v>8224</v>
      </c>
      <c r="H2901" t="s">
        <v>8246</v>
      </c>
      <c r="I2901" s="9">
        <v>1469325158</v>
      </c>
      <c r="J2901">
        <v>1464141158</v>
      </c>
      <c r="K2901" t="b">
        <v>0</v>
      </c>
      <c r="L2901">
        <v>0</v>
      </c>
      <c r="M2901" t="b">
        <v>0</v>
      </c>
      <c r="N2901" s="11">
        <f t="shared" si="270"/>
        <v>0</v>
      </c>
      <c r="O2901" s="16">
        <f t="shared" si="271"/>
        <v>42515.078217592592</v>
      </c>
      <c r="P2901" s="18">
        <f t="shared" si="272"/>
        <v>42575.078217592592</v>
      </c>
      <c r="Q2901" t="s">
        <v>8271</v>
      </c>
      <c r="R2901" s="7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7">
        <v>5500</v>
      </c>
      <c r="E2902">
        <v>3405</v>
      </c>
      <c r="F2902" t="s">
        <v>8221</v>
      </c>
      <c r="G2902" t="s">
        <v>8224</v>
      </c>
      <c r="H2902" t="s">
        <v>8246</v>
      </c>
      <c r="I2902" s="9">
        <v>1407562632</v>
      </c>
      <c r="J2902">
        <v>1404970632</v>
      </c>
      <c r="K2902" t="b">
        <v>0</v>
      </c>
      <c r="L2902">
        <v>7</v>
      </c>
      <c r="M2902" t="b">
        <v>0</v>
      </c>
      <c r="N2902" s="11">
        <f t="shared" si="270"/>
        <v>61.909090909090914</v>
      </c>
      <c r="O2902" s="16">
        <f t="shared" si="271"/>
        <v>41830.234166666669</v>
      </c>
      <c r="P2902" s="18">
        <f t="shared" si="272"/>
        <v>41860.234166666669</v>
      </c>
      <c r="Q2902" t="s">
        <v>8271</v>
      </c>
      <c r="R2902" s="7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7">
        <v>750</v>
      </c>
      <c r="E2903">
        <v>6</v>
      </c>
      <c r="F2903" t="s">
        <v>8221</v>
      </c>
      <c r="G2903" t="s">
        <v>8224</v>
      </c>
      <c r="H2903" t="s">
        <v>8246</v>
      </c>
      <c r="I2903" s="9">
        <v>1423345339</v>
      </c>
      <c r="J2903">
        <v>1418161339</v>
      </c>
      <c r="K2903" t="b">
        <v>0</v>
      </c>
      <c r="L2903">
        <v>2</v>
      </c>
      <c r="M2903" t="b">
        <v>0</v>
      </c>
      <c r="N2903" s="11">
        <f t="shared" si="270"/>
        <v>0.8</v>
      </c>
      <c r="O2903" s="16">
        <f t="shared" si="271"/>
        <v>41982.904386574075</v>
      </c>
      <c r="P2903" s="18">
        <f t="shared" si="272"/>
        <v>42042.904386574075</v>
      </c>
      <c r="Q2903" t="s">
        <v>8271</v>
      </c>
      <c r="R2903" s="7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7">
        <v>150000</v>
      </c>
      <c r="E2904">
        <v>25</v>
      </c>
      <c r="F2904" t="s">
        <v>8221</v>
      </c>
      <c r="G2904" t="s">
        <v>8224</v>
      </c>
      <c r="H2904" t="s">
        <v>8246</v>
      </c>
      <c r="I2904" s="9">
        <v>1440412396</v>
      </c>
      <c r="J2904">
        <v>1437820396</v>
      </c>
      <c r="K2904" t="b">
        <v>0</v>
      </c>
      <c r="L2904">
        <v>1</v>
      </c>
      <c r="M2904" t="b">
        <v>0</v>
      </c>
      <c r="N2904" s="11">
        <f t="shared" si="270"/>
        <v>1.6666666666666666E-2</v>
      </c>
      <c r="O2904" s="16">
        <f t="shared" si="271"/>
        <v>42210.439768518518</v>
      </c>
      <c r="P2904" s="18">
        <f t="shared" si="272"/>
        <v>42240.439768518518</v>
      </c>
      <c r="Q2904" t="s">
        <v>8271</v>
      </c>
      <c r="R2904" s="7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7">
        <v>5000</v>
      </c>
      <c r="E2905">
        <v>39</v>
      </c>
      <c r="F2905" t="s">
        <v>8221</v>
      </c>
      <c r="G2905" t="s">
        <v>8224</v>
      </c>
      <c r="H2905" t="s">
        <v>8246</v>
      </c>
      <c r="I2905" s="9">
        <v>1441771218</v>
      </c>
      <c r="J2905">
        <v>1436587218</v>
      </c>
      <c r="K2905" t="b">
        <v>0</v>
      </c>
      <c r="L2905">
        <v>4</v>
      </c>
      <c r="M2905" t="b">
        <v>0</v>
      </c>
      <c r="N2905" s="11">
        <f t="shared" si="270"/>
        <v>0.77999999999999992</v>
      </c>
      <c r="O2905" s="16">
        <f t="shared" si="271"/>
        <v>42196.166874999995</v>
      </c>
      <c r="P2905" s="18">
        <f t="shared" si="272"/>
        <v>42256.166874999995</v>
      </c>
      <c r="Q2905" t="s">
        <v>8271</v>
      </c>
      <c r="R2905" s="7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7">
        <v>1500</v>
      </c>
      <c r="E2906">
        <v>75</v>
      </c>
      <c r="F2906" t="s">
        <v>8221</v>
      </c>
      <c r="G2906" t="s">
        <v>8225</v>
      </c>
      <c r="H2906" t="s">
        <v>8247</v>
      </c>
      <c r="I2906" s="9">
        <v>1415534400</v>
      </c>
      <c r="J2906">
        <v>1414538031</v>
      </c>
      <c r="K2906" t="b">
        <v>0</v>
      </c>
      <c r="L2906">
        <v>4</v>
      </c>
      <c r="M2906" t="b">
        <v>0</v>
      </c>
      <c r="N2906" s="11">
        <f t="shared" si="270"/>
        <v>5</v>
      </c>
      <c r="O2906" s="16">
        <f t="shared" si="271"/>
        <v>41940.967951388891</v>
      </c>
      <c r="P2906" s="18">
        <f t="shared" si="272"/>
        <v>41952.5</v>
      </c>
      <c r="Q2906" t="s">
        <v>8271</v>
      </c>
      <c r="R2906" s="7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7">
        <v>3500</v>
      </c>
      <c r="E2907">
        <v>622</v>
      </c>
      <c r="F2907" t="s">
        <v>8221</v>
      </c>
      <c r="G2907" t="s">
        <v>8224</v>
      </c>
      <c r="H2907" t="s">
        <v>8246</v>
      </c>
      <c r="I2907" s="9">
        <v>1473211313</v>
      </c>
      <c r="J2907">
        <v>1472001713</v>
      </c>
      <c r="K2907" t="b">
        <v>0</v>
      </c>
      <c r="L2907">
        <v>17</v>
      </c>
      <c r="M2907" t="b">
        <v>0</v>
      </c>
      <c r="N2907" s="11">
        <f t="shared" si="270"/>
        <v>17.771428571428572</v>
      </c>
      <c r="O2907" s="16">
        <f t="shared" si="271"/>
        <v>42606.056863425925</v>
      </c>
      <c r="P2907" s="18">
        <f t="shared" si="272"/>
        <v>42620.056863425925</v>
      </c>
      <c r="Q2907" t="s">
        <v>8271</v>
      </c>
      <c r="R2907" s="7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7">
        <v>6000</v>
      </c>
      <c r="E2908">
        <v>565</v>
      </c>
      <c r="F2908" t="s">
        <v>8221</v>
      </c>
      <c r="G2908" t="s">
        <v>8224</v>
      </c>
      <c r="H2908" t="s">
        <v>8246</v>
      </c>
      <c r="I2908" s="9">
        <v>1438390800</v>
      </c>
      <c r="J2908">
        <v>1436888066</v>
      </c>
      <c r="K2908" t="b">
        <v>0</v>
      </c>
      <c r="L2908">
        <v>7</v>
      </c>
      <c r="M2908" t="b">
        <v>0</v>
      </c>
      <c r="N2908" s="11">
        <f t="shared" si="270"/>
        <v>9.4166666666666661</v>
      </c>
      <c r="O2908" s="16">
        <f t="shared" si="271"/>
        <v>42199.648912037039</v>
      </c>
      <c r="P2908" s="18">
        <f t="shared" si="272"/>
        <v>42217.041666666672</v>
      </c>
      <c r="Q2908" t="s">
        <v>8271</v>
      </c>
      <c r="R2908" s="7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7">
        <v>2500</v>
      </c>
      <c r="E2909">
        <v>2</v>
      </c>
      <c r="F2909" t="s">
        <v>8221</v>
      </c>
      <c r="G2909" t="s">
        <v>8224</v>
      </c>
      <c r="H2909" t="s">
        <v>8246</v>
      </c>
      <c r="I2909" s="9">
        <v>1463259837</v>
      </c>
      <c r="J2909">
        <v>1458075837</v>
      </c>
      <c r="K2909" t="b">
        <v>0</v>
      </c>
      <c r="L2909">
        <v>2</v>
      </c>
      <c r="M2909" t="b">
        <v>0</v>
      </c>
      <c r="N2909" s="11">
        <f t="shared" si="270"/>
        <v>0.08</v>
      </c>
      <c r="O2909" s="16">
        <f t="shared" si="271"/>
        <v>42444.877743055549</v>
      </c>
      <c r="P2909" s="18">
        <f t="shared" si="272"/>
        <v>42504.877743055549</v>
      </c>
      <c r="Q2909" t="s">
        <v>8271</v>
      </c>
      <c r="R2909" s="7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7">
        <v>9600</v>
      </c>
      <c r="E2910">
        <v>264</v>
      </c>
      <c r="F2910" t="s">
        <v>8221</v>
      </c>
      <c r="G2910" t="s">
        <v>8224</v>
      </c>
      <c r="H2910" t="s">
        <v>8246</v>
      </c>
      <c r="I2910" s="9">
        <v>1465407219</v>
      </c>
      <c r="J2910">
        <v>1462815219</v>
      </c>
      <c r="K2910" t="b">
        <v>0</v>
      </c>
      <c r="L2910">
        <v>5</v>
      </c>
      <c r="M2910" t="b">
        <v>0</v>
      </c>
      <c r="N2910" s="11">
        <f t="shared" si="270"/>
        <v>2.75</v>
      </c>
      <c r="O2910" s="16">
        <f t="shared" si="271"/>
        <v>42499.731701388882</v>
      </c>
      <c r="P2910" s="18">
        <f t="shared" si="272"/>
        <v>42529.731701388882</v>
      </c>
      <c r="Q2910" t="s">
        <v>8271</v>
      </c>
      <c r="R2910" s="7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7">
        <v>180000</v>
      </c>
      <c r="E2911">
        <v>20</v>
      </c>
      <c r="F2911" t="s">
        <v>8221</v>
      </c>
      <c r="G2911" t="s">
        <v>8224</v>
      </c>
      <c r="H2911" t="s">
        <v>8246</v>
      </c>
      <c r="I2911" s="9">
        <v>1416944760</v>
      </c>
      <c r="J2911">
        <v>1413527001</v>
      </c>
      <c r="K2911" t="b">
        <v>0</v>
      </c>
      <c r="L2911">
        <v>1</v>
      </c>
      <c r="M2911" t="b">
        <v>0</v>
      </c>
      <c r="N2911" s="11">
        <f t="shared" si="270"/>
        <v>1.1111111111111112E-2</v>
      </c>
      <c r="O2911" s="16">
        <f t="shared" si="271"/>
        <v>41929.266215277778</v>
      </c>
      <c r="P2911" s="18">
        <f t="shared" si="272"/>
        <v>41968.823611111111</v>
      </c>
      <c r="Q2911" t="s">
        <v>8271</v>
      </c>
      <c r="R2911" s="7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7">
        <v>30000</v>
      </c>
      <c r="E2912">
        <v>1</v>
      </c>
      <c r="F2912" t="s">
        <v>8221</v>
      </c>
      <c r="G2912" t="s">
        <v>8225</v>
      </c>
      <c r="H2912" t="s">
        <v>8247</v>
      </c>
      <c r="I2912" s="9">
        <v>1434139887</v>
      </c>
      <c r="J2912">
        <v>1428955887</v>
      </c>
      <c r="K2912" t="b">
        <v>0</v>
      </c>
      <c r="L2912">
        <v>1</v>
      </c>
      <c r="M2912" t="b">
        <v>0</v>
      </c>
      <c r="N2912" s="11">
        <f t="shared" si="270"/>
        <v>3.3333333333333335E-3</v>
      </c>
      <c r="O2912" s="16">
        <f t="shared" si="271"/>
        <v>42107.841284722221</v>
      </c>
      <c r="P2912" s="18">
        <f t="shared" si="272"/>
        <v>42167.841284722221</v>
      </c>
      <c r="Q2912" t="s">
        <v>8271</v>
      </c>
      <c r="R2912" s="7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7">
        <v>1800</v>
      </c>
      <c r="E2913">
        <v>657</v>
      </c>
      <c r="F2913" t="s">
        <v>8221</v>
      </c>
      <c r="G2913" t="s">
        <v>8224</v>
      </c>
      <c r="H2913" t="s">
        <v>8246</v>
      </c>
      <c r="I2913" s="9">
        <v>1435429626</v>
      </c>
      <c r="J2913">
        <v>1431973626</v>
      </c>
      <c r="K2913" t="b">
        <v>0</v>
      </c>
      <c r="L2913">
        <v>14</v>
      </c>
      <c r="M2913" t="b">
        <v>0</v>
      </c>
      <c r="N2913" s="11">
        <f t="shared" si="270"/>
        <v>36.5</v>
      </c>
      <c r="O2913" s="16">
        <f t="shared" si="271"/>
        <v>42142.768819444449</v>
      </c>
      <c r="P2913" s="18">
        <f t="shared" si="272"/>
        <v>42182.768819444449</v>
      </c>
      <c r="Q2913" t="s">
        <v>8271</v>
      </c>
      <c r="R2913" s="7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7">
        <v>14440</v>
      </c>
      <c r="E2914">
        <v>2030</v>
      </c>
      <c r="F2914" t="s">
        <v>8221</v>
      </c>
      <c r="G2914" t="s">
        <v>8224</v>
      </c>
      <c r="H2914" t="s">
        <v>8246</v>
      </c>
      <c r="I2914" s="9">
        <v>1452827374</v>
      </c>
      <c r="J2914">
        <v>1450235374</v>
      </c>
      <c r="K2914" t="b">
        <v>0</v>
      </c>
      <c r="L2914">
        <v>26</v>
      </c>
      <c r="M2914" t="b">
        <v>0</v>
      </c>
      <c r="N2914" s="11">
        <f t="shared" si="270"/>
        <v>14.058171745152354</v>
      </c>
      <c r="O2914" s="16">
        <f t="shared" si="271"/>
        <v>42354.131643518514</v>
      </c>
      <c r="P2914" s="18">
        <f t="shared" si="272"/>
        <v>42384.131643518514</v>
      </c>
      <c r="Q2914" t="s">
        <v>8271</v>
      </c>
      <c r="R2914" s="7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7">
        <v>10000</v>
      </c>
      <c r="E2915">
        <v>2</v>
      </c>
      <c r="F2915" t="s">
        <v>8221</v>
      </c>
      <c r="G2915" t="s">
        <v>8224</v>
      </c>
      <c r="H2915" t="s">
        <v>8246</v>
      </c>
      <c r="I2915" s="9">
        <v>1410041339</v>
      </c>
      <c r="J2915">
        <v>1404857339</v>
      </c>
      <c r="K2915" t="b">
        <v>0</v>
      </c>
      <c r="L2915">
        <v>2</v>
      </c>
      <c r="M2915" t="b">
        <v>0</v>
      </c>
      <c r="N2915" s="11">
        <f t="shared" si="270"/>
        <v>0.02</v>
      </c>
      <c r="O2915" s="16">
        <f t="shared" si="271"/>
        <v>41828.922905092593</v>
      </c>
      <c r="P2915" s="18">
        <f t="shared" si="272"/>
        <v>41888.922905092593</v>
      </c>
      <c r="Q2915" t="s">
        <v>8271</v>
      </c>
      <c r="R2915" s="7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7">
        <v>25000</v>
      </c>
      <c r="E2916">
        <v>1</v>
      </c>
      <c r="F2916" t="s">
        <v>8221</v>
      </c>
      <c r="G2916" t="s">
        <v>8225</v>
      </c>
      <c r="H2916" t="s">
        <v>8247</v>
      </c>
      <c r="I2916" s="9">
        <v>1426365994</v>
      </c>
      <c r="J2916">
        <v>1421185594</v>
      </c>
      <c r="K2916" t="b">
        <v>0</v>
      </c>
      <c r="L2916">
        <v>1</v>
      </c>
      <c r="M2916" t="b">
        <v>0</v>
      </c>
      <c r="N2916" s="11">
        <f t="shared" si="270"/>
        <v>4.0000000000000001E-3</v>
      </c>
      <c r="O2916" s="16">
        <f t="shared" si="271"/>
        <v>42017.907337962963</v>
      </c>
      <c r="P2916" s="18">
        <f t="shared" si="272"/>
        <v>42077.865671296298</v>
      </c>
      <c r="Q2916" t="s">
        <v>8271</v>
      </c>
      <c r="R2916" s="7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7">
        <v>1000</v>
      </c>
      <c r="E2917">
        <v>611</v>
      </c>
      <c r="F2917" t="s">
        <v>8221</v>
      </c>
      <c r="G2917" t="s">
        <v>8225</v>
      </c>
      <c r="H2917" t="s">
        <v>8247</v>
      </c>
      <c r="I2917" s="9">
        <v>1458117190</v>
      </c>
      <c r="J2917">
        <v>1455528790</v>
      </c>
      <c r="K2917" t="b">
        <v>0</v>
      </c>
      <c r="L2917">
        <v>3</v>
      </c>
      <c r="M2917" t="b">
        <v>0</v>
      </c>
      <c r="N2917" s="11">
        <f t="shared" si="270"/>
        <v>61.1</v>
      </c>
      <c r="O2917" s="16">
        <f t="shared" si="271"/>
        <v>42415.398032407407</v>
      </c>
      <c r="P2917" s="18">
        <f t="shared" si="272"/>
        <v>42445.356365740736</v>
      </c>
      <c r="Q2917" t="s">
        <v>8271</v>
      </c>
      <c r="R2917" s="7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7">
        <v>1850</v>
      </c>
      <c r="E2918">
        <v>145</v>
      </c>
      <c r="F2918" t="s">
        <v>8221</v>
      </c>
      <c r="G2918" t="s">
        <v>8225</v>
      </c>
      <c r="H2918" t="s">
        <v>8247</v>
      </c>
      <c r="I2918" s="9">
        <v>1400498789</v>
      </c>
      <c r="J2918">
        <v>1398511589</v>
      </c>
      <c r="K2918" t="b">
        <v>0</v>
      </c>
      <c r="L2918">
        <v>7</v>
      </c>
      <c r="M2918" t="b">
        <v>0</v>
      </c>
      <c r="N2918" s="11">
        <f t="shared" si="270"/>
        <v>7.8378378378378386</v>
      </c>
      <c r="O2918" s="16">
        <f t="shared" si="271"/>
        <v>41755.476724537039</v>
      </c>
      <c r="P2918" s="18">
        <f t="shared" si="272"/>
        <v>41778.476724537039</v>
      </c>
      <c r="Q2918" t="s">
        <v>8271</v>
      </c>
      <c r="R2918" s="7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7">
        <v>2000</v>
      </c>
      <c r="E2919">
        <v>437</v>
      </c>
      <c r="F2919" t="s">
        <v>8221</v>
      </c>
      <c r="G2919" t="s">
        <v>8224</v>
      </c>
      <c r="H2919" t="s">
        <v>8246</v>
      </c>
      <c r="I2919" s="9">
        <v>1442381847</v>
      </c>
      <c r="J2919">
        <v>1440826647</v>
      </c>
      <c r="K2919" t="b">
        <v>0</v>
      </c>
      <c r="L2919">
        <v>9</v>
      </c>
      <c r="M2919" t="b">
        <v>0</v>
      </c>
      <c r="N2919" s="11">
        <f t="shared" si="270"/>
        <v>21.85</v>
      </c>
      <c r="O2919" s="16">
        <f t="shared" si="271"/>
        <v>42245.234340277777</v>
      </c>
      <c r="P2919" s="18">
        <f t="shared" si="272"/>
        <v>42263.234340277777</v>
      </c>
      <c r="Q2919" t="s">
        <v>8271</v>
      </c>
      <c r="R2919" s="7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7">
        <v>5000</v>
      </c>
      <c r="E2920">
        <v>1362</v>
      </c>
      <c r="F2920" t="s">
        <v>8221</v>
      </c>
      <c r="G2920" t="s">
        <v>8224</v>
      </c>
      <c r="H2920" t="s">
        <v>8246</v>
      </c>
      <c r="I2920" s="9">
        <v>1446131207</v>
      </c>
      <c r="J2920">
        <v>1443712007</v>
      </c>
      <c r="K2920" t="b">
        <v>0</v>
      </c>
      <c r="L2920">
        <v>20</v>
      </c>
      <c r="M2920" t="b">
        <v>0</v>
      </c>
      <c r="N2920" s="11">
        <f t="shared" si="270"/>
        <v>27.24</v>
      </c>
      <c r="O2920" s="16">
        <f t="shared" si="271"/>
        <v>42278.629710648151</v>
      </c>
      <c r="P2920" s="18">
        <f t="shared" si="272"/>
        <v>42306.629710648151</v>
      </c>
      <c r="Q2920" t="s">
        <v>8271</v>
      </c>
      <c r="R2920" s="7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7">
        <v>600</v>
      </c>
      <c r="E2921">
        <v>51</v>
      </c>
      <c r="F2921" t="s">
        <v>8221</v>
      </c>
      <c r="G2921" t="s">
        <v>8224</v>
      </c>
      <c r="H2921" t="s">
        <v>8246</v>
      </c>
      <c r="I2921" s="9">
        <v>1407250329</v>
      </c>
      <c r="J2921">
        <v>1404658329</v>
      </c>
      <c r="K2921" t="b">
        <v>0</v>
      </c>
      <c r="L2921">
        <v>6</v>
      </c>
      <c r="M2921" t="b">
        <v>0</v>
      </c>
      <c r="N2921" s="11">
        <f t="shared" si="270"/>
        <v>8.5</v>
      </c>
      <c r="O2921" s="16">
        <f t="shared" si="271"/>
        <v>41826.61954861111</v>
      </c>
      <c r="P2921" s="18">
        <f t="shared" si="272"/>
        <v>41856.61954861111</v>
      </c>
      <c r="Q2921" t="s">
        <v>8271</v>
      </c>
      <c r="R2921" s="7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7">
        <v>2500</v>
      </c>
      <c r="E2922">
        <v>671</v>
      </c>
      <c r="F2922" t="s">
        <v>8221</v>
      </c>
      <c r="G2922" t="s">
        <v>8229</v>
      </c>
      <c r="H2922" t="s">
        <v>8251</v>
      </c>
      <c r="I2922" s="9">
        <v>1427306470</v>
      </c>
      <c r="J2922">
        <v>1424718070</v>
      </c>
      <c r="K2922" t="b">
        <v>0</v>
      </c>
      <c r="L2922">
        <v>13</v>
      </c>
      <c r="M2922" t="b">
        <v>0</v>
      </c>
      <c r="N2922" s="11">
        <f t="shared" si="270"/>
        <v>26.840000000000003</v>
      </c>
      <c r="O2922" s="16">
        <f t="shared" si="271"/>
        <v>42058.792476851857</v>
      </c>
      <c r="P2922" s="18">
        <f t="shared" si="272"/>
        <v>42088.750810185185</v>
      </c>
      <c r="Q2922" t="s">
        <v>8271</v>
      </c>
      <c r="R2922" s="7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7">
        <v>100</v>
      </c>
      <c r="E2923">
        <v>129</v>
      </c>
      <c r="F2923" t="s">
        <v>8219</v>
      </c>
      <c r="G2923" t="s">
        <v>8224</v>
      </c>
      <c r="H2923" t="s">
        <v>8246</v>
      </c>
      <c r="I2923" s="9">
        <v>1411679804</v>
      </c>
      <c r="J2923">
        <v>1409087804</v>
      </c>
      <c r="K2923" t="b">
        <v>0</v>
      </c>
      <c r="L2923">
        <v>3</v>
      </c>
      <c r="M2923" t="b">
        <v>1</v>
      </c>
      <c r="N2923" s="11">
        <f t="shared" si="270"/>
        <v>129</v>
      </c>
      <c r="O2923" s="16">
        <f t="shared" si="271"/>
        <v>41877.886620370373</v>
      </c>
      <c r="P2923" s="18">
        <f t="shared" si="272"/>
        <v>41907.886620370373</v>
      </c>
      <c r="Q2923" t="s">
        <v>8305</v>
      </c>
      <c r="R2923" s="7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7">
        <v>500</v>
      </c>
      <c r="E2924">
        <v>500</v>
      </c>
      <c r="F2924" t="s">
        <v>8219</v>
      </c>
      <c r="G2924" t="s">
        <v>8225</v>
      </c>
      <c r="H2924" t="s">
        <v>8247</v>
      </c>
      <c r="I2924" s="9">
        <v>1431982727</v>
      </c>
      <c r="J2924">
        <v>1428094727</v>
      </c>
      <c r="K2924" t="b">
        <v>0</v>
      </c>
      <c r="L2924">
        <v>6</v>
      </c>
      <c r="M2924" t="b">
        <v>1</v>
      </c>
      <c r="N2924" s="11">
        <f t="shared" si="270"/>
        <v>100</v>
      </c>
      <c r="O2924" s="16">
        <f t="shared" si="271"/>
        <v>42097.874155092592</v>
      </c>
      <c r="P2924" s="18">
        <f t="shared" si="272"/>
        <v>42142.874155092592</v>
      </c>
      <c r="Q2924" t="s">
        <v>8305</v>
      </c>
      <c r="R2924" s="7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7">
        <v>300</v>
      </c>
      <c r="E2925">
        <v>300</v>
      </c>
      <c r="F2925" t="s">
        <v>8219</v>
      </c>
      <c r="G2925" t="s">
        <v>8224</v>
      </c>
      <c r="H2925" t="s">
        <v>8246</v>
      </c>
      <c r="I2925" s="9">
        <v>1422068400</v>
      </c>
      <c r="J2925">
        <v>1420774779</v>
      </c>
      <c r="K2925" t="b">
        <v>0</v>
      </c>
      <c r="L2925">
        <v>10</v>
      </c>
      <c r="M2925" t="b">
        <v>1</v>
      </c>
      <c r="N2925" s="11">
        <f t="shared" si="270"/>
        <v>100</v>
      </c>
      <c r="O2925" s="16">
        <f t="shared" si="271"/>
        <v>42013.15253472222</v>
      </c>
      <c r="P2925" s="18">
        <f t="shared" si="272"/>
        <v>42028.125</v>
      </c>
      <c r="Q2925" t="s">
        <v>8305</v>
      </c>
      <c r="R2925" s="7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7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9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>
        <f t="shared" si="270"/>
        <v>103.2</v>
      </c>
      <c r="O2926" s="16">
        <f t="shared" si="271"/>
        <v>42103.556828703702</v>
      </c>
      <c r="P2926" s="18">
        <f t="shared" si="272"/>
        <v>42133.165972222225</v>
      </c>
      <c r="Q2926" t="s">
        <v>8305</v>
      </c>
      <c r="R2926" s="7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9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>
        <f t="shared" si="270"/>
        <v>102.44597777777777</v>
      </c>
      <c r="O2927" s="16">
        <f t="shared" si="271"/>
        <v>41863.584120370368</v>
      </c>
      <c r="P2927" s="18">
        <f t="shared" si="272"/>
        <v>41893.584120370368</v>
      </c>
      <c r="Q2927" t="s">
        <v>8305</v>
      </c>
      <c r="R2927" s="7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7">
        <v>3000</v>
      </c>
      <c r="E2928">
        <v>3750</v>
      </c>
      <c r="F2928" t="s">
        <v>8219</v>
      </c>
      <c r="G2928" t="s">
        <v>8224</v>
      </c>
      <c r="H2928" t="s">
        <v>8246</v>
      </c>
      <c r="I2928" s="9">
        <v>1424715779</v>
      </c>
      <c r="J2928">
        <v>1423506179</v>
      </c>
      <c r="K2928" t="b">
        <v>0</v>
      </c>
      <c r="L2928">
        <v>50</v>
      </c>
      <c r="M2928" t="b">
        <v>1</v>
      </c>
      <c r="N2928" s="11">
        <f t="shared" si="270"/>
        <v>125</v>
      </c>
      <c r="O2928" s="16">
        <f t="shared" si="271"/>
        <v>42044.765960648147</v>
      </c>
      <c r="P2928" s="18">
        <f t="shared" si="272"/>
        <v>42058.765960648147</v>
      </c>
      <c r="Q2928" t="s">
        <v>8305</v>
      </c>
      <c r="R2928" s="7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7">
        <v>1800</v>
      </c>
      <c r="E2929">
        <v>2355</v>
      </c>
      <c r="F2929" t="s">
        <v>8219</v>
      </c>
      <c r="G2929" t="s">
        <v>8224</v>
      </c>
      <c r="H2929" t="s">
        <v>8246</v>
      </c>
      <c r="I2929" s="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>
        <f t="shared" si="270"/>
        <v>130.83333333333334</v>
      </c>
      <c r="O2929" s="16">
        <f t="shared" si="271"/>
        <v>41806.669317129628</v>
      </c>
      <c r="P2929" s="18">
        <f t="shared" si="272"/>
        <v>41835.208333333336</v>
      </c>
      <c r="Q2929" t="s">
        <v>8305</v>
      </c>
      <c r="R2929" s="7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7">
        <v>1000</v>
      </c>
      <c r="E2930">
        <v>1000</v>
      </c>
      <c r="F2930" t="s">
        <v>8219</v>
      </c>
      <c r="G2930" t="s">
        <v>8224</v>
      </c>
      <c r="H2930" t="s">
        <v>8246</v>
      </c>
      <c r="I2930" s="9">
        <v>1457135846</v>
      </c>
      <c r="J2930">
        <v>1454543846</v>
      </c>
      <c r="K2930" t="b">
        <v>0</v>
      </c>
      <c r="L2930">
        <v>24</v>
      </c>
      <c r="M2930" t="b">
        <v>1</v>
      </c>
      <c r="N2930" s="11">
        <f t="shared" si="270"/>
        <v>100</v>
      </c>
      <c r="O2930" s="16">
        <f t="shared" si="271"/>
        <v>42403.998217592598</v>
      </c>
      <c r="P2930" s="18">
        <f t="shared" si="272"/>
        <v>42433.998217592598</v>
      </c>
      <c r="Q2930" t="s">
        <v>8305</v>
      </c>
      <c r="R2930" s="7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7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9">
        <v>1401024758</v>
      </c>
      <c r="J2931">
        <v>1398432758</v>
      </c>
      <c r="K2931" t="b">
        <v>0</v>
      </c>
      <c r="L2931">
        <v>32</v>
      </c>
      <c r="M2931" t="b">
        <v>1</v>
      </c>
      <c r="N2931" s="11">
        <f t="shared" si="270"/>
        <v>102.06937499999999</v>
      </c>
      <c r="O2931" s="16">
        <f t="shared" si="271"/>
        <v>41754.564328703702</v>
      </c>
      <c r="P2931" s="18">
        <f t="shared" si="272"/>
        <v>41784.564328703702</v>
      </c>
      <c r="Q2931" t="s">
        <v>8305</v>
      </c>
      <c r="R2931" s="7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7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9">
        <v>1431007264</v>
      </c>
      <c r="J2932">
        <v>1428415264</v>
      </c>
      <c r="K2932" t="b">
        <v>0</v>
      </c>
      <c r="L2932">
        <v>62</v>
      </c>
      <c r="M2932" t="b">
        <v>1</v>
      </c>
      <c r="N2932" s="11">
        <f t="shared" si="270"/>
        <v>100.92000000000002</v>
      </c>
      <c r="O2932" s="16">
        <f t="shared" si="271"/>
        <v>42101.584074074075</v>
      </c>
      <c r="P2932" s="18">
        <f t="shared" si="272"/>
        <v>42131.584074074075</v>
      </c>
      <c r="Q2932" t="s">
        <v>8305</v>
      </c>
      <c r="R2932" s="7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7">
        <v>750</v>
      </c>
      <c r="E2933">
        <v>795</v>
      </c>
      <c r="F2933" t="s">
        <v>8219</v>
      </c>
      <c r="G2933" t="s">
        <v>8229</v>
      </c>
      <c r="H2933" t="s">
        <v>8251</v>
      </c>
      <c r="I2933" s="9">
        <v>1410761280</v>
      </c>
      <c r="J2933">
        <v>1408604363</v>
      </c>
      <c r="K2933" t="b">
        <v>0</v>
      </c>
      <c r="L2933">
        <v>9</v>
      </c>
      <c r="M2933" t="b">
        <v>1</v>
      </c>
      <c r="N2933" s="11">
        <f t="shared" si="270"/>
        <v>106</v>
      </c>
      <c r="O2933" s="16">
        <f t="shared" si="271"/>
        <v>41872.291238425925</v>
      </c>
      <c r="P2933" s="18">
        <f t="shared" si="272"/>
        <v>41897.255555555559</v>
      </c>
      <c r="Q2933" t="s">
        <v>8305</v>
      </c>
      <c r="R2933" s="7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7">
        <v>3100</v>
      </c>
      <c r="E2934">
        <v>3258</v>
      </c>
      <c r="F2934" t="s">
        <v>8219</v>
      </c>
      <c r="G2934" t="s">
        <v>8226</v>
      </c>
      <c r="H2934" t="s">
        <v>8248</v>
      </c>
      <c r="I2934" s="9">
        <v>1424516400</v>
      </c>
      <c r="J2934">
        <v>1421812637</v>
      </c>
      <c r="K2934" t="b">
        <v>0</v>
      </c>
      <c r="L2934">
        <v>38</v>
      </c>
      <c r="M2934" t="b">
        <v>1</v>
      </c>
      <c r="N2934" s="11">
        <f t="shared" si="270"/>
        <v>105.0967741935484</v>
      </c>
      <c r="O2934" s="16">
        <f t="shared" si="271"/>
        <v>42025.164780092593</v>
      </c>
      <c r="P2934" s="18">
        <f t="shared" si="272"/>
        <v>42056.458333333328</v>
      </c>
      <c r="Q2934" t="s">
        <v>8305</v>
      </c>
      <c r="R2934" s="7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7">
        <v>2500</v>
      </c>
      <c r="E2935">
        <v>2569</v>
      </c>
      <c r="F2935" t="s">
        <v>8219</v>
      </c>
      <c r="G2935" t="s">
        <v>8224</v>
      </c>
      <c r="H2935" t="s">
        <v>8246</v>
      </c>
      <c r="I2935" s="9">
        <v>1465081053</v>
      </c>
      <c r="J2935">
        <v>1462489053</v>
      </c>
      <c r="K2935" t="b">
        <v>0</v>
      </c>
      <c r="L2935">
        <v>54</v>
      </c>
      <c r="M2935" t="b">
        <v>1</v>
      </c>
      <c r="N2935" s="11">
        <f t="shared" si="270"/>
        <v>102.76</v>
      </c>
      <c r="O2935" s="16">
        <f t="shared" si="271"/>
        <v>42495.956631944442</v>
      </c>
      <c r="P2935" s="18">
        <f t="shared" si="272"/>
        <v>42525.956631944442</v>
      </c>
      <c r="Q2935" t="s">
        <v>8305</v>
      </c>
      <c r="R2935" s="7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7">
        <v>2500</v>
      </c>
      <c r="E2936">
        <v>2700</v>
      </c>
      <c r="F2936" t="s">
        <v>8219</v>
      </c>
      <c r="G2936" t="s">
        <v>8229</v>
      </c>
      <c r="H2936" t="s">
        <v>8251</v>
      </c>
      <c r="I2936" s="9">
        <v>1402845364</v>
      </c>
      <c r="J2936">
        <v>1400253364</v>
      </c>
      <c r="K2936" t="b">
        <v>0</v>
      </c>
      <c r="L2936">
        <v>37</v>
      </c>
      <c r="M2936" t="b">
        <v>1</v>
      </c>
      <c r="N2936" s="11">
        <f t="shared" si="270"/>
        <v>108</v>
      </c>
      <c r="O2936" s="16">
        <f t="shared" si="271"/>
        <v>41775.636157407411</v>
      </c>
      <c r="P2936" s="18">
        <f t="shared" si="272"/>
        <v>41805.636157407411</v>
      </c>
      <c r="Q2936" t="s">
        <v>8305</v>
      </c>
      <c r="R2936" s="7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7">
        <v>3500</v>
      </c>
      <c r="E2937">
        <v>3531</v>
      </c>
      <c r="F2937" t="s">
        <v>8219</v>
      </c>
      <c r="G2937" t="s">
        <v>8224</v>
      </c>
      <c r="H2937" t="s">
        <v>8246</v>
      </c>
      <c r="I2937" s="9">
        <v>1472490000</v>
      </c>
      <c r="J2937">
        <v>1467468008</v>
      </c>
      <c r="K2937" t="b">
        <v>0</v>
      </c>
      <c r="L2937">
        <v>39</v>
      </c>
      <c r="M2937" t="b">
        <v>1</v>
      </c>
      <c r="N2937" s="11">
        <f t="shared" si="270"/>
        <v>100.88571428571429</v>
      </c>
      <c r="O2937" s="16">
        <f t="shared" si="271"/>
        <v>42553.583425925928</v>
      </c>
      <c r="P2937" s="18">
        <f t="shared" si="272"/>
        <v>42611.708333333328</v>
      </c>
      <c r="Q2937" t="s">
        <v>8305</v>
      </c>
      <c r="R2937" s="7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7">
        <v>1000</v>
      </c>
      <c r="E2938">
        <v>1280</v>
      </c>
      <c r="F2938" t="s">
        <v>8219</v>
      </c>
      <c r="G2938" t="s">
        <v>8224</v>
      </c>
      <c r="H2938" t="s">
        <v>8246</v>
      </c>
      <c r="I2938" s="9">
        <v>1413176340</v>
      </c>
      <c r="J2938">
        <v>1412091423</v>
      </c>
      <c r="K2938" t="b">
        <v>0</v>
      </c>
      <c r="L2938">
        <v>34</v>
      </c>
      <c r="M2938" t="b">
        <v>1</v>
      </c>
      <c r="N2938" s="11">
        <f t="shared" si="270"/>
        <v>128</v>
      </c>
      <c r="O2938" s="16">
        <f t="shared" si="271"/>
        <v>41912.650729166664</v>
      </c>
      <c r="P2938" s="18">
        <f t="shared" si="272"/>
        <v>41925.207638888889</v>
      </c>
      <c r="Q2938" t="s">
        <v>8305</v>
      </c>
      <c r="R2938" s="7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7">
        <v>1500</v>
      </c>
      <c r="E2939">
        <v>2000</v>
      </c>
      <c r="F2939" t="s">
        <v>8219</v>
      </c>
      <c r="G2939" t="s">
        <v>8225</v>
      </c>
      <c r="H2939" t="s">
        <v>8247</v>
      </c>
      <c r="I2939" s="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>
        <f t="shared" si="270"/>
        <v>133.33333333333331</v>
      </c>
      <c r="O2939" s="16">
        <f t="shared" si="271"/>
        <v>41803.457326388889</v>
      </c>
      <c r="P2939" s="18">
        <f t="shared" si="272"/>
        <v>41833.457326388889</v>
      </c>
      <c r="Q2939" t="s">
        <v>8305</v>
      </c>
      <c r="R2939" s="7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7">
        <v>4000</v>
      </c>
      <c r="E2940">
        <v>4055</v>
      </c>
      <c r="F2940" t="s">
        <v>8219</v>
      </c>
      <c r="G2940" t="s">
        <v>8224</v>
      </c>
      <c r="H2940" t="s">
        <v>8246</v>
      </c>
      <c r="I2940" s="9">
        <v>1422636814</v>
      </c>
      <c r="J2940">
        <v>1420044814</v>
      </c>
      <c r="K2940" t="b">
        <v>0</v>
      </c>
      <c r="L2940">
        <v>32</v>
      </c>
      <c r="M2940" t="b">
        <v>1</v>
      </c>
      <c r="N2940" s="11">
        <f t="shared" si="270"/>
        <v>101.375</v>
      </c>
      <c r="O2940" s="16">
        <f t="shared" si="271"/>
        <v>42004.703865740739</v>
      </c>
      <c r="P2940" s="18">
        <f t="shared" si="272"/>
        <v>42034.703865740739</v>
      </c>
      <c r="Q2940" t="s">
        <v>8305</v>
      </c>
      <c r="R2940" s="7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7">
        <v>8000</v>
      </c>
      <c r="E2941">
        <v>8230</v>
      </c>
      <c r="F2941" t="s">
        <v>8219</v>
      </c>
      <c r="G2941" t="s">
        <v>8224</v>
      </c>
      <c r="H2941" t="s">
        <v>8246</v>
      </c>
      <c r="I2941" s="9">
        <v>1409187600</v>
      </c>
      <c r="J2941">
        <v>1406316312</v>
      </c>
      <c r="K2941" t="b">
        <v>0</v>
      </c>
      <c r="L2941">
        <v>25</v>
      </c>
      <c r="M2941" t="b">
        <v>1</v>
      </c>
      <c r="N2941" s="11">
        <f t="shared" si="270"/>
        <v>102.875</v>
      </c>
      <c r="O2941" s="16">
        <f t="shared" si="271"/>
        <v>41845.809166666666</v>
      </c>
      <c r="P2941" s="18">
        <f t="shared" si="272"/>
        <v>41879.041666666664</v>
      </c>
      <c r="Q2941" t="s">
        <v>8305</v>
      </c>
      <c r="R2941" s="7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7">
        <v>2500</v>
      </c>
      <c r="E2942">
        <v>2681</v>
      </c>
      <c r="F2942" t="s">
        <v>8219</v>
      </c>
      <c r="G2942" t="s">
        <v>8224</v>
      </c>
      <c r="H2942" t="s">
        <v>8246</v>
      </c>
      <c r="I2942" s="9">
        <v>1421606018</v>
      </c>
      <c r="J2942">
        <v>1418150018</v>
      </c>
      <c r="K2942" t="b">
        <v>0</v>
      </c>
      <c r="L2942">
        <v>33</v>
      </c>
      <c r="M2942" t="b">
        <v>1</v>
      </c>
      <c r="N2942" s="11">
        <f t="shared" si="270"/>
        <v>107.24000000000001</v>
      </c>
      <c r="O2942" s="16">
        <f t="shared" si="271"/>
        <v>41982.773356481484</v>
      </c>
      <c r="P2942" s="18">
        <f t="shared" si="272"/>
        <v>42022.773356481484</v>
      </c>
      <c r="Q2942" t="s">
        <v>8305</v>
      </c>
      <c r="R2942" s="7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7">
        <v>25000</v>
      </c>
      <c r="E2943">
        <v>1</v>
      </c>
      <c r="F2943" t="s">
        <v>8221</v>
      </c>
      <c r="G2943" t="s">
        <v>8224</v>
      </c>
      <c r="H2943" t="s">
        <v>8246</v>
      </c>
      <c r="I2943" s="9">
        <v>1425250955</v>
      </c>
      <c r="J2943">
        <v>1422658955</v>
      </c>
      <c r="K2943" t="b">
        <v>0</v>
      </c>
      <c r="L2943">
        <v>1</v>
      </c>
      <c r="M2943" t="b">
        <v>0</v>
      </c>
      <c r="N2943" s="11">
        <f t="shared" si="270"/>
        <v>4.0000000000000001E-3</v>
      </c>
      <c r="O2943" s="16">
        <f t="shared" si="271"/>
        <v>42034.960127314815</v>
      </c>
      <c r="P2943" s="18">
        <f t="shared" si="272"/>
        <v>42064.960127314815</v>
      </c>
      <c r="Q2943" t="s">
        <v>8303</v>
      </c>
      <c r="R2943" s="7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7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9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>
        <f t="shared" si="270"/>
        <v>20.424999999999997</v>
      </c>
      <c r="O2944" s="16">
        <f t="shared" si="271"/>
        <v>42334.803923611107</v>
      </c>
      <c r="P2944" s="18">
        <f t="shared" si="272"/>
        <v>42354.845833333333</v>
      </c>
      <c r="Q2944" t="s">
        <v>8303</v>
      </c>
      <c r="R2944" s="7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7">
        <v>3000</v>
      </c>
      <c r="E2945">
        <v>0</v>
      </c>
      <c r="F2945" t="s">
        <v>8221</v>
      </c>
      <c r="G2945" t="s">
        <v>8224</v>
      </c>
      <c r="H2945" t="s">
        <v>8246</v>
      </c>
      <c r="I2945" s="9">
        <v>1428894380</v>
      </c>
      <c r="J2945">
        <v>1426302380</v>
      </c>
      <c r="K2945" t="b">
        <v>0</v>
      </c>
      <c r="L2945">
        <v>0</v>
      </c>
      <c r="M2945" t="b">
        <v>0</v>
      </c>
      <c r="N2945" s="11">
        <f t="shared" si="270"/>
        <v>0</v>
      </c>
      <c r="O2945" s="16">
        <f t="shared" si="271"/>
        <v>42077.129398148143</v>
      </c>
      <c r="P2945" s="18">
        <f t="shared" si="272"/>
        <v>42107.129398148143</v>
      </c>
      <c r="Q2945" t="s">
        <v>8303</v>
      </c>
      <c r="R2945" s="7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7">
        <v>10000</v>
      </c>
      <c r="E2946">
        <v>100</v>
      </c>
      <c r="F2946" t="s">
        <v>8221</v>
      </c>
      <c r="G2946" t="s">
        <v>8224</v>
      </c>
      <c r="H2946" t="s">
        <v>8246</v>
      </c>
      <c r="I2946" s="9">
        <v>1433714198</v>
      </c>
      <c r="J2946">
        <v>1431122198</v>
      </c>
      <c r="K2946" t="b">
        <v>0</v>
      </c>
      <c r="L2946">
        <v>1</v>
      </c>
      <c r="M2946" t="b">
        <v>0</v>
      </c>
      <c r="N2946" s="11">
        <f t="shared" ref="N2946:N3009" si="276">E2946/D2946*100</f>
        <v>1</v>
      </c>
      <c r="O2946" s="16">
        <f t="shared" ref="O2946:O3009" si="277">(((J2946/60)/60)/24)+DATE(1970,1,1)</f>
        <v>42132.9143287037</v>
      </c>
      <c r="P2946" s="18">
        <f t="shared" ref="P2946:P3009" si="278">(((I2946/60)/60)/24)+DATE(1970,1,1)</f>
        <v>42162.9143287037</v>
      </c>
      <c r="Q2946" t="s">
        <v>8303</v>
      </c>
      <c r="R2946" s="7">
        <f t="shared" ref="R2946:R3009" si="279">E2946/L2946</f>
        <v>100</v>
      </c>
      <c r="S2946" t="str">
        <f t="shared" si="274"/>
        <v>theater</v>
      </c>
      <c r="T2946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7">
        <v>50000</v>
      </c>
      <c r="E2947">
        <v>0</v>
      </c>
      <c r="F2947" t="s">
        <v>8221</v>
      </c>
      <c r="G2947" t="s">
        <v>8224</v>
      </c>
      <c r="H2947" t="s">
        <v>8246</v>
      </c>
      <c r="I2947" s="9">
        <v>1432437660</v>
      </c>
      <c r="J2947">
        <v>1429845660</v>
      </c>
      <c r="K2947" t="b">
        <v>0</v>
      </c>
      <c r="L2947">
        <v>0</v>
      </c>
      <c r="M2947" t="b">
        <v>0</v>
      </c>
      <c r="N2947" s="11">
        <f t="shared" si="276"/>
        <v>0</v>
      </c>
      <c r="O2947" s="16">
        <f t="shared" si="277"/>
        <v>42118.139583333337</v>
      </c>
      <c r="P2947" s="18">
        <f t="shared" si="278"/>
        <v>42148.139583333337</v>
      </c>
      <c r="Q2947" t="s">
        <v>8303</v>
      </c>
      <c r="R2947" s="7" t="e">
        <f t="shared" si="279"/>
        <v>#DIV/0!</v>
      </c>
      <c r="S2947" t="str">
        <f t="shared" ref="S2947:S3010" si="280">LEFT(Q2947,FIND("/",Q2947)-1)</f>
        <v>theater</v>
      </c>
      <c r="T2947" t="str">
        <f t="shared" ref="T2947:T3010" si="281">RIGHT(Q2947,LEN(Q2947)-FIND("/",Q2947))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7">
        <v>2000</v>
      </c>
      <c r="E2948">
        <v>2</v>
      </c>
      <c r="F2948" t="s">
        <v>8221</v>
      </c>
      <c r="G2948" t="s">
        <v>8225</v>
      </c>
      <c r="H2948" t="s">
        <v>8247</v>
      </c>
      <c r="I2948" s="9">
        <v>1471265092</v>
      </c>
      <c r="J2948">
        <v>1468673092</v>
      </c>
      <c r="K2948" t="b">
        <v>0</v>
      </c>
      <c r="L2948">
        <v>2</v>
      </c>
      <c r="M2948" t="b">
        <v>0</v>
      </c>
      <c r="N2948" s="11">
        <f t="shared" si="276"/>
        <v>0.1</v>
      </c>
      <c r="O2948" s="16">
        <f t="shared" si="277"/>
        <v>42567.531157407408</v>
      </c>
      <c r="P2948" s="18">
        <f t="shared" si="278"/>
        <v>42597.531157407408</v>
      </c>
      <c r="Q2948" t="s">
        <v>8303</v>
      </c>
      <c r="R2948" s="7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7">
        <v>25000</v>
      </c>
      <c r="E2949">
        <v>1072</v>
      </c>
      <c r="F2949" t="s">
        <v>8221</v>
      </c>
      <c r="G2949" t="s">
        <v>8224</v>
      </c>
      <c r="H2949" t="s">
        <v>8246</v>
      </c>
      <c r="I2949" s="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>
        <f t="shared" si="276"/>
        <v>4.2880000000000003</v>
      </c>
      <c r="O2949" s="16">
        <f t="shared" si="277"/>
        <v>42649.562118055561</v>
      </c>
      <c r="P2949" s="18">
        <f t="shared" si="278"/>
        <v>42698.715972222228</v>
      </c>
      <c r="Q2949" t="s">
        <v>8303</v>
      </c>
      <c r="R2949" s="7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7">
        <v>500000</v>
      </c>
      <c r="E2950">
        <v>24</v>
      </c>
      <c r="F2950" t="s">
        <v>8221</v>
      </c>
      <c r="G2950" t="s">
        <v>8224</v>
      </c>
      <c r="H2950" t="s">
        <v>8246</v>
      </c>
      <c r="I2950" s="9">
        <v>1433259293</v>
      </c>
      <c r="J2950">
        <v>1428075293</v>
      </c>
      <c r="K2950" t="b">
        <v>0</v>
      </c>
      <c r="L2950">
        <v>9</v>
      </c>
      <c r="M2950" t="b">
        <v>0</v>
      </c>
      <c r="N2950" s="11">
        <f t="shared" si="276"/>
        <v>4.8000000000000004E-3</v>
      </c>
      <c r="O2950" s="16">
        <f t="shared" si="277"/>
        <v>42097.649224537032</v>
      </c>
      <c r="P2950" s="18">
        <f t="shared" si="278"/>
        <v>42157.649224537032</v>
      </c>
      <c r="Q2950" t="s">
        <v>8303</v>
      </c>
      <c r="R2950" s="7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7">
        <v>1000</v>
      </c>
      <c r="E2951">
        <v>25</v>
      </c>
      <c r="F2951" t="s">
        <v>8221</v>
      </c>
      <c r="G2951" t="s">
        <v>8224</v>
      </c>
      <c r="H2951" t="s">
        <v>8246</v>
      </c>
      <c r="I2951" s="9">
        <v>1447965917</v>
      </c>
      <c r="J2951">
        <v>1445370317</v>
      </c>
      <c r="K2951" t="b">
        <v>0</v>
      </c>
      <c r="L2951">
        <v>2</v>
      </c>
      <c r="M2951" t="b">
        <v>0</v>
      </c>
      <c r="N2951" s="11">
        <f t="shared" si="276"/>
        <v>2.5</v>
      </c>
      <c r="O2951" s="16">
        <f t="shared" si="277"/>
        <v>42297.823113425926</v>
      </c>
      <c r="P2951" s="18">
        <f t="shared" si="278"/>
        <v>42327.864780092597</v>
      </c>
      <c r="Q2951" t="s">
        <v>8303</v>
      </c>
      <c r="R2951" s="7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7">
        <v>5000000</v>
      </c>
      <c r="E2952">
        <v>0</v>
      </c>
      <c r="F2952" t="s">
        <v>8221</v>
      </c>
      <c r="G2952" t="s">
        <v>8224</v>
      </c>
      <c r="H2952" t="s">
        <v>8246</v>
      </c>
      <c r="I2952" s="9">
        <v>1453538752</v>
      </c>
      <c r="J2952">
        <v>1450946752</v>
      </c>
      <c r="K2952" t="b">
        <v>0</v>
      </c>
      <c r="L2952">
        <v>0</v>
      </c>
      <c r="M2952" t="b">
        <v>0</v>
      </c>
      <c r="N2952" s="11">
        <f t="shared" si="276"/>
        <v>0</v>
      </c>
      <c r="O2952" s="16">
        <f t="shared" si="277"/>
        <v>42362.36518518519</v>
      </c>
      <c r="P2952" s="18">
        <f t="shared" si="278"/>
        <v>42392.36518518519</v>
      </c>
      <c r="Q2952" t="s">
        <v>8303</v>
      </c>
      <c r="R2952" s="7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7">
        <v>50000</v>
      </c>
      <c r="E2953">
        <v>1096</v>
      </c>
      <c r="F2953" t="s">
        <v>8220</v>
      </c>
      <c r="G2953" t="s">
        <v>8224</v>
      </c>
      <c r="H2953" t="s">
        <v>8246</v>
      </c>
      <c r="I2953" s="9">
        <v>1412536573</v>
      </c>
      <c r="J2953">
        <v>1408648573</v>
      </c>
      <c r="K2953" t="b">
        <v>0</v>
      </c>
      <c r="L2953">
        <v>58</v>
      </c>
      <c r="M2953" t="b">
        <v>0</v>
      </c>
      <c r="N2953" s="11">
        <f t="shared" si="276"/>
        <v>2.1919999999999997</v>
      </c>
      <c r="O2953" s="16">
        <f t="shared" si="277"/>
        <v>41872.802928240737</v>
      </c>
      <c r="P2953" s="18">
        <f t="shared" si="278"/>
        <v>41917.802928240737</v>
      </c>
      <c r="Q2953" t="s">
        <v>8303</v>
      </c>
      <c r="R2953" s="7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7">
        <v>20000</v>
      </c>
      <c r="E2954">
        <v>1605</v>
      </c>
      <c r="F2954" t="s">
        <v>8220</v>
      </c>
      <c r="G2954" t="s">
        <v>8224</v>
      </c>
      <c r="H2954" t="s">
        <v>8246</v>
      </c>
      <c r="I2954" s="9">
        <v>1476676800</v>
      </c>
      <c r="J2954">
        <v>1473957239</v>
      </c>
      <c r="K2954" t="b">
        <v>0</v>
      </c>
      <c r="L2954">
        <v>8</v>
      </c>
      <c r="M2954" t="b">
        <v>0</v>
      </c>
      <c r="N2954" s="11">
        <f t="shared" si="276"/>
        <v>8.0250000000000004</v>
      </c>
      <c r="O2954" s="16">
        <f t="shared" si="277"/>
        <v>42628.690266203703</v>
      </c>
      <c r="P2954" s="18">
        <f t="shared" si="278"/>
        <v>42660.166666666672</v>
      </c>
      <c r="Q2954" t="s">
        <v>8303</v>
      </c>
      <c r="R2954" s="7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7">
        <v>400000</v>
      </c>
      <c r="E2955">
        <v>605</v>
      </c>
      <c r="F2955" t="s">
        <v>8220</v>
      </c>
      <c r="G2955" t="s">
        <v>8224</v>
      </c>
      <c r="H2955" t="s">
        <v>8246</v>
      </c>
      <c r="I2955" s="9">
        <v>1444330821</v>
      </c>
      <c r="J2955">
        <v>1441738821</v>
      </c>
      <c r="K2955" t="b">
        <v>0</v>
      </c>
      <c r="L2955">
        <v>3</v>
      </c>
      <c r="M2955" t="b">
        <v>0</v>
      </c>
      <c r="N2955" s="11">
        <f t="shared" si="276"/>
        <v>0.15125</v>
      </c>
      <c r="O2955" s="16">
        <f t="shared" si="277"/>
        <v>42255.791909722218</v>
      </c>
      <c r="P2955" s="18">
        <f t="shared" si="278"/>
        <v>42285.791909722218</v>
      </c>
      <c r="Q2955" t="s">
        <v>8303</v>
      </c>
      <c r="R2955" s="7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7">
        <v>15000</v>
      </c>
      <c r="E2956">
        <v>0</v>
      </c>
      <c r="F2956" t="s">
        <v>8220</v>
      </c>
      <c r="G2956" t="s">
        <v>8224</v>
      </c>
      <c r="H2956" t="s">
        <v>8246</v>
      </c>
      <c r="I2956" s="9">
        <v>1489669203</v>
      </c>
      <c r="J2956">
        <v>1487944803</v>
      </c>
      <c r="K2956" t="b">
        <v>0</v>
      </c>
      <c r="L2956">
        <v>0</v>
      </c>
      <c r="M2956" t="b">
        <v>0</v>
      </c>
      <c r="N2956" s="11">
        <f t="shared" si="276"/>
        <v>0</v>
      </c>
      <c r="O2956" s="16">
        <f t="shared" si="277"/>
        <v>42790.583368055552</v>
      </c>
      <c r="P2956" s="18">
        <f t="shared" si="278"/>
        <v>42810.541701388895</v>
      </c>
      <c r="Q2956" t="s">
        <v>8303</v>
      </c>
      <c r="R2956" s="7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7">
        <v>1200</v>
      </c>
      <c r="E2957">
        <v>715</v>
      </c>
      <c r="F2957" t="s">
        <v>8220</v>
      </c>
      <c r="G2957" t="s">
        <v>8224</v>
      </c>
      <c r="H2957" t="s">
        <v>8246</v>
      </c>
      <c r="I2957" s="9">
        <v>1434476849</v>
      </c>
      <c r="J2957">
        <v>1431884849</v>
      </c>
      <c r="K2957" t="b">
        <v>0</v>
      </c>
      <c r="L2957">
        <v>11</v>
      </c>
      <c r="M2957" t="b">
        <v>0</v>
      </c>
      <c r="N2957" s="11">
        <f t="shared" si="276"/>
        <v>59.583333333333336</v>
      </c>
      <c r="O2957" s="16">
        <f t="shared" si="277"/>
        <v>42141.741307870368</v>
      </c>
      <c r="P2957" s="18">
        <f t="shared" si="278"/>
        <v>42171.741307870368</v>
      </c>
      <c r="Q2957" t="s">
        <v>8303</v>
      </c>
      <c r="R2957" s="7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7">
        <v>7900</v>
      </c>
      <c r="E2958">
        <v>1322</v>
      </c>
      <c r="F2958" t="s">
        <v>8220</v>
      </c>
      <c r="G2958" t="s">
        <v>8224</v>
      </c>
      <c r="H2958" t="s">
        <v>8246</v>
      </c>
      <c r="I2958" s="9">
        <v>1462402850</v>
      </c>
      <c r="J2958">
        <v>1459810850</v>
      </c>
      <c r="K2958" t="b">
        <v>0</v>
      </c>
      <c r="L2958">
        <v>20</v>
      </c>
      <c r="M2958" t="b">
        <v>0</v>
      </c>
      <c r="N2958" s="11">
        <f t="shared" si="276"/>
        <v>16.734177215189874</v>
      </c>
      <c r="O2958" s="16">
        <f t="shared" si="277"/>
        <v>42464.958912037036</v>
      </c>
      <c r="P2958" s="18">
        <f t="shared" si="278"/>
        <v>42494.958912037036</v>
      </c>
      <c r="Q2958" t="s">
        <v>8303</v>
      </c>
      <c r="R2958" s="7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7">
        <v>15000</v>
      </c>
      <c r="E2959">
        <v>280</v>
      </c>
      <c r="F2959" t="s">
        <v>8220</v>
      </c>
      <c r="G2959" t="s">
        <v>8224</v>
      </c>
      <c r="H2959" t="s">
        <v>8246</v>
      </c>
      <c r="I2959" s="9">
        <v>1427498172</v>
      </c>
      <c r="J2959">
        <v>1422317772</v>
      </c>
      <c r="K2959" t="b">
        <v>0</v>
      </c>
      <c r="L2959">
        <v>3</v>
      </c>
      <c r="M2959" t="b">
        <v>0</v>
      </c>
      <c r="N2959" s="11">
        <f t="shared" si="276"/>
        <v>1.8666666666666669</v>
      </c>
      <c r="O2959" s="16">
        <f t="shared" si="277"/>
        <v>42031.011249999996</v>
      </c>
      <c r="P2959" s="18">
        <f t="shared" si="278"/>
        <v>42090.969583333332</v>
      </c>
      <c r="Q2959" t="s">
        <v>8303</v>
      </c>
      <c r="R2959" s="7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7">
        <v>80000</v>
      </c>
      <c r="E2960">
        <v>0</v>
      </c>
      <c r="F2960" t="s">
        <v>8220</v>
      </c>
      <c r="G2960" t="s">
        <v>8224</v>
      </c>
      <c r="H2960" t="s">
        <v>8246</v>
      </c>
      <c r="I2960" s="9">
        <v>1462729317</v>
      </c>
      <c r="J2960">
        <v>1457548917</v>
      </c>
      <c r="K2960" t="b">
        <v>0</v>
      </c>
      <c r="L2960">
        <v>0</v>
      </c>
      <c r="M2960" t="b">
        <v>0</v>
      </c>
      <c r="N2960" s="11">
        <f t="shared" si="276"/>
        <v>0</v>
      </c>
      <c r="O2960" s="16">
        <f t="shared" si="277"/>
        <v>42438.779131944444</v>
      </c>
      <c r="P2960" s="18">
        <f t="shared" si="278"/>
        <v>42498.73746527778</v>
      </c>
      <c r="Q2960" t="s">
        <v>8303</v>
      </c>
      <c r="R2960" s="7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7">
        <v>10000</v>
      </c>
      <c r="E2961">
        <v>0</v>
      </c>
      <c r="F2961" t="s">
        <v>8220</v>
      </c>
      <c r="G2961" t="s">
        <v>8225</v>
      </c>
      <c r="H2961" t="s">
        <v>8247</v>
      </c>
      <c r="I2961" s="9">
        <v>1465258325</v>
      </c>
      <c r="J2961">
        <v>1462666325</v>
      </c>
      <c r="K2961" t="b">
        <v>0</v>
      </c>
      <c r="L2961">
        <v>0</v>
      </c>
      <c r="M2961" t="b">
        <v>0</v>
      </c>
      <c r="N2961" s="11">
        <f t="shared" si="276"/>
        <v>0</v>
      </c>
      <c r="O2961" s="16">
        <f t="shared" si="277"/>
        <v>42498.008391203708</v>
      </c>
      <c r="P2961" s="18">
        <f t="shared" si="278"/>
        <v>42528.008391203708</v>
      </c>
      <c r="Q2961" t="s">
        <v>8303</v>
      </c>
      <c r="R2961" s="7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7">
        <v>30000000</v>
      </c>
      <c r="E2962">
        <v>0</v>
      </c>
      <c r="F2962" t="s">
        <v>8220</v>
      </c>
      <c r="G2962" t="s">
        <v>8224</v>
      </c>
      <c r="H2962" t="s">
        <v>8246</v>
      </c>
      <c r="I2962" s="9">
        <v>1410459023</v>
      </c>
      <c r="J2962">
        <v>1407867023</v>
      </c>
      <c r="K2962" t="b">
        <v>0</v>
      </c>
      <c r="L2962">
        <v>0</v>
      </c>
      <c r="M2962" t="b">
        <v>0</v>
      </c>
      <c r="N2962" s="11">
        <f t="shared" si="276"/>
        <v>0</v>
      </c>
      <c r="O2962" s="16">
        <f t="shared" si="277"/>
        <v>41863.757210648146</v>
      </c>
      <c r="P2962" s="18">
        <f t="shared" si="278"/>
        <v>41893.757210648146</v>
      </c>
      <c r="Q2962" t="s">
        <v>8303</v>
      </c>
      <c r="R2962" s="7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7">
        <v>5000</v>
      </c>
      <c r="E2963">
        <v>5481</v>
      </c>
      <c r="F2963" t="s">
        <v>8219</v>
      </c>
      <c r="G2963" t="s">
        <v>8224</v>
      </c>
      <c r="H2963" t="s">
        <v>8246</v>
      </c>
      <c r="I2963" s="9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>
        <f t="shared" si="276"/>
        <v>109.62</v>
      </c>
      <c r="O2963" s="16">
        <f t="shared" si="277"/>
        <v>42061.212488425925</v>
      </c>
      <c r="P2963" s="18">
        <f t="shared" si="278"/>
        <v>42089.166666666672</v>
      </c>
      <c r="Q2963" t="s">
        <v>8271</v>
      </c>
      <c r="R2963" s="7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7">
        <v>1000</v>
      </c>
      <c r="E2964">
        <v>1218</v>
      </c>
      <c r="F2964" t="s">
        <v>8219</v>
      </c>
      <c r="G2964" t="s">
        <v>8224</v>
      </c>
      <c r="H2964" t="s">
        <v>8246</v>
      </c>
      <c r="I2964" s="9">
        <v>1425193140</v>
      </c>
      <c r="J2964">
        <v>1422769906</v>
      </c>
      <c r="K2964" t="b">
        <v>0</v>
      </c>
      <c r="L2964">
        <v>20</v>
      </c>
      <c r="M2964" t="b">
        <v>1</v>
      </c>
      <c r="N2964" s="11">
        <f t="shared" si="276"/>
        <v>121.8</v>
      </c>
      <c r="O2964" s="16">
        <f t="shared" si="277"/>
        <v>42036.24428240741</v>
      </c>
      <c r="P2964" s="18">
        <f t="shared" si="278"/>
        <v>42064.290972222225</v>
      </c>
      <c r="Q2964" t="s">
        <v>8271</v>
      </c>
      <c r="R2964" s="7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7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9">
        <v>1435835824</v>
      </c>
      <c r="J2965">
        <v>1433243824</v>
      </c>
      <c r="K2965" t="b">
        <v>0</v>
      </c>
      <c r="L2965">
        <v>98</v>
      </c>
      <c r="M2965" t="b">
        <v>1</v>
      </c>
      <c r="N2965" s="11">
        <f t="shared" si="276"/>
        <v>106.85</v>
      </c>
      <c r="O2965" s="16">
        <f t="shared" si="277"/>
        <v>42157.470185185186</v>
      </c>
      <c r="P2965" s="18">
        <f t="shared" si="278"/>
        <v>42187.470185185186</v>
      </c>
      <c r="Q2965" t="s">
        <v>8271</v>
      </c>
      <c r="R2965" s="7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7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9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>
        <f t="shared" si="276"/>
        <v>100.71379999999999</v>
      </c>
      <c r="O2966" s="16">
        <f t="shared" si="277"/>
        <v>41827.909942129627</v>
      </c>
      <c r="P2966" s="18">
        <f t="shared" si="278"/>
        <v>41857.897222222222</v>
      </c>
      <c r="Q2966" t="s">
        <v>8271</v>
      </c>
      <c r="R2966" s="7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7">
        <v>1500</v>
      </c>
      <c r="E2967">
        <v>1635</v>
      </c>
      <c r="F2967" t="s">
        <v>8219</v>
      </c>
      <c r="G2967" t="s">
        <v>8224</v>
      </c>
      <c r="H2967" t="s">
        <v>8246</v>
      </c>
      <c r="I2967" s="9">
        <v>1436290233</v>
      </c>
      <c r="J2967">
        <v>1433698233</v>
      </c>
      <c r="K2967" t="b">
        <v>0</v>
      </c>
      <c r="L2967">
        <v>39</v>
      </c>
      <c r="M2967" t="b">
        <v>1</v>
      </c>
      <c r="N2967" s="11">
        <f t="shared" si="276"/>
        <v>109.00000000000001</v>
      </c>
      <c r="O2967" s="16">
        <f t="shared" si="277"/>
        <v>42162.729548611111</v>
      </c>
      <c r="P2967" s="18">
        <f t="shared" si="278"/>
        <v>42192.729548611111</v>
      </c>
      <c r="Q2967" t="s">
        <v>8271</v>
      </c>
      <c r="R2967" s="7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7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9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>
        <f t="shared" si="276"/>
        <v>113.63000000000001</v>
      </c>
      <c r="O2968" s="16">
        <f t="shared" si="277"/>
        <v>42233.738564814819</v>
      </c>
      <c r="P2968" s="18">
        <f t="shared" si="278"/>
        <v>42263.738564814819</v>
      </c>
      <c r="Q2968" t="s">
        <v>8271</v>
      </c>
      <c r="R2968" s="7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7">
        <v>5000</v>
      </c>
      <c r="E2969">
        <v>5696</v>
      </c>
      <c r="F2969" t="s">
        <v>8219</v>
      </c>
      <c r="G2969" t="s">
        <v>8224</v>
      </c>
      <c r="H2969" t="s">
        <v>8246</v>
      </c>
      <c r="I2969" s="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>
        <f t="shared" si="276"/>
        <v>113.92</v>
      </c>
      <c r="O2969" s="16">
        <f t="shared" si="277"/>
        <v>42042.197824074072</v>
      </c>
      <c r="P2969" s="18">
        <f t="shared" si="278"/>
        <v>42072.156157407408</v>
      </c>
      <c r="Q2969" t="s">
        <v>8271</v>
      </c>
      <c r="R2969" s="7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7">
        <v>3500</v>
      </c>
      <c r="E2970">
        <v>3710</v>
      </c>
      <c r="F2970" t="s">
        <v>8219</v>
      </c>
      <c r="G2970" t="s">
        <v>8224</v>
      </c>
      <c r="H2970" t="s">
        <v>8246</v>
      </c>
      <c r="I2970" s="9">
        <v>1471406340</v>
      </c>
      <c r="J2970">
        <v>1470227660</v>
      </c>
      <c r="K2970" t="b">
        <v>0</v>
      </c>
      <c r="L2970">
        <v>47</v>
      </c>
      <c r="M2970" t="b">
        <v>1</v>
      </c>
      <c r="N2970" s="11">
        <f t="shared" si="276"/>
        <v>106</v>
      </c>
      <c r="O2970" s="16">
        <f t="shared" si="277"/>
        <v>42585.523842592593</v>
      </c>
      <c r="P2970" s="18">
        <f t="shared" si="278"/>
        <v>42599.165972222225</v>
      </c>
      <c r="Q2970" t="s">
        <v>8271</v>
      </c>
      <c r="R2970" s="7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7">
        <v>1000</v>
      </c>
      <c r="E2971">
        <v>1625</v>
      </c>
      <c r="F2971" t="s">
        <v>8219</v>
      </c>
      <c r="G2971" t="s">
        <v>8229</v>
      </c>
      <c r="H2971" t="s">
        <v>8251</v>
      </c>
      <c r="I2971" s="9">
        <v>1430693460</v>
      </c>
      <c r="J2971">
        <v>1428087153</v>
      </c>
      <c r="K2971" t="b">
        <v>0</v>
      </c>
      <c r="L2971">
        <v>17</v>
      </c>
      <c r="M2971" t="b">
        <v>1</v>
      </c>
      <c r="N2971" s="11">
        <f t="shared" si="276"/>
        <v>162.5</v>
      </c>
      <c r="O2971" s="16">
        <f t="shared" si="277"/>
        <v>42097.786493055552</v>
      </c>
      <c r="P2971" s="18">
        <f t="shared" si="278"/>
        <v>42127.952083333337</v>
      </c>
      <c r="Q2971" t="s">
        <v>8271</v>
      </c>
      <c r="R2971" s="7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7">
        <v>6000</v>
      </c>
      <c r="E2972">
        <v>6360</v>
      </c>
      <c r="F2972" t="s">
        <v>8219</v>
      </c>
      <c r="G2972" t="s">
        <v>8224</v>
      </c>
      <c r="H2972" t="s">
        <v>8246</v>
      </c>
      <c r="I2972" s="9">
        <v>1405699451</v>
      </c>
      <c r="J2972">
        <v>1403107451</v>
      </c>
      <c r="K2972" t="b">
        <v>0</v>
      </c>
      <c r="L2972">
        <v>91</v>
      </c>
      <c r="M2972" t="b">
        <v>1</v>
      </c>
      <c r="N2972" s="11">
        <f t="shared" si="276"/>
        <v>106</v>
      </c>
      <c r="O2972" s="16">
        <f t="shared" si="277"/>
        <v>41808.669571759259</v>
      </c>
      <c r="P2972" s="18">
        <f t="shared" si="278"/>
        <v>41838.669571759259</v>
      </c>
      <c r="Q2972" t="s">
        <v>8271</v>
      </c>
      <c r="R2972" s="7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7">
        <v>3200</v>
      </c>
      <c r="E2973">
        <v>3205</v>
      </c>
      <c r="F2973" t="s">
        <v>8219</v>
      </c>
      <c r="G2973" t="s">
        <v>8224</v>
      </c>
      <c r="H2973" t="s">
        <v>8246</v>
      </c>
      <c r="I2973" s="9">
        <v>1409500078</v>
      </c>
      <c r="J2973">
        <v>1406908078</v>
      </c>
      <c r="K2973" t="b">
        <v>0</v>
      </c>
      <c r="L2973">
        <v>43</v>
      </c>
      <c r="M2973" t="b">
        <v>1</v>
      </c>
      <c r="N2973" s="11">
        <f t="shared" si="276"/>
        <v>100.15624999999999</v>
      </c>
      <c r="O2973" s="16">
        <f t="shared" si="277"/>
        <v>41852.658310185187</v>
      </c>
      <c r="P2973" s="18">
        <f t="shared" si="278"/>
        <v>41882.658310185187</v>
      </c>
      <c r="Q2973" t="s">
        <v>8271</v>
      </c>
      <c r="R2973" s="7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7">
        <v>2000</v>
      </c>
      <c r="E2974">
        <v>2107</v>
      </c>
      <c r="F2974" t="s">
        <v>8219</v>
      </c>
      <c r="G2974" t="s">
        <v>8224</v>
      </c>
      <c r="H2974" t="s">
        <v>8246</v>
      </c>
      <c r="I2974" s="9">
        <v>1480899600</v>
      </c>
      <c r="J2974">
        <v>1479609520</v>
      </c>
      <c r="K2974" t="b">
        <v>0</v>
      </c>
      <c r="L2974">
        <v>17</v>
      </c>
      <c r="M2974" t="b">
        <v>1</v>
      </c>
      <c r="N2974" s="11">
        <f t="shared" si="276"/>
        <v>105.35000000000001</v>
      </c>
      <c r="O2974" s="16">
        <f t="shared" si="277"/>
        <v>42694.110185185185</v>
      </c>
      <c r="P2974" s="18">
        <f t="shared" si="278"/>
        <v>42709.041666666672</v>
      </c>
      <c r="Q2974" t="s">
        <v>8271</v>
      </c>
      <c r="R2974" s="7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7">
        <v>5000</v>
      </c>
      <c r="E2975">
        <v>8740</v>
      </c>
      <c r="F2975" t="s">
        <v>8219</v>
      </c>
      <c r="G2975" t="s">
        <v>8224</v>
      </c>
      <c r="H2975" t="s">
        <v>8246</v>
      </c>
      <c r="I2975" s="9">
        <v>1451620800</v>
      </c>
      <c r="J2975">
        <v>1449171508</v>
      </c>
      <c r="K2975" t="b">
        <v>0</v>
      </c>
      <c r="L2975">
        <v>33</v>
      </c>
      <c r="M2975" t="b">
        <v>1</v>
      </c>
      <c r="N2975" s="11">
        <f t="shared" si="276"/>
        <v>174.8</v>
      </c>
      <c r="O2975" s="16">
        <f t="shared" si="277"/>
        <v>42341.818379629629</v>
      </c>
      <c r="P2975" s="18">
        <f t="shared" si="278"/>
        <v>42370.166666666672</v>
      </c>
      <c r="Q2975" t="s">
        <v>8271</v>
      </c>
      <c r="R2975" s="7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7">
        <v>5000</v>
      </c>
      <c r="E2976">
        <v>5100</v>
      </c>
      <c r="F2976" t="s">
        <v>8219</v>
      </c>
      <c r="G2976" t="s">
        <v>8224</v>
      </c>
      <c r="H2976" t="s">
        <v>8246</v>
      </c>
      <c r="I2976" s="9">
        <v>1411695300</v>
      </c>
      <c r="J2976">
        <v>1409275671</v>
      </c>
      <c r="K2976" t="b">
        <v>0</v>
      </c>
      <c r="L2976">
        <v>87</v>
      </c>
      <c r="M2976" t="b">
        <v>1</v>
      </c>
      <c r="N2976" s="11">
        <f t="shared" si="276"/>
        <v>102</v>
      </c>
      <c r="O2976" s="16">
        <f t="shared" si="277"/>
        <v>41880.061006944445</v>
      </c>
      <c r="P2976" s="18">
        <f t="shared" si="278"/>
        <v>41908.065972222219</v>
      </c>
      <c r="Q2976" t="s">
        <v>8271</v>
      </c>
      <c r="R2976" s="7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7">
        <v>8000</v>
      </c>
      <c r="E2977">
        <v>8010</v>
      </c>
      <c r="F2977" t="s">
        <v>8219</v>
      </c>
      <c r="G2977" t="s">
        <v>8224</v>
      </c>
      <c r="H2977" t="s">
        <v>8246</v>
      </c>
      <c r="I2977" s="9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>
        <f t="shared" si="276"/>
        <v>100.125</v>
      </c>
      <c r="O2977" s="16">
        <f t="shared" si="277"/>
        <v>41941.683865740742</v>
      </c>
      <c r="P2977" s="18">
        <f t="shared" si="278"/>
        <v>41970.125</v>
      </c>
      <c r="Q2977" t="s">
        <v>8271</v>
      </c>
      <c r="R2977" s="7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7">
        <v>70</v>
      </c>
      <c r="E2978">
        <v>120</v>
      </c>
      <c r="F2978" t="s">
        <v>8219</v>
      </c>
      <c r="G2978" t="s">
        <v>8225</v>
      </c>
      <c r="H2978" t="s">
        <v>8247</v>
      </c>
      <c r="I2978" s="9">
        <v>1457870400</v>
      </c>
      <c r="J2978">
        <v>1456421530</v>
      </c>
      <c r="K2978" t="b">
        <v>0</v>
      </c>
      <c r="L2978">
        <v>14</v>
      </c>
      <c r="M2978" t="b">
        <v>1</v>
      </c>
      <c r="N2978" s="11">
        <f t="shared" si="276"/>
        <v>171.42857142857142</v>
      </c>
      <c r="O2978" s="16">
        <f t="shared" si="277"/>
        <v>42425.730671296296</v>
      </c>
      <c r="P2978" s="18">
        <f t="shared" si="278"/>
        <v>42442.5</v>
      </c>
      <c r="Q2978" t="s">
        <v>8271</v>
      </c>
      <c r="R2978" s="7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7">
        <v>3000</v>
      </c>
      <c r="E2979">
        <v>3407</v>
      </c>
      <c r="F2979" t="s">
        <v>8219</v>
      </c>
      <c r="G2979" t="s">
        <v>8224</v>
      </c>
      <c r="H2979" t="s">
        <v>8246</v>
      </c>
      <c r="I2979" s="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>
        <f t="shared" si="276"/>
        <v>113.56666666666666</v>
      </c>
      <c r="O2979" s="16">
        <f t="shared" si="277"/>
        <v>42026.88118055556</v>
      </c>
      <c r="P2979" s="18">
        <f t="shared" si="278"/>
        <v>42086.093055555553</v>
      </c>
      <c r="Q2979" t="s">
        <v>8271</v>
      </c>
      <c r="R2979" s="7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7">
        <v>750</v>
      </c>
      <c r="E2980">
        <v>971</v>
      </c>
      <c r="F2980" t="s">
        <v>8219</v>
      </c>
      <c r="G2980" t="s">
        <v>8224</v>
      </c>
      <c r="H2980" t="s">
        <v>8246</v>
      </c>
      <c r="I2980" s="9">
        <v>1413784740</v>
      </c>
      <c r="J2980">
        <v>1412954547</v>
      </c>
      <c r="K2980" t="b">
        <v>0</v>
      </c>
      <c r="L2980">
        <v>16</v>
      </c>
      <c r="M2980" t="b">
        <v>1</v>
      </c>
      <c r="N2980" s="11">
        <f t="shared" si="276"/>
        <v>129.46666666666667</v>
      </c>
      <c r="O2980" s="16">
        <f t="shared" si="277"/>
        <v>41922.640590277777</v>
      </c>
      <c r="P2980" s="18">
        <f t="shared" si="278"/>
        <v>41932.249305555553</v>
      </c>
      <c r="Q2980" t="s">
        <v>8271</v>
      </c>
      <c r="R2980" s="7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7">
        <v>5000</v>
      </c>
      <c r="E2981">
        <v>5070</v>
      </c>
      <c r="F2981" t="s">
        <v>8219</v>
      </c>
      <c r="G2981" t="s">
        <v>8224</v>
      </c>
      <c r="H2981" t="s">
        <v>8246</v>
      </c>
      <c r="I2981" s="9">
        <v>1420524000</v>
      </c>
      <c r="J2981">
        <v>1419104823</v>
      </c>
      <c r="K2981" t="b">
        <v>0</v>
      </c>
      <c r="L2981">
        <v>46</v>
      </c>
      <c r="M2981" t="b">
        <v>1</v>
      </c>
      <c r="N2981" s="11">
        <f t="shared" si="276"/>
        <v>101.4</v>
      </c>
      <c r="O2981" s="16">
        <f t="shared" si="277"/>
        <v>41993.824340277773</v>
      </c>
      <c r="P2981" s="18">
        <f t="shared" si="278"/>
        <v>42010.25</v>
      </c>
      <c r="Q2981" t="s">
        <v>8271</v>
      </c>
      <c r="R2981" s="7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7">
        <v>3000</v>
      </c>
      <c r="E2982">
        <v>3275</v>
      </c>
      <c r="F2982" t="s">
        <v>8219</v>
      </c>
      <c r="G2982" t="s">
        <v>8224</v>
      </c>
      <c r="H2982" t="s">
        <v>8246</v>
      </c>
      <c r="I2982" s="9">
        <v>1440381600</v>
      </c>
      <c r="J2982">
        <v>1438639130</v>
      </c>
      <c r="K2982" t="b">
        <v>0</v>
      </c>
      <c r="L2982">
        <v>24</v>
      </c>
      <c r="M2982" t="b">
        <v>1</v>
      </c>
      <c r="N2982" s="11">
        <f t="shared" si="276"/>
        <v>109.16666666666666</v>
      </c>
      <c r="O2982" s="16">
        <f t="shared" si="277"/>
        <v>42219.915856481486</v>
      </c>
      <c r="P2982" s="18">
        <f t="shared" si="278"/>
        <v>42240.083333333328</v>
      </c>
      <c r="Q2982" t="s">
        <v>8271</v>
      </c>
      <c r="R2982" s="7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7">
        <v>4000</v>
      </c>
      <c r="E2983">
        <v>5157</v>
      </c>
      <c r="F2983" t="s">
        <v>8219</v>
      </c>
      <c r="G2983" t="s">
        <v>8241</v>
      </c>
      <c r="H2983" t="s">
        <v>8249</v>
      </c>
      <c r="I2983" s="9">
        <v>1443014756</v>
      </c>
      <c r="J2983">
        <v>1439126756</v>
      </c>
      <c r="K2983" t="b">
        <v>1</v>
      </c>
      <c r="L2983">
        <v>97</v>
      </c>
      <c r="M2983" t="b">
        <v>1</v>
      </c>
      <c r="N2983" s="11">
        <f t="shared" si="276"/>
        <v>128.92500000000001</v>
      </c>
      <c r="O2983" s="16">
        <f t="shared" si="277"/>
        <v>42225.559675925921</v>
      </c>
      <c r="P2983" s="18">
        <f t="shared" si="278"/>
        <v>42270.559675925921</v>
      </c>
      <c r="Q2983" t="s">
        <v>8303</v>
      </c>
      <c r="R2983" s="7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7">
        <v>5000</v>
      </c>
      <c r="E2984">
        <v>5103</v>
      </c>
      <c r="F2984" t="s">
        <v>8219</v>
      </c>
      <c r="G2984" t="s">
        <v>8225</v>
      </c>
      <c r="H2984" t="s">
        <v>8247</v>
      </c>
      <c r="I2984" s="9">
        <v>1455208143</v>
      </c>
      <c r="J2984">
        <v>1452616143</v>
      </c>
      <c r="K2984" t="b">
        <v>1</v>
      </c>
      <c r="L2984">
        <v>59</v>
      </c>
      <c r="M2984" t="b">
        <v>1</v>
      </c>
      <c r="N2984" s="11">
        <f t="shared" si="276"/>
        <v>102.06</v>
      </c>
      <c r="O2984" s="16">
        <f t="shared" si="277"/>
        <v>42381.686840277776</v>
      </c>
      <c r="P2984" s="18">
        <f t="shared" si="278"/>
        <v>42411.686840277776</v>
      </c>
      <c r="Q2984" t="s">
        <v>8303</v>
      </c>
      <c r="R2984" s="7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7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9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>
        <f t="shared" si="276"/>
        <v>146.53957758620692</v>
      </c>
      <c r="O2985" s="16">
        <f t="shared" si="277"/>
        <v>41894.632361111115</v>
      </c>
      <c r="P2985" s="18">
        <f t="shared" si="278"/>
        <v>41954.674027777779</v>
      </c>
      <c r="Q2985" t="s">
        <v>8303</v>
      </c>
      <c r="R2985" s="7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7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9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>
        <f t="shared" si="276"/>
        <v>100.352</v>
      </c>
      <c r="O2986" s="16">
        <f t="shared" si="277"/>
        <v>42576.278715277775</v>
      </c>
      <c r="P2986" s="18">
        <f t="shared" si="278"/>
        <v>42606.278715277775</v>
      </c>
      <c r="Q2986" t="s">
        <v>8303</v>
      </c>
      <c r="R2986" s="7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9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>
        <f t="shared" si="276"/>
        <v>121.64999999999999</v>
      </c>
      <c r="O2987" s="16">
        <f t="shared" si="277"/>
        <v>42654.973703703698</v>
      </c>
      <c r="P2987" s="18">
        <f t="shared" si="278"/>
        <v>42674.166666666672</v>
      </c>
      <c r="Q2987" t="s">
        <v>8303</v>
      </c>
      <c r="R2987" s="7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7">
        <v>2400</v>
      </c>
      <c r="E2988">
        <v>2532</v>
      </c>
      <c r="F2988" t="s">
        <v>8219</v>
      </c>
      <c r="G2988" t="s">
        <v>8225</v>
      </c>
      <c r="H2988" t="s">
        <v>8247</v>
      </c>
      <c r="I2988" s="9">
        <v>1462100406</v>
      </c>
      <c r="J2988">
        <v>1456920006</v>
      </c>
      <c r="K2988" t="b">
        <v>0</v>
      </c>
      <c r="L2988">
        <v>56</v>
      </c>
      <c r="M2988" t="b">
        <v>1</v>
      </c>
      <c r="N2988" s="11">
        <f t="shared" si="276"/>
        <v>105.5</v>
      </c>
      <c r="O2988" s="16">
        <f t="shared" si="277"/>
        <v>42431.500069444446</v>
      </c>
      <c r="P2988" s="18">
        <f t="shared" si="278"/>
        <v>42491.458402777775</v>
      </c>
      <c r="Q2988" t="s">
        <v>8303</v>
      </c>
      <c r="R2988" s="7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7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>
        <f t="shared" si="276"/>
        <v>110.4008</v>
      </c>
      <c r="O2989" s="16">
        <f t="shared" si="277"/>
        <v>42627.307303240741</v>
      </c>
      <c r="P2989" s="18">
        <f t="shared" si="278"/>
        <v>42656</v>
      </c>
      <c r="Q2989" t="s">
        <v>8303</v>
      </c>
      <c r="R2989" s="7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7">
        <v>1000</v>
      </c>
      <c r="E2990">
        <v>1000</v>
      </c>
      <c r="F2990" t="s">
        <v>8219</v>
      </c>
      <c r="G2990" t="s">
        <v>8225</v>
      </c>
      <c r="H2990" t="s">
        <v>8247</v>
      </c>
      <c r="I2990" s="9">
        <v>1466412081</v>
      </c>
      <c r="J2990">
        <v>1463820081</v>
      </c>
      <c r="K2990" t="b">
        <v>0</v>
      </c>
      <c r="L2990">
        <v>28</v>
      </c>
      <c r="M2990" t="b">
        <v>1</v>
      </c>
      <c r="N2990" s="11">
        <f t="shared" si="276"/>
        <v>100</v>
      </c>
      <c r="O2990" s="16">
        <f t="shared" si="277"/>
        <v>42511.362048611118</v>
      </c>
      <c r="P2990" s="18">
        <f t="shared" si="278"/>
        <v>42541.362048611118</v>
      </c>
      <c r="Q2990" t="s">
        <v>8303</v>
      </c>
      <c r="R2990" s="7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7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9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>
        <f t="shared" si="276"/>
        <v>176.535</v>
      </c>
      <c r="O2991" s="16">
        <f t="shared" si="277"/>
        <v>42337.02039351852</v>
      </c>
      <c r="P2991" s="18">
        <f t="shared" si="278"/>
        <v>42359.207638888889</v>
      </c>
      <c r="Q2991" t="s">
        <v>8303</v>
      </c>
      <c r="R2991" s="7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7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9">
        <v>1452174420</v>
      </c>
      <c r="J2992">
        <v>1449150420</v>
      </c>
      <c r="K2992" t="b">
        <v>0</v>
      </c>
      <c r="L2992">
        <v>27</v>
      </c>
      <c r="M2992" t="b">
        <v>1</v>
      </c>
      <c r="N2992" s="11">
        <f t="shared" si="276"/>
        <v>100</v>
      </c>
      <c r="O2992" s="16">
        <f t="shared" si="277"/>
        <v>42341.57430555555</v>
      </c>
      <c r="P2992" s="18">
        <f t="shared" si="278"/>
        <v>42376.57430555555</v>
      </c>
      <c r="Q2992" t="s">
        <v>8303</v>
      </c>
      <c r="R2992" s="7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7">
        <v>8500</v>
      </c>
      <c r="E2993">
        <v>8780</v>
      </c>
      <c r="F2993" t="s">
        <v>8219</v>
      </c>
      <c r="G2993" t="s">
        <v>8224</v>
      </c>
      <c r="H2993" t="s">
        <v>8246</v>
      </c>
      <c r="I2993" s="9">
        <v>1485547530</v>
      </c>
      <c r="J2993">
        <v>1483646730</v>
      </c>
      <c r="K2993" t="b">
        <v>0</v>
      </c>
      <c r="L2993">
        <v>93</v>
      </c>
      <c r="M2993" t="b">
        <v>1</v>
      </c>
      <c r="N2993" s="11">
        <f t="shared" si="276"/>
        <v>103.29411764705883</v>
      </c>
      <c r="O2993" s="16">
        <f t="shared" si="277"/>
        <v>42740.837152777778</v>
      </c>
      <c r="P2993" s="18">
        <f t="shared" si="278"/>
        <v>42762.837152777778</v>
      </c>
      <c r="Q2993" t="s">
        <v>8303</v>
      </c>
      <c r="R2993" s="7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7">
        <v>3000</v>
      </c>
      <c r="E2994">
        <v>3135</v>
      </c>
      <c r="F2994" t="s">
        <v>8219</v>
      </c>
      <c r="G2994" t="s">
        <v>8224</v>
      </c>
      <c r="H2994" t="s">
        <v>8246</v>
      </c>
      <c r="I2994" s="9">
        <v>1476037510</v>
      </c>
      <c r="J2994">
        <v>1473445510</v>
      </c>
      <c r="K2994" t="b">
        <v>0</v>
      </c>
      <c r="L2994">
        <v>64</v>
      </c>
      <c r="M2994" t="b">
        <v>1</v>
      </c>
      <c r="N2994" s="11">
        <f t="shared" si="276"/>
        <v>104.5</v>
      </c>
      <c r="O2994" s="16">
        <f t="shared" si="277"/>
        <v>42622.767476851848</v>
      </c>
      <c r="P2994" s="18">
        <f t="shared" si="278"/>
        <v>42652.767476851848</v>
      </c>
      <c r="Q2994" t="s">
        <v>8303</v>
      </c>
      <c r="R2994" s="7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7">
        <v>1000</v>
      </c>
      <c r="E2995">
        <v>1003</v>
      </c>
      <c r="F2995" t="s">
        <v>8219</v>
      </c>
      <c r="G2995" t="s">
        <v>8224</v>
      </c>
      <c r="H2995" t="s">
        <v>8246</v>
      </c>
      <c r="I2995" s="9">
        <v>1455998867</v>
      </c>
      <c r="J2995">
        <v>1453406867</v>
      </c>
      <c r="K2995" t="b">
        <v>0</v>
      </c>
      <c r="L2995">
        <v>22</v>
      </c>
      <c r="M2995" t="b">
        <v>1</v>
      </c>
      <c r="N2995" s="11">
        <f t="shared" si="276"/>
        <v>100.29999999999998</v>
      </c>
      <c r="O2995" s="16">
        <f t="shared" si="277"/>
        <v>42390.838738425926</v>
      </c>
      <c r="P2995" s="18">
        <f t="shared" si="278"/>
        <v>42420.838738425926</v>
      </c>
      <c r="Q2995" t="s">
        <v>8303</v>
      </c>
      <c r="R2995" s="7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7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9">
        <v>1412335772</v>
      </c>
      <c r="J2996">
        <v>1409743772</v>
      </c>
      <c r="K2996" t="b">
        <v>0</v>
      </c>
      <c r="L2996">
        <v>59</v>
      </c>
      <c r="M2996" t="b">
        <v>1</v>
      </c>
      <c r="N2996" s="11">
        <f t="shared" si="276"/>
        <v>457.74666666666673</v>
      </c>
      <c r="O2996" s="16">
        <f t="shared" si="277"/>
        <v>41885.478842592594</v>
      </c>
      <c r="P2996" s="18">
        <f t="shared" si="278"/>
        <v>41915.478842592594</v>
      </c>
      <c r="Q2996" t="s">
        <v>8303</v>
      </c>
      <c r="R2996" s="7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9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>
        <f t="shared" si="276"/>
        <v>104.96000000000001</v>
      </c>
      <c r="O2997" s="16">
        <f t="shared" si="277"/>
        <v>42724.665173611109</v>
      </c>
      <c r="P2997" s="18">
        <f t="shared" si="278"/>
        <v>42754.665173611109</v>
      </c>
      <c r="Q2997" t="s">
        <v>8303</v>
      </c>
      <c r="R2997" s="7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7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9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>
        <f t="shared" si="276"/>
        <v>171.94285714285715</v>
      </c>
      <c r="O2998" s="16">
        <f t="shared" si="277"/>
        <v>42090.912500000006</v>
      </c>
      <c r="P2998" s="18">
        <f t="shared" si="278"/>
        <v>42150.912500000006</v>
      </c>
      <c r="Q2998" t="s">
        <v>8303</v>
      </c>
      <c r="R2998" s="7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7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>
        <f t="shared" si="276"/>
        <v>103.73000000000002</v>
      </c>
      <c r="O2999" s="16">
        <f t="shared" si="277"/>
        <v>42775.733715277776</v>
      </c>
      <c r="P2999" s="18">
        <f t="shared" si="278"/>
        <v>42793.207638888889</v>
      </c>
      <c r="Q2999" t="s">
        <v>8303</v>
      </c>
      <c r="R2999" s="7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7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9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>
        <f t="shared" si="276"/>
        <v>103.029</v>
      </c>
      <c r="O3000" s="16">
        <f t="shared" si="277"/>
        <v>41778.193622685183</v>
      </c>
      <c r="P3000" s="18">
        <f t="shared" si="278"/>
        <v>41806.184027777781</v>
      </c>
      <c r="Q3000" t="s">
        <v>8303</v>
      </c>
      <c r="R3000" s="7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7">
        <v>1350</v>
      </c>
      <c r="E3001">
        <v>1605</v>
      </c>
      <c r="F3001" t="s">
        <v>8219</v>
      </c>
      <c r="G3001" t="s">
        <v>8224</v>
      </c>
      <c r="H3001" t="s">
        <v>8246</v>
      </c>
      <c r="I3001" s="9">
        <v>1488333600</v>
      </c>
      <c r="J3001">
        <v>1487094360</v>
      </c>
      <c r="K3001" t="b">
        <v>0</v>
      </c>
      <c r="L3001">
        <v>20</v>
      </c>
      <c r="M3001" t="b">
        <v>1</v>
      </c>
      <c r="N3001" s="11">
        <f t="shared" si="276"/>
        <v>118.88888888888889</v>
      </c>
      <c r="O3001" s="16">
        <f t="shared" si="277"/>
        <v>42780.740277777775</v>
      </c>
      <c r="P3001" s="18">
        <f t="shared" si="278"/>
        <v>42795.083333333328</v>
      </c>
      <c r="Q3001" t="s">
        <v>8303</v>
      </c>
      <c r="R3001" s="7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7">
        <v>500</v>
      </c>
      <c r="E3002">
        <v>500</v>
      </c>
      <c r="F3002" t="s">
        <v>8219</v>
      </c>
      <c r="G3002" t="s">
        <v>8224</v>
      </c>
      <c r="H3002" t="s">
        <v>8246</v>
      </c>
      <c r="I3002" s="9">
        <v>1485885600</v>
      </c>
      <c r="J3002">
        <v>1484682670</v>
      </c>
      <c r="K3002" t="b">
        <v>0</v>
      </c>
      <c r="L3002">
        <v>8</v>
      </c>
      <c r="M3002" t="b">
        <v>1</v>
      </c>
      <c r="N3002" s="11">
        <f t="shared" si="276"/>
        <v>100</v>
      </c>
      <c r="O3002" s="16">
        <f t="shared" si="277"/>
        <v>42752.827199074076</v>
      </c>
      <c r="P3002" s="18">
        <f t="shared" si="278"/>
        <v>42766.75</v>
      </c>
      <c r="Q3002" t="s">
        <v>8303</v>
      </c>
      <c r="R3002" s="7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7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9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>
        <f t="shared" si="276"/>
        <v>318.69988910451895</v>
      </c>
      <c r="O3003" s="16">
        <f t="shared" si="277"/>
        <v>42534.895625000005</v>
      </c>
      <c r="P3003" s="18">
        <f t="shared" si="278"/>
        <v>42564.895625000005</v>
      </c>
      <c r="Q3003" t="s">
        <v>8303</v>
      </c>
      <c r="R3003" s="7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7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9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>
        <f t="shared" si="276"/>
        <v>108.50614285714286</v>
      </c>
      <c r="O3004" s="16">
        <f t="shared" si="277"/>
        <v>41239.83625</v>
      </c>
      <c r="P3004" s="18">
        <f t="shared" si="278"/>
        <v>41269.83625</v>
      </c>
      <c r="Q3004" t="s">
        <v>8303</v>
      </c>
      <c r="R3004" s="7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7">
        <v>3000</v>
      </c>
      <c r="E3005">
        <v>3035</v>
      </c>
      <c r="F3005" t="s">
        <v>8219</v>
      </c>
      <c r="G3005" t="s">
        <v>8224</v>
      </c>
      <c r="H3005" t="s">
        <v>8246</v>
      </c>
      <c r="I3005" s="9">
        <v>1456811940</v>
      </c>
      <c r="J3005">
        <v>1454098976</v>
      </c>
      <c r="K3005" t="b">
        <v>0</v>
      </c>
      <c r="L3005">
        <v>17</v>
      </c>
      <c r="M3005" t="b">
        <v>1</v>
      </c>
      <c r="N3005" s="11">
        <f t="shared" si="276"/>
        <v>101.16666666666667</v>
      </c>
      <c r="O3005" s="16">
        <f t="shared" si="277"/>
        <v>42398.849259259259</v>
      </c>
      <c r="P3005" s="18">
        <f t="shared" si="278"/>
        <v>42430.249305555553</v>
      </c>
      <c r="Q3005" t="s">
        <v>8303</v>
      </c>
      <c r="R3005" s="7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7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9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>
        <f t="shared" si="276"/>
        <v>112.815</v>
      </c>
      <c r="O3006" s="16">
        <f t="shared" si="277"/>
        <v>41928.881064814814</v>
      </c>
      <c r="P3006" s="18">
        <f t="shared" si="278"/>
        <v>41958.922731481478</v>
      </c>
      <c r="Q3006" t="s">
        <v>8303</v>
      </c>
      <c r="R3006" s="7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9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>
        <f t="shared" si="276"/>
        <v>120.49622641509434</v>
      </c>
      <c r="O3007" s="16">
        <f t="shared" si="277"/>
        <v>41888.674826388888</v>
      </c>
      <c r="P3007" s="18">
        <f t="shared" si="278"/>
        <v>41918.674826388888</v>
      </c>
      <c r="Q3007" t="s">
        <v>8303</v>
      </c>
      <c r="R3007" s="7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7">
        <v>8000</v>
      </c>
      <c r="E3008">
        <v>8620</v>
      </c>
      <c r="F3008" t="s">
        <v>8219</v>
      </c>
      <c r="G3008" t="s">
        <v>8229</v>
      </c>
      <c r="H3008" t="s">
        <v>8251</v>
      </c>
      <c r="I3008" s="9">
        <v>1418580591</v>
      </c>
      <c r="J3008">
        <v>1415988591</v>
      </c>
      <c r="K3008" t="b">
        <v>0</v>
      </c>
      <c r="L3008">
        <v>97</v>
      </c>
      <c r="M3008" t="b">
        <v>1</v>
      </c>
      <c r="N3008" s="11">
        <f t="shared" si="276"/>
        <v>107.74999999999999</v>
      </c>
      <c r="O3008" s="16">
        <f t="shared" si="277"/>
        <v>41957.756840277783</v>
      </c>
      <c r="P3008" s="18">
        <f t="shared" si="278"/>
        <v>41987.756840277783</v>
      </c>
      <c r="Q3008" t="s">
        <v>8303</v>
      </c>
      <c r="R3008" s="7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7">
        <v>600</v>
      </c>
      <c r="E3009">
        <v>1080</v>
      </c>
      <c r="F3009" t="s">
        <v>8219</v>
      </c>
      <c r="G3009" t="s">
        <v>8224</v>
      </c>
      <c r="H3009" t="s">
        <v>8246</v>
      </c>
      <c r="I3009" s="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>
        <f t="shared" si="276"/>
        <v>180</v>
      </c>
      <c r="O3009" s="16">
        <f t="shared" si="277"/>
        <v>42098.216238425928</v>
      </c>
      <c r="P3009" s="18">
        <f t="shared" si="278"/>
        <v>42119.216238425928</v>
      </c>
      <c r="Q3009" t="s">
        <v>8303</v>
      </c>
      <c r="R3009" s="7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7">
        <v>3000</v>
      </c>
      <c r="E3010">
        <v>3035</v>
      </c>
      <c r="F3010" t="s">
        <v>8219</v>
      </c>
      <c r="G3010" t="s">
        <v>8224</v>
      </c>
      <c r="H3010" t="s">
        <v>8246</v>
      </c>
      <c r="I3010" s="9">
        <v>1453352719</v>
      </c>
      <c r="J3010">
        <v>1450760719</v>
      </c>
      <c r="K3010" t="b">
        <v>0</v>
      </c>
      <c r="L3010">
        <v>26</v>
      </c>
      <c r="M3010" t="b">
        <v>1</v>
      </c>
      <c r="N3010" s="11">
        <f t="shared" ref="N3010:N3073" si="282">E3010/D3010*100</f>
        <v>101.16666666666667</v>
      </c>
      <c r="O3010" s="16">
        <f t="shared" ref="O3010:O3073" si="283">(((J3010/60)/60)/24)+DATE(1970,1,1)</f>
        <v>42360.212025462963</v>
      </c>
      <c r="P3010" s="18">
        <f t="shared" ref="P3010:P3073" si="284">(((I3010/60)/60)/24)+DATE(1970,1,1)</f>
        <v>42390.212025462963</v>
      </c>
      <c r="Q3010" t="s">
        <v>8303</v>
      </c>
      <c r="R3010" s="7">
        <f t="shared" ref="R3010:R3073" si="285">E3010/L3010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7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9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>
        <f t="shared" si="282"/>
        <v>119.756</v>
      </c>
      <c r="O3011" s="16">
        <f t="shared" si="283"/>
        <v>41939.569907407407</v>
      </c>
      <c r="P3011" s="18">
        <f t="shared" si="284"/>
        <v>41969.611574074079</v>
      </c>
      <c r="Q3011" t="s">
        <v>8303</v>
      </c>
      <c r="R3011" s="7">
        <f t="shared" si="285"/>
        <v>233.8984375</v>
      </c>
      <c r="S3011" t="str">
        <f t="shared" ref="S3011:S3074" si="286">LEFT(Q3011,FIND("/",Q3011)-1)</f>
        <v>theater</v>
      </c>
      <c r="T3011" t="str">
        <f t="shared" ref="T3011:T3074" si="287">RIGHT(Q3011,LEN(Q3011)-FIND("/",Q3011))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7">
        <v>1500</v>
      </c>
      <c r="E3012">
        <v>2370</v>
      </c>
      <c r="F3012" t="s">
        <v>8219</v>
      </c>
      <c r="G3012" t="s">
        <v>8224</v>
      </c>
      <c r="H3012" t="s">
        <v>8246</v>
      </c>
      <c r="I3012" s="9">
        <v>1424548719</v>
      </c>
      <c r="J3012">
        <v>1419364719</v>
      </c>
      <c r="K3012" t="b">
        <v>0</v>
      </c>
      <c r="L3012">
        <v>15</v>
      </c>
      <c r="M3012" t="b">
        <v>1</v>
      </c>
      <c r="N3012" s="11">
        <f t="shared" si="282"/>
        <v>158</v>
      </c>
      <c r="O3012" s="16">
        <f t="shared" si="283"/>
        <v>41996.832395833335</v>
      </c>
      <c r="P3012" s="18">
        <f t="shared" si="284"/>
        <v>42056.832395833335</v>
      </c>
      <c r="Q3012" t="s">
        <v>8303</v>
      </c>
      <c r="R3012" s="7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7">
        <v>300</v>
      </c>
      <c r="E3013">
        <v>371</v>
      </c>
      <c r="F3013" t="s">
        <v>8219</v>
      </c>
      <c r="G3013" t="s">
        <v>8227</v>
      </c>
      <c r="H3013" t="s">
        <v>8249</v>
      </c>
      <c r="I3013" s="9">
        <v>1450911540</v>
      </c>
      <c r="J3013">
        <v>1448536516</v>
      </c>
      <c r="K3013" t="b">
        <v>0</v>
      </c>
      <c r="L3013">
        <v>25</v>
      </c>
      <c r="M3013" t="b">
        <v>1</v>
      </c>
      <c r="N3013" s="11">
        <f t="shared" si="282"/>
        <v>123.66666666666666</v>
      </c>
      <c r="O3013" s="16">
        <f t="shared" si="283"/>
        <v>42334.468935185185</v>
      </c>
      <c r="P3013" s="18">
        <f t="shared" si="284"/>
        <v>42361.957638888889</v>
      </c>
      <c r="Q3013" t="s">
        <v>8303</v>
      </c>
      <c r="R3013" s="7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7">
        <v>4000</v>
      </c>
      <c r="E3014">
        <v>4685</v>
      </c>
      <c r="F3014" t="s">
        <v>8219</v>
      </c>
      <c r="G3014" t="s">
        <v>8224</v>
      </c>
      <c r="H3014" t="s">
        <v>8246</v>
      </c>
      <c r="I3014" s="9">
        <v>1423587130</v>
      </c>
      <c r="J3014">
        <v>1421772730</v>
      </c>
      <c r="K3014" t="b">
        <v>0</v>
      </c>
      <c r="L3014">
        <v>55</v>
      </c>
      <c r="M3014" t="b">
        <v>1</v>
      </c>
      <c r="N3014" s="11">
        <f t="shared" si="282"/>
        <v>117.12499999999999</v>
      </c>
      <c r="O3014" s="16">
        <f t="shared" si="283"/>
        <v>42024.702893518523</v>
      </c>
      <c r="P3014" s="18">
        <f t="shared" si="284"/>
        <v>42045.702893518523</v>
      </c>
      <c r="Q3014" t="s">
        <v>8303</v>
      </c>
      <c r="R3014" s="7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7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9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>
        <f t="shared" si="282"/>
        <v>156.96</v>
      </c>
      <c r="O3015" s="16">
        <f t="shared" si="283"/>
        <v>42146.836215277777</v>
      </c>
      <c r="P3015" s="18">
        <f t="shared" si="284"/>
        <v>42176.836215277777</v>
      </c>
      <c r="Q3015" t="s">
        <v>8303</v>
      </c>
      <c r="R3015" s="7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7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9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>
        <f t="shared" si="282"/>
        <v>113.104</v>
      </c>
      <c r="O3016" s="16">
        <f t="shared" si="283"/>
        <v>41920.123611111114</v>
      </c>
      <c r="P3016" s="18">
        <f t="shared" si="284"/>
        <v>41948.208333333336</v>
      </c>
      <c r="Q3016" t="s">
        <v>8303</v>
      </c>
      <c r="R3016" s="7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7">
        <v>3400</v>
      </c>
      <c r="E3017">
        <v>3508</v>
      </c>
      <c r="F3017" t="s">
        <v>8219</v>
      </c>
      <c r="G3017" t="s">
        <v>8224</v>
      </c>
      <c r="H3017" t="s">
        <v>8246</v>
      </c>
      <c r="I3017" s="9">
        <v>1402459200</v>
      </c>
      <c r="J3017">
        <v>1401125238</v>
      </c>
      <c r="K3017" t="b">
        <v>0</v>
      </c>
      <c r="L3017">
        <v>40</v>
      </c>
      <c r="M3017" t="b">
        <v>1</v>
      </c>
      <c r="N3017" s="11">
        <f t="shared" si="282"/>
        <v>103.17647058823529</v>
      </c>
      <c r="O3017" s="16">
        <f t="shared" si="283"/>
        <v>41785.72729166667</v>
      </c>
      <c r="P3017" s="18">
        <f t="shared" si="284"/>
        <v>41801.166666666664</v>
      </c>
      <c r="Q3017" t="s">
        <v>8303</v>
      </c>
      <c r="R3017" s="7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7">
        <v>8500</v>
      </c>
      <c r="E3018">
        <v>8722</v>
      </c>
      <c r="F3018" t="s">
        <v>8219</v>
      </c>
      <c r="G3018" t="s">
        <v>8224</v>
      </c>
      <c r="H3018" t="s">
        <v>8246</v>
      </c>
      <c r="I3018" s="9">
        <v>1405688952</v>
      </c>
      <c r="J3018">
        <v>1400504952</v>
      </c>
      <c r="K3018" t="b">
        <v>0</v>
      </c>
      <c r="L3018">
        <v>36</v>
      </c>
      <c r="M3018" t="b">
        <v>1</v>
      </c>
      <c r="N3018" s="11">
        <f t="shared" si="282"/>
        <v>102.61176470588236</v>
      </c>
      <c r="O3018" s="16">
        <f t="shared" si="283"/>
        <v>41778.548055555555</v>
      </c>
      <c r="P3018" s="18">
        <f t="shared" si="284"/>
        <v>41838.548055555555</v>
      </c>
      <c r="Q3018" t="s">
        <v>8303</v>
      </c>
      <c r="R3018" s="7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7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>
        <f t="shared" si="282"/>
        <v>105.84090909090908</v>
      </c>
      <c r="O3019" s="16">
        <f t="shared" si="283"/>
        <v>41841.850034722222</v>
      </c>
      <c r="P3019" s="18">
        <f t="shared" si="284"/>
        <v>41871.850034722222</v>
      </c>
      <c r="Q3019" t="s">
        <v>8303</v>
      </c>
      <c r="R3019" s="7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7">
        <v>4200</v>
      </c>
      <c r="E3020">
        <v>4230</v>
      </c>
      <c r="F3020" t="s">
        <v>8219</v>
      </c>
      <c r="G3020" t="s">
        <v>8230</v>
      </c>
      <c r="H3020" t="s">
        <v>8249</v>
      </c>
      <c r="I3020" s="9">
        <v>1437429600</v>
      </c>
      <c r="J3020">
        <v>1433747376</v>
      </c>
      <c r="K3020" t="b">
        <v>0</v>
      </c>
      <c r="L3020">
        <v>41</v>
      </c>
      <c r="M3020" t="b">
        <v>1</v>
      </c>
      <c r="N3020" s="11">
        <f t="shared" si="282"/>
        <v>100.71428571428571</v>
      </c>
      <c r="O3020" s="16">
        <f t="shared" si="283"/>
        <v>42163.29833333334</v>
      </c>
      <c r="P3020" s="18">
        <f t="shared" si="284"/>
        <v>42205.916666666672</v>
      </c>
      <c r="Q3020" t="s">
        <v>8303</v>
      </c>
      <c r="R3020" s="7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7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9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>
        <f t="shared" si="282"/>
        <v>121.23333333333332</v>
      </c>
      <c r="O3021" s="16">
        <f t="shared" si="283"/>
        <v>41758.833564814813</v>
      </c>
      <c r="P3021" s="18">
        <f t="shared" si="284"/>
        <v>41786.125</v>
      </c>
      <c r="Q3021" t="s">
        <v>8303</v>
      </c>
      <c r="R3021" s="7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7">
        <v>7000</v>
      </c>
      <c r="E3022">
        <v>7040</v>
      </c>
      <c r="F3022" t="s">
        <v>8219</v>
      </c>
      <c r="G3022" t="s">
        <v>8224</v>
      </c>
      <c r="H3022" t="s">
        <v>8246</v>
      </c>
      <c r="I3022" s="9">
        <v>1439583533</v>
      </c>
      <c r="J3022">
        <v>1434399533</v>
      </c>
      <c r="K3022" t="b">
        <v>0</v>
      </c>
      <c r="L3022">
        <v>30</v>
      </c>
      <c r="M3022" t="b">
        <v>1</v>
      </c>
      <c r="N3022" s="11">
        <f t="shared" si="282"/>
        <v>100.57142857142858</v>
      </c>
      <c r="O3022" s="16">
        <f t="shared" si="283"/>
        <v>42170.846446759257</v>
      </c>
      <c r="P3022" s="18">
        <f t="shared" si="284"/>
        <v>42230.846446759257</v>
      </c>
      <c r="Q3022" t="s">
        <v>8303</v>
      </c>
      <c r="R3022" s="7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7">
        <v>4500</v>
      </c>
      <c r="E3023">
        <v>5221</v>
      </c>
      <c r="F3023" t="s">
        <v>8219</v>
      </c>
      <c r="G3023" t="s">
        <v>8224</v>
      </c>
      <c r="H3023" t="s">
        <v>8246</v>
      </c>
      <c r="I3023" s="9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>
        <f t="shared" si="282"/>
        <v>116.02222222222223</v>
      </c>
      <c r="O3023" s="16">
        <f t="shared" si="283"/>
        <v>42660.618854166663</v>
      </c>
      <c r="P3023" s="18">
        <f t="shared" si="284"/>
        <v>42696.249305555553</v>
      </c>
      <c r="Q3023" t="s">
        <v>8303</v>
      </c>
      <c r="R3023" s="7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7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9">
        <v>1472338409</v>
      </c>
      <c r="J3024">
        <v>1468450409</v>
      </c>
      <c r="K3024" t="b">
        <v>0</v>
      </c>
      <c r="L3024">
        <v>62</v>
      </c>
      <c r="M3024" t="b">
        <v>1</v>
      </c>
      <c r="N3024" s="11">
        <f t="shared" si="282"/>
        <v>100.88</v>
      </c>
      <c r="O3024" s="16">
        <f t="shared" si="283"/>
        <v>42564.95380787037</v>
      </c>
      <c r="P3024" s="18">
        <f t="shared" si="284"/>
        <v>42609.95380787037</v>
      </c>
      <c r="Q3024" t="s">
        <v>8303</v>
      </c>
      <c r="R3024" s="7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7">
        <v>700</v>
      </c>
      <c r="E3025">
        <v>721</v>
      </c>
      <c r="F3025" t="s">
        <v>8219</v>
      </c>
      <c r="G3025" t="s">
        <v>8225</v>
      </c>
      <c r="H3025" t="s">
        <v>8247</v>
      </c>
      <c r="I3025" s="9">
        <v>1434039186</v>
      </c>
      <c r="J3025">
        <v>1430151186</v>
      </c>
      <c r="K3025" t="b">
        <v>0</v>
      </c>
      <c r="L3025">
        <v>6</v>
      </c>
      <c r="M3025" t="b">
        <v>1</v>
      </c>
      <c r="N3025" s="11">
        <f t="shared" si="282"/>
        <v>103</v>
      </c>
      <c r="O3025" s="16">
        <f t="shared" si="283"/>
        <v>42121.675763888896</v>
      </c>
      <c r="P3025" s="18">
        <f t="shared" si="284"/>
        <v>42166.675763888896</v>
      </c>
      <c r="Q3025" t="s">
        <v>8303</v>
      </c>
      <c r="R3025" s="7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7">
        <v>5000</v>
      </c>
      <c r="E3026">
        <v>12321</v>
      </c>
      <c r="F3026" t="s">
        <v>8219</v>
      </c>
      <c r="G3026" t="s">
        <v>8224</v>
      </c>
      <c r="H3026" t="s">
        <v>8246</v>
      </c>
      <c r="I3026" s="9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>
        <f t="shared" si="282"/>
        <v>246.42</v>
      </c>
      <c r="O3026" s="16">
        <f t="shared" si="283"/>
        <v>41158.993923611109</v>
      </c>
      <c r="P3026" s="18">
        <f t="shared" si="284"/>
        <v>41188.993923611109</v>
      </c>
      <c r="Q3026" t="s">
        <v>8303</v>
      </c>
      <c r="R3026" s="7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7">
        <v>2500</v>
      </c>
      <c r="E3027">
        <v>7555</v>
      </c>
      <c r="F3027" t="s">
        <v>8219</v>
      </c>
      <c r="G3027" t="s">
        <v>8225</v>
      </c>
      <c r="H3027" t="s">
        <v>8247</v>
      </c>
      <c r="I3027" s="9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>
        <f t="shared" si="282"/>
        <v>302.2</v>
      </c>
      <c r="O3027" s="16">
        <f t="shared" si="283"/>
        <v>41761.509409722225</v>
      </c>
      <c r="P3027" s="18">
        <f t="shared" si="284"/>
        <v>41789.666666666664</v>
      </c>
      <c r="Q3027" t="s">
        <v>8303</v>
      </c>
      <c r="R3027" s="7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7">
        <v>900</v>
      </c>
      <c r="E3028">
        <v>1290</v>
      </c>
      <c r="F3028" t="s">
        <v>8219</v>
      </c>
      <c r="G3028" t="s">
        <v>8225</v>
      </c>
      <c r="H3028" t="s">
        <v>8247</v>
      </c>
      <c r="I3028" s="9">
        <v>1488538892</v>
      </c>
      <c r="J3028">
        <v>1487329292</v>
      </c>
      <c r="K3028" t="b">
        <v>0</v>
      </c>
      <c r="L3028">
        <v>25</v>
      </c>
      <c r="M3028" t="b">
        <v>1</v>
      </c>
      <c r="N3028" s="11">
        <f t="shared" si="282"/>
        <v>143.33333333333334</v>
      </c>
      <c r="O3028" s="16">
        <f t="shared" si="283"/>
        <v>42783.459398148145</v>
      </c>
      <c r="P3028" s="18">
        <f t="shared" si="284"/>
        <v>42797.459398148145</v>
      </c>
      <c r="Q3028" t="s">
        <v>8303</v>
      </c>
      <c r="R3028" s="7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7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>
        <f t="shared" si="282"/>
        <v>131.44</v>
      </c>
      <c r="O3029" s="16">
        <f t="shared" si="283"/>
        <v>42053.704293981486</v>
      </c>
      <c r="P3029" s="18">
        <f t="shared" si="284"/>
        <v>42083.662627314814</v>
      </c>
      <c r="Q3029" t="s">
        <v>8303</v>
      </c>
      <c r="R3029" s="7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7">
        <v>5000</v>
      </c>
      <c r="E3030">
        <v>8401</v>
      </c>
      <c r="F3030" t="s">
        <v>8219</v>
      </c>
      <c r="G3030" t="s">
        <v>8224</v>
      </c>
      <c r="H3030" t="s">
        <v>8246</v>
      </c>
      <c r="I3030" s="9">
        <v>1471242025</v>
      </c>
      <c r="J3030">
        <v>1468650025</v>
      </c>
      <c r="K3030" t="b">
        <v>0</v>
      </c>
      <c r="L3030">
        <v>99</v>
      </c>
      <c r="M3030" t="b">
        <v>1</v>
      </c>
      <c r="N3030" s="11">
        <f t="shared" si="282"/>
        <v>168.01999999999998</v>
      </c>
      <c r="O3030" s="16">
        <f t="shared" si="283"/>
        <v>42567.264178240745</v>
      </c>
      <c r="P3030" s="18">
        <f t="shared" si="284"/>
        <v>42597.264178240745</v>
      </c>
      <c r="Q3030" t="s">
        <v>8303</v>
      </c>
      <c r="R3030" s="7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7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9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>
        <f t="shared" si="282"/>
        <v>109.67666666666666</v>
      </c>
      <c r="O3031" s="16">
        <f t="shared" si="283"/>
        <v>41932.708877314813</v>
      </c>
      <c r="P3031" s="18">
        <f t="shared" si="284"/>
        <v>41961.190972222219</v>
      </c>
      <c r="Q3031" t="s">
        <v>8303</v>
      </c>
      <c r="R3031" s="7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7">
        <v>1750</v>
      </c>
      <c r="E3032">
        <v>1867</v>
      </c>
      <c r="F3032" t="s">
        <v>8219</v>
      </c>
      <c r="G3032" t="s">
        <v>8224</v>
      </c>
      <c r="H3032" t="s">
        <v>8246</v>
      </c>
      <c r="I3032" s="9">
        <v>1442426171</v>
      </c>
      <c r="J3032">
        <v>1439834171</v>
      </c>
      <c r="K3032" t="b">
        <v>0</v>
      </c>
      <c r="L3032">
        <v>41</v>
      </c>
      <c r="M3032" t="b">
        <v>1</v>
      </c>
      <c r="N3032" s="11">
        <f t="shared" si="282"/>
        <v>106.6857142857143</v>
      </c>
      <c r="O3032" s="16">
        <f t="shared" si="283"/>
        <v>42233.747349537036</v>
      </c>
      <c r="P3032" s="18">
        <f t="shared" si="284"/>
        <v>42263.747349537036</v>
      </c>
      <c r="Q3032" t="s">
        <v>8303</v>
      </c>
      <c r="R3032" s="7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7">
        <v>1500</v>
      </c>
      <c r="E3033">
        <v>1500</v>
      </c>
      <c r="F3033" t="s">
        <v>8219</v>
      </c>
      <c r="G3033" t="s">
        <v>8224</v>
      </c>
      <c r="H3033" t="s">
        <v>8246</v>
      </c>
      <c r="I3033" s="9">
        <v>1476479447</v>
      </c>
      <c r="J3033">
        <v>1471295447</v>
      </c>
      <c r="K3033" t="b">
        <v>0</v>
      </c>
      <c r="L3033">
        <v>29</v>
      </c>
      <c r="M3033" t="b">
        <v>1</v>
      </c>
      <c r="N3033" s="11">
        <f t="shared" si="282"/>
        <v>100</v>
      </c>
      <c r="O3033" s="16">
        <f t="shared" si="283"/>
        <v>42597.882488425923</v>
      </c>
      <c r="P3033" s="18">
        <f t="shared" si="284"/>
        <v>42657.882488425923</v>
      </c>
      <c r="Q3033" t="s">
        <v>8303</v>
      </c>
      <c r="R3033" s="7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7">
        <v>1000</v>
      </c>
      <c r="E3034">
        <v>1272</v>
      </c>
      <c r="F3034" t="s">
        <v>8219</v>
      </c>
      <c r="G3034" t="s">
        <v>8224</v>
      </c>
      <c r="H3034" t="s">
        <v>8246</v>
      </c>
      <c r="I3034" s="9">
        <v>1441933459</v>
      </c>
      <c r="J3034">
        <v>1439341459</v>
      </c>
      <c r="K3034" t="b">
        <v>0</v>
      </c>
      <c r="L3034">
        <v>25</v>
      </c>
      <c r="M3034" t="b">
        <v>1</v>
      </c>
      <c r="N3034" s="11">
        <f t="shared" si="282"/>
        <v>127.2</v>
      </c>
      <c r="O3034" s="16">
        <f t="shared" si="283"/>
        <v>42228.044664351852</v>
      </c>
      <c r="P3034" s="18">
        <f t="shared" si="284"/>
        <v>42258.044664351852</v>
      </c>
      <c r="Q3034" t="s">
        <v>8303</v>
      </c>
      <c r="R3034" s="7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7">
        <v>3000</v>
      </c>
      <c r="E3035">
        <v>4396</v>
      </c>
      <c r="F3035" t="s">
        <v>8219</v>
      </c>
      <c r="G3035" t="s">
        <v>8224</v>
      </c>
      <c r="H3035" t="s">
        <v>8246</v>
      </c>
      <c r="I3035" s="9">
        <v>1471487925</v>
      </c>
      <c r="J3035">
        <v>1468895925</v>
      </c>
      <c r="K3035" t="b">
        <v>0</v>
      </c>
      <c r="L3035">
        <v>23</v>
      </c>
      <c r="M3035" t="b">
        <v>1</v>
      </c>
      <c r="N3035" s="11">
        <f t="shared" si="282"/>
        <v>146.53333333333333</v>
      </c>
      <c r="O3035" s="16">
        <f t="shared" si="283"/>
        <v>42570.110243055555</v>
      </c>
      <c r="P3035" s="18">
        <f t="shared" si="284"/>
        <v>42600.110243055555</v>
      </c>
      <c r="Q3035" t="s">
        <v>8303</v>
      </c>
      <c r="R3035" s="7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7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9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>
        <f t="shared" si="282"/>
        <v>112.53599999999999</v>
      </c>
      <c r="O3036" s="16">
        <f t="shared" si="283"/>
        <v>42644.535358796296</v>
      </c>
      <c r="P3036" s="18">
        <f t="shared" si="284"/>
        <v>42675.165972222225</v>
      </c>
      <c r="Q3036" t="s">
        <v>8303</v>
      </c>
      <c r="R3036" s="7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9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>
        <f t="shared" si="282"/>
        <v>108.78684000000001</v>
      </c>
      <c r="O3037" s="16">
        <f t="shared" si="283"/>
        <v>41368.560289351852</v>
      </c>
      <c r="P3037" s="18">
        <f t="shared" si="284"/>
        <v>41398.560289351852</v>
      </c>
      <c r="Q3037" t="s">
        <v>8303</v>
      </c>
      <c r="R3037" s="7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7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9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>
        <f t="shared" si="282"/>
        <v>126.732</v>
      </c>
      <c r="O3038" s="16">
        <f t="shared" si="283"/>
        <v>41466.785231481481</v>
      </c>
      <c r="P3038" s="18">
        <f t="shared" si="284"/>
        <v>41502.499305555553</v>
      </c>
      <c r="Q3038" t="s">
        <v>8303</v>
      </c>
      <c r="R3038" s="7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7">
        <v>500</v>
      </c>
      <c r="E3039">
        <v>1066</v>
      </c>
      <c r="F3039" t="s">
        <v>8219</v>
      </c>
      <c r="G3039" t="s">
        <v>8224</v>
      </c>
      <c r="H3039" t="s">
        <v>8246</v>
      </c>
      <c r="I3039" s="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>
        <f t="shared" si="282"/>
        <v>213.20000000000002</v>
      </c>
      <c r="O3039" s="16">
        <f t="shared" si="283"/>
        <v>40378.893206018518</v>
      </c>
      <c r="P3039" s="18">
        <f t="shared" si="284"/>
        <v>40453.207638888889</v>
      </c>
      <c r="Q3039" t="s">
        <v>8303</v>
      </c>
      <c r="R3039" s="7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7">
        <v>1000</v>
      </c>
      <c r="E3040">
        <v>1005</v>
      </c>
      <c r="F3040" t="s">
        <v>8219</v>
      </c>
      <c r="G3040" t="s">
        <v>8224</v>
      </c>
      <c r="H3040" t="s">
        <v>8246</v>
      </c>
      <c r="I3040" s="9">
        <v>1457071397</v>
      </c>
      <c r="J3040">
        <v>1451887397</v>
      </c>
      <c r="K3040" t="b">
        <v>0</v>
      </c>
      <c r="L3040">
        <v>27</v>
      </c>
      <c r="M3040" t="b">
        <v>1</v>
      </c>
      <c r="N3040" s="11">
        <f t="shared" si="282"/>
        <v>100.49999999999999</v>
      </c>
      <c r="O3040" s="16">
        <f t="shared" si="283"/>
        <v>42373.252280092594</v>
      </c>
      <c r="P3040" s="18">
        <f t="shared" si="284"/>
        <v>42433.252280092594</v>
      </c>
      <c r="Q3040" t="s">
        <v>8303</v>
      </c>
      <c r="R3040" s="7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7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9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>
        <f t="shared" si="282"/>
        <v>108.71389999999998</v>
      </c>
      <c r="O3041" s="16">
        <f t="shared" si="283"/>
        <v>41610.794421296298</v>
      </c>
      <c r="P3041" s="18">
        <f t="shared" si="284"/>
        <v>41637.332638888889</v>
      </c>
      <c r="Q3041" t="s">
        <v>8303</v>
      </c>
      <c r="R3041" s="7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7">
        <v>3000</v>
      </c>
      <c r="E3042">
        <v>3225</v>
      </c>
      <c r="F3042" t="s">
        <v>8219</v>
      </c>
      <c r="G3042" t="s">
        <v>8224</v>
      </c>
      <c r="H3042" t="s">
        <v>8246</v>
      </c>
      <c r="I3042" s="9">
        <v>1435359600</v>
      </c>
      <c r="J3042">
        <v>1434999621</v>
      </c>
      <c r="K3042" t="b">
        <v>0</v>
      </c>
      <c r="L3042">
        <v>42</v>
      </c>
      <c r="M3042" t="b">
        <v>1</v>
      </c>
      <c r="N3042" s="11">
        <f t="shared" si="282"/>
        <v>107.5</v>
      </c>
      <c r="O3042" s="16">
        <f t="shared" si="283"/>
        <v>42177.791909722218</v>
      </c>
      <c r="P3042" s="18">
        <f t="shared" si="284"/>
        <v>42181.958333333328</v>
      </c>
      <c r="Q3042" t="s">
        <v>8303</v>
      </c>
      <c r="R3042" s="7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7">
        <v>8300</v>
      </c>
      <c r="E3043">
        <v>9170</v>
      </c>
      <c r="F3043" t="s">
        <v>8219</v>
      </c>
      <c r="G3043" t="s">
        <v>8224</v>
      </c>
      <c r="H3043" t="s">
        <v>8246</v>
      </c>
      <c r="I3043" s="9">
        <v>1453323048</v>
      </c>
      <c r="J3043">
        <v>1450731048</v>
      </c>
      <c r="K3043" t="b">
        <v>0</v>
      </c>
      <c r="L3043">
        <v>95</v>
      </c>
      <c r="M3043" t="b">
        <v>1</v>
      </c>
      <c r="N3043" s="11">
        <f t="shared" si="282"/>
        <v>110.48192771084338</v>
      </c>
      <c r="O3043" s="16">
        <f t="shared" si="283"/>
        <v>42359.868611111116</v>
      </c>
      <c r="P3043" s="18">
        <f t="shared" si="284"/>
        <v>42389.868611111116</v>
      </c>
      <c r="Q3043" t="s">
        <v>8303</v>
      </c>
      <c r="R3043" s="7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7">
        <v>1500</v>
      </c>
      <c r="E3044">
        <v>1920</v>
      </c>
      <c r="F3044" t="s">
        <v>8219</v>
      </c>
      <c r="G3044" t="s">
        <v>8225</v>
      </c>
      <c r="H3044" t="s">
        <v>8247</v>
      </c>
      <c r="I3044" s="9">
        <v>1444149047</v>
      </c>
      <c r="J3044">
        <v>1441557047</v>
      </c>
      <c r="K3044" t="b">
        <v>0</v>
      </c>
      <c r="L3044">
        <v>37</v>
      </c>
      <c r="M3044" t="b">
        <v>1</v>
      </c>
      <c r="N3044" s="11">
        <f t="shared" si="282"/>
        <v>128</v>
      </c>
      <c r="O3044" s="16">
        <f t="shared" si="283"/>
        <v>42253.688043981485</v>
      </c>
      <c r="P3044" s="18">
        <f t="shared" si="284"/>
        <v>42283.688043981485</v>
      </c>
      <c r="Q3044" t="s">
        <v>8303</v>
      </c>
      <c r="R3044" s="7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7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9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>
        <f t="shared" si="282"/>
        <v>110.00666666666667</v>
      </c>
      <c r="O3045" s="16">
        <f t="shared" si="283"/>
        <v>42083.070590277777</v>
      </c>
      <c r="P3045" s="18">
        <f t="shared" si="284"/>
        <v>42110.118055555555</v>
      </c>
      <c r="Q3045" t="s">
        <v>8303</v>
      </c>
      <c r="R3045" s="7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7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9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>
        <f t="shared" si="282"/>
        <v>109.34166666666667</v>
      </c>
      <c r="O3046" s="16">
        <f t="shared" si="283"/>
        <v>42387.7268287037</v>
      </c>
      <c r="P3046" s="18">
        <f t="shared" si="284"/>
        <v>42402.7268287037</v>
      </c>
      <c r="Q3046" t="s">
        <v>8303</v>
      </c>
      <c r="R3046" s="7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9">
        <v>1408679055</v>
      </c>
      <c r="J3047">
        <v>1406087055</v>
      </c>
      <c r="K3047" t="b">
        <v>0</v>
      </c>
      <c r="L3047">
        <v>64</v>
      </c>
      <c r="M3047" t="b">
        <v>1</v>
      </c>
      <c r="N3047" s="11">
        <f t="shared" si="282"/>
        <v>132.70650000000001</v>
      </c>
      <c r="O3047" s="16">
        <f t="shared" si="283"/>
        <v>41843.155729166669</v>
      </c>
      <c r="P3047" s="18">
        <f t="shared" si="284"/>
        <v>41873.155729166669</v>
      </c>
      <c r="Q3047" t="s">
        <v>8303</v>
      </c>
      <c r="R3047" s="7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7">
        <v>7900</v>
      </c>
      <c r="E3048">
        <v>15077</v>
      </c>
      <c r="F3048" t="s">
        <v>8219</v>
      </c>
      <c r="G3048" t="s">
        <v>8224</v>
      </c>
      <c r="H3048" t="s">
        <v>8246</v>
      </c>
      <c r="I3048" s="9">
        <v>1410324720</v>
      </c>
      <c r="J3048">
        <v>1407784586</v>
      </c>
      <c r="K3048" t="b">
        <v>0</v>
      </c>
      <c r="L3048">
        <v>58</v>
      </c>
      <c r="M3048" t="b">
        <v>1</v>
      </c>
      <c r="N3048" s="11">
        <f t="shared" si="282"/>
        <v>190.84810126582278</v>
      </c>
      <c r="O3048" s="16">
        <f t="shared" si="283"/>
        <v>41862.803078703706</v>
      </c>
      <c r="P3048" s="18">
        <f t="shared" si="284"/>
        <v>41892.202777777777</v>
      </c>
      <c r="Q3048" t="s">
        <v>8303</v>
      </c>
      <c r="R3048" s="7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7">
        <v>500</v>
      </c>
      <c r="E3049">
        <v>745</v>
      </c>
      <c r="F3049" t="s">
        <v>8219</v>
      </c>
      <c r="G3049" t="s">
        <v>8224</v>
      </c>
      <c r="H3049" t="s">
        <v>8246</v>
      </c>
      <c r="I3049" s="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>
        <f t="shared" si="282"/>
        <v>149</v>
      </c>
      <c r="O3049" s="16">
        <f t="shared" si="283"/>
        <v>42443.989050925928</v>
      </c>
      <c r="P3049" s="18">
        <f t="shared" si="284"/>
        <v>42487.552777777775</v>
      </c>
      <c r="Q3049" t="s">
        <v>8303</v>
      </c>
      <c r="R3049" s="7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7">
        <v>5000</v>
      </c>
      <c r="E3050">
        <v>8320</v>
      </c>
      <c r="F3050" t="s">
        <v>8219</v>
      </c>
      <c r="G3050" t="s">
        <v>8224</v>
      </c>
      <c r="H3050" t="s">
        <v>8246</v>
      </c>
      <c r="I3050" s="9">
        <v>1420060920</v>
      </c>
      <c r="J3050">
        <v>1417556262</v>
      </c>
      <c r="K3050" t="b">
        <v>0</v>
      </c>
      <c r="L3050">
        <v>47</v>
      </c>
      <c r="M3050" t="b">
        <v>1</v>
      </c>
      <c r="N3050" s="11">
        <f t="shared" si="282"/>
        <v>166.4</v>
      </c>
      <c r="O3050" s="16">
        <f t="shared" si="283"/>
        <v>41975.901180555549</v>
      </c>
      <c r="P3050" s="18">
        <f t="shared" si="284"/>
        <v>42004.890277777777</v>
      </c>
      <c r="Q3050" t="s">
        <v>8303</v>
      </c>
      <c r="R3050" s="7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7">
        <v>3750</v>
      </c>
      <c r="E3051">
        <v>4000</v>
      </c>
      <c r="F3051" t="s">
        <v>8219</v>
      </c>
      <c r="G3051" t="s">
        <v>8224</v>
      </c>
      <c r="H3051" t="s">
        <v>8246</v>
      </c>
      <c r="I3051" s="9">
        <v>1434241255</v>
      </c>
      <c r="J3051">
        <v>1431649255</v>
      </c>
      <c r="K3051" t="b">
        <v>0</v>
      </c>
      <c r="L3051">
        <v>54</v>
      </c>
      <c r="M3051" t="b">
        <v>1</v>
      </c>
      <c r="N3051" s="11">
        <f t="shared" si="282"/>
        <v>106.66666666666667</v>
      </c>
      <c r="O3051" s="16">
        <f t="shared" si="283"/>
        <v>42139.014525462961</v>
      </c>
      <c r="P3051" s="18">
        <f t="shared" si="284"/>
        <v>42169.014525462961</v>
      </c>
      <c r="Q3051" t="s">
        <v>8303</v>
      </c>
      <c r="R3051" s="7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7">
        <v>600</v>
      </c>
      <c r="E3052">
        <v>636</v>
      </c>
      <c r="F3052" t="s">
        <v>8219</v>
      </c>
      <c r="G3052" t="s">
        <v>8224</v>
      </c>
      <c r="H3052" t="s">
        <v>8246</v>
      </c>
      <c r="I3052" s="9">
        <v>1462420960</v>
      </c>
      <c r="J3052">
        <v>1459828960</v>
      </c>
      <c r="K3052" t="b">
        <v>0</v>
      </c>
      <c r="L3052">
        <v>9</v>
      </c>
      <c r="M3052" t="b">
        <v>1</v>
      </c>
      <c r="N3052" s="11">
        <f t="shared" si="282"/>
        <v>106</v>
      </c>
      <c r="O3052" s="16">
        <f t="shared" si="283"/>
        <v>42465.16851851852</v>
      </c>
      <c r="P3052" s="18">
        <f t="shared" si="284"/>
        <v>42495.16851851852</v>
      </c>
      <c r="Q3052" t="s">
        <v>8303</v>
      </c>
      <c r="R3052" s="7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7">
        <v>3500</v>
      </c>
      <c r="E3053">
        <v>827</v>
      </c>
      <c r="F3053" t="s">
        <v>8221</v>
      </c>
      <c r="G3053" t="s">
        <v>8225</v>
      </c>
      <c r="H3053" t="s">
        <v>8247</v>
      </c>
      <c r="I3053" s="9">
        <v>1486547945</v>
      </c>
      <c r="J3053">
        <v>1483955945</v>
      </c>
      <c r="K3053" t="b">
        <v>1</v>
      </c>
      <c r="L3053">
        <v>35</v>
      </c>
      <c r="M3053" t="b">
        <v>0</v>
      </c>
      <c r="N3053" s="11">
        <f t="shared" si="282"/>
        <v>23.62857142857143</v>
      </c>
      <c r="O3053" s="16">
        <f t="shared" si="283"/>
        <v>42744.416030092587</v>
      </c>
      <c r="P3053" s="18">
        <f t="shared" si="284"/>
        <v>42774.416030092587</v>
      </c>
      <c r="Q3053" t="s">
        <v>8303</v>
      </c>
      <c r="R3053" s="7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7">
        <v>50000</v>
      </c>
      <c r="E3054">
        <v>75</v>
      </c>
      <c r="F3054" t="s">
        <v>8221</v>
      </c>
      <c r="G3054" t="s">
        <v>8224</v>
      </c>
      <c r="H3054" t="s">
        <v>8246</v>
      </c>
      <c r="I3054" s="9">
        <v>1432828740</v>
      </c>
      <c r="J3054">
        <v>1430237094</v>
      </c>
      <c r="K3054" t="b">
        <v>0</v>
      </c>
      <c r="L3054">
        <v>2</v>
      </c>
      <c r="M3054" t="b">
        <v>0</v>
      </c>
      <c r="N3054" s="11">
        <f t="shared" si="282"/>
        <v>0.15</v>
      </c>
      <c r="O3054" s="16">
        <f t="shared" si="283"/>
        <v>42122.670069444444</v>
      </c>
      <c r="P3054" s="18">
        <f t="shared" si="284"/>
        <v>42152.665972222225</v>
      </c>
      <c r="Q3054" t="s">
        <v>8303</v>
      </c>
      <c r="R3054" s="7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7">
        <v>10000</v>
      </c>
      <c r="E3055">
        <v>40</v>
      </c>
      <c r="F3055" t="s">
        <v>8221</v>
      </c>
      <c r="G3055" t="s">
        <v>8224</v>
      </c>
      <c r="H3055" t="s">
        <v>8246</v>
      </c>
      <c r="I3055" s="9">
        <v>1412222340</v>
      </c>
      <c r="J3055">
        <v>1407781013</v>
      </c>
      <c r="K3055" t="b">
        <v>0</v>
      </c>
      <c r="L3055">
        <v>3</v>
      </c>
      <c r="M3055" t="b">
        <v>0</v>
      </c>
      <c r="N3055" s="11">
        <f t="shared" si="282"/>
        <v>0.4</v>
      </c>
      <c r="O3055" s="16">
        <f t="shared" si="283"/>
        <v>41862.761724537035</v>
      </c>
      <c r="P3055" s="18">
        <f t="shared" si="284"/>
        <v>41914.165972222225</v>
      </c>
      <c r="Q3055" t="s">
        <v>8303</v>
      </c>
      <c r="R3055" s="7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7">
        <v>300</v>
      </c>
      <c r="E3056">
        <v>0</v>
      </c>
      <c r="F3056" t="s">
        <v>8221</v>
      </c>
      <c r="G3056" t="s">
        <v>8224</v>
      </c>
      <c r="H3056" t="s">
        <v>8246</v>
      </c>
      <c r="I3056" s="9">
        <v>1425258240</v>
      </c>
      <c r="J3056">
        <v>1422043154</v>
      </c>
      <c r="K3056" t="b">
        <v>0</v>
      </c>
      <c r="L3056">
        <v>0</v>
      </c>
      <c r="M3056" t="b">
        <v>0</v>
      </c>
      <c r="N3056" s="11">
        <f t="shared" si="282"/>
        <v>0</v>
      </c>
      <c r="O3056" s="16">
        <f t="shared" si="283"/>
        <v>42027.832800925928</v>
      </c>
      <c r="P3056" s="18">
        <f t="shared" si="284"/>
        <v>42065.044444444444</v>
      </c>
      <c r="Q3056" t="s">
        <v>8303</v>
      </c>
      <c r="R3056" s="7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7">
        <v>20000</v>
      </c>
      <c r="E3057">
        <v>1</v>
      </c>
      <c r="F3057" t="s">
        <v>8221</v>
      </c>
      <c r="G3057" t="s">
        <v>8224</v>
      </c>
      <c r="H3057" t="s">
        <v>8246</v>
      </c>
      <c r="I3057" s="9">
        <v>1420844390</v>
      </c>
      <c r="J3057">
        <v>1415660390</v>
      </c>
      <c r="K3057" t="b">
        <v>0</v>
      </c>
      <c r="L3057">
        <v>1</v>
      </c>
      <c r="M3057" t="b">
        <v>0</v>
      </c>
      <c r="N3057" s="11">
        <f t="shared" si="282"/>
        <v>5.0000000000000001E-3</v>
      </c>
      <c r="O3057" s="16">
        <f t="shared" si="283"/>
        <v>41953.95821759259</v>
      </c>
      <c r="P3057" s="18">
        <f t="shared" si="284"/>
        <v>42013.95821759259</v>
      </c>
      <c r="Q3057" t="s">
        <v>8303</v>
      </c>
      <c r="R3057" s="7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7">
        <v>25000</v>
      </c>
      <c r="E3058">
        <v>0</v>
      </c>
      <c r="F3058" t="s">
        <v>8221</v>
      </c>
      <c r="G3058" t="s">
        <v>8224</v>
      </c>
      <c r="H3058" t="s">
        <v>8246</v>
      </c>
      <c r="I3058" s="9">
        <v>1412003784</v>
      </c>
      <c r="J3058">
        <v>1406819784</v>
      </c>
      <c r="K3058" t="b">
        <v>0</v>
      </c>
      <c r="L3058">
        <v>0</v>
      </c>
      <c r="M3058" t="b">
        <v>0</v>
      </c>
      <c r="N3058" s="11">
        <f t="shared" si="282"/>
        <v>0</v>
      </c>
      <c r="O3058" s="16">
        <f t="shared" si="283"/>
        <v>41851.636388888888</v>
      </c>
      <c r="P3058" s="18">
        <f t="shared" si="284"/>
        <v>41911.636388888888</v>
      </c>
      <c r="Q3058" t="s">
        <v>8303</v>
      </c>
      <c r="R3058" s="7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7">
        <v>50000</v>
      </c>
      <c r="E3059">
        <v>0</v>
      </c>
      <c r="F3059" t="s">
        <v>8221</v>
      </c>
      <c r="G3059" t="s">
        <v>8225</v>
      </c>
      <c r="H3059" t="s">
        <v>8247</v>
      </c>
      <c r="I3059" s="9">
        <v>1459694211</v>
      </c>
      <c r="J3059">
        <v>1457105811</v>
      </c>
      <c r="K3059" t="b">
        <v>0</v>
      </c>
      <c r="L3059">
        <v>0</v>
      </c>
      <c r="M3059" t="b">
        <v>0</v>
      </c>
      <c r="N3059" s="11">
        <f t="shared" si="282"/>
        <v>0</v>
      </c>
      <c r="O3059" s="16">
        <f t="shared" si="283"/>
        <v>42433.650590277779</v>
      </c>
      <c r="P3059" s="18">
        <f t="shared" si="284"/>
        <v>42463.608923611115</v>
      </c>
      <c r="Q3059" t="s">
        <v>8303</v>
      </c>
      <c r="R3059" s="7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7">
        <v>18000</v>
      </c>
      <c r="E3060">
        <v>3</v>
      </c>
      <c r="F3060" t="s">
        <v>8221</v>
      </c>
      <c r="G3060" t="s">
        <v>8237</v>
      </c>
      <c r="H3060" t="s">
        <v>8249</v>
      </c>
      <c r="I3060" s="9">
        <v>1463734740</v>
      </c>
      <c r="J3060">
        <v>1459414740</v>
      </c>
      <c r="K3060" t="b">
        <v>0</v>
      </c>
      <c r="L3060">
        <v>3</v>
      </c>
      <c r="M3060" t="b">
        <v>0</v>
      </c>
      <c r="N3060" s="11">
        <f t="shared" si="282"/>
        <v>1.6666666666666666E-2</v>
      </c>
      <c r="O3060" s="16">
        <f t="shared" si="283"/>
        <v>42460.374305555553</v>
      </c>
      <c r="P3060" s="18">
        <f t="shared" si="284"/>
        <v>42510.374305555553</v>
      </c>
      <c r="Q3060" t="s">
        <v>8303</v>
      </c>
      <c r="R3060" s="7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7">
        <v>15000</v>
      </c>
      <c r="E3061">
        <v>451</v>
      </c>
      <c r="F3061" t="s">
        <v>8221</v>
      </c>
      <c r="G3061" t="s">
        <v>8224</v>
      </c>
      <c r="H3061" t="s">
        <v>8246</v>
      </c>
      <c r="I3061" s="9">
        <v>1407536846</v>
      </c>
      <c r="J3061">
        <v>1404944846</v>
      </c>
      <c r="K3061" t="b">
        <v>0</v>
      </c>
      <c r="L3061">
        <v>11</v>
      </c>
      <c r="M3061" t="b">
        <v>0</v>
      </c>
      <c r="N3061" s="11">
        <f t="shared" si="282"/>
        <v>3.0066666666666664</v>
      </c>
      <c r="O3061" s="16">
        <f t="shared" si="283"/>
        <v>41829.935717592591</v>
      </c>
      <c r="P3061" s="18">
        <f t="shared" si="284"/>
        <v>41859.935717592591</v>
      </c>
      <c r="Q3061" t="s">
        <v>8303</v>
      </c>
      <c r="R3061" s="7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7">
        <v>220000</v>
      </c>
      <c r="E3062">
        <v>335</v>
      </c>
      <c r="F3062" t="s">
        <v>8221</v>
      </c>
      <c r="G3062" t="s">
        <v>8224</v>
      </c>
      <c r="H3062" t="s">
        <v>8246</v>
      </c>
      <c r="I3062" s="9">
        <v>1443422134</v>
      </c>
      <c r="J3062">
        <v>1440830134</v>
      </c>
      <c r="K3062" t="b">
        <v>0</v>
      </c>
      <c r="L3062">
        <v>6</v>
      </c>
      <c r="M3062" t="b">
        <v>0</v>
      </c>
      <c r="N3062" s="11">
        <f t="shared" si="282"/>
        <v>0.15227272727272728</v>
      </c>
      <c r="O3062" s="16">
        <f t="shared" si="283"/>
        <v>42245.274699074071</v>
      </c>
      <c r="P3062" s="18">
        <f t="shared" si="284"/>
        <v>42275.274699074071</v>
      </c>
      <c r="Q3062" t="s">
        <v>8303</v>
      </c>
      <c r="R3062" s="7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7">
        <v>1000000</v>
      </c>
      <c r="E3063">
        <v>0</v>
      </c>
      <c r="F3063" t="s">
        <v>8221</v>
      </c>
      <c r="G3063" t="s">
        <v>8224</v>
      </c>
      <c r="H3063" t="s">
        <v>8246</v>
      </c>
      <c r="I3063" s="9">
        <v>1407955748</v>
      </c>
      <c r="J3063">
        <v>1405363748</v>
      </c>
      <c r="K3063" t="b">
        <v>0</v>
      </c>
      <c r="L3063">
        <v>0</v>
      </c>
      <c r="M3063" t="b">
        <v>0</v>
      </c>
      <c r="N3063" s="11">
        <f t="shared" si="282"/>
        <v>0</v>
      </c>
      <c r="O3063" s="16">
        <f t="shared" si="283"/>
        <v>41834.784120370372</v>
      </c>
      <c r="P3063" s="18">
        <f t="shared" si="284"/>
        <v>41864.784120370372</v>
      </c>
      <c r="Q3063" t="s">
        <v>8303</v>
      </c>
      <c r="R3063" s="7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7">
        <v>10000</v>
      </c>
      <c r="E3064">
        <v>6684</v>
      </c>
      <c r="F3064" t="s">
        <v>8221</v>
      </c>
      <c r="G3064" t="s">
        <v>8224</v>
      </c>
      <c r="H3064" t="s">
        <v>8246</v>
      </c>
      <c r="I3064" s="9">
        <v>1443636000</v>
      </c>
      <c r="J3064">
        <v>1441111892</v>
      </c>
      <c r="K3064" t="b">
        <v>0</v>
      </c>
      <c r="L3064">
        <v>67</v>
      </c>
      <c r="M3064" t="b">
        <v>0</v>
      </c>
      <c r="N3064" s="11">
        <f t="shared" si="282"/>
        <v>66.84</v>
      </c>
      <c r="O3064" s="16">
        <f t="shared" si="283"/>
        <v>42248.535787037035</v>
      </c>
      <c r="P3064" s="18">
        <f t="shared" si="284"/>
        <v>42277.75</v>
      </c>
      <c r="Q3064" t="s">
        <v>8303</v>
      </c>
      <c r="R3064" s="7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7">
        <v>3000</v>
      </c>
      <c r="E3065">
        <v>587</v>
      </c>
      <c r="F3065" t="s">
        <v>8221</v>
      </c>
      <c r="G3065" t="s">
        <v>8224</v>
      </c>
      <c r="H3065" t="s">
        <v>8246</v>
      </c>
      <c r="I3065" s="9">
        <v>1477174138</v>
      </c>
      <c r="J3065">
        <v>1474150138</v>
      </c>
      <c r="K3065" t="b">
        <v>0</v>
      </c>
      <c r="L3065">
        <v>23</v>
      </c>
      <c r="M3065" t="b">
        <v>0</v>
      </c>
      <c r="N3065" s="11">
        <f t="shared" si="282"/>
        <v>19.566666666666666</v>
      </c>
      <c r="O3065" s="16">
        <f t="shared" si="283"/>
        <v>42630.922893518517</v>
      </c>
      <c r="P3065" s="18">
        <f t="shared" si="284"/>
        <v>42665.922893518517</v>
      </c>
      <c r="Q3065" t="s">
        <v>8303</v>
      </c>
      <c r="R3065" s="7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7">
        <v>75000</v>
      </c>
      <c r="E3066">
        <v>8471</v>
      </c>
      <c r="F3066" t="s">
        <v>8221</v>
      </c>
      <c r="G3066" t="s">
        <v>8224</v>
      </c>
      <c r="H3066" t="s">
        <v>8246</v>
      </c>
      <c r="I3066" s="9">
        <v>1448175540</v>
      </c>
      <c r="J3066">
        <v>1445483246</v>
      </c>
      <c r="K3066" t="b">
        <v>0</v>
      </c>
      <c r="L3066">
        <v>72</v>
      </c>
      <c r="M3066" t="b">
        <v>0</v>
      </c>
      <c r="N3066" s="11">
        <f t="shared" si="282"/>
        <v>11.294666666666666</v>
      </c>
      <c r="O3066" s="16">
        <f t="shared" si="283"/>
        <v>42299.130162037036</v>
      </c>
      <c r="P3066" s="18">
        <f t="shared" si="284"/>
        <v>42330.290972222225</v>
      </c>
      <c r="Q3066" t="s">
        <v>8303</v>
      </c>
      <c r="R3066" s="7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7">
        <v>25000</v>
      </c>
      <c r="E3067">
        <v>10</v>
      </c>
      <c r="F3067" t="s">
        <v>8221</v>
      </c>
      <c r="G3067" t="s">
        <v>8224</v>
      </c>
      <c r="H3067" t="s">
        <v>8246</v>
      </c>
      <c r="I3067" s="9">
        <v>1406683172</v>
      </c>
      <c r="J3067">
        <v>1404523172</v>
      </c>
      <c r="K3067" t="b">
        <v>0</v>
      </c>
      <c r="L3067">
        <v>2</v>
      </c>
      <c r="M3067" t="b">
        <v>0</v>
      </c>
      <c r="N3067" s="11">
        <f t="shared" si="282"/>
        <v>0.04</v>
      </c>
      <c r="O3067" s="16">
        <f t="shared" si="283"/>
        <v>41825.055231481485</v>
      </c>
      <c r="P3067" s="18">
        <f t="shared" si="284"/>
        <v>41850.055231481485</v>
      </c>
      <c r="Q3067" t="s">
        <v>8303</v>
      </c>
      <c r="R3067" s="7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7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9">
        <v>1468128537</v>
      </c>
      <c r="J3068">
        <v>1465536537</v>
      </c>
      <c r="K3068" t="b">
        <v>0</v>
      </c>
      <c r="L3068">
        <v>15</v>
      </c>
      <c r="M3068" t="b">
        <v>0</v>
      </c>
      <c r="N3068" s="11">
        <f t="shared" si="282"/>
        <v>11.985714285714286</v>
      </c>
      <c r="O3068" s="16">
        <f t="shared" si="283"/>
        <v>42531.228437500002</v>
      </c>
      <c r="P3068" s="18">
        <f t="shared" si="284"/>
        <v>42561.228437500002</v>
      </c>
      <c r="Q3068" t="s">
        <v>8303</v>
      </c>
      <c r="R3068" s="7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7">
        <v>8000</v>
      </c>
      <c r="E3069">
        <v>200</v>
      </c>
      <c r="F3069" t="s">
        <v>8221</v>
      </c>
      <c r="G3069" t="s">
        <v>8228</v>
      </c>
      <c r="H3069" t="s">
        <v>8250</v>
      </c>
      <c r="I3069" s="9">
        <v>1441837879</v>
      </c>
      <c r="J3069">
        <v>1439245879</v>
      </c>
      <c r="K3069" t="b">
        <v>0</v>
      </c>
      <c r="L3069">
        <v>1</v>
      </c>
      <c r="M3069" t="b">
        <v>0</v>
      </c>
      <c r="N3069" s="11">
        <f t="shared" si="282"/>
        <v>2.5</v>
      </c>
      <c r="O3069" s="16">
        <f t="shared" si="283"/>
        <v>42226.938414351855</v>
      </c>
      <c r="P3069" s="18">
        <f t="shared" si="284"/>
        <v>42256.938414351855</v>
      </c>
      <c r="Q3069" t="s">
        <v>8303</v>
      </c>
      <c r="R3069" s="7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7">
        <v>250000</v>
      </c>
      <c r="E3070">
        <v>175</v>
      </c>
      <c r="F3070" t="s">
        <v>8221</v>
      </c>
      <c r="G3070" t="s">
        <v>8224</v>
      </c>
      <c r="H3070" t="s">
        <v>8246</v>
      </c>
      <c r="I3070" s="9">
        <v>1445013352</v>
      </c>
      <c r="J3070">
        <v>1442421352</v>
      </c>
      <c r="K3070" t="b">
        <v>0</v>
      </c>
      <c r="L3070">
        <v>2</v>
      </c>
      <c r="M3070" t="b">
        <v>0</v>
      </c>
      <c r="N3070" s="11">
        <f t="shared" si="282"/>
        <v>6.9999999999999993E-2</v>
      </c>
      <c r="O3070" s="16">
        <f t="shared" si="283"/>
        <v>42263.691574074073</v>
      </c>
      <c r="P3070" s="18">
        <f t="shared" si="284"/>
        <v>42293.691574074073</v>
      </c>
      <c r="Q3070" t="s">
        <v>8303</v>
      </c>
      <c r="R3070" s="7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7">
        <v>1000</v>
      </c>
      <c r="E3071">
        <v>141</v>
      </c>
      <c r="F3071" t="s">
        <v>8221</v>
      </c>
      <c r="G3071" t="s">
        <v>8224</v>
      </c>
      <c r="H3071" t="s">
        <v>8246</v>
      </c>
      <c r="I3071" s="9">
        <v>1418587234</v>
      </c>
      <c r="J3071">
        <v>1415995234</v>
      </c>
      <c r="K3071" t="b">
        <v>0</v>
      </c>
      <c r="L3071">
        <v>7</v>
      </c>
      <c r="M3071" t="b">
        <v>0</v>
      </c>
      <c r="N3071" s="11">
        <f t="shared" si="282"/>
        <v>14.099999999999998</v>
      </c>
      <c r="O3071" s="16">
        <f t="shared" si="283"/>
        <v>41957.833726851852</v>
      </c>
      <c r="P3071" s="18">
        <f t="shared" si="284"/>
        <v>41987.833726851852</v>
      </c>
      <c r="Q3071" t="s">
        <v>8303</v>
      </c>
      <c r="R3071" s="7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7">
        <v>10000</v>
      </c>
      <c r="E3072">
        <v>334</v>
      </c>
      <c r="F3072" t="s">
        <v>8221</v>
      </c>
      <c r="G3072" t="s">
        <v>8225</v>
      </c>
      <c r="H3072" t="s">
        <v>8247</v>
      </c>
      <c r="I3072" s="9">
        <v>1481132169</v>
      </c>
      <c r="J3072">
        <v>1479317769</v>
      </c>
      <c r="K3072" t="b">
        <v>0</v>
      </c>
      <c r="L3072">
        <v>16</v>
      </c>
      <c r="M3072" t="b">
        <v>0</v>
      </c>
      <c r="N3072" s="11">
        <f t="shared" si="282"/>
        <v>3.34</v>
      </c>
      <c r="O3072" s="16">
        <f t="shared" si="283"/>
        <v>42690.733437499999</v>
      </c>
      <c r="P3072" s="18">
        <f t="shared" si="284"/>
        <v>42711.733437499999</v>
      </c>
      <c r="Q3072" t="s">
        <v>8303</v>
      </c>
      <c r="R3072" s="7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7">
        <v>12000</v>
      </c>
      <c r="E3073">
        <v>7173</v>
      </c>
      <c r="F3073" t="s">
        <v>8221</v>
      </c>
      <c r="G3073" t="s">
        <v>8224</v>
      </c>
      <c r="H3073" t="s">
        <v>8246</v>
      </c>
      <c r="I3073" s="9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>
        <f t="shared" si="282"/>
        <v>59.774999999999999</v>
      </c>
      <c r="O3073" s="16">
        <f t="shared" si="283"/>
        <v>42097.732418981483</v>
      </c>
      <c r="P3073" s="18">
        <f t="shared" si="284"/>
        <v>42115.249305555553</v>
      </c>
      <c r="Q3073" t="s">
        <v>8303</v>
      </c>
      <c r="R3073" s="7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7">
        <v>12000</v>
      </c>
      <c r="E3074">
        <v>2</v>
      </c>
      <c r="F3074" t="s">
        <v>8221</v>
      </c>
      <c r="G3074" t="s">
        <v>8224</v>
      </c>
      <c r="H3074" t="s">
        <v>8246</v>
      </c>
      <c r="I3074" s="9">
        <v>1477791960</v>
      </c>
      <c r="J3074">
        <v>1476549262</v>
      </c>
      <c r="K3074" t="b">
        <v>0</v>
      </c>
      <c r="L3074">
        <v>2</v>
      </c>
      <c r="M3074" t="b">
        <v>0</v>
      </c>
      <c r="N3074" s="11">
        <f t="shared" ref="N3074:N3137" si="288">E3074/D3074*100</f>
        <v>1.6666666666666666E-2</v>
      </c>
      <c r="O3074" s="16">
        <f t="shared" ref="O3074:O3137" si="289">(((J3074/60)/60)/24)+DATE(1970,1,1)</f>
        <v>42658.690532407403</v>
      </c>
      <c r="P3074" s="18">
        <f t="shared" ref="P3074:P3137" si="290">(((I3074/60)/60)/24)+DATE(1970,1,1)</f>
        <v>42673.073611111111</v>
      </c>
      <c r="Q3074" t="s">
        <v>8303</v>
      </c>
      <c r="R3074" s="7">
        <f t="shared" ref="R3074:R3137" si="291">E3074/L3074</f>
        <v>1</v>
      </c>
      <c r="S3074" t="str">
        <f t="shared" si="286"/>
        <v>theater</v>
      </c>
      <c r="T3074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7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9">
        <v>1434309540</v>
      </c>
      <c r="J3075">
        <v>1429287900</v>
      </c>
      <c r="K3075" t="b">
        <v>0</v>
      </c>
      <c r="L3075">
        <v>7</v>
      </c>
      <c r="M3075" t="b">
        <v>0</v>
      </c>
      <c r="N3075" s="11">
        <f t="shared" si="288"/>
        <v>2.3035714285714284E-2</v>
      </c>
      <c r="O3075" s="16">
        <f t="shared" si="289"/>
        <v>42111.684027777781</v>
      </c>
      <c r="P3075" s="18">
        <f t="shared" si="290"/>
        <v>42169.804861111115</v>
      </c>
      <c r="Q3075" t="s">
        <v>8303</v>
      </c>
      <c r="R3075" s="7">
        <f t="shared" si="291"/>
        <v>92.142857142857139</v>
      </c>
      <c r="S3075" t="str">
        <f t="shared" ref="S3075:S3138" si="292">LEFT(Q3075,FIND("/",Q3075)-1)</f>
        <v>theater</v>
      </c>
      <c r="T3075" t="str">
        <f t="shared" ref="T3075:T3138" si="293">RIGHT(Q3075,LEN(Q3075)-FIND("/",Q3075))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7">
        <v>25000</v>
      </c>
      <c r="E3076">
        <v>22</v>
      </c>
      <c r="F3076" t="s">
        <v>8221</v>
      </c>
      <c r="G3076" t="s">
        <v>8230</v>
      </c>
      <c r="H3076" t="s">
        <v>8249</v>
      </c>
      <c r="I3076" s="9">
        <v>1457617359</v>
      </c>
      <c r="J3076">
        <v>1455025359</v>
      </c>
      <c r="K3076" t="b">
        <v>0</v>
      </c>
      <c r="L3076">
        <v>3</v>
      </c>
      <c r="M3076" t="b">
        <v>0</v>
      </c>
      <c r="N3076" s="11">
        <f t="shared" si="288"/>
        <v>8.8000000000000009E-2</v>
      </c>
      <c r="O3076" s="16">
        <f t="shared" si="289"/>
        <v>42409.571284722217</v>
      </c>
      <c r="P3076" s="18">
        <f t="shared" si="290"/>
        <v>42439.571284722217</v>
      </c>
      <c r="Q3076" t="s">
        <v>8303</v>
      </c>
      <c r="R3076" s="7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9">
        <v>1471573640</v>
      </c>
      <c r="J3077">
        <v>1467253640</v>
      </c>
      <c r="K3077" t="b">
        <v>0</v>
      </c>
      <c r="L3077">
        <v>20</v>
      </c>
      <c r="M3077" t="b">
        <v>0</v>
      </c>
      <c r="N3077" s="11">
        <f t="shared" si="288"/>
        <v>8.64</v>
      </c>
      <c r="O3077" s="16">
        <f t="shared" si="289"/>
        <v>42551.102314814809</v>
      </c>
      <c r="P3077" s="18">
        <f t="shared" si="290"/>
        <v>42601.102314814809</v>
      </c>
      <c r="Q3077" t="s">
        <v>8303</v>
      </c>
      <c r="R3077" s="7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7">
        <v>10000</v>
      </c>
      <c r="E3078">
        <v>1506</v>
      </c>
      <c r="F3078" t="s">
        <v>8221</v>
      </c>
      <c r="G3078" t="s">
        <v>8224</v>
      </c>
      <c r="H3078" t="s">
        <v>8246</v>
      </c>
      <c r="I3078" s="9">
        <v>1444405123</v>
      </c>
      <c r="J3078">
        <v>1439221123</v>
      </c>
      <c r="K3078" t="b">
        <v>0</v>
      </c>
      <c r="L3078">
        <v>50</v>
      </c>
      <c r="M3078" t="b">
        <v>0</v>
      </c>
      <c r="N3078" s="11">
        <f t="shared" si="288"/>
        <v>15.06</v>
      </c>
      <c r="O3078" s="16">
        <f t="shared" si="289"/>
        <v>42226.651886574073</v>
      </c>
      <c r="P3078" s="18">
        <f t="shared" si="290"/>
        <v>42286.651886574073</v>
      </c>
      <c r="Q3078" t="s">
        <v>8303</v>
      </c>
      <c r="R3078" s="7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7">
        <v>22000</v>
      </c>
      <c r="E3079">
        <v>105</v>
      </c>
      <c r="F3079" t="s">
        <v>8221</v>
      </c>
      <c r="G3079" t="s">
        <v>8229</v>
      </c>
      <c r="H3079" t="s">
        <v>8251</v>
      </c>
      <c r="I3079" s="9">
        <v>1488495478</v>
      </c>
      <c r="J3079">
        <v>1485903478</v>
      </c>
      <c r="K3079" t="b">
        <v>0</v>
      </c>
      <c r="L3079">
        <v>2</v>
      </c>
      <c r="M3079" t="b">
        <v>0</v>
      </c>
      <c r="N3079" s="11">
        <f t="shared" si="288"/>
        <v>0.47727272727272729</v>
      </c>
      <c r="O3079" s="16">
        <f t="shared" si="289"/>
        <v>42766.956921296296</v>
      </c>
      <c r="P3079" s="18">
        <f t="shared" si="290"/>
        <v>42796.956921296296</v>
      </c>
      <c r="Q3079" t="s">
        <v>8303</v>
      </c>
      <c r="R3079" s="7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7">
        <v>60000</v>
      </c>
      <c r="E3080">
        <v>71</v>
      </c>
      <c r="F3080" t="s">
        <v>8221</v>
      </c>
      <c r="G3080" t="s">
        <v>8224</v>
      </c>
      <c r="H3080" t="s">
        <v>8246</v>
      </c>
      <c r="I3080" s="9">
        <v>1424920795</v>
      </c>
      <c r="J3080">
        <v>1422328795</v>
      </c>
      <c r="K3080" t="b">
        <v>0</v>
      </c>
      <c r="L3080">
        <v>3</v>
      </c>
      <c r="M3080" t="b">
        <v>0</v>
      </c>
      <c r="N3080" s="11">
        <f t="shared" si="288"/>
        <v>0.11833333333333333</v>
      </c>
      <c r="O3080" s="16">
        <f t="shared" si="289"/>
        <v>42031.138831018514</v>
      </c>
      <c r="P3080" s="18">
        <f t="shared" si="290"/>
        <v>42061.138831018514</v>
      </c>
      <c r="Q3080" t="s">
        <v>8303</v>
      </c>
      <c r="R3080" s="7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7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9">
        <v>1427040435</v>
      </c>
      <c r="J3081">
        <v>1424452035</v>
      </c>
      <c r="K3081" t="b">
        <v>0</v>
      </c>
      <c r="L3081">
        <v>27</v>
      </c>
      <c r="M3081" t="b">
        <v>0</v>
      </c>
      <c r="N3081" s="11">
        <f t="shared" si="288"/>
        <v>0.8417399858735245</v>
      </c>
      <c r="O3081" s="16">
        <f t="shared" si="289"/>
        <v>42055.713368055556</v>
      </c>
      <c r="P3081" s="18">
        <f t="shared" si="290"/>
        <v>42085.671701388885</v>
      </c>
      <c r="Q3081" t="s">
        <v>8303</v>
      </c>
      <c r="R3081" s="7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7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9">
        <v>1419644444</v>
      </c>
      <c r="J3082">
        <v>1414456844</v>
      </c>
      <c r="K3082" t="b">
        <v>0</v>
      </c>
      <c r="L3082">
        <v>7</v>
      </c>
      <c r="M3082" t="b">
        <v>0</v>
      </c>
      <c r="N3082" s="11">
        <f t="shared" si="288"/>
        <v>1.8799999999999997E-2</v>
      </c>
      <c r="O3082" s="16">
        <f t="shared" si="289"/>
        <v>41940.028287037036</v>
      </c>
      <c r="P3082" s="18">
        <f t="shared" si="290"/>
        <v>42000.0699537037</v>
      </c>
      <c r="Q3082" t="s">
        <v>8303</v>
      </c>
      <c r="R3082" s="7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7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9">
        <v>1442722891</v>
      </c>
      <c r="J3083">
        <v>1440130891</v>
      </c>
      <c r="K3083" t="b">
        <v>0</v>
      </c>
      <c r="L3083">
        <v>5</v>
      </c>
      <c r="M3083" t="b">
        <v>0</v>
      </c>
      <c r="N3083" s="11">
        <f t="shared" si="288"/>
        <v>0.21029999999999999</v>
      </c>
      <c r="O3083" s="16">
        <f t="shared" si="289"/>
        <v>42237.181608796294</v>
      </c>
      <c r="P3083" s="18">
        <f t="shared" si="290"/>
        <v>42267.181608796294</v>
      </c>
      <c r="Q3083" t="s">
        <v>8303</v>
      </c>
      <c r="R3083" s="7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7">
        <v>9000</v>
      </c>
      <c r="E3084">
        <v>0</v>
      </c>
      <c r="F3084" t="s">
        <v>8221</v>
      </c>
      <c r="G3084" t="s">
        <v>8224</v>
      </c>
      <c r="H3084" t="s">
        <v>8246</v>
      </c>
      <c r="I3084" s="9">
        <v>1447628946</v>
      </c>
      <c r="J3084">
        <v>1445033346</v>
      </c>
      <c r="K3084" t="b">
        <v>0</v>
      </c>
      <c r="L3084">
        <v>0</v>
      </c>
      <c r="M3084" t="b">
        <v>0</v>
      </c>
      <c r="N3084" s="11">
        <f t="shared" si="288"/>
        <v>0</v>
      </c>
      <c r="O3084" s="16">
        <f t="shared" si="289"/>
        <v>42293.922986111109</v>
      </c>
      <c r="P3084" s="18">
        <f t="shared" si="290"/>
        <v>42323.96465277778</v>
      </c>
      <c r="Q3084" t="s">
        <v>8303</v>
      </c>
      <c r="R3084" s="7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7">
        <v>20000</v>
      </c>
      <c r="E3085">
        <v>56</v>
      </c>
      <c r="F3085" t="s">
        <v>8221</v>
      </c>
      <c r="G3085" t="s">
        <v>8224</v>
      </c>
      <c r="H3085" t="s">
        <v>8246</v>
      </c>
      <c r="I3085" s="9">
        <v>1409547600</v>
      </c>
      <c r="J3085">
        <v>1406986278</v>
      </c>
      <c r="K3085" t="b">
        <v>0</v>
      </c>
      <c r="L3085">
        <v>3</v>
      </c>
      <c r="M3085" t="b">
        <v>0</v>
      </c>
      <c r="N3085" s="11">
        <f t="shared" si="288"/>
        <v>0.27999999999999997</v>
      </c>
      <c r="O3085" s="16">
        <f t="shared" si="289"/>
        <v>41853.563402777778</v>
      </c>
      <c r="P3085" s="18">
        <f t="shared" si="290"/>
        <v>41883.208333333336</v>
      </c>
      <c r="Q3085" t="s">
        <v>8303</v>
      </c>
      <c r="R3085" s="7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7">
        <v>4059</v>
      </c>
      <c r="E3086">
        <v>470</v>
      </c>
      <c r="F3086" t="s">
        <v>8221</v>
      </c>
      <c r="G3086" t="s">
        <v>8224</v>
      </c>
      <c r="H3086" t="s">
        <v>8246</v>
      </c>
      <c r="I3086" s="9">
        <v>1430851680</v>
      </c>
      <c r="J3086">
        <v>1428340931</v>
      </c>
      <c r="K3086" t="b">
        <v>0</v>
      </c>
      <c r="L3086">
        <v>6</v>
      </c>
      <c r="M3086" t="b">
        <v>0</v>
      </c>
      <c r="N3086" s="11">
        <f t="shared" si="288"/>
        <v>11.57920670115792</v>
      </c>
      <c r="O3086" s="16">
        <f t="shared" si="289"/>
        <v>42100.723738425921</v>
      </c>
      <c r="P3086" s="18">
        <f t="shared" si="290"/>
        <v>42129.783333333333</v>
      </c>
      <c r="Q3086" t="s">
        <v>8303</v>
      </c>
      <c r="R3086" s="7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7">
        <v>25000</v>
      </c>
      <c r="E3087">
        <v>610</v>
      </c>
      <c r="F3087" t="s">
        <v>8221</v>
      </c>
      <c r="G3087" t="s">
        <v>8224</v>
      </c>
      <c r="H3087" t="s">
        <v>8246</v>
      </c>
      <c r="I3087" s="9">
        <v>1443561159</v>
      </c>
      <c r="J3087">
        <v>1440969159</v>
      </c>
      <c r="K3087" t="b">
        <v>0</v>
      </c>
      <c r="L3087">
        <v>9</v>
      </c>
      <c r="M3087" t="b">
        <v>0</v>
      </c>
      <c r="N3087" s="11">
        <f t="shared" si="288"/>
        <v>2.44</v>
      </c>
      <c r="O3087" s="16">
        <f t="shared" si="289"/>
        <v>42246.883784722217</v>
      </c>
      <c r="P3087" s="18">
        <f t="shared" si="290"/>
        <v>42276.883784722217</v>
      </c>
      <c r="Q3087" t="s">
        <v>8303</v>
      </c>
      <c r="R3087" s="7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7">
        <v>20000</v>
      </c>
      <c r="E3088">
        <v>50</v>
      </c>
      <c r="F3088" t="s">
        <v>8221</v>
      </c>
      <c r="G3088" t="s">
        <v>8237</v>
      </c>
      <c r="H3088" t="s">
        <v>8249</v>
      </c>
      <c r="I3088" s="9">
        <v>1439827559</v>
      </c>
      <c r="J3088">
        <v>1434643559</v>
      </c>
      <c r="K3088" t="b">
        <v>0</v>
      </c>
      <c r="L3088">
        <v>3</v>
      </c>
      <c r="M3088" t="b">
        <v>0</v>
      </c>
      <c r="N3088" s="11">
        <f t="shared" si="288"/>
        <v>0.25</v>
      </c>
      <c r="O3088" s="16">
        <f t="shared" si="289"/>
        <v>42173.67082175926</v>
      </c>
      <c r="P3088" s="18">
        <f t="shared" si="290"/>
        <v>42233.67082175926</v>
      </c>
      <c r="Q3088" t="s">
        <v>8303</v>
      </c>
      <c r="R3088" s="7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7">
        <v>20000</v>
      </c>
      <c r="E3089">
        <v>125</v>
      </c>
      <c r="F3089" t="s">
        <v>8221</v>
      </c>
      <c r="G3089" t="s">
        <v>8224</v>
      </c>
      <c r="H3089" t="s">
        <v>8246</v>
      </c>
      <c r="I3089" s="9">
        <v>1482294990</v>
      </c>
      <c r="J3089">
        <v>1477107390</v>
      </c>
      <c r="K3089" t="b">
        <v>0</v>
      </c>
      <c r="L3089">
        <v>2</v>
      </c>
      <c r="M3089" t="b">
        <v>0</v>
      </c>
      <c r="N3089" s="11">
        <f t="shared" si="288"/>
        <v>0.625</v>
      </c>
      <c r="O3089" s="16">
        <f t="shared" si="289"/>
        <v>42665.150347222225</v>
      </c>
      <c r="P3089" s="18">
        <f t="shared" si="290"/>
        <v>42725.192013888889</v>
      </c>
      <c r="Q3089" t="s">
        <v>8303</v>
      </c>
      <c r="R3089" s="7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7">
        <v>65000</v>
      </c>
      <c r="E3090">
        <v>126</v>
      </c>
      <c r="F3090" t="s">
        <v>8221</v>
      </c>
      <c r="G3090" t="s">
        <v>8224</v>
      </c>
      <c r="H3090" t="s">
        <v>8246</v>
      </c>
      <c r="I3090" s="9">
        <v>1420724460</v>
      </c>
      <c r="J3090">
        <v>1418046247</v>
      </c>
      <c r="K3090" t="b">
        <v>0</v>
      </c>
      <c r="L3090">
        <v>3</v>
      </c>
      <c r="M3090" t="b">
        <v>0</v>
      </c>
      <c r="N3090" s="11">
        <f t="shared" si="288"/>
        <v>0.19384615384615383</v>
      </c>
      <c r="O3090" s="16">
        <f t="shared" si="289"/>
        <v>41981.57230324074</v>
      </c>
      <c r="P3090" s="18">
        <f t="shared" si="290"/>
        <v>42012.570138888885</v>
      </c>
      <c r="Q3090" t="s">
        <v>8303</v>
      </c>
      <c r="R3090" s="7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7">
        <v>25000</v>
      </c>
      <c r="E3091">
        <v>5854</v>
      </c>
      <c r="F3091" t="s">
        <v>8221</v>
      </c>
      <c r="G3091" t="s">
        <v>8224</v>
      </c>
      <c r="H3091" t="s">
        <v>8246</v>
      </c>
      <c r="I3091" s="9">
        <v>1468029540</v>
      </c>
      <c r="J3091">
        <v>1465304483</v>
      </c>
      <c r="K3091" t="b">
        <v>0</v>
      </c>
      <c r="L3091">
        <v>45</v>
      </c>
      <c r="M3091" t="b">
        <v>0</v>
      </c>
      <c r="N3091" s="11">
        <f t="shared" si="288"/>
        <v>23.416</v>
      </c>
      <c r="O3091" s="16">
        <f t="shared" si="289"/>
        <v>42528.542627314819</v>
      </c>
      <c r="P3091" s="18">
        <f t="shared" si="290"/>
        <v>42560.082638888889</v>
      </c>
      <c r="Q3091" t="s">
        <v>8303</v>
      </c>
      <c r="R3091" s="7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7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9">
        <v>1430505545</v>
      </c>
      <c r="J3092">
        <v>1425325145</v>
      </c>
      <c r="K3092" t="b">
        <v>0</v>
      </c>
      <c r="L3092">
        <v>9</v>
      </c>
      <c r="M3092" t="b">
        <v>0</v>
      </c>
      <c r="N3092" s="11">
        <f t="shared" si="288"/>
        <v>5.0808888888888886</v>
      </c>
      <c r="O3092" s="16">
        <f t="shared" si="289"/>
        <v>42065.818807870368</v>
      </c>
      <c r="P3092" s="18">
        <f t="shared" si="290"/>
        <v>42125.777141203704</v>
      </c>
      <c r="Q3092" t="s">
        <v>8303</v>
      </c>
      <c r="R3092" s="7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7">
        <v>5000</v>
      </c>
      <c r="E3093">
        <v>796</v>
      </c>
      <c r="F3093" t="s">
        <v>8221</v>
      </c>
      <c r="G3093" t="s">
        <v>8224</v>
      </c>
      <c r="H3093" t="s">
        <v>8246</v>
      </c>
      <c r="I3093" s="9">
        <v>1471214743</v>
      </c>
      <c r="J3093">
        <v>1468622743</v>
      </c>
      <c r="K3093" t="b">
        <v>0</v>
      </c>
      <c r="L3093">
        <v>9</v>
      </c>
      <c r="M3093" t="b">
        <v>0</v>
      </c>
      <c r="N3093" s="11">
        <f t="shared" si="288"/>
        <v>15.920000000000002</v>
      </c>
      <c r="O3093" s="16">
        <f t="shared" si="289"/>
        <v>42566.948414351849</v>
      </c>
      <c r="P3093" s="18">
        <f t="shared" si="290"/>
        <v>42596.948414351849</v>
      </c>
      <c r="Q3093" t="s">
        <v>8303</v>
      </c>
      <c r="R3093" s="7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7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9">
        <v>1444946400</v>
      </c>
      <c r="J3094">
        <v>1441723912</v>
      </c>
      <c r="K3094" t="b">
        <v>0</v>
      </c>
      <c r="L3094">
        <v>21</v>
      </c>
      <c r="M3094" t="b">
        <v>0</v>
      </c>
      <c r="N3094" s="11">
        <f t="shared" si="288"/>
        <v>1.1831900000000002</v>
      </c>
      <c r="O3094" s="16">
        <f t="shared" si="289"/>
        <v>42255.619351851856</v>
      </c>
      <c r="P3094" s="18">
        <f t="shared" si="290"/>
        <v>42292.916666666672</v>
      </c>
      <c r="Q3094" t="s">
        <v>8303</v>
      </c>
      <c r="R3094" s="7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7">
        <v>4000</v>
      </c>
      <c r="E3095">
        <v>910</v>
      </c>
      <c r="F3095" t="s">
        <v>8221</v>
      </c>
      <c r="G3095" t="s">
        <v>8229</v>
      </c>
      <c r="H3095" t="s">
        <v>8251</v>
      </c>
      <c r="I3095" s="9">
        <v>1401595140</v>
      </c>
      <c r="J3095">
        <v>1398980941</v>
      </c>
      <c r="K3095" t="b">
        <v>0</v>
      </c>
      <c r="L3095">
        <v>17</v>
      </c>
      <c r="M3095" t="b">
        <v>0</v>
      </c>
      <c r="N3095" s="11">
        <f t="shared" si="288"/>
        <v>22.75</v>
      </c>
      <c r="O3095" s="16">
        <f t="shared" si="289"/>
        <v>41760.909039351849</v>
      </c>
      <c r="P3095" s="18">
        <f t="shared" si="290"/>
        <v>41791.165972222225</v>
      </c>
      <c r="Q3095" t="s">
        <v>8303</v>
      </c>
      <c r="R3095" s="7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7">
        <v>100000</v>
      </c>
      <c r="E3096">
        <v>25</v>
      </c>
      <c r="F3096" t="s">
        <v>8221</v>
      </c>
      <c r="G3096" t="s">
        <v>8224</v>
      </c>
      <c r="H3096" t="s">
        <v>8246</v>
      </c>
      <c r="I3096" s="9">
        <v>1442775956</v>
      </c>
      <c r="J3096">
        <v>1437591956</v>
      </c>
      <c r="K3096" t="b">
        <v>0</v>
      </c>
      <c r="L3096">
        <v>1</v>
      </c>
      <c r="M3096" t="b">
        <v>0</v>
      </c>
      <c r="N3096" s="11">
        <f t="shared" si="288"/>
        <v>2.5000000000000001E-2</v>
      </c>
      <c r="O3096" s="16">
        <f t="shared" si="289"/>
        <v>42207.795787037037</v>
      </c>
      <c r="P3096" s="18">
        <f t="shared" si="290"/>
        <v>42267.795787037037</v>
      </c>
      <c r="Q3096" t="s">
        <v>8303</v>
      </c>
      <c r="R3096" s="7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7">
        <v>14920</v>
      </c>
      <c r="E3097">
        <v>50</v>
      </c>
      <c r="F3097" t="s">
        <v>8221</v>
      </c>
      <c r="G3097" t="s">
        <v>8224</v>
      </c>
      <c r="H3097" t="s">
        <v>8246</v>
      </c>
      <c r="I3097" s="9">
        <v>1470011780</v>
      </c>
      <c r="J3097">
        <v>1464827780</v>
      </c>
      <c r="K3097" t="b">
        <v>0</v>
      </c>
      <c r="L3097">
        <v>1</v>
      </c>
      <c r="M3097" t="b">
        <v>0</v>
      </c>
      <c r="N3097" s="11">
        <f t="shared" si="288"/>
        <v>0.33512064343163539</v>
      </c>
      <c r="O3097" s="16">
        <f t="shared" si="289"/>
        <v>42523.025231481486</v>
      </c>
      <c r="P3097" s="18">
        <f t="shared" si="290"/>
        <v>42583.025231481486</v>
      </c>
      <c r="Q3097" t="s">
        <v>8303</v>
      </c>
      <c r="R3097" s="7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7">
        <v>20000</v>
      </c>
      <c r="E3098">
        <v>795</v>
      </c>
      <c r="F3098" t="s">
        <v>8221</v>
      </c>
      <c r="G3098" t="s">
        <v>8224</v>
      </c>
      <c r="H3098" t="s">
        <v>8246</v>
      </c>
      <c r="I3098" s="9">
        <v>1432151326</v>
      </c>
      <c r="J3098">
        <v>1429559326</v>
      </c>
      <c r="K3098" t="b">
        <v>0</v>
      </c>
      <c r="L3098">
        <v>14</v>
      </c>
      <c r="M3098" t="b">
        <v>0</v>
      </c>
      <c r="N3098" s="11">
        <f t="shared" si="288"/>
        <v>3.9750000000000001</v>
      </c>
      <c r="O3098" s="16">
        <f t="shared" si="289"/>
        <v>42114.825532407413</v>
      </c>
      <c r="P3098" s="18">
        <f t="shared" si="290"/>
        <v>42144.825532407413</v>
      </c>
      <c r="Q3098" t="s">
        <v>8303</v>
      </c>
      <c r="R3098" s="7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7">
        <v>10000</v>
      </c>
      <c r="E3099">
        <v>1715</v>
      </c>
      <c r="F3099" t="s">
        <v>8221</v>
      </c>
      <c r="G3099" t="s">
        <v>8225</v>
      </c>
      <c r="H3099" t="s">
        <v>8247</v>
      </c>
      <c r="I3099" s="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>
        <f t="shared" si="288"/>
        <v>17.150000000000002</v>
      </c>
      <c r="O3099" s="16">
        <f t="shared" si="289"/>
        <v>42629.503483796296</v>
      </c>
      <c r="P3099" s="18">
        <f t="shared" si="290"/>
        <v>42650.583333333328</v>
      </c>
      <c r="Q3099" t="s">
        <v>8303</v>
      </c>
      <c r="R3099" s="7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7">
        <v>48725</v>
      </c>
      <c r="E3100">
        <v>1758</v>
      </c>
      <c r="F3100" t="s">
        <v>8221</v>
      </c>
      <c r="G3100" t="s">
        <v>8224</v>
      </c>
      <c r="H3100" t="s">
        <v>8246</v>
      </c>
      <c r="I3100" s="9">
        <v>1454890620</v>
      </c>
      <c r="J3100">
        <v>1450724449</v>
      </c>
      <c r="K3100" t="b">
        <v>0</v>
      </c>
      <c r="L3100">
        <v>27</v>
      </c>
      <c r="M3100" t="b">
        <v>0</v>
      </c>
      <c r="N3100" s="11">
        <f t="shared" si="288"/>
        <v>3.6080041046690612</v>
      </c>
      <c r="O3100" s="16">
        <f t="shared" si="289"/>
        <v>42359.792233796295</v>
      </c>
      <c r="P3100" s="18">
        <f t="shared" si="290"/>
        <v>42408.01180555555</v>
      </c>
      <c r="Q3100" t="s">
        <v>8303</v>
      </c>
      <c r="R3100" s="7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7">
        <v>2000</v>
      </c>
      <c r="E3101">
        <v>278</v>
      </c>
      <c r="F3101" t="s">
        <v>8221</v>
      </c>
      <c r="G3101" t="s">
        <v>8224</v>
      </c>
      <c r="H3101" t="s">
        <v>8246</v>
      </c>
      <c r="I3101" s="9">
        <v>1455251591</v>
      </c>
      <c r="J3101">
        <v>1452659591</v>
      </c>
      <c r="K3101" t="b">
        <v>0</v>
      </c>
      <c r="L3101">
        <v>5</v>
      </c>
      <c r="M3101" t="b">
        <v>0</v>
      </c>
      <c r="N3101" s="11">
        <f t="shared" si="288"/>
        <v>13.900000000000002</v>
      </c>
      <c r="O3101" s="16">
        <f t="shared" si="289"/>
        <v>42382.189710648148</v>
      </c>
      <c r="P3101" s="18">
        <f t="shared" si="290"/>
        <v>42412.189710648148</v>
      </c>
      <c r="Q3101" t="s">
        <v>8303</v>
      </c>
      <c r="R3101" s="7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7">
        <v>12000</v>
      </c>
      <c r="E3102">
        <v>1827</v>
      </c>
      <c r="F3102" t="s">
        <v>8221</v>
      </c>
      <c r="G3102" t="s">
        <v>8224</v>
      </c>
      <c r="H3102" t="s">
        <v>8246</v>
      </c>
      <c r="I3102" s="9">
        <v>1413816975</v>
      </c>
      <c r="J3102">
        <v>1411224975</v>
      </c>
      <c r="K3102" t="b">
        <v>0</v>
      </c>
      <c r="L3102">
        <v>13</v>
      </c>
      <c r="M3102" t="b">
        <v>0</v>
      </c>
      <c r="N3102" s="11">
        <f t="shared" si="288"/>
        <v>15.225</v>
      </c>
      <c r="O3102" s="16">
        <f t="shared" si="289"/>
        <v>41902.622395833336</v>
      </c>
      <c r="P3102" s="18">
        <f t="shared" si="290"/>
        <v>41932.622395833336</v>
      </c>
      <c r="Q3102" t="s">
        <v>8303</v>
      </c>
      <c r="R3102" s="7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7">
        <v>2500</v>
      </c>
      <c r="E3103">
        <v>300</v>
      </c>
      <c r="F3103" t="s">
        <v>8221</v>
      </c>
      <c r="G3103" t="s">
        <v>8230</v>
      </c>
      <c r="H3103" t="s">
        <v>8249</v>
      </c>
      <c r="I3103" s="9">
        <v>1437033360</v>
      </c>
      <c r="J3103">
        <v>1434445937</v>
      </c>
      <c r="K3103" t="b">
        <v>0</v>
      </c>
      <c r="L3103">
        <v>12</v>
      </c>
      <c r="M3103" t="b">
        <v>0</v>
      </c>
      <c r="N3103" s="11">
        <f t="shared" si="288"/>
        <v>12</v>
      </c>
      <c r="O3103" s="16">
        <f t="shared" si="289"/>
        <v>42171.383530092593</v>
      </c>
      <c r="P3103" s="18">
        <f t="shared" si="290"/>
        <v>42201.330555555556</v>
      </c>
      <c r="Q3103" t="s">
        <v>8303</v>
      </c>
      <c r="R3103" s="7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7">
        <v>16000</v>
      </c>
      <c r="E3104">
        <v>6258</v>
      </c>
      <c r="F3104" t="s">
        <v>8221</v>
      </c>
      <c r="G3104" t="s">
        <v>8225</v>
      </c>
      <c r="H3104" t="s">
        <v>8247</v>
      </c>
      <c r="I3104" s="9">
        <v>1471939818</v>
      </c>
      <c r="J3104">
        <v>1467619818</v>
      </c>
      <c r="K3104" t="b">
        <v>0</v>
      </c>
      <c r="L3104">
        <v>90</v>
      </c>
      <c r="M3104" t="b">
        <v>0</v>
      </c>
      <c r="N3104" s="11">
        <f t="shared" si="288"/>
        <v>39.112499999999997</v>
      </c>
      <c r="O3104" s="16">
        <f t="shared" si="289"/>
        <v>42555.340486111112</v>
      </c>
      <c r="P3104" s="18">
        <f t="shared" si="290"/>
        <v>42605.340486111112</v>
      </c>
      <c r="Q3104" t="s">
        <v>8303</v>
      </c>
      <c r="R3104" s="7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7">
        <v>4100</v>
      </c>
      <c r="E3105">
        <v>11</v>
      </c>
      <c r="F3105" t="s">
        <v>8221</v>
      </c>
      <c r="G3105" t="s">
        <v>8224</v>
      </c>
      <c r="H3105" t="s">
        <v>8246</v>
      </c>
      <c r="I3105" s="9">
        <v>1434080706</v>
      </c>
      <c r="J3105">
        <v>1428896706</v>
      </c>
      <c r="K3105" t="b">
        <v>0</v>
      </c>
      <c r="L3105">
        <v>2</v>
      </c>
      <c r="M3105" t="b">
        <v>0</v>
      </c>
      <c r="N3105" s="11">
        <f t="shared" si="288"/>
        <v>0.26829268292682928</v>
      </c>
      <c r="O3105" s="16">
        <f t="shared" si="289"/>
        <v>42107.156319444446</v>
      </c>
      <c r="P3105" s="18">
        <f t="shared" si="290"/>
        <v>42167.156319444446</v>
      </c>
      <c r="Q3105" t="s">
        <v>8303</v>
      </c>
      <c r="R3105" s="7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7">
        <v>4000</v>
      </c>
      <c r="E3106">
        <v>1185</v>
      </c>
      <c r="F3106" t="s">
        <v>8221</v>
      </c>
      <c r="G3106" t="s">
        <v>8226</v>
      </c>
      <c r="H3106" t="s">
        <v>8248</v>
      </c>
      <c r="I3106" s="9">
        <v>1422928800</v>
      </c>
      <c r="J3106">
        <v>1420235311</v>
      </c>
      <c r="K3106" t="b">
        <v>0</v>
      </c>
      <c r="L3106">
        <v>5</v>
      </c>
      <c r="M3106" t="b">
        <v>0</v>
      </c>
      <c r="N3106" s="11">
        <f t="shared" si="288"/>
        <v>29.625</v>
      </c>
      <c r="O3106" s="16">
        <f t="shared" si="289"/>
        <v>42006.908692129626</v>
      </c>
      <c r="P3106" s="18">
        <f t="shared" si="290"/>
        <v>42038.083333333328</v>
      </c>
      <c r="Q3106" t="s">
        <v>8303</v>
      </c>
      <c r="R3106" s="7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7">
        <v>5845</v>
      </c>
      <c r="E3107">
        <v>2476</v>
      </c>
      <c r="F3107" t="s">
        <v>8221</v>
      </c>
      <c r="G3107" t="s">
        <v>8224</v>
      </c>
      <c r="H3107" t="s">
        <v>8246</v>
      </c>
      <c r="I3107" s="9">
        <v>1413694800</v>
      </c>
      <c r="J3107">
        <v>1408986916</v>
      </c>
      <c r="K3107" t="b">
        <v>0</v>
      </c>
      <c r="L3107">
        <v>31</v>
      </c>
      <c r="M3107" t="b">
        <v>0</v>
      </c>
      <c r="N3107" s="11">
        <f t="shared" si="288"/>
        <v>42.360992301112063</v>
      </c>
      <c r="O3107" s="16">
        <f t="shared" si="289"/>
        <v>41876.718935185185</v>
      </c>
      <c r="P3107" s="18">
        <f t="shared" si="290"/>
        <v>41931.208333333336</v>
      </c>
      <c r="Q3107" t="s">
        <v>8303</v>
      </c>
      <c r="R3107" s="7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7">
        <v>1000</v>
      </c>
      <c r="E3108">
        <v>41</v>
      </c>
      <c r="F3108" t="s">
        <v>8221</v>
      </c>
      <c r="G3108" t="s">
        <v>8225</v>
      </c>
      <c r="H3108" t="s">
        <v>8247</v>
      </c>
      <c r="I3108" s="9">
        <v>1442440800</v>
      </c>
      <c r="J3108">
        <v>1440497876</v>
      </c>
      <c r="K3108" t="b">
        <v>0</v>
      </c>
      <c r="L3108">
        <v>4</v>
      </c>
      <c r="M3108" t="b">
        <v>0</v>
      </c>
      <c r="N3108" s="11">
        <f t="shared" si="288"/>
        <v>4.1000000000000005</v>
      </c>
      <c r="O3108" s="16">
        <f t="shared" si="289"/>
        <v>42241.429120370376</v>
      </c>
      <c r="P3108" s="18">
        <f t="shared" si="290"/>
        <v>42263.916666666672</v>
      </c>
      <c r="Q3108" t="s">
        <v>8303</v>
      </c>
      <c r="R3108" s="7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7">
        <v>40000</v>
      </c>
      <c r="E3109">
        <v>7905</v>
      </c>
      <c r="F3109" t="s">
        <v>8221</v>
      </c>
      <c r="G3109" t="s">
        <v>8224</v>
      </c>
      <c r="H3109" t="s">
        <v>8246</v>
      </c>
      <c r="I3109" s="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>
        <f t="shared" si="288"/>
        <v>19.762499999999999</v>
      </c>
      <c r="O3109" s="16">
        <f t="shared" si="289"/>
        <v>42128.814247685179</v>
      </c>
      <c r="P3109" s="18">
        <f t="shared" si="290"/>
        <v>42135.814247685179</v>
      </c>
      <c r="Q3109" t="s">
        <v>8303</v>
      </c>
      <c r="R3109" s="7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7">
        <v>50000</v>
      </c>
      <c r="E3110">
        <v>26</v>
      </c>
      <c r="F3110" t="s">
        <v>8221</v>
      </c>
      <c r="G3110" t="s">
        <v>8224</v>
      </c>
      <c r="H3110" t="s">
        <v>8246</v>
      </c>
      <c r="I3110" s="9">
        <v>1430234394</v>
      </c>
      <c r="J3110">
        <v>1425053994</v>
      </c>
      <c r="K3110" t="b">
        <v>0</v>
      </c>
      <c r="L3110">
        <v>2</v>
      </c>
      <c r="M3110" t="b">
        <v>0</v>
      </c>
      <c r="N3110" s="11">
        <f t="shared" si="288"/>
        <v>5.1999999999999998E-2</v>
      </c>
      <c r="O3110" s="16">
        <f t="shared" si="289"/>
        <v>42062.680486111116</v>
      </c>
      <c r="P3110" s="18">
        <f t="shared" si="290"/>
        <v>42122.638819444444</v>
      </c>
      <c r="Q3110" t="s">
        <v>8303</v>
      </c>
      <c r="R3110" s="7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7">
        <v>26500</v>
      </c>
      <c r="E3111">
        <v>6633</v>
      </c>
      <c r="F3111" t="s">
        <v>8221</v>
      </c>
      <c r="G3111" t="s">
        <v>8224</v>
      </c>
      <c r="H3111" t="s">
        <v>8246</v>
      </c>
      <c r="I3111" s="9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>
        <f t="shared" si="288"/>
        <v>25.030188679245285</v>
      </c>
      <c r="O3111" s="16">
        <f t="shared" si="289"/>
        <v>41844.125115740739</v>
      </c>
      <c r="P3111" s="18">
        <f t="shared" si="290"/>
        <v>41879.125115740739</v>
      </c>
      <c r="Q3111" t="s">
        <v>8303</v>
      </c>
      <c r="R3111" s="7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7">
        <v>25000</v>
      </c>
      <c r="E3112">
        <v>10</v>
      </c>
      <c r="F3112" t="s">
        <v>8221</v>
      </c>
      <c r="G3112" t="s">
        <v>8224</v>
      </c>
      <c r="H3112" t="s">
        <v>8246</v>
      </c>
      <c r="I3112" s="9">
        <v>1487465119</v>
      </c>
      <c r="J3112">
        <v>1484009119</v>
      </c>
      <c r="K3112" t="b">
        <v>0</v>
      </c>
      <c r="L3112">
        <v>1</v>
      </c>
      <c r="M3112" t="b">
        <v>0</v>
      </c>
      <c r="N3112" s="11">
        <f t="shared" si="288"/>
        <v>0.04</v>
      </c>
      <c r="O3112" s="16">
        <f t="shared" si="289"/>
        <v>42745.031469907408</v>
      </c>
      <c r="P3112" s="18">
        <f t="shared" si="290"/>
        <v>42785.031469907408</v>
      </c>
      <c r="Q3112" t="s">
        <v>8303</v>
      </c>
      <c r="R3112" s="7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7">
        <v>20000</v>
      </c>
      <c r="E3113">
        <v>5328</v>
      </c>
      <c r="F3113" t="s">
        <v>8221</v>
      </c>
      <c r="G3113" t="s">
        <v>8224</v>
      </c>
      <c r="H3113" t="s">
        <v>8246</v>
      </c>
      <c r="I3113" s="9">
        <v>1412432220</v>
      </c>
      <c r="J3113">
        <v>1409753820</v>
      </c>
      <c r="K3113" t="b">
        <v>0</v>
      </c>
      <c r="L3113">
        <v>76</v>
      </c>
      <c r="M3113" t="b">
        <v>0</v>
      </c>
      <c r="N3113" s="11">
        <f t="shared" si="288"/>
        <v>26.640000000000004</v>
      </c>
      <c r="O3113" s="16">
        <f t="shared" si="289"/>
        <v>41885.595138888886</v>
      </c>
      <c r="P3113" s="18">
        <f t="shared" si="290"/>
        <v>41916.595138888886</v>
      </c>
      <c r="Q3113" t="s">
        <v>8303</v>
      </c>
      <c r="R3113" s="7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7">
        <v>11000</v>
      </c>
      <c r="E3114">
        <v>521</v>
      </c>
      <c r="F3114" t="s">
        <v>8221</v>
      </c>
      <c r="G3114" t="s">
        <v>8224</v>
      </c>
      <c r="H3114" t="s">
        <v>8246</v>
      </c>
      <c r="I3114" s="9">
        <v>1477968934</v>
      </c>
      <c r="J3114">
        <v>1472784934</v>
      </c>
      <c r="K3114" t="b">
        <v>0</v>
      </c>
      <c r="L3114">
        <v>9</v>
      </c>
      <c r="M3114" t="b">
        <v>0</v>
      </c>
      <c r="N3114" s="11">
        <f t="shared" si="288"/>
        <v>4.7363636363636363</v>
      </c>
      <c r="O3114" s="16">
        <f t="shared" si="289"/>
        <v>42615.121921296297</v>
      </c>
      <c r="P3114" s="18">
        <f t="shared" si="290"/>
        <v>42675.121921296297</v>
      </c>
      <c r="Q3114" t="s">
        <v>8303</v>
      </c>
      <c r="R3114" s="7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7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9">
        <v>1429291982</v>
      </c>
      <c r="J3115">
        <v>1426699982</v>
      </c>
      <c r="K3115" t="b">
        <v>0</v>
      </c>
      <c r="L3115">
        <v>37</v>
      </c>
      <c r="M3115" t="b">
        <v>0</v>
      </c>
      <c r="N3115" s="11">
        <f t="shared" si="288"/>
        <v>4.2435339894712749</v>
      </c>
      <c r="O3115" s="16">
        <f t="shared" si="289"/>
        <v>42081.731273148151</v>
      </c>
      <c r="P3115" s="18">
        <f t="shared" si="290"/>
        <v>42111.731273148151</v>
      </c>
      <c r="Q3115" t="s">
        <v>8303</v>
      </c>
      <c r="R3115" s="7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7">
        <v>75000</v>
      </c>
      <c r="E3116">
        <v>0</v>
      </c>
      <c r="F3116" t="s">
        <v>8221</v>
      </c>
      <c r="G3116" t="s">
        <v>8224</v>
      </c>
      <c r="H3116" t="s">
        <v>8246</v>
      </c>
      <c r="I3116" s="9">
        <v>1411312250</v>
      </c>
      <c r="J3116">
        <v>1406128250</v>
      </c>
      <c r="K3116" t="b">
        <v>0</v>
      </c>
      <c r="L3116">
        <v>0</v>
      </c>
      <c r="M3116" t="b">
        <v>0</v>
      </c>
      <c r="N3116" s="11">
        <f t="shared" si="288"/>
        <v>0</v>
      </c>
      <c r="O3116" s="16">
        <f t="shared" si="289"/>
        <v>41843.632523148146</v>
      </c>
      <c r="P3116" s="18">
        <f t="shared" si="290"/>
        <v>41903.632523148146</v>
      </c>
      <c r="Q3116" t="s">
        <v>8303</v>
      </c>
      <c r="R3116" s="7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7">
        <v>10000</v>
      </c>
      <c r="E3117">
        <v>300</v>
      </c>
      <c r="F3117" t="s">
        <v>8221</v>
      </c>
      <c r="G3117" t="s">
        <v>8235</v>
      </c>
      <c r="H3117" t="s">
        <v>8255</v>
      </c>
      <c r="I3117" s="9">
        <v>1465123427</v>
      </c>
      <c r="J3117">
        <v>1462531427</v>
      </c>
      <c r="K3117" t="b">
        <v>0</v>
      </c>
      <c r="L3117">
        <v>1</v>
      </c>
      <c r="M3117" t="b">
        <v>0</v>
      </c>
      <c r="N3117" s="11">
        <f t="shared" si="288"/>
        <v>3</v>
      </c>
      <c r="O3117" s="16">
        <f t="shared" si="289"/>
        <v>42496.447071759263</v>
      </c>
      <c r="P3117" s="18">
        <f t="shared" si="290"/>
        <v>42526.447071759263</v>
      </c>
      <c r="Q3117" t="s">
        <v>8303</v>
      </c>
      <c r="R3117" s="7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7">
        <v>750</v>
      </c>
      <c r="E3118">
        <v>430</v>
      </c>
      <c r="F3118" t="s">
        <v>8221</v>
      </c>
      <c r="G3118" t="s">
        <v>8224</v>
      </c>
      <c r="H3118" t="s">
        <v>8246</v>
      </c>
      <c r="I3118" s="9">
        <v>1427890925</v>
      </c>
      <c r="J3118">
        <v>1426681325</v>
      </c>
      <c r="K3118" t="b">
        <v>0</v>
      </c>
      <c r="L3118">
        <v>10</v>
      </c>
      <c r="M3118" t="b">
        <v>0</v>
      </c>
      <c r="N3118" s="11">
        <f t="shared" si="288"/>
        <v>57.333333333333336</v>
      </c>
      <c r="O3118" s="16">
        <f t="shared" si="289"/>
        <v>42081.515335648146</v>
      </c>
      <c r="P3118" s="18">
        <f t="shared" si="290"/>
        <v>42095.515335648146</v>
      </c>
      <c r="Q3118" t="s">
        <v>8303</v>
      </c>
      <c r="R3118" s="7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7">
        <v>1000</v>
      </c>
      <c r="E3119">
        <v>1</v>
      </c>
      <c r="F3119" t="s">
        <v>8221</v>
      </c>
      <c r="G3119" t="s">
        <v>8225</v>
      </c>
      <c r="H3119" t="s">
        <v>8247</v>
      </c>
      <c r="I3119" s="9">
        <v>1464354720</v>
      </c>
      <c r="J3119">
        <v>1463648360</v>
      </c>
      <c r="K3119" t="b">
        <v>0</v>
      </c>
      <c r="L3119">
        <v>1</v>
      </c>
      <c r="M3119" t="b">
        <v>0</v>
      </c>
      <c r="N3119" s="11">
        <f t="shared" si="288"/>
        <v>0.1</v>
      </c>
      <c r="O3119" s="16">
        <f t="shared" si="289"/>
        <v>42509.374537037031</v>
      </c>
      <c r="P3119" s="18">
        <f t="shared" si="290"/>
        <v>42517.55</v>
      </c>
      <c r="Q3119" t="s">
        <v>8303</v>
      </c>
      <c r="R3119" s="7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7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9">
        <v>1467473723</v>
      </c>
      <c r="J3120">
        <v>1465832123</v>
      </c>
      <c r="K3120" t="b">
        <v>0</v>
      </c>
      <c r="L3120">
        <v>2</v>
      </c>
      <c r="M3120" t="b">
        <v>0</v>
      </c>
      <c r="N3120" s="11">
        <f t="shared" si="288"/>
        <v>0.31</v>
      </c>
      <c r="O3120" s="16">
        <f t="shared" si="289"/>
        <v>42534.649571759262</v>
      </c>
      <c r="P3120" s="18">
        <f t="shared" si="290"/>
        <v>42553.649571759262</v>
      </c>
      <c r="Q3120" t="s">
        <v>8303</v>
      </c>
      <c r="R3120" s="7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7">
        <v>10000</v>
      </c>
      <c r="E3121">
        <v>5</v>
      </c>
      <c r="F3121" t="s">
        <v>8221</v>
      </c>
      <c r="G3121" t="s">
        <v>8224</v>
      </c>
      <c r="H3121" t="s">
        <v>8246</v>
      </c>
      <c r="I3121" s="9">
        <v>1427414732</v>
      </c>
      <c r="J3121">
        <v>1424826332</v>
      </c>
      <c r="K3121" t="b">
        <v>0</v>
      </c>
      <c r="L3121">
        <v>1</v>
      </c>
      <c r="M3121" t="b">
        <v>0</v>
      </c>
      <c r="N3121" s="11">
        <f t="shared" si="288"/>
        <v>0.05</v>
      </c>
      <c r="O3121" s="16">
        <f t="shared" si="289"/>
        <v>42060.04550925926</v>
      </c>
      <c r="P3121" s="18">
        <f t="shared" si="290"/>
        <v>42090.003842592589</v>
      </c>
      <c r="Q3121" t="s">
        <v>8303</v>
      </c>
      <c r="R3121" s="7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7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9">
        <v>1462484196</v>
      </c>
      <c r="J3122">
        <v>1457303796</v>
      </c>
      <c r="K3122" t="b">
        <v>0</v>
      </c>
      <c r="L3122">
        <v>10</v>
      </c>
      <c r="M3122" t="b">
        <v>0</v>
      </c>
      <c r="N3122" s="11">
        <f t="shared" si="288"/>
        <v>9.8461538461538465E-3</v>
      </c>
      <c r="O3122" s="16">
        <f t="shared" si="289"/>
        <v>42435.942083333335</v>
      </c>
      <c r="P3122" s="18">
        <f t="shared" si="290"/>
        <v>42495.900416666671</v>
      </c>
      <c r="Q3122" t="s">
        <v>8303</v>
      </c>
      <c r="R3122" s="7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7">
        <v>1500</v>
      </c>
      <c r="E3123">
        <v>10</v>
      </c>
      <c r="F3123" t="s">
        <v>8220</v>
      </c>
      <c r="G3123" t="s">
        <v>8229</v>
      </c>
      <c r="H3123" t="s">
        <v>8251</v>
      </c>
      <c r="I3123" s="9">
        <v>1411748335</v>
      </c>
      <c r="J3123">
        <v>1406564335</v>
      </c>
      <c r="K3123" t="b">
        <v>0</v>
      </c>
      <c r="L3123">
        <v>1</v>
      </c>
      <c r="M3123" t="b">
        <v>0</v>
      </c>
      <c r="N3123" s="11">
        <f t="shared" si="288"/>
        <v>0.66666666666666674</v>
      </c>
      <c r="O3123" s="16">
        <f t="shared" si="289"/>
        <v>41848.679803240739</v>
      </c>
      <c r="P3123" s="18">
        <f t="shared" si="290"/>
        <v>41908.679803240739</v>
      </c>
      <c r="Q3123" t="s">
        <v>8303</v>
      </c>
      <c r="R3123" s="7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7">
        <v>199</v>
      </c>
      <c r="E3124">
        <v>116</v>
      </c>
      <c r="F3124" t="s">
        <v>8220</v>
      </c>
      <c r="G3124" t="s">
        <v>8224</v>
      </c>
      <c r="H3124" t="s">
        <v>8246</v>
      </c>
      <c r="I3124" s="9">
        <v>1478733732</v>
      </c>
      <c r="J3124">
        <v>1478298132</v>
      </c>
      <c r="K3124" t="b">
        <v>0</v>
      </c>
      <c r="L3124">
        <v>2</v>
      </c>
      <c r="M3124" t="b">
        <v>0</v>
      </c>
      <c r="N3124" s="11">
        <f t="shared" si="288"/>
        <v>58.291457286432156</v>
      </c>
      <c r="O3124" s="16">
        <f t="shared" si="289"/>
        <v>42678.932083333333</v>
      </c>
      <c r="P3124" s="18">
        <f t="shared" si="290"/>
        <v>42683.973750000005</v>
      </c>
      <c r="Q3124" t="s">
        <v>8303</v>
      </c>
      <c r="R3124" s="7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7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9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>
        <f t="shared" si="288"/>
        <v>68.153599999999997</v>
      </c>
      <c r="O3125" s="16">
        <f t="shared" si="289"/>
        <v>42530.993032407408</v>
      </c>
      <c r="P3125" s="18">
        <f t="shared" si="290"/>
        <v>42560.993032407408</v>
      </c>
      <c r="Q3125" t="s">
        <v>8303</v>
      </c>
      <c r="R3125" s="7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7">
        <v>800000</v>
      </c>
      <c r="E3126">
        <v>26</v>
      </c>
      <c r="F3126" t="s">
        <v>8220</v>
      </c>
      <c r="G3126" t="s">
        <v>8224</v>
      </c>
      <c r="H3126" t="s">
        <v>8246</v>
      </c>
      <c r="I3126" s="9">
        <v>1422902601</v>
      </c>
      <c r="J3126">
        <v>1417718601</v>
      </c>
      <c r="K3126" t="b">
        <v>0</v>
      </c>
      <c r="L3126">
        <v>4</v>
      </c>
      <c r="M3126" t="b">
        <v>0</v>
      </c>
      <c r="N3126" s="11">
        <f t="shared" si="288"/>
        <v>3.2499999999999999E-3</v>
      </c>
      <c r="O3126" s="16">
        <f t="shared" si="289"/>
        <v>41977.780104166668</v>
      </c>
      <c r="P3126" s="18">
        <f t="shared" si="290"/>
        <v>42037.780104166668</v>
      </c>
      <c r="Q3126" t="s">
        <v>8303</v>
      </c>
      <c r="R3126" s="7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7">
        <v>1500000</v>
      </c>
      <c r="E3127">
        <v>0</v>
      </c>
      <c r="F3127" t="s">
        <v>8220</v>
      </c>
      <c r="G3127" t="s">
        <v>8224</v>
      </c>
      <c r="H3127" t="s">
        <v>8246</v>
      </c>
      <c r="I3127" s="9">
        <v>1452142672</v>
      </c>
      <c r="J3127">
        <v>1449550672</v>
      </c>
      <c r="K3127" t="b">
        <v>0</v>
      </c>
      <c r="L3127">
        <v>0</v>
      </c>
      <c r="M3127" t="b">
        <v>0</v>
      </c>
      <c r="N3127" s="11">
        <f t="shared" si="288"/>
        <v>0</v>
      </c>
      <c r="O3127" s="16">
        <f t="shared" si="289"/>
        <v>42346.20685185185</v>
      </c>
      <c r="P3127" s="18">
        <f t="shared" si="290"/>
        <v>42376.20685185185</v>
      </c>
      <c r="Q3127" t="s">
        <v>8303</v>
      </c>
      <c r="R3127" s="7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7">
        <v>25000</v>
      </c>
      <c r="E3128">
        <v>1040</v>
      </c>
      <c r="F3128" t="s">
        <v>8220</v>
      </c>
      <c r="G3128" t="s">
        <v>8224</v>
      </c>
      <c r="H3128" t="s">
        <v>8246</v>
      </c>
      <c r="I3128" s="9">
        <v>1459121162</v>
      </c>
      <c r="J3128">
        <v>1456532762</v>
      </c>
      <c r="K3128" t="b">
        <v>0</v>
      </c>
      <c r="L3128">
        <v>17</v>
      </c>
      <c r="M3128" t="b">
        <v>0</v>
      </c>
      <c r="N3128" s="11">
        <f t="shared" si="288"/>
        <v>4.16</v>
      </c>
      <c r="O3128" s="16">
        <f t="shared" si="289"/>
        <v>42427.01807870371</v>
      </c>
      <c r="P3128" s="18">
        <f t="shared" si="290"/>
        <v>42456.976412037038</v>
      </c>
      <c r="Q3128" t="s">
        <v>8303</v>
      </c>
      <c r="R3128" s="7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7">
        <v>100000</v>
      </c>
      <c r="E3129">
        <v>0</v>
      </c>
      <c r="F3129" t="s">
        <v>8220</v>
      </c>
      <c r="G3129" t="s">
        <v>8224</v>
      </c>
      <c r="H3129" t="s">
        <v>8246</v>
      </c>
      <c r="I3129" s="9">
        <v>1425242029</v>
      </c>
      <c r="J3129">
        <v>1422650029</v>
      </c>
      <c r="K3129" t="b">
        <v>0</v>
      </c>
      <c r="L3129">
        <v>0</v>
      </c>
      <c r="M3129" t="b">
        <v>0</v>
      </c>
      <c r="N3129" s="11">
        <f t="shared" si="288"/>
        <v>0</v>
      </c>
      <c r="O3129" s="16">
        <f t="shared" si="289"/>
        <v>42034.856817129628</v>
      </c>
      <c r="P3129" s="18">
        <f t="shared" si="290"/>
        <v>42064.856817129628</v>
      </c>
      <c r="Q3129" t="s">
        <v>8303</v>
      </c>
      <c r="R3129" s="7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7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9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>
        <f t="shared" si="288"/>
        <v>108.60666666666667</v>
      </c>
      <c r="O3130" s="16">
        <f t="shared" si="289"/>
        <v>42780.825706018513</v>
      </c>
      <c r="P3130" s="18">
        <f t="shared" si="290"/>
        <v>42810.784039351856</v>
      </c>
      <c r="Q3130" t="s">
        <v>8271</v>
      </c>
      <c r="R3130" s="7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7">
        <v>1250</v>
      </c>
      <c r="E3131">
        <v>10</v>
      </c>
      <c r="F3131" t="s">
        <v>8222</v>
      </c>
      <c r="G3131" t="s">
        <v>8224</v>
      </c>
      <c r="H3131" t="s">
        <v>8246</v>
      </c>
      <c r="I3131" s="9">
        <v>1492542819</v>
      </c>
      <c r="J3131">
        <v>1489090419</v>
      </c>
      <c r="K3131" t="b">
        <v>0</v>
      </c>
      <c r="L3131">
        <v>1</v>
      </c>
      <c r="M3131" t="b">
        <v>0</v>
      </c>
      <c r="N3131" s="11">
        <f t="shared" si="288"/>
        <v>0.8</v>
      </c>
      <c r="O3131" s="16">
        <f t="shared" si="289"/>
        <v>42803.842812499999</v>
      </c>
      <c r="P3131" s="18">
        <f t="shared" si="290"/>
        <v>42843.801145833335</v>
      </c>
      <c r="Q3131" t="s">
        <v>8271</v>
      </c>
      <c r="R3131" s="7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7">
        <v>10000</v>
      </c>
      <c r="E3132">
        <v>375</v>
      </c>
      <c r="F3132" t="s">
        <v>8222</v>
      </c>
      <c r="G3132" t="s">
        <v>8224</v>
      </c>
      <c r="H3132" t="s">
        <v>8246</v>
      </c>
      <c r="I3132" s="9">
        <v>1492145940</v>
      </c>
      <c r="J3132">
        <v>1489504916</v>
      </c>
      <c r="K3132" t="b">
        <v>0</v>
      </c>
      <c r="L3132">
        <v>4</v>
      </c>
      <c r="M3132" t="b">
        <v>0</v>
      </c>
      <c r="N3132" s="11">
        <f t="shared" si="288"/>
        <v>3.75</v>
      </c>
      <c r="O3132" s="16">
        <f t="shared" si="289"/>
        <v>42808.640231481477</v>
      </c>
      <c r="P3132" s="18">
        <f t="shared" si="290"/>
        <v>42839.207638888889</v>
      </c>
      <c r="Q3132" t="s">
        <v>8271</v>
      </c>
      <c r="R3132" s="7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7">
        <v>4100</v>
      </c>
      <c r="E3133">
        <v>645</v>
      </c>
      <c r="F3133" t="s">
        <v>8222</v>
      </c>
      <c r="G3133" t="s">
        <v>8224</v>
      </c>
      <c r="H3133" t="s">
        <v>8246</v>
      </c>
      <c r="I3133" s="9">
        <v>1491656045</v>
      </c>
      <c r="J3133">
        <v>1489067645</v>
      </c>
      <c r="K3133" t="b">
        <v>0</v>
      </c>
      <c r="L3133">
        <v>12</v>
      </c>
      <c r="M3133" t="b">
        <v>0</v>
      </c>
      <c r="N3133" s="11">
        <f t="shared" si="288"/>
        <v>15.731707317073171</v>
      </c>
      <c r="O3133" s="16">
        <f t="shared" si="289"/>
        <v>42803.579224537039</v>
      </c>
      <c r="P3133" s="18">
        <f t="shared" si="290"/>
        <v>42833.537557870368</v>
      </c>
      <c r="Q3133" t="s">
        <v>8271</v>
      </c>
      <c r="R3133" s="7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7">
        <v>30000</v>
      </c>
      <c r="E3134">
        <v>10</v>
      </c>
      <c r="F3134" t="s">
        <v>8222</v>
      </c>
      <c r="G3134" t="s">
        <v>8224</v>
      </c>
      <c r="H3134" t="s">
        <v>8246</v>
      </c>
      <c r="I3134" s="9">
        <v>1492759460</v>
      </c>
      <c r="J3134">
        <v>1487579060</v>
      </c>
      <c r="K3134" t="b">
        <v>0</v>
      </c>
      <c r="L3134">
        <v>1</v>
      </c>
      <c r="M3134" t="b">
        <v>0</v>
      </c>
      <c r="N3134" s="11">
        <f t="shared" si="288"/>
        <v>3.3333333333333333E-2</v>
      </c>
      <c r="O3134" s="16">
        <f t="shared" si="289"/>
        <v>42786.350231481483</v>
      </c>
      <c r="P3134" s="18">
        <f t="shared" si="290"/>
        <v>42846.308564814812</v>
      </c>
      <c r="Q3134" t="s">
        <v>8271</v>
      </c>
      <c r="R3134" s="7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7">
        <v>500</v>
      </c>
      <c r="E3135">
        <v>540</v>
      </c>
      <c r="F3135" t="s">
        <v>8222</v>
      </c>
      <c r="G3135" t="s">
        <v>8225</v>
      </c>
      <c r="H3135" t="s">
        <v>8247</v>
      </c>
      <c r="I3135" s="9">
        <v>1490358834</v>
      </c>
      <c r="J3135">
        <v>1487770434</v>
      </c>
      <c r="K3135" t="b">
        <v>0</v>
      </c>
      <c r="L3135">
        <v>16</v>
      </c>
      <c r="M3135" t="b">
        <v>0</v>
      </c>
      <c r="N3135" s="11">
        <f t="shared" si="288"/>
        <v>108</v>
      </c>
      <c r="O3135" s="16">
        <f t="shared" si="289"/>
        <v>42788.565208333333</v>
      </c>
      <c r="P3135" s="18">
        <f t="shared" si="290"/>
        <v>42818.523541666669</v>
      </c>
      <c r="Q3135" t="s">
        <v>8271</v>
      </c>
      <c r="R3135" s="7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7">
        <v>1000</v>
      </c>
      <c r="E3136">
        <v>225</v>
      </c>
      <c r="F3136" t="s">
        <v>8222</v>
      </c>
      <c r="G3136" t="s">
        <v>8225</v>
      </c>
      <c r="H3136" t="s">
        <v>8247</v>
      </c>
      <c r="I3136" s="9">
        <v>1490631419</v>
      </c>
      <c r="J3136">
        <v>1488820619</v>
      </c>
      <c r="K3136" t="b">
        <v>0</v>
      </c>
      <c r="L3136">
        <v>12</v>
      </c>
      <c r="M3136" t="b">
        <v>0</v>
      </c>
      <c r="N3136" s="11">
        <f t="shared" si="288"/>
        <v>22.5</v>
      </c>
      <c r="O3136" s="16">
        <f t="shared" si="289"/>
        <v>42800.720127314817</v>
      </c>
      <c r="P3136" s="18">
        <f t="shared" si="290"/>
        <v>42821.678460648152</v>
      </c>
      <c r="Q3136" t="s">
        <v>8271</v>
      </c>
      <c r="R3136" s="7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7">
        <v>777</v>
      </c>
      <c r="E3137">
        <v>162</v>
      </c>
      <c r="F3137" t="s">
        <v>8222</v>
      </c>
      <c r="G3137" t="s">
        <v>8224</v>
      </c>
      <c r="H3137" t="s">
        <v>8246</v>
      </c>
      <c r="I3137" s="9">
        <v>1491277121</v>
      </c>
      <c r="J3137">
        <v>1489376321</v>
      </c>
      <c r="K3137" t="b">
        <v>0</v>
      </c>
      <c r="L3137">
        <v>7</v>
      </c>
      <c r="M3137" t="b">
        <v>0</v>
      </c>
      <c r="N3137" s="11">
        <f t="shared" si="288"/>
        <v>20.849420849420849</v>
      </c>
      <c r="O3137" s="16">
        <f t="shared" si="289"/>
        <v>42807.151863425926</v>
      </c>
      <c r="P3137" s="18">
        <f t="shared" si="290"/>
        <v>42829.151863425926</v>
      </c>
      <c r="Q3137" t="s">
        <v>8271</v>
      </c>
      <c r="R3137" s="7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7">
        <v>500</v>
      </c>
      <c r="E3138">
        <v>639</v>
      </c>
      <c r="F3138" t="s">
        <v>8222</v>
      </c>
      <c r="G3138" t="s">
        <v>8225</v>
      </c>
      <c r="H3138" t="s">
        <v>8247</v>
      </c>
      <c r="I3138" s="9">
        <v>1491001140</v>
      </c>
      <c r="J3138">
        <v>1487847954</v>
      </c>
      <c r="K3138" t="b">
        <v>0</v>
      </c>
      <c r="L3138">
        <v>22</v>
      </c>
      <c r="M3138" t="b">
        <v>0</v>
      </c>
      <c r="N3138" s="11">
        <f t="shared" ref="N3138:N3201" si="294">E3138/D3138*100</f>
        <v>127.8</v>
      </c>
      <c r="O3138" s="16">
        <f t="shared" ref="O3138:O3201" si="295">(((J3138/60)/60)/24)+DATE(1970,1,1)</f>
        <v>42789.462430555555</v>
      </c>
      <c r="P3138" s="18">
        <f t="shared" ref="P3138:P3201" si="296">(((I3138/60)/60)/24)+DATE(1970,1,1)</f>
        <v>42825.957638888889</v>
      </c>
      <c r="Q3138" t="s">
        <v>8271</v>
      </c>
      <c r="R3138" s="7">
        <f t="shared" ref="R3138:R3201" si="297">E3138/L3138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7">
        <v>1500</v>
      </c>
      <c r="E3139">
        <v>50</v>
      </c>
      <c r="F3139" t="s">
        <v>8222</v>
      </c>
      <c r="G3139" t="s">
        <v>8224</v>
      </c>
      <c r="H3139" t="s">
        <v>8246</v>
      </c>
      <c r="I3139" s="9">
        <v>1493838720</v>
      </c>
      <c r="J3139">
        <v>1489439669</v>
      </c>
      <c r="K3139" t="b">
        <v>0</v>
      </c>
      <c r="L3139">
        <v>1</v>
      </c>
      <c r="M3139" t="b">
        <v>0</v>
      </c>
      <c r="N3139" s="11">
        <f t="shared" si="294"/>
        <v>3.3333333333333335</v>
      </c>
      <c r="O3139" s="16">
        <f t="shared" si="295"/>
        <v>42807.885057870371</v>
      </c>
      <c r="P3139" s="18">
        <f t="shared" si="296"/>
        <v>42858.8</v>
      </c>
      <c r="Q3139" t="s">
        <v>8271</v>
      </c>
      <c r="R3139" s="7">
        <f t="shared" si="297"/>
        <v>50</v>
      </c>
      <c r="S3139" t="str">
        <f t="shared" ref="S3139:S3202" si="298">LEFT(Q3139,FIND("/",Q3139)-1)</f>
        <v>theater</v>
      </c>
      <c r="T3139" t="str">
        <f t="shared" ref="T3139:T3202" si="299">RIGHT(Q3139,LEN(Q3139)-FIND("/",Q3139))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7">
        <v>200</v>
      </c>
      <c r="E3140">
        <v>0</v>
      </c>
      <c r="F3140" t="s">
        <v>8222</v>
      </c>
      <c r="G3140" t="s">
        <v>8225</v>
      </c>
      <c r="H3140" t="s">
        <v>8247</v>
      </c>
      <c r="I3140" s="9">
        <v>1491233407</v>
      </c>
      <c r="J3140">
        <v>1489591807</v>
      </c>
      <c r="K3140" t="b">
        <v>0</v>
      </c>
      <c r="L3140">
        <v>0</v>
      </c>
      <c r="M3140" t="b">
        <v>0</v>
      </c>
      <c r="N3140" s="11">
        <f t="shared" si="294"/>
        <v>0</v>
      </c>
      <c r="O3140" s="16">
        <f t="shared" si="295"/>
        <v>42809.645914351851</v>
      </c>
      <c r="P3140" s="18">
        <f t="shared" si="296"/>
        <v>42828.645914351851</v>
      </c>
      <c r="Q3140" t="s">
        <v>8271</v>
      </c>
      <c r="R3140" s="7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7">
        <v>50000</v>
      </c>
      <c r="E3141">
        <v>2700</v>
      </c>
      <c r="F3141" t="s">
        <v>8222</v>
      </c>
      <c r="G3141" t="s">
        <v>8238</v>
      </c>
      <c r="H3141" t="s">
        <v>8256</v>
      </c>
      <c r="I3141" s="9">
        <v>1490416380</v>
      </c>
      <c r="J3141">
        <v>1487485760</v>
      </c>
      <c r="K3141" t="b">
        <v>0</v>
      </c>
      <c r="L3141">
        <v>6</v>
      </c>
      <c r="M3141" t="b">
        <v>0</v>
      </c>
      <c r="N3141" s="11">
        <f t="shared" si="294"/>
        <v>5.4</v>
      </c>
      <c r="O3141" s="16">
        <f t="shared" si="295"/>
        <v>42785.270370370374</v>
      </c>
      <c r="P3141" s="18">
        <f t="shared" si="296"/>
        <v>42819.189583333333</v>
      </c>
      <c r="Q3141" t="s">
        <v>8271</v>
      </c>
      <c r="R3141" s="7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7">
        <v>10000</v>
      </c>
      <c r="E3142">
        <v>96</v>
      </c>
      <c r="F3142" t="s">
        <v>8222</v>
      </c>
      <c r="G3142" t="s">
        <v>8230</v>
      </c>
      <c r="H3142" t="s">
        <v>8249</v>
      </c>
      <c r="I3142" s="9">
        <v>1491581703</v>
      </c>
      <c r="J3142">
        <v>1488993303</v>
      </c>
      <c r="K3142" t="b">
        <v>0</v>
      </c>
      <c r="L3142">
        <v>4</v>
      </c>
      <c r="M3142" t="b">
        <v>0</v>
      </c>
      <c r="N3142" s="11">
        <f t="shared" si="294"/>
        <v>0.96</v>
      </c>
      <c r="O3142" s="16">
        <f t="shared" si="295"/>
        <v>42802.718784722223</v>
      </c>
      <c r="P3142" s="18">
        <f t="shared" si="296"/>
        <v>42832.677118055552</v>
      </c>
      <c r="Q3142" t="s">
        <v>8271</v>
      </c>
      <c r="R3142" s="7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7">
        <v>500</v>
      </c>
      <c r="E3143">
        <v>258</v>
      </c>
      <c r="F3143" t="s">
        <v>8222</v>
      </c>
      <c r="G3143" t="s">
        <v>8233</v>
      </c>
      <c r="H3143" t="s">
        <v>8249</v>
      </c>
      <c r="I3143" s="9">
        <v>1492372800</v>
      </c>
      <c r="J3143">
        <v>1488823488</v>
      </c>
      <c r="K3143" t="b">
        <v>0</v>
      </c>
      <c r="L3143">
        <v>8</v>
      </c>
      <c r="M3143" t="b">
        <v>0</v>
      </c>
      <c r="N3143" s="11">
        <f t="shared" si="294"/>
        <v>51.6</v>
      </c>
      <c r="O3143" s="16">
        <f t="shared" si="295"/>
        <v>42800.753333333334</v>
      </c>
      <c r="P3143" s="18">
        <f t="shared" si="296"/>
        <v>42841.833333333328</v>
      </c>
      <c r="Q3143" t="s">
        <v>8271</v>
      </c>
      <c r="R3143" s="7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7">
        <v>2750</v>
      </c>
      <c r="E3144">
        <v>45</v>
      </c>
      <c r="F3144" t="s">
        <v>8222</v>
      </c>
      <c r="G3144" t="s">
        <v>8225</v>
      </c>
      <c r="H3144" t="s">
        <v>8247</v>
      </c>
      <c r="I3144" s="9">
        <v>1489922339</v>
      </c>
      <c r="J3144">
        <v>1487333939</v>
      </c>
      <c r="K3144" t="b">
        <v>0</v>
      </c>
      <c r="L3144">
        <v>3</v>
      </c>
      <c r="M3144" t="b">
        <v>0</v>
      </c>
      <c r="N3144" s="11">
        <f t="shared" si="294"/>
        <v>1.6363636363636365</v>
      </c>
      <c r="O3144" s="16">
        <f t="shared" si="295"/>
        <v>42783.513182870374</v>
      </c>
      <c r="P3144" s="18">
        <f t="shared" si="296"/>
        <v>42813.471516203703</v>
      </c>
      <c r="Q3144" t="s">
        <v>8271</v>
      </c>
      <c r="R3144" s="7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7">
        <v>700</v>
      </c>
      <c r="E3145">
        <v>0</v>
      </c>
      <c r="F3145" t="s">
        <v>8222</v>
      </c>
      <c r="G3145" t="s">
        <v>8225</v>
      </c>
      <c r="H3145" t="s">
        <v>8247</v>
      </c>
      <c r="I3145" s="9">
        <v>1491726956</v>
      </c>
      <c r="J3145">
        <v>1489480556</v>
      </c>
      <c r="K3145" t="b">
        <v>0</v>
      </c>
      <c r="L3145">
        <v>0</v>
      </c>
      <c r="M3145" t="b">
        <v>0</v>
      </c>
      <c r="N3145" s="11">
        <f t="shared" si="294"/>
        <v>0</v>
      </c>
      <c r="O3145" s="16">
        <f t="shared" si="295"/>
        <v>42808.358287037037</v>
      </c>
      <c r="P3145" s="18">
        <f t="shared" si="296"/>
        <v>42834.358287037037</v>
      </c>
      <c r="Q3145" t="s">
        <v>8271</v>
      </c>
      <c r="R3145" s="7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7">
        <v>10000</v>
      </c>
      <c r="E3146">
        <v>7540</v>
      </c>
      <c r="F3146" t="s">
        <v>8222</v>
      </c>
      <c r="G3146" t="s">
        <v>8224</v>
      </c>
      <c r="H3146" t="s">
        <v>8246</v>
      </c>
      <c r="I3146" s="9">
        <v>1489903200</v>
      </c>
      <c r="J3146">
        <v>1488459307</v>
      </c>
      <c r="K3146" t="b">
        <v>0</v>
      </c>
      <c r="L3146">
        <v>30</v>
      </c>
      <c r="M3146" t="b">
        <v>0</v>
      </c>
      <c r="N3146" s="11">
        <f t="shared" si="294"/>
        <v>75.400000000000006</v>
      </c>
      <c r="O3146" s="16">
        <f t="shared" si="295"/>
        <v>42796.538275462968</v>
      </c>
      <c r="P3146" s="18">
        <f t="shared" si="296"/>
        <v>42813.25</v>
      </c>
      <c r="Q3146" t="s">
        <v>8271</v>
      </c>
      <c r="R3146" s="7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7">
        <v>25000</v>
      </c>
      <c r="E3147">
        <v>0</v>
      </c>
      <c r="F3147" t="s">
        <v>8222</v>
      </c>
      <c r="G3147" t="s">
        <v>8224</v>
      </c>
      <c r="H3147" t="s">
        <v>8246</v>
      </c>
      <c r="I3147" s="9">
        <v>1490659134</v>
      </c>
      <c r="J3147">
        <v>1485478734</v>
      </c>
      <c r="K3147" t="b">
        <v>0</v>
      </c>
      <c r="L3147">
        <v>0</v>
      </c>
      <c r="M3147" t="b">
        <v>0</v>
      </c>
      <c r="N3147" s="11">
        <f t="shared" si="294"/>
        <v>0</v>
      </c>
      <c r="O3147" s="16">
        <f t="shared" si="295"/>
        <v>42762.040902777779</v>
      </c>
      <c r="P3147" s="18">
        <f t="shared" si="296"/>
        <v>42821.999236111107</v>
      </c>
      <c r="Q3147" t="s">
        <v>8271</v>
      </c>
      <c r="R3147" s="7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7">
        <v>50000</v>
      </c>
      <c r="E3148">
        <v>5250</v>
      </c>
      <c r="F3148" t="s">
        <v>8222</v>
      </c>
      <c r="G3148" t="s">
        <v>8238</v>
      </c>
      <c r="H3148" t="s">
        <v>8256</v>
      </c>
      <c r="I3148" s="9">
        <v>1492356166</v>
      </c>
      <c r="J3148">
        <v>1488471766</v>
      </c>
      <c r="K3148" t="b">
        <v>0</v>
      </c>
      <c r="L3148">
        <v>12</v>
      </c>
      <c r="M3148" t="b">
        <v>0</v>
      </c>
      <c r="N3148" s="11">
        <f t="shared" si="294"/>
        <v>10.5</v>
      </c>
      <c r="O3148" s="16">
        <f t="shared" si="295"/>
        <v>42796.682476851856</v>
      </c>
      <c r="P3148" s="18">
        <f t="shared" si="296"/>
        <v>42841.640810185185</v>
      </c>
      <c r="Q3148" t="s">
        <v>8271</v>
      </c>
      <c r="R3148" s="7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7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>
        <f t="shared" si="294"/>
        <v>117.52499999999999</v>
      </c>
      <c r="O3149" s="16">
        <f t="shared" si="295"/>
        <v>41909.969386574077</v>
      </c>
      <c r="P3149" s="18">
        <f t="shared" si="296"/>
        <v>41950.011053240742</v>
      </c>
      <c r="Q3149" t="s">
        <v>8271</v>
      </c>
      <c r="R3149" s="7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7">
        <v>1800</v>
      </c>
      <c r="E3150">
        <v>2361</v>
      </c>
      <c r="F3150" t="s">
        <v>8219</v>
      </c>
      <c r="G3150" t="s">
        <v>8224</v>
      </c>
      <c r="H3150" t="s">
        <v>8246</v>
      </c>
      <c r="I3150" s="9">
        <v>1412136000</v>
      </c>
      <c r="J3150">
        <v>1410278284</v>
      </c>
      <c r="K3150" t="b">
        <v>1</v>
      </c>
      <c r="L3150">
        <v>57</v>
      </c>
      <c r="M3150" t="b">
        <v>1</v>
      </c>
      <c r="N3150" s="11">
        <f t="shared" si="294"/>
        <v>131.16666666666669</v>
      </c>
      <c r="O3150" s="16">
        <f t="shared" si="295"/>
        <v>41891.665324074071</v>
      </c>
      <c r="P3150" s="18">
        <f t="shared" si="296"/>
        <v>41913.166666666664</v>
      </c>
      <c r="Q3150" t="s">
        <v>8271</v>
      </c>
      <c r="R3150" s="7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7">
        <v>1250</v>
      </c>
      <c r="E3151">
        <v>1300</v>
      </c>
      <c r="F3151" t="s">
        <v>8219</v>
      </c>
      <c r="G3151" t="s">
        <v>8224</v>
      </c>
      <c r="H3151" t="s">
        <v>8246</v>
      </c>
      <c r="I3151" s="9">
        <v>1354845600</v>
      </c>
      <c r="J3151">
        <v>1352766300</v>
      </c>
      <c r="K3151" t="b">
        <v>1</v>
      </c>
      <c r="L3151">
        <v>25</v>
      </c>
      <c r="M3151" t="b">
        <v>1</v>
      </c>
      <c r="N3151" s="11">
        <f t="shared" si="294"/>
        <v>104</v>
      </c>
      <c r="O3151" s="16">
        <f t="shared" si="295"/>
        <v>41226.017361111109</v>
      </c>
      <c r="P3151" s="18">
        <f t="shared" si="296"/>
        <v>41250.083333333336</v>
      </c>
      <c r="Q3151" t="s">
        <v>8271</v>
      </c>
      <c r="R3151" s="7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7">
        <v>3500</v>
      </c>
      <c r="E3152">
        <v>3535</v>
      </c>
      <c r="F3152" t="s">
        <v>8219</v>
      </c>
      <c r="G3152" t="s">
        <v>8224</v>
      </c>
      <c r="H3152" t="s">
        <v>8246</v>
      </c>
      <c r="I3152" s="9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>
        <f t="shared" si="294"/>
        <v>101</v>
      </c>
      <c r="O3152" s="16">
        <f t="shared" si="295"/>
        <v>40478.263923611114</v>
      </c>
      <c r="P3152" s="18">
        <f t="shared" si="296"/>
        <v>40568.166666666664</v>
      </c>
      <c r="Q3152" t="s">
        <v>8271</v>
      </c>
      <c r="R3152" s="7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7">
        <v>3500</v>
      </c>
      <c r="E3153">
        <v>3514</v>
      </c>
      <c r="F3153" t="s">
        <v>8219</v>
      </c>
      <c r="G3153" t="s">
        <v>8224</v>
      </c>
      <c r="H3153" t="s">
        <v>8246</v>
      </c>
      <c r="I3153" s="9">
        <v>1410379774</v>
      </c>
      <c r="J3153">
        <v>1407787774</v>
      </c>
      <c r="K3153" t="b">
        <v>1</v>
      </c>
      <c r="L3153">
        <v>34</v>
      </c>
      <c r="M3153" t="b">
        <v>1</v>
      </c>
      <c r="N3153" s="11">
        <f t="shared" si="294"/>
        <v>100.4</v>
      </c>
      <c r="O3153" s="16">
        <f t="shared" si="295"/>
        <v>41862.83997685185</v>
      </c>
      <c r="P3153" s="18">
        <f t="shared" si="296"/>
        <v>41892.83997685185</v>
      </c>
      <c r="Q3153" t="s">
        <v>8271</v>
      </c>
      <c r="R3153" s="7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7">
        <v>2200</v>
      </c>
      <c r="E3154">
        <v>2331</v>
      </c>
      <c r="F3154" t="s">
        <v>8219</v>
      </c>
      <c r="G3154" t="s">
        <v>8225</v>
      </c>
      <c r="H3154" t="s">
        <v>8247</v>
      </c>
      <c r="I3154" s="9">
        <v>1383425367</v>
      </c>
      <c r="J3154">
        <v>1380833367</v>
      </c>
      <c r="K3154" t="b">
        <v>1</v>
      </c>
      <c r="L3154">
        <v>67</v>
      </c>
      <c r="M3154" t="b">
        <v>1</v>
      </c>
      <c r="N3154" s="11">
        <f t="shared" si="294"/>
        <v>105.95454545454545</v>
      </c>
      <c r="O3154" s="16">
        <f t="shared" si="295"/>
        <v>41550.867673611108</v>
      </c>
      <c r="P3154" s="18">
        <f t="shared" si="296"/>
        <v>41580.867673611108</v>
      </c>
      <c r="Q3154" t="s">
        <v>8271</v>
      </c>
      <c r="R3154" s="7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7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9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>
        <f t="shared" si="294"/>
        <v>335.58333333333337</v>
      </c>
      <c r="O3155" s="16">
        <f t="shared" si="295"/>
        <v>40633.154363425929</v>
      </c>
      <c r="P3155" s="18">
        <f t="shared" si="296"/>
        <v>40664.207638888889</v>
      </c>
      <c r="Q3155" t="s">
        <v>8271</v>
      </c>
      <c r="R3155" s="7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7">
        <v>7000</v>
      </c>
      <c r="E3156">
        <v>7905</v>
      </c>
      <c r="F3156" t="s">
        <v>8219</v>
      </c>
      <c r="G3156" t="s">
        <v>8224</v>
      </c>
      <c r="H3156" t="s">
        <v>8246</v>
      </c>
      <c r="I3156" s="9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>
        <f t="shared" si="294"/>
        <v>112.92857142857142</v>
      </c>
      <c r="O3156" s="16">
        <f t="shared" si="295"/>
        <v>40970.875671296293</v>
      </c>
      <c r="P3156" s="18">
        <f t="shared" si="296"/>
        <v>41000.834004629629</v>
      </c>
      <c r="Q3156" t="s">
        <v>8271</v>
      </c>
      <c r="R3156" s="7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9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>
        <f t="shared" si="294"/>
        <v>188.50460000000001</v>
      </c>
      <c r="O3157" s="16">
        <f t="shared" si="295"/>
        <v>41233.499131944445</v>
      </c>
      <c r="P3157" s="18">
        <f t="shared" si="296"/>
        <v>41263.499131944445</v>
      </c>
      <c r="Q3157" t="s">
        <v>8271</v>
      </c>
      <c r="R3157" s="7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7">
        <v>5500</v>
      </c>
      <c r="E3158">
        <v>5600</v>
      </c>
      <c r="F3158" t="s">
        <v>8219</v>
      </c>
      <c r="G3158" t="s">
        <v>8224</v>
      </c>
      <c r="H3158" t="s">
        <v>8246</v>
      </c>
      <c r="I3158" s="9">
        <v>1338591144</v>
      </c>
      <c r="J3158">
        <v>1335567144</v>
      </c>
      <c r="K3158" t="b">
        <v>1</v>
      </c>
      <c r="L3158">
        <v>89</v>
      </c>
      <c r="M3158" t="b">
        <v>1</v>
      </c>
      <c r="N3158" s="11">
        <f t="shared" si="294"/>
        <v>101.81818181818181</v>
      </c>
      <c r="O3158" s="16">
        <f t="shared" si="295"/>
        <v>41026.953055555554</v>
      </c>
      <c r="P3158" s="18">
        <f t="shared" si="296"/>
        <v>41061.953055555554</v>
      </c>
      <c r="Q3158" t="s">
        <v>8271</v>
      </c>
      <c r="R3158" s="7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7">
        <v>4000</v>
      </c>
      <c r="E3159">
        <v>4040</v>
      </c>
      <c r="F3159" t="s">
        <v>8219</v>
      </c>
      <c r="G3159" t="s">
        <v>8224</v>
      </c>
      <c r="H3159" t="s">
        <v>8246</v>
      </c>
      <c r="I3159" s="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>
        <f t="shared" si="294"/>
        <v>101</v>
      </c>
      <c r="O3159" s="16">
        <f t="shared" si="295"/>
        <v>41829.788252314815</v>
      </c>
      <c r="P3159" s="18">
        <f t="shared" si="296"/>
        <v>41839.208333333336</v>
      </c>
      <c r="Q3159" t="s">
        <v>8271</v>
      </c>
      <c r="R3159" s="7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7">
        <v>5000</v>
      </c>
      <c r="E3160">
        <v>5700</v>
      </c>
      <c r="F3160" t="s">
        <v>8219</v>
      </c>
      <c r="G3160" t="s">
        <v>8224</v>
      </c>
      <c r="H3160" t="s">
        <v>8246</v>
      </c>
      <c r="I3160" s="9">
        <v>1374523752</v>
      </c>
      <c r="J3160">
        <v>1371931752</v>
      </c>
      <c r="K3160" t="b">
        <v>1</v>
      </c>
      <c r="L3160">
        <v>69</v>
      </c>
      <c r="M3160" t="b">
        <v>1</v>
      </c>
      <c r="N3160" s="11">
        <f t="shared" si="294"/>
        <v>113.99999999999999</v>
      </c>
      <c r="O3160" s="16">
        <f t="shared" si="295"/>
        <v>41447.839722222219</v>
      </c>
      <c r="P3160" s="18">
        <f t="shared" si="296"/>
        <v>41477.839722222219</v>
      </c>
      <c r="Q3160" t="s">
        <v>8271</v>
      </c>
      <c r="R3160" s="7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7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9">
        <v>1326927600</v>
      </c>
      <c r="J3161">
        <v>1323221761</v>
      </c>
      <c r="K3161" t="b">
        <v>1</v>
      </c>
      <c r="L3161">
        <v>52</v>
      </c>
      <c r="M3161" t="b">
        <v>1</v>
      </c>
      <c r="N3161" s="11">
        <f t="shared" si="294"/>
        <v>133.48133333333334</v>
      </c>
      <c r="O3161" s="16">
        <f t="shared" si="295"/>
        <v>40884.066678240742</v>
      </c>
      <c r="P3161" s="18">
        <f t="shared" si="296"/>
        <v>40926.958333333336</v>
      </c>
      <c r="Q3161" t="s">
        <v>8271</v>
      </c>
      <c r="R3161" s="7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7">
        <v>4500</v>
      </c>
      <c r="E3162">
        <v>4569</v>
      </c>
      <c r="F3162" t="s">
        <v>8219</v>
      </c>
      <c r="G3162" t="s">
        <v>8224</v>
      </c>
      <c r="H3162" t="s">
        <v>8246</v>
      </c>
      <c r="I3162" s="9">
        <v>1407905940</v>
      </c>
      <c r="J3162">
        <v>1405923687</v>
      </c>
      <c r="K3162" t="b">
        <v>1</v>
      </c>
      <c r="L3162">
        <v>57</v>
      </c>
      <c r="M3162" t="b">
        <v>1</v>
      </c>
      <c r="N3162" s="11">
        <f t="shared" si="294"/>
        <v>101.53333333333335</v>
      </c>
      <c r="O3162" s="16">
        <f t="shared" si="295"/>
        <v>41841.26489583333</v>
      </c>
      <c r="P3162" s="18">
        <f t="shared" si="296"/>
        <v>41864.207638888889</v>
      </c>
      <c r="Q3162" t="s">
        <v>8271</v>
      </c>
      <c r="R3162" s="7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7">
        <v>2000</v>
      </c>
      <c r="E3163">
        <v>2102</v>
      </c>
      <c r="F3163" t="s">
        <v>8219</v>
      </c>
      <c r="G3163" t="s">
        <v>8225</v>
      </c>
      <c r="H3163" t="s">
        <v>8247</v>
      </c>
      <c r="I3163" s="9">
        <v>1413377522</v>
      </c>
      <c r="J3163">
        <v>1410785522</v>
      </c>
      <c r="K3163" t="b">
        <v>1</v>
      </c>
      <c r="L3163">
        <v>74</v>
      </c>
      <c r="M3163" t="b">
        <v>1</v>
      </c>
      <c r="N3163" s="11">
        <f t="shared" si="294"/>
        <v>105.1</v>
      </c>
      <c r="O3163" s="16">
        <f t="shared" si="295"/>
        <v>41897.536134259259</v>
      </c>
      <c r="P3163" s="18">
        <f t="shared" si="296"/>
        <v>41927.536134259259</v>
      </c>
      <c r="Q3163" t="s">
        <v>8271</v>
      </c>
      <c r="R3163" s="7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7">
        <v>4000</v>
      </c>
      <c r="E3164">
        <v>5086</v>
      </c>
      <c r="F3164" t="s">
        <v>8219</v>
      </c>
      <c r="G3164" t="s">
        <v>8224</v>
      </c>
      <c r="H3164" t="s">
        <v>8246</v>
      </c>
      <c r="I3164" s="9">
        <v>1404698400</v>
      </c>
      <c r="J3164">
        <v>1402331262</v>
      </c>
      <c r="K3164" t="b">
        <v>1</v>
      </c>
      <c r="L3164">
        <v>63</v>
      </c>
      <c r="M3164" t="b">
        <v>1</v>
      </c>
      <c r="N3164" s="11">
        <f t="shared" si="294"/>
        <v>127.15</v>
      </c>
      <c r="O3164" s="16">
        <f t="shared" si="295"/>
        <v>41799.685902777775</v>
      </c>
      <c r="P3164" s="18">
        <f t="shared" si="296"/>
        <v>41827.083333333336</v>
      </c>
      <c r="Q3164" t="s">
        <v>8271</v>
      </c>
      <c r="R3164" s="7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7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9">
        <v>1402855525</v>
      </c>
      <c r="J3165">
        <v>1400263525</v>
      </c>
      <c r="K3165" t="b">
        <v>1</v>
      </c>
      <c r="L3165">
        <v>72</v>
      </c>
      <c r="M3165" t="b">
        <v>1</v>
      </c>
      <c r="N3165" s="11">
        <f t="shared" si="294"/>
        <v>111.15384615384616</v>
      </c>
      <c r="O3165" s="16">
        <f t="shared" si="295"/>
        <v>41775.753761574073</v>
      </c>
      <c r="P3165" s="18">
        <f t="shared" si="296"/>
        <v>41805.753761574073</v>
      </c>
      <c r="Q3165" t="s">
        <v>8271</v>
      </c>
      <c r="R3165" s="7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7">
        <v>2500</v>
      </c>
      <c r="E3166">
        <v>2669</v>
      </c>
      <c r="F3166" t="s">
        <v>8219</v>
      </c>
      <c r="G3166" t="s">
        <v>8224</v>
      </c>
      <c r="H3166" t="s">
        <v>8246</v>
      </c>
      <c r="I3166" s="9">
        <v>1402341615</v>
      </c>
      <c r="J3166">
        <v>1399490415</v>
      </c>
      <c r="K3166" t="b">
        <v>1</v>
      </c>
      <c r="L3166">
        <v>71</v>
      </c>
      <c r="M3166" t="b">
        <v>1</v>
      </c>
      <c r="N3166" s="11">
        <f t="shared" si="294"/>
        <v>106.76</v>
      </c>
      <c r="O3166" s="16">
        <f t="shared" si="295"/>
        <v>41766.80572916667</v>
      </c>
      <c r="P3166" s="18">
        <f t="shared" si="296"/>
        <v>41799.80572916667</v>
      </c>
      <c r="Q3166" t="s">
        <v>8271</v>
      </c>
      <c r="R3166" s="7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7">
        <v>750</v>
      </c>
      <c r="E3167">
        <v>1220</v>
      </c>
      <c r="F3167" t="s">
        <v>8219</v>
      </c>
      <c r="G3167" t="s">
        <v>8224</v>
      </c>
      <c r="H3167" t="s">
        <v>8246</v>
      </c>
      <c r="I3167" s="9">
        <v>1304395140</v>
      </c>
      <c r="J3167">
        <v>1302493760</v>
      </c>
      <c r="K3167" t="b">
        <v>1</v>
      </c>
      <c r="L3167">
        <v>21</v>
      </c>
      <c r="M3167" t="b">
        <v>1</v>
      </c>
      <c r="N3167" s="11">
        <f t="shared" si="294"/>
        <v>162.66666666666666</v>
      </c>
      <c r="O3167" s="16">
        <f t="shared" si="295"/>
        <v>40644.159259259257</v>
      </c>
      <c r="P3167" s="18">
        <f t="shared" si="296"/>
        <v>40666.165972222225</v>
      </c>
      <c r="Q3167" t="s">
        <v>8271</v>
      </c>
      <c r="R3167" s="7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7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9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>
        <f t="shared" si="294"/>
        <v>160.22808571428573</v>
      </c>
      <c r="O3168" s="16">
        <f t="shared" si="295"/>
        <v>41940.69158564815</v>
      </c>
      <c r="P3168" s="18">
        <f t="shared" si="296"/>
        <v>41969.332638888889</v>
      </c>
      <c r="Q3168" t="s">
        <v>8271</v>
      </c>
      <c r="R3168" s="7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7">
        <v>3000</v>
      </c>
      <c r="E3169">
        <v>3485</v>
      </c>
      <c r="F3169" t="s">
        <v>8219</v>
      </c>
      <c r="G3169" t="s">
        <v>8224</v>
      </c>
      <c r="H3169" t="s">
        <v>8246</v>
      </c>
      <c r="I3169" s="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>
        <f t="shared" si="294"/>
        <v>116.16666666666666</v>
      </c>
      <c r="O3169" s="16">
        <f t="shared" si="295"/>
        <v>41839.175706018519</v>
      </c>
      <c r="P3169" s="18">
        <f t="shared" si="296"/>
        <v>41853.175706018519</v>
      </c>
      <c r="Q3169" t="s">
        <v>8271</v>
      </c>
      <c r="R3169" s="7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7">
        <v>2500</v>
      </c>
      <c r="E3170">
        <v>3105</v>
      </c>
      <c r="F3170" t="s">
        <v>8219</v>
      </c>
      <c r="G3170" t="s">
        <v>8224</v>
      </c>
      <c r="H3170" t="s">
        <v>8246</v>
      </c>
      <c r="I3170" s="9">
        <v>1402696800</v>
      </c>
      <c r="J3170">
        <v>1399948353</v>
      </c>
      <c r="K3170" t="b">
        <v>1</v>
      </c>
      <c r="L3170">
        <v>61</v>
      </c>
      <c r="M3170" t="b">
        <v>1</v>
      </c>
      <c r="N3170" s="11">
        <f t="shared" si="294"/>
        <v>124.2</v>
      </c>
      <c r="O3170" s="16">
        <f t="shared" si="295"/>
        <v>41772.105937500004</v>
      </c>
      <c r="P3170" s="18">
        <f t="shared" si="296"/>
        <v>41803.916666666664</v>
      </c>
      <c r="Q3170" t="s">
        <v>8271</v>
      </c>
      <c r="R3170" s="7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7">
        <v>8000</v>
      </c>
      <c r="E3171">
        <v>8241</v>
      </c>
      <c r="F3171" t="s">
        <v>8219</v>
      </c>
      <c r="G3171" t="s">
        <v>8224</v>
      </c>
      <c r="H3171" t="s">
        <v>8246</v>
      </c>
      <c r="I3171" s="9">
        <v>1386910740</v>
      </c>
      <c r="J3171">
        <v>1384364561</v>
      </c>
      <c r="K3171" t="b">
        <v>1</v>
      </c>
      <c r="L3171">
        <v>82</v>
      </c>
      <c r="M3171" t="b">
        <v>1</v>
      </c>
      <c r="N3171" s="11">
        <f t="shared" si="294"/>
        <v>103.01249999999999</v>
      </c>
      <c r="O3171" s="16">
        <f t="shared" si="295"/>
        <v>41591.737974537034</v>
      </c>
      <c r="P3171" s="18">
        <f t="shared" si="296"/>
        <v>41621.207638888889</v>
      </c>
      <c r="Q3171" t="s">
        <v>8271</v>
      </c>
      <c r="R3171" s="7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7">
        <v>2000</v>
      </c>
      <c r="E3172">
        <v>2245</v>
      </c>
      <c r="F3172" t="s">
        <v>8219</v>
      </c>
      <c r="G3172" t="s">
        <v>8224</v>
      </c>
      <c r="H3172" t="s">
        <v>8246</v>
      </c>
      <c r="I3172" s="9">
        <v>1404273600</v>
      </c>
      <c r="J3172">
        <v>1401414944</v>
      </c>
      <c r="K3172" t="b">
        <v>1</v>
      </c>
      <c r="L3172">
        <v>71</v>
      </c>
      <c r="M3172" t="b">
        <v>1</v>
      </c>
      <c r="N3172" s="11">
        <f t="shared" si="294"/>
        <v>112.25</v>
      </c>
      <c r="O3172" s="16">
        <f t="shared" si="295"/>
        <v>41789.080370370371</v>
      </c>
      <c r="P3172" s="18">
        <f t="shared" si="296"/>
        <v>41822.166666666664</v>
      </c>
      <c r="Q3172" t="s">
        <v>8271</v>
      </c>
      <c r="R3172" s="7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7">
        <v>7000</v>
      </c>
      <c r="E3173">
        <v>7617</v>
      </c>
      <c r="F3173" t="s">
        <v>8219</v>
      </c>
      <c r="G3173" t="s">
        <v>8225</v>
      </c>
      <c r="H3173" t="s">
        <v>8247</v>
      </c>
      <c r="I3173" s="9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>
        <f t="shared" si="294"/>
        <v>108.8142857142857</v>
      </c>
      <c r="O3173" s="16">
        <f t="shared" si="295"/>
        <v>42466.608310185184</v>
      </c>
      <c r="P3173" s="18">
        <f t="shared" si="296"/>
        <v>42496.608310185184</v>
      </c>
      <c r="Q3173" t="s">
        <v>8271</v>
      </c>
      <c r="R3173" s="7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7">
        <v>2000</v>
      </c>
      <c r="E3174">
        <v>2300</v>
      </c>
      <c r="F3174" t="s">
        <v>8219</v>
      </c>
      <c r="G3174" t="s">
        <v>8224</v>
      </c>
      <c r="H3174" t="s">
        <v>8246</v>
      </c>
      <c r="I3174" s="9">
        <v>1329240668</v>
      </c>
      <c r="J3174">
        <v>1326648668</v>
      </c>
      <c r="K3174" t="b">
        <v>1</v>
      </c>
      <c r="L3174">
        <v>29</v>
      </c>
      <c r="M3174" t="b">
        <v>1</v>
      </c>
      <c r="N3174" s="11">
        <f t="shared" si="294"/>
        <v>114.99999999999999</v>
      </c>
      <c r="O3174" s="16">
        <f t="shared" si="295"/>
        <v>40923.729953703703</v>
      </c>
      <c r="P3174" s="18">
        <f t="shared" si="296"/>
        <v>40953.729953703703</v>
      </c>
      <c r="Q3174" t="s">
        <v>8271</v>
      </c>
      <c r="R3174" s="7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7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9">
        <v>1411765492</v>
      </c>
      <c r="J3175">
        <v>1409173492</v>
      </c>
      <c r="K3175" t="b">
        <v>1</v>
      </c>
      <c r="L3175">
        <v>74</v>
      </c>
      <c r="M3175" t="b">
        <v>1</v>
      </c>
      <c r="N3175" s="11">
        <f t="shared" si="294"/>
        <v>103</v>
      </c>
      <c r="O3175" s="16">
        <f t="shared" si="295"/>
        <v>41878.878379629627</v>
      </c>
      <c r="P3175" s="18">
        <f t="shared" si="296"/>
        <v>41908.878379629627</v>
      </c>
      <c r="Q3175" t="s">
        <v>8271</v>
      </c>
      <c r="R3175" s="7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7">
        <v>3000</v>
      </c>
      <c r="E3176">
        <v>3034</v>
      </c>
      <c r="F3176" t="s">
        <v>8219</v>
      </c>
      <c r="G3176" t="s">
        <v>8224</v>
      </c>
      <c r="H3176" t="s">
        <v>8246</v>
      </c>
      <c r="I3176" s="9">
        <v>1408999508</v>
      </c>
      <c r="J3176">
        <v>1407789908</v>
      </c>
      <c r="K3176" t="b">
        <v>1</v>
      </c>
      <c r="L3176">
        <v>23</v>
      </c>
      <c r="M3176" t="b">
        <v>1</v>
      </c>
      <c r="N3176" s="11">
        <f t="shared" si="294"/>
        <v>101.13333333333334</v>
      </c>
      <c r="O3176" s="16">
        <f t="shared" si="295"/>
        <v>41862.864675925928</v>
      </c>
      <c r="P3176" s="18">
        <f t="shared" si="296"/>
        <v>41876.864675925928</v>
      </c>
      <c r="Q3176" t="s">
        <v>8271</v>
      </c>
      <c r="R3176" s="7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7">
        <v>5000</v>
      </c>
      <c r="E3177">
        <v>5478</v>
      </c>
      <c r="F3177" t="s">
        <v>8219</v>
      </c>
      <c r="G3177" t="s">
        <v>8224</v>
      </c>
      <c r="H3177" t="s">
        <v>8246</v>
      </c>
      <c r="I3177" s="9">
        <v>1297977427</v>
      </c>
      <c r="J3177">
        <v>1292793427</v>
      </c>
      <c r="K3177" t="b">
        <v>1</v>
      </c>
      <c r="L3177">
        <v>60</v>
      </c>
      <c r="M3177" t="b">
        <v>1</v>
      </c>
      <c r="N3177" s="11">
        <f t="shared" si="294"/>
        <v>109.55999999999999</v>
      </c>
      <c r="O3177" s="16">
        <f t="shared" si="295"/>
        <v>40531.886886574073</v>
      </c>
      <c r="P3177" s="18">
        <f t="shared" si="296"/>
        <v>40591.886886574073</v>
      </c>
      <c r="Q3177" t="s">
        <v>8271</v>
      </c>
      <c r="R3177" s="7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7">
        <v>1900</v>
      </c>
      <c r="E3178">
        <v>2182</v>
      </c>
      <c r="F3178" t="s">
        <v>8219</v>
      </c>
      <c r="G3178" t="s">
        <v>8224</v>
      </c>
      <c r="H3178" t="s">
        <v>8246</v>
      </c>
      <c r="I3178" s="9">
        <v>1376838000</v>
      </c>
      <c r="J3178">
        <v>1374531631</v>
      </c>
      <c r="K3178" t="b">
        <v>1</v>
      </c>
      <c r="L3178">
        <v>55</v>
      </c>
      <c r="M3178" t="b">
        <v>1</v>
      </c>
      <c r="N3178" s="11">
        <f t="shared" si="294"/>
        <v>114.8421052631579</v>
      </c>
      <c r="O3178" s="16">
        <f t="shared" si="295"/>
        <v>41477.930914351848</v>
      </c>
      <c r="P3178" s="18">
        <f t="shared" si="296"/>
        <v>41504.625</v>
      </c>
      <c r="Q3178" t="s">
        <v>8271</v>
      </c>
      <c r="R3178" s="7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7">
        <v>2500</v>
      </c>
      <c r="E3179">
        <v>2935</v>
      </c>
      <c r="F3179" t="s">
        <v>8219</v>
      </c>
      <c r="G3179" t="s">
        <v>8224</v>
      </c>
      <c r="H3179" t="s">
        <v>8246</v>
      </c>
      <c r="I3179" s="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>
        <f t="shared" si="294"/>
        <v>117.39999999999999</v>
      </c>
      <c r="O3179" s="16">
        <f t="shared" si="295"/>
        <v>41781.666770833333</v>
      </c>
      <c r="P3179" s="18">
        <f t="shared" si="296"/>
        <v>41811.666770833333</v>
      </c>
      <c r="Q3179" t="s">
        <v>8271</v>
      </c>
      <c r="R3179" s="7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7">
        <v>1500</v>
      </c>
      <c r="E3180">
        <v>2576</v>
      </c>
      <c r="F3180" t="s">
        <v>8219</v>
      </c>
      <c r="G3180" t="s">
        <v>8225</v>
      </c>
      <c r="H3180" t="s">
        <v>8247</v>
      </c>
      <c r="I3180" s="9">
        <v>1405521075</v>
      </c>
      <c r="J3180">
        <v>1402929075</v>
      </c>
      <c r="K3180" t="b">
        <v>1</v>
      </c>
      <c r="L3180">
        <v>78</v>
      </c>
      <c r="M3180" t="b">
        <v>1</v>
      </c>
      <c r="N3180" s="11">
        <f t="shared" si="294"/>
        <v>171.73333333333335</v>
      </c>
      <c r="O3180" s="16">
        <f t="shared" si="295"/>
        <v>41806.605034722219</v>
      </c>
      <c r="P3180" s="18">
        <f t="shared" si="296"/>
        <v>41836.605034722219</v>
      </c>
      <c r="Q3180" t="s">
        <v>8271</v>
      </c>
      <c r="R3180" s="7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7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9">
        <v>1367859071</v>
      </c>
      <c r="J3181">
        <v>1365699071</v>
      </c>
      <c r="K3181" t="b">
        <v>1</v>
      </c>
      <c r="L3181">
        <v>62</v>
      </c>
      <c r="M3181" t="b">
        <v>1</v>
      </c>
      <c r="N3181" s="11">
        <f t="shared" si="294"/>
        <v>114.16238095238094</v>
      </c>
      <c r="O3181" s="16">
        <f t="shared" si="295"/>
        <v>41375.702210648145</v>
      </c>
      <c r="P3181" s="18">
        <f t="shared" si="296"/>
        <v>41400.702210648145</v>
      </c>
      <c r="Q3181" t="s">
        <v>8271</v>
      </c>
      <c r="R3181" s="7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7">
        <v>1200</v>
      </c>
      <c r="E3182">
        <v>1437</v>
      </c>
      <c r="F3182" t="s">
        <v>8219</v>
      </c>
      <c r="G3182" t="s">
        <v>8225</v>
      </c>
      <c r="H3182" t="s">
        <v>8247</v>
      </c>
      <c r="I3182" s="9">
        <v>1403258049</v>
      </c>
      <c r="J3182">
        <v>1400666049</v>
      </c>
      <c r="K3182" t="b">
        <v>1</v>
      </c>
      <c r="L3182">
        <v>45</v>
      </c>
      <c r="M3182" t="b">
        <v>1</v>
      </c>
      <c r="N3182" s="11">
        <f t="shared" si="294"/>
        <v>119.75</v>
      </c>
      <c r="O3182" s="16">
        <f t="shared" si="295"/>
        <v>41780.412604166668</v>
      </c>
      <c r="P3182" s="18">
        <f t="shared" si="296"/>
        <v>41810.412604166668</v>
      </c>
      <c r="Q3182" t="s">
        <v>8271</v>
      </c>
      <c r="R3182" s="7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7">
        <v>500</v>
      </c>
      <c r="E3183">
        <v>545</v>
      </c>
      <c r="F3183" t="s">
        <v>8219</v>
      </c>
      <c r="G3183" t="s">
        <v>8225</v>
      </c>
      <c r="H3183" t="s">
        <v>8247</v>
      </c>
      <c r="I3183" s="9">
        <v>1402848000</v>
      </c>
      <c r="J3183">
        <v>1400570787</v>
      </c>
      <c r="K3183" t="b">
        <v>1</v>
      </c>
      <c r="L3183">
        <v>15</v>
      </c>
      <c r="M3183" t="b">
        <v>1</v>
      </c>
      <c r="N3183" s="11">
        <f t="shared" si="294"/>
        <v>109.00000000000001</v>
      </c>
      <c r="O3183" s="16">
        <f t="shared" si="295"/>
        <v>41779.310034722221</v>
      </c>
      <c r="P3183" s="18">
        <f t="shared" si="296"/>
        <v>41805.666666666664</v>
      </c>
      <c r="Q3183" t="s">
        <v>8271</v>
      </c>
      <c r="R3183" s="7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7">
        <v>7000</v>
      </c>
      <c r="E3184">
        <v>7062</v>
      </c>
      <c r="F3184" t="s">
        <v>8219</v>
      </c>
      <c r="G3184" t="s">
        <v>8224</v>
      </c>
      <c r="H3184" t="s">
        <v>8246</v>
      </c>
      <c r="I3184" s="9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>
        <f t="shared" si="294"/>
        <v>100.88571428571429</v>
      </c>
      <c r="O3184" s="16">
        <f t="shared" si="295"/>
        <v>40883.949317129627</v>
      </c>
      <c r="P3184" s="18">
        <f t="shared" si="296"/>
        <v>40939.708333333336</v>
      </c>
      <c r="Q3184" t="s">
        <v>8271</v>
      </c>
      <c r="R3184" s="7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7">
        <v>2500</v>
      </c>
      <c r="E3185">
        <v>2725</v>
      </c>
      <c r="F3185" t="s">
        <v>8219</v>
      </c>
      <c r="G3185" t="s">
        <v>8224</v>
      </c>
      <c r="H3185" t="s">
        <v>8246</v>
      </c>
      <c r="I3185" s="9">
        <v>1377284669</v>
      </c>
      <c r="J3185">
        <v>1375729469</v>
      </c>
      <c r="K3185" t="b">
        <v>1</v>
      </c>
      <c r="L3185">
        <v>68</v>
      </c>
      <c r="M3185" t="b">
        <v>1</v>
      </c>
      <c r="N3185" s="11">
        <f t="shared" si="294"/>
        <v>109.00000000000001</v>
      </c>
      <c r="O3185" s="16">
        <f t="shared" si="295"/>
        <v>41491.79478009259</v>
      </c>
      <c r="P3185" s="18">
        <f t="shared" si="296"/>
        <v>41509.79478009259</v>
      </c>
      <c r="Q3185" t="s">
        <v>8271</v>
      </c>
      <c r="R3185" s="7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7">
        <v>4300</v>
      </c>
      <c r="E3186">
        <v>4610</v>
      </c>
      <c r="F3186" t="s">
        <v>8219</v>
      </c>
      <c r="G3186" t="s">
        <v>8224</v>
      </c>
      <c r="H3186" t="s">
        <v>8246</v>
      </c>
      <c r="I3186" s="9">
        <v>1404258631</v>
      </c>
      <c r="J3186">
        <v>1401666631</v>
      </c>
      <c r="K3186" t="b">
        <v>1</v>
      </c>
      <c r="L3186">
        <v>46</v>
      </c>
      <c r="M3186" t="b">
        <v>1</v>
      </c>
      <c r="N3186" s="11">
        <f t="shared" si="294"/>
        <v>107.20930232558139</v>
      </c>
      <c r="O3186" s="16">
        <f t="shared" si="295"/>
        <v>41791.993414351848</v>
      </c>
      <c r="P3186" s="18">
        <f t="shared" si="296"/>
        <v>41821.993414351848</v>
      </c>
      <c r="Q3186" t="s">
        <v>8271</v>
      </c>
      <c r="R3186" s="7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7">
        <v>1000</v>
      </c>
      <c r="E3187">
        <v>1000</v>
      </c>
      <c r="F3187" t="s">
        <v>8219</v>
      </c>
      <c r="G3187" t="s">
        <v>8225</v>
      </c>
      <c r="H3187" t="s">
        <v>8247</v>
      </c>
      <c r="I3187" s="9">
        <v>1405553241</v>
      </c>
      <c r="J3187">
        <v>1404948441</v>
      </c>
      <c r="K3187" t="b">
        <v>1</v>
      </c>
      <c r="L3187">
        <v>24</v>
      </c>
      <c r="M3187" t="b">
        <v>1</v>
      </c>
      <c r="N3187" s="11">
        <f t="shared" si="294"/>
        <v>100</v>
      </c>
      <c r="O3187" s="16">
        <f t="shared" si="295"/>
        <v>41829.977326388893</v>
      </c>
      <c r="P3187" s="18">
        <f t="shared" si="296"/>
        <v>41836.977326388893</v>
      </c>
      <c r="Q3187" t="s">
        <v>8271</v>
      </c>
      <c r="R3187" s="7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7">
        <v>3200</v>
      </c>
      <c r="E3188">
        <v>3270</v>
      </c>
      <c r="F3188" t="s">
        <v>8219</v>
      </c>
      <c r="G3188" t="s">
        <v>8225</v>
      </c>
      <c r="H3188" t="s">
        <v>8247</v>
      </c>
      <c r="I3188" s="9">
        <v>1410901200</v>
      </c>
      <c r="J3188">
        <v>1408313438</v>
      </c>
      <c r="K3188" t="b">
        <v>1</v>
      </c>
      <c r="L3188">
        <v>70</v>
      </c>
      <c r="M3188" t="b">
        <v>1</v>
      </c>
      <c r="N3188" s="11">
        <f t="shared" si="294"/>
        <v>102.18750000000001</v>
      </c>
      <c r="O3188" s="16">
        <f t="shared" si="295"/>
        <v>41868.924050925925</v>
      </c>
      <c r="P3188" s="18">
        <f t="shared" si="296"/>
        <v>41898.875</v>
      </c>
      <c r="Q3188" t="s">
        <v>8271</v>
      </c>
      <c r="R3188" s="7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7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>
        <f t="shared" si="294"/>
        <v>116.29333333333334</v>
      </c>
      <c r="O3189" s="16">
        <f t="shared" si="295"/>
        <v>41835.666354166664</v>
      </c>
      <c r="P3189" s="18">
        <f t="shared" si="296"/>
        <v>41855.666354166664</v>
      </c>
      <c r="Q3189" t="s">
        <v>8271</v>
      </c>
      <c r="R3189" s="7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7">
        <v>200</v>
      </c>
      <c r="E3190">
        <v>130</v>
      </c>
      <c r="F3190" t="s">
        <v>8221</v>
      </c>
      <c r="G3190" t="s">
        <v>8225</v>
      </c>
      <c r="H3190" t="s">
        <v>8247</v>
      </c>
      <c r="I3190" s="9">
        <v>1433930302</v>
      </c>
      <c r="J3190">
        <v>1432115902</v>
      </c>
      <c r="K3190" t="b">
        <v>0</v>
      </c>
      <c r="L3190">
        <v>9</v>
      </c>
      <c r="M3190" t="b">
        <v>0</v>
      </c>
      <c r="N3190" s="11">
        <f t="shared" si="294"/>
        <v>65</v>
      </c>
      <c r="O3190" s="16">
        <f t="shared" si="295"/>
        <v>42144.415532407409</v>
      </c>
      <c r="P3190" s="18">
        <f t="shared" si="296"/>
        <v>42165.415532407409</v>
      </c>
      <c r="Q3190" t="s">
        <v>8305</v>
      </c>
      <c r="R3190" s="7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7">
        <v>55000</v>
      </c>
      <c r="E3191">
        <v>6780</v>
      </c>
      <c r="F3191" t="s">
        <v>8221</v>
      </c>
      <c r="G3191" t="s">
        <v>8235</v>
      </c>
      <c r="H3191" t="s">
        <v>8255</v>
      </c>
      <c r="I3191" s="9">
        <v>1432455532</v>
      </c>
      <c r="J3191">
        <v>1429863532</v>
      </c>
      <c r="K3191" t="b">
        <v>0</v>
      </c>
      <c r="L3191">
        <v>19</v>
      </c>
      <c r="M3191" t="b">
        <v>0</v>
      </c>
      <c r="N3191" s="11">
        <f t="shared" si="294"/>
        <v>12.327272727272726</v>
      </c>
      <c r="O3191" s="16">
        <f t="shared" si="295"/>
        <v>42118.346435185187</v>
      </c>
      <c r="P3191" s="18">
        <f t="shared" si="296"/>
        <v>42148.346435185187</v>
      </c>
      <c r="Q3191" t="s">
        <v>8305</v>
      </c>
      <c r="R3191" s="7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7">
        <v>4000</v>
      </c>
      <c r="E3192">
        <v>0</v>
      </c>
      <c r="F3192" t="s">
        <v>8221</v>
      </c>
      <c r="G3192" t="s">
        <v>8229</v>
      </c>
      <c r="H3192" t="s">
        <v>8251</v>
      </c>
      <c r="I3192" s="9">
        <v>1481258275</v>
      </c>
      <c r="J3192">
        <v>1478662675</v>
      </c>
      <c r="K3192" t="b">
        <v>0</v>
      </c>
      <c r="L3192">
        <v>0</v>
      </c>
      <c r="M3192" t="b">
        <v>0</v>
      </c>
      <c r="N3192" s="11">
        <f t="shared" si="294"/>
        <v>0</v>
      </c>
      <c r="O3192" s="16">
        <f t="shared" si="295"/>
        <v>42683.151331018518</v>
      </c>
      <c r="P3192" s="18">
        <f t="shared" si="296"/>
        <v>42713.192997685182</v>
      </c>
      <c r="Q3192" t="s">
        <v>8305</v>
      </c>
      <c r="R3192" s="7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7">
        <v>3750</v>
      </c>
      <c r="E3193">
        <v>151</v>
      </c>
      <c r="F3193" t="s">
        <v>8221</v>
      </c>
      <c r="G3193" t="s">
        <v>8224</v>
      </c>
      <c r="H3193" t="s">
        <v>8246</v>
      </c>
      <c r="I3193" s="9">
        <v>1471370869</v>
      </c>
      <c r="J3193">
        <v>1466186869</v>
      </c>
      <c r="K3193" t="b">
        <v>0</v>
      </c>
      <c r="L3193">
        <v>4</v>
      </c>
      <c r="M3193" t="b">
        <v>0</v>
      </c>
      <c r="N3193" s="11">
        <f t="shared" si="294"/>
        <v>4.0266666666666664</v>
      </c>
      <c r="O3193" s="16">
        <f t="shared" si="295"/>
        <v>42538.755428240736</v>
      </c>
      <c r="P3193" s="18">
        <f t="shared" si="296"/>
        <v>42598.755428240736</v>
      </c>
      <c r="Q3193" t="s">
        <v>8305</v>
      </c>
      <c r="R3193" s="7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7">
        <v>10000</v>
      </c>
      <c r="E3194">
        <v>102</v>
      </c>
      <c r="F3194" t="s">
        <v>8221</v>
      </c>
      <c r="G3194" t="s">
        <v>8225</v>
      </c>
      <c r="H3194" t="s">
        <v>8247</v>
      </c>
      <c r="I3194" s="9">
        <v>1425160800</v>
      </c>
      <c r="J3194">
        <v>1421274859</v>
      </c>
      <c r="K3194" t="b">
        <v>0</v>
      </c>
      <c r="L3194">
        <v>8</v>
      </c>
      <c r="M3194" t="b">
        <v>0</v>
      </c>
      <c r="N3194" s="11">
        <f t="shared" si="294"/>
        <v>1.02</v>
      </c>
      <c r="O3194" s="16">
        <f t="shared" si="295"/>
        <v>42018.94049768518</v>
      </c>
      <c r="P3194" s="18">
        <f t="shared" si="296"/>
        <v>42063.916666666672</v>
      </c>
      <c r="Q3194" t="s">
        <v>8305</v>
      </c>
      <c r="R3194" s="7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7">
        <v>5000</v>
      </c>
      <c r="E3195">
        <v>587</v>
      </c>
      <c r="F3195" t="s">
        <v>8221</v>
      </c>
      <c r="G3195" t="s">
        <v>8225</v>
      </c>
      <c r="H3195" t="s">
        <v>8247</v>
      </c>
      <c r="I3195" s="9">
        <v>1424474056</v>
      </c>
      <c r="J3195">
        <v>1420586056</v>
      </c>
      <c r="K3195" t="b">
        <v>0</v>
      </c>
      <c r="L3195">
        <v>24</v>
      </c>
      <c r="M3195" t="b">
        <v>0</v>
      </c>
      <c r="N3195" s="11">
        <f t="shared" si="294"/>
        <v>11.74</v>
      </c>
      <c r="O3195" s="16">
        <f t="shared" si="295"/>
        <v>42010.968240740738</v>
      </c>
      <c r="P3195" s="18">
        <f t="shared" si="296"/>
        <v>42055.968240740738</v>
      </c>
      <c r="Q3195" t="s">
        <v>8305</v>
      </c>
      <c r="R3195" s="7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7">
        <v>11000</v>
      </c>
      <c r="E3196">
        <v>0</v>
      </c>
      <c r="F3196" t="s">
        <v>8221</v>
      </c>
      <c r="G3196" t="s">
        <v>8224</v>
      </c>
      <c r="H3196" t="s">
        <v>8246</v>
      </c>
      <c r="I3196" s="9">
        <v>1437960598</v>
      </c>
      <c r="J3196">
        <v>1435368598</v>
      </c>
      <c r="K3196" t="b">
        <v>0</v>
      </c>
      <c r="L3196">
        <v>0</v>
      </c>
      <c r="M3196" t="b">
        <v>0</v>
      </c>
      <c r="N3196" s="11">
        <f t="shared" si="294"/>
        <v>0</v>
      </c>
      <c r="O3196" s="16">
        <f t="shared" si="295"/>
        <v>42182.062476851846</v>
      </c>
      <c r="P3196" s="18">
        <f t="shared" si="296"/>
        <v>42212.062476851846</v>
      </c>
      <c r="Q3196" t="s">
        <v>8305</v>
      </c>
      <c r="R3196" s="7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7">
        <v>3500</v>
      </c>
      <c r="E3197">
        <v>2070</v>
      </c>
      <c r="F3197" t="s">
        <v>8221</v>
      </c>
      <c r="G3197" t="s">
        <v>8224</v>
      </c>
      <c r="H3197" t="s">
        <v>8246</v>
      </c>
      <c r="I3197" s="9">
        <v>1423750542</v>
      </c>
      <c r="J3197">
        <v>1421158542</v>
      </c>
      <c r="K3197" t="b">
        <v>0</v>
      </c>
      <c r="L3197">
        <v>39</v>
      </c>
      <c r="M3197" t="b">
        <v>0</v>
      </c>
      <c r="N3197" s="11">
        <f t="shared" si="294"/>
        <v>59.142857142857139</v>
      </c>
      <c r="O3197" s="16">
        <f t="shared" si="295"/>
        <v>42017.594236111108</v>
      </c>
      <c r="P3197" s="18">
        <f t="shared" si="296"/>
        <v>42047.594236111108</v>
      </c>
      <c r="Q3197" t="s">
        <v>8305</v>
      </c>
      <c r="R3197" s="7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7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9">
        <v>1438437600</v>
      </c>
      <c r="J3198">
        <v>1433254875</v>
      </c>
      <c r="K3198" t="b">
        <v>0</v>
      </c>
      <c r="L3198">
        <v>6</v>
      </c>
      <c r="M3198" t="b">
        <v>0</v>
      </c>
      <c r="N3198" s="11">
        <f t="shared" si="294"/>
        <v>0.06</v>
      </c>
      <c r="O3198" s="16">
        <f t="shared" si="295"/>
        <v>42157.598090277781</v>
      </c>
      <c r="P3198" s="18">
        <f t="shared" si="296"/>
        <v>42217.583333333328</v>
      </c>
      <c r="Q3198" t="s">
        <v>8305</v>
      </c>
      <c r="R3198" s="7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7">
        <v>10000</v>
      </c>
      <c r="E3199">
        <v>1145</v>
      </c>
      <c r="F3199" t="s">
        <v>8221</v>
      </c>
      <c r="G3199" t="s">
        <v>8234</v>
      </c>
      <c r="H3199" t="s">
        <v>8254</v>
      </c>
      <c r="I3199" s="9">
        <v>1423050618</v>
      </c>
      <c r="J3199">
        <v>1420458618</v>
      </c>
      <c r="K3199" t="b">
        <v>0</v>
      </c>
      <c r="L3199">
        <v>4</v>
      </c>
      <c r="M3199" t="b">
        <v>0</v>
      </c>
      <c r="N3199" s="11">
        <f t="shared" si="294"/>
        <v>11.450000000000001</v>
      </c>
      <c r="O3199" s="16">
        <f t="shared" si="295"/>
        <v>42009.493263888886</v>
      </c>
      <c r="P3199" s="18">
        <f t="shared" si="296"/>
        <v>42039.493263888886</v>
      </c>
      <c r="Q3199" t="s">
        <v>8305</v>
      </c>
      <c r="R3199" s="7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7">
        <v>30000</v>
      </c>
      <c r="E3200">
        <v>110</v>
      </c>
      <c r="F3200" t="s">
        <v>8221</v>
      </c>
      <c r="G3200" t="s">
        <v>8232</v>
      </c>
      <c r="H3200" t="s">
        <v>8253</v>
      </c>
      <c r="I3200" s="9">
        <v>1424081477</v>
      </c>
      <c r="J3200">
        <v>1420798277</v>
      </c>
      <c r="K3200" t="b">
        <v>0</v>
      </c>
      <c r="L3200">
        <v>3</v>
      </c>
      <c r="M3200" t="b">
        <v>0</v>
      </c>
      <c r="N3200" s="11">
        <f t="shared" si="294"/>
        <v>0.36666666666666664</v>
      </c>
      <c r="O3200" s="16">
        <f t="shared" si="295"/>
        <v>42013.424502314811</v>
      </c>
      <c r="P3200" s="18">
        <f t="shared" si="296"/>
        <v>42051.424502314811</v>
      </c>
      <c r="Q3200" t="s">
        <v>8305</v>
      </c>
      <c r="R3200" s="7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7">
        <v>5000</v>
      </c>
      <c r="E3201">
        <v>2608</v>
      </c>
      <c r="F3201" t="s">
        <v>8221</v>
      </c>
      <c r="G3201" t="s">
        <v>8224</v>
      </c>
      <c r="H3201" t="s">
        <v>8246</v>
      </c>
      <c r="I3201" s="9">
        <v>1410037200</v>
      </c>
      <c r="J3201">
        <v>1407435418</v>
      </c>
      <c r="K3201" t="b">
        <v>0</v>
      </c>
      <c r="L3201">
        <v>53</v>
      </c>
      <c r="M3201" t="b">
        <v>0</v>
      </c>
      <c r="N3201" s="11">
        <f t="shared" si="294"/>
        <v>52.16</v>
      </c>
      <c r="O3201" s="16">
        <f t="shared" si="295"/>
        <v>41858.761782407404</v>
      </c>
      <c r="P3201" s="18">
        <f t="shared" si="296"/>
        <v>41888.875</v>
      </c>
      <c r="Q3201" t="s">
        <v>8305</v>
      </c>
      <c r="R3201" s="7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7">
        <v>50000</v>
      </c>
      <c r="E3202">
        <v>1</v>
      </c>
      <c r="F3202" t="s">
        <v>8221</v>
      </c>
      <c r="G3202" t="s">
        <v>8224</v>
      </c>
      <c r="H3202" t="s">
        <v>8246</v>
      </c>
      <c r="I3202" s="9">
        <v>1461994440</v>
      </c>
      <c r="J3202">
        <v>1459410101</v>
      </c>
      <c r="K3202" t="b">
        <v>0</v>
      </c>
      <c r="L3202">
        <v>1</v>
      </c>
      <c r="M3202" t="b">
        <v>0</v>
      </c>
      <c r="N3202" s="11">
        <f t="shared" ref="N3202:N3265" si="300">E3202/D3202*100</f>
        <v>2E-3</v>
      </c>
      <c r="O3202" s="16">
        <f t="shared" ref="O3202:O3265" si="301">(((J3202/60)/60)/24)+DATE(1970,1,1)</f>
        <v>42460.320613425924</v>
      </c>
      <c r="P3202" s="18">
        <f t="shared" ref="P3202:P3265" si="302">(((I3202/60)/60)/24)+DATE(1970,1,1)</f>
        <v>42490.231944444444</v>
      </c>
      <c r="Q3202" t="s">
        <v>8305</v>
      </c>
      <c r="R3202" s="7">
        <f t="shared" ref="R3202:R3265" si="303">E3202/L3202</f>
        <v>1</v>
      </c>
      <c r="S3202" t="str">
        <f t="shared" si="298"/>
        <v>theater</v>
      </c>
      <c r="T3202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7">
        <v>2000</v>
      </c>
      <c r="E3203">
        <v>25</v>
      </c>
      <c r="F3203" t="s">
        <v>8221</v>
      </c>
      <c r="G3203" t="s">
        <v>8225</v>
      </c>
      <c r="H3203" t="s">
        <v>8247</v>
      </c>
      <c r="I3203" s="9">
        <v>1409509477</v>
      </c>
      <c r="J3203">
        <v>1407695077</v>
      </c>
      <c r="K3203" t="b">
        <v>0</v>
      </c>
      <c r="L3203">
        <v>2</v>
      </c>
      <c r="M3203" t="b">
        <v>0</v>
      </c>
      <c r="N3203" s="11">
        <f t="shared" si="300"/>
        <v>1.25</v>
      </c>
      <c r="O3203" s="16">
        <f t="shared" si="301"/>
        <v>41861.767094907409</v>
      </c>
      <c r="P3203" s="18">
        <f t="shared" si="302"/>
        <v>41882.767094907409</v>
      </c>
      <c r="Q3203" t="s">
        <v>8305</v>
      </c>
      <c r="R3203" s="7">
        <f t="shared" si="303"/>
        <v>12.5</v>
      </c>
      <c r="S3203" t="str">
        <f t="shared" ref="S3203:S3266" si="304">LEFT(Q3203,FIND("/",Q3203)-1)</f>
        <v>theater</v>
      </c>
      <c r="T3203" t="str">
        <f t="shared" ref="T3203:T3266" si="305">RIGHT(Q3203,LEN(Q3203)-FIND("/",Q3203))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7">
        <v>5000</v>
      </c>
      <c r="E3204">
        <v>2726</v>
      </c>
      <c r="F3204" t="s">
        <v>8221</v>
      </c>
      <c r="G3204" t="s">
        <v>8224</v>
      </c>
      <c r="H3204" t="s">
        <v>8246</v>
      </c>
      <c r="I3204" s="9">
        <v>1450072740</v>
      </c>
      <c r="J3204">
        <v>1445027346</v>
      </c>
      <c r="K3204" t="b">
        <v>0</v>
      </c>
      <c r="L3204">
        <v>25</v>
      </c>
      <c r="M3204" t="b">
        <v>0</v>
      </c>
      <c r="N3204" s="11">
        <f t="shared" si="300"/>
        <v>54.52</v>
      </c>
      <c r="O3204" s="16">
        <f t="shared" si="301"/>
        <v>42293.853541666671</v>
      </c>
      <c r="P3204" s="18">
        <f t="shared" si="302"/>
        <v>42352.249305555553</v>
      </c>
      <c r="Q3204" t="s">
        <v>8305</v>
      </c>
      <c r="R3204" s="7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7">
        <v>1000</v>
      </c>
      <c r="E3205">
        <v>250</v>
      </c>
      <c r="F3205" t="s">
        <v>8221</v>
      </c>
      <c r="G3205" t="s">
        <v>8224</v>
      </c>
      <c r="H3205" t="s">
        <v>8246</v>
      </c>
      <c r="I3205" s="9">
        <v>1443224622</v>
      </c>
      <c r="J3205">
        <v>1440632622</v>
      </c>
      <c r="K3205" t="b">
        <v>0</v>
      </c>
      <c r="L3205">
        <v>6</v>
      </c>
      <c r="M3205" t="b">
        <v>0</v>
      </c>
      <c r="N3205" s="11">
        <f t="shared" si="300"/>
        <v>25</v>
      </c>
      <c r="O3205" s="16">
        <f t="shared" si="301"/>
        <v>42242.988680555558</v>
      </c>
      <c r="P3205" s="18">
        <f t="shared" si="302"/>
        <v>42272.988680555558</v>
      </c>
      <c r="Q3205" t="s">
        <v>8305</v>
      </c>
      <c r="R3205" s="7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7">
        <v>500</v>
      </c>
      <c r="E3206">
        <v>0</v>
      </c>
      <c r="F3206" t="s">
        <v>8221</v>
      </c>
      <c r="G3206" t="s">
        <v>8224</v>
      </c>
      <c r="H3206" t="s">
        <v>8246</v>
      </c>
      <c r="I3206" s="9">
        <v>1437149640</v>
      </c>
      <c r="J3206">
        <v>1434558479</v>
      </c>
      <c r="K3206" t="b">
        <v>0</v>
      </c>
      <c r="L3206">
        <v>0</v>
      </c>
      <c r="M3206" t="b">
        <v>0</v>
      </c>
      <c r="N3206" s="11">
        <f t="shared" si="300"/>
        <v>0</v>
      </c>
      <c r="O3206" s="16">
        <f t="shared" si="301"/>
        <v>42172.686099537037</v>
      </c>
      <c r="P3206" s="18">
        <f t="shared" si="302"/>
        <v>42202.676388888889</v>
      </c>
      <c r="Q3206" t="s">
        <v>8305</v>
      </c>
      <c r="R3206" s="7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7">
        <v>8000</v>
      </c>
      <c r="E3207">
        <v>273</v>
      </c>
      <c r="F3207" t="s">
        <v>8221</v>
      </c>
      <c r="G3207" t="s">
        <v>8225</v>
      </c>
      <c r="H3207" t="s">
        <v>8247</v>
      </c>
      <c r="I3207" s="9">
        <v>1430470772</v>
      </c>
      <c r="J3207">
        <v>1427878772</v>
      </c>
      <c r="K3207" t="b">
        <v>0</v>
      </c>
      <c r="L3207">
        <v>12</v>
      </c>
      <c r="M3207" t="b">
        <v>0</v>
      </c>
      <c r="N3207" s="11">
        <f t="shared" si="300"/>
        <v>3.4125000000000001</v>
      </c>
      <c r="O3207" s="16">
        <f t="shared" si="301"/>
        <v>42095.374675925923</v>
      </c>
      <c r="P3207" s="18">
        <f t="shared" si="302"/>
        <v>42125.374675925923</v>
      </c>
      <c r="Q3207" t="s">
        <v>8305</v>
      </c>
      <c r="R3207" s="7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7">
        <v>5000</v>
      </c>
      <c r="E3208">
        <v>0</v>
      </c>
      <c r="F3208" t="s">
        <v>8221</v>
      </c>
      <c r="G3208" t="s">
        <v>8224</v>
      </c>
      <c r="H3208" t="s">
        <v>8246</v>
      </c>
      <c r="I3208" s="9">
        <v>1442644651</v>
      </c>
      <c r="J3208">
        <v>1440052651</v>
      </c>
      <c r="K3208" t="b">
        <v>0</v>
      </c>
      <c r="L3208">
        <v>0</v>
      </c>
      <c r="M3208" t="b">
        <v>0</v>
      </c>
      <c r="N3208" s="11">
        <f t="shared" si="300"/>
        <v>0</v>
      </c>
      <c r="O3208" s="16">
        <f t="shared" si="301"/>
        <v>42236.276053240741</v>
      </c>
      <c r="P3208" s="18">
        <f t="shared" si="302"/>
        <v>42266.276053240741</v>
      </c>
      <c r="Q3208" t="s">
        <v>8305</v>
      </c>
      <c r="R3208" s="7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7">
        <v>5500</v>
      </c>
      <c r="E3209">
        <v>2550</v>
      </c>
      <c r="F3209" t="s">
        <v>8221</v>
      </c>
      <c r="G3209" t="s">
        <v>8224</v>
      </c>
      <c r="H3209" t="s">
        <v>8246</v>
      </c>
      <c r="I3209" s="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>
        <f t="shared" si="300"/>
        <v>46.36363636363636</v>
      </c>
      <c r="O3209" s="16">
        <f t="shared" si="301"/>
        <v>42057.277858796297</v>
      </c>
      <c r="P3209" s="18">
        <f t="shared" si="302"/>
        <v>42117.236192129625</v>
      </c>
      <c r="Q3209" t="s">
        <v>8305</v>
      </c>
      <c r="R3209" s="7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7">
        <v>5000</v>
      </c>
      <c r="E3210">
        <v>5175</v>
      </c>
      <c r="F3210" t="s">
        <v>8219</v>
      </c>
      <c r="G3210" t="s">
        <v>8224</v>
      </c>
      <c r="H3210" t="s">
        <v>8246</v>
      </c>
      <c r="I3210" s="9">
        <v>1406557877</v>
      </c>
      <c r="J3210">
        <v>1404743477</v>
      </c>
      <c r="K3210" t="b">
        <v>1</v>
      </c>
      <c r="L3210">
        <v>82</v>
      </c>
      <c r="M3210" t="b">
        <v>1</v>
      </c>
      <c r="N3210" s="11">
        <f t="shared" si="300"/>
        <v>103.49999999999999</v>
      </c>
      <c r="O3210" s="16">
        <f t="shared" si="301"/>
        <v>41827.605057870373</v>
      </c>
      <c r="P3210" s="18">
        <f t="shared" si="302"/>
        <v>41848.605057870373</v>
      </c>
      <c r="Q3210" t="s">
        <v>8271</v>
      </c>
      <c r="R3210" s="7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7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9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>
        <f t="shared" si="300"/>
        <v>119.32315789473684</v>
      </c>
      <c r="O3211" s="16">
        <f t="shared" si="301"/>
        <v>41778.637245370373</v>
      </c>
      <c r="P3211" s="18">
        <f t="shared" si="302"/>
        <v>41810.958333333336</v>
      </c>
      <c r="Q3211" t="s">
        <v>8271</v>
      </c>
      <c r="R3211" s="7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7">
        <v>3000</v>
      </c>
      <c r="E3212">
        <v>3773</v>
      </c>
      <c r="F3212" t="s">
        <v>8219</v>
      </c>
      <c r="G3212" t="s">
        <v>8224</v>
      </c>
      <c r="H3212" t="s">
        <v>8246</v>
      </c>
      <c r="I3212" s="9">
        <v>1338523140</v>
      </c>
      <c r="J3212">
        <v>1334442519</v>
      </c>
      <c r="K3212" t="b">
        <v>1</v>
      </c>
      <c r="L3212">
        <v>60</v>
      </c>
      <c r="M3212" t="b">
        <v>1</v>
      </c>
      <c r="N3212" s="11">
        <f t="shared" si="300"/>
        <v>125.76666666666667</v>
      </c>
      <c r="O3212" s="16">
        <f t="shared" si="301"/>
        <v>41013.936562499999</v>
      </c>
      <c r="P3212" s="18">
        <f t="shared" si="302"/>
        <v>41061.165972222225</v>
      </c>
      <c r="Q3212" t="s">
        <v>8271</v>
      </c>
      <c r="R3212" s="7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7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9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>
        <f t="shared" si="300"/>
        <v>119.74347826086958</v>
      </c>
      <c r="O3213" s="16">
        <f t="shared" si="301"/>
        <v>41834.586574074077</v>
      </c>
      <c r="P3213" s="18">
        <f t="shared" si="302"/>
        <v>41866.083333333336</v>
      </c>
      <c r="Q3213" t="s">
        <v>8271</v>
      </c>
      <c r="R3213" s="7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7">
        <v>4000</v>
      </c>
      <c r="E3214">
        <v>5050</v>
      </c>
      <c r="F3214" t="s">
        <v>8219</v>
      </c>
      <c r="G3214" t="s">
        <v>8224</v>
      </c>
      <c r="H3214" t="s">
        <v>8246</v>
      </c>
      <c r="I3214" s="9">
        <v>1407524751</v>
      </c>
      <c r="J3214">
        <v>1404932751</v>
      </c>
      <c r="K3214" t="b">
        <v>1</v>
      </c>
      <c r="L3214">
        <v>94</v>
      </c>
      <c r="M3214" t="b">
        <v>1</v>
      </c>
      <c r="N3214" s="11">
        <f t="shared" si="300"/>
        <v>126.25</v>
      </c>
      <c r="O3214" s="16">
        <f t="shared" si="301"/>
        <v>41829.795729166668</v>
      </c>
      <c r="P3214" s="18">
        <f t="shared" si="302"/>
        <v>41859.795729166668</v>
      </c>
      <c r="Q3214" t="s">
        <v>8271</v>
      </c>
      <c r="R3214" s="7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7">
        <v>6000</v>
      </c>
      <c r="E3215">
        <v>6007</v>
      </c>
      <c r="F3215" t="s">
        <v>8219</v>
      </c>
      <c r="G3215" t="s">
        <v>8225</v>
      </c>
      <c r="H3215" t="s">
        <v>8247</v>
      </c>
      <c r="I3215" s="9">
        <v>1437934759</v>
      </c>
      <c r="J3215">
        <v>1434478759</v>
      </c>
      <c r="K3215" t="b">
        <v>1</v>
      </c>
      <c r="L3215">
        <v>47</v>
      </c>
      <c r="M3215" t="b">
        <v>1</v>
      </c>
      <c r="N3215" s="11">
        <f t="shared" si="300"/>
        <v>100.11666666666667</v>
      </c>
      <c r="O3215" s="16">
        <f t="shared" si="301"/>
        <v>42171.763414351852</v>
      </c>
      <c r="P3215" s="18">
        <f t="shared" si="302"/>
        <v>42211.763414351852</v>
      </c>
      <c r="Q3215" t="s">
        <v>8271</v>
      </c>
      <c r="R3215" s="7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7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9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>
        <f t="shared" si="300"/>
        <v>102.13333333333334</v>
      </c>
      <c r="O3216" s="16">
        <f t="shared" si="301"/>
        <v>42337.792511574073</v>
      </c>
      <c r="P3216" s="18">
        <f t="shared" si="302"/>
        <v>42374.996527777781</v>
      </c>
      <c r="Q3216" t="s">
        <v>8271</v>
      </c>
      <c r="R3216" s="7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9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>
        <f t="shared" si="300"/>
        <v>100.35142857142858</v>
      </c>
      <c r="O3217" s="16">
        <f t="shared" si="301"/>
        <v>42219.665173611109</v>
      </c>
      <c r="P3217" s="18">
        <f t="shared" si="302"/>
        <v>42257.165972222225</v>
      </c>
      <c r="Q3217" t="s">
        <v>8271</v>
      </c>
      <c r="R3217" s="7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7">
        <v>2000</v>
      </c>
      <c r="E3218">
        <v>2001</v>
      </c>
      <c r="F3218" t="s">
        <v>8219</v>
      </c>
      <c r="G3218" t="s">
        <v>8225</v>
      </c>
      <c r="H3218" t="s">
        <v>8247</v>
      </c>
      <c r="I3218" s="9">
        <v>1436625000</v>
      </c>
      <c r="J3218">
        <v>1433934371</v>
      </c>
      <c r="K3218" t="b">
        <v>1</v>
      </c>
      <c r="L3218">
        <v>35</v>
      </c>
      <c r="M3218" t="b">
        <v>1</v>
      </c>
      <c r="N3218" s="11">
        <f t="shared" si="300"/>
        <v>100.05</v>
      </c>
      <c r="O3218" s="16">
        <f t="shared" si="301"/>
        <v>42165.462627314817</v>
      </c>
      <c r="P3218" s="18">
        <f t="shared" si="302"/>
        <v>42196.604166666672</v>
      </c>
      <c r="Q3218" t="s">
        <v>8271</v>
      </c>
      <c r="R3218" s="7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7">
        <v>4500</v>
      </c>
      <c r="E3219">
        <v>5221</v>
      </c>
      <c r="F3219" t="s">
        <v>8219</v>
      </c>
      <c r="G3219" t="s">
        <v>8224</v>
      </c>
      <c r="H3219" t="s">
        <v>8246</v>
      </c>
      <c r="I3219" s="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>
        <f t="shared" si="300"/>
        <v>116.02222222222223</v>
      </c>
      <c r="O3219" s="16">
        <f t="shared" si="301"/>
        <v>42648.546111111107</v>
      </c>
      <c r="P3219" s="18">
        <f t="shared" si="302"/>
        <v>42678.546111111107</v>
      </c>
      <c r="Q3219" t="s">
        <v>8271</v>
      </c>
      <c r="R3219" s="7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7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9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>
        <f t="shared" si="300"/>
        <v>102.1</v>
      </c>
      <c r="O3220" s="16">
        <f t="shared" si="301"/>
        <v>41971.002152777779</v>
      </c>
      <c r="P3220" s="18">
        <f t="shared" si="302"/>
        <v>42004</v>
      </c>
      <c r="Q3220" t="s">
        <v>8271</v>
      </c>
      <c r="R3220" s="7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7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9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>
        <f t="shared" si="300"/>
        <v>100.11000000000001</v>
      </c>
      <c r="O3221" s="16">
        <f t="shared" si="301"/>
        <v>42050.983182870375</v>
      </c>
      <c r="P3221" s="18">
        <f t="shared" si="302"/>
        <v>42085.941516203704</v>
      </c>
      <c r="Q3221" t="s">
        <v>8271</v>
      </c>
      <c r="R3221" s="7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7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9">
        <v>1489352400</v>
      </c>
      <c r="J3222">
        <v>1486411204</v>
      </c>
      <c r="K3222" t="b">
        <v>1</v>
      </c>
      <c r="L3222">
        <v>59</v>
      </c>
      <c r="M3222" t="b">
        <v>1</v>
      </c>
      <c r="N3222" s="11">
        <f t="shared" si="300"/>
        <v>100.84</v>
      </c>
      <c r="O3222" s="16">
        <f t="shared" si="301"/>
        <v>42772.833379629628</v>
      </c>
      <c r="P3222" s="18">
        <f t="shared" si="302"/>
        <v>42806.875</v>
      </c>
      <c r="Q3222" t="s">
        <v>8271</v>
      </c>
      <c r="R3222" s="7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7">
        <v>4000</v>
      </c>
      <c r="E3223">
        <v>4137</v>
      </c>
      <c r="F3223" t="s">
        <v>8219</v>
      </c>
      <c r="G3223" t="s">
        <v>8225</v>
      </c>
      <c r="H3223" t="s">
        <v>8247</v>
      </c>
      <c r="I3223" s="9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>
        <f t="shared" si="300"/>
        <v>103.42499999999998</v>
      </c>
      <c r="O3223" s="16">
        <f t="shared" si="301"/>
        <v>42155.696793981479</v>
      </c>
      <c r="P3223" s="18">
        <f t="shared" si="302"/>
        <v>42190.696793981479</v>
      </c>
      <c r="Q3223" t="s">
        <v>8271</v>
      </c>
      <c r="R3223" s="7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7">
        <v>2500</v>
      </c>
      <c r="E3224">
        <v>3120</v>
      </c>
      <c r="F3224" t="s">
        <v>8219</v>
      </c>
      <c r="G3224" t="s">
        <v>8224</v>
      </c>
      <c r="H3224" t="s">
        <v>8246</v>
      </c>
      <c r="I3224" s="9">
        <v>1445722140</v>
      </c>
      <c r="J3224">
        <v>1443016697</v>
      </c>
      <c r="K3224" t="b">
        <v>1</v>
      </c>
      <c r="L3224">
        <v>84</v>
      </c>
      <c r="M3224" t="b">
        <v>1</v>
      </c>
      <c r="N3224" s="11">
        <f t="shared" si="300"/>
        <v>124.8</v>
      </c>
      <c r="O3224" s="16">
        <f t="shared" si="301"/>
        <v>42270.582141203704</v>
      </c>
      <c r="P3224" s="18">
        <f t="shared" si="302"/>
        <v>42301.895138888889</v>
      </c>
      <c r="Q3224" t="s">
        <v>8271</v>
      </c>
      <c r="R3224" s="7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7">
        <v>3100</v>
      </c>
      <c r="E3225">
        <v>3395</v>
      </c>
      <c r="F3225" t="s">
        <v>8219</v>
      </c>
      <c r="G3225" t="s">
        <v>8224</v>
      </c>
      <c r="H3225" t="s">
        <v>8246</v>
      </c>
      <c r="I3225" s="9">
        <v>1440100976</v>
      </c>
      <c r="J3225">
        <v>1437508976</v>
      </c>
      <c r="K3225" t="b">
        <v>1</v>
      </c>
      <c r="L3225">
        <v>74</v>
      </c>
      <c r="M3225" t="b">
        <v>1</v>
      </c>
      <c r="N3225" s="11">
        <f t="shared" si="300"/>
        <v>109.51612903225806</v>
      </c>
      <c r="O3225" s="16">
        <f t="shared" si="301"/>
        <v>42206.835370370376</v>
      </c>
      <c r="P3225" s="18">
        <f t="shared" si="302"/>
        <v>42236.835370370376</v>
      </c>
      <c r="Q3225" t="s">
        <v>8271</v>
      </c>
      <c r="R3225" s="7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7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9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>
        <f t="shared" si="300"/>
        <v>102.03333333333333</v>
      </c>
      <c r="O3226" s="16">
        <f t="shared" si="301"/>
        <v>42697.850844907407</v>
      </c>
      <c r="P3226" s="18">
        <f t="shared" si="302"/>
        <v>42745.208333333328</v>
      </c>
      <c r="Q3226" t="s">
        <v>8271</v>
      </c>
      <c r="R3226" s="7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7">
        <v>2000</v>
      </c>
      <c r="E3227">
        <v>2047</v>
      </c>
      <c r="F3227" t="s">
        <v>8219</v>
      </c>
      <c r="G3227" t="s">
        <v>8224</v>
      </c>
      <c r="H3227" t="s">
        <v>8246</v>
      </c>
      <c r="I3227" s="9">
        <v>1464987600</v>
      </c>
      <c r="J3227">
        <v>1463145938</v>
      </c>
      <c r="K3227" t="b">
        <v>1</v>
      </c>
      <c r="L3227">
        <v>39</v>
      </c>
      <c r="M3227" t="b">
        <v>1</v>
      </c>
      <c r="N3227" s="11">
        <f t="shared" si="300"/>
        <v>102.35000000000001</v>
      </c>
      <c r="O3227" s="16">
        <f t="shared" si="301"/>
        <v>42503.559467592597</v>
      </c>
      <c r="P3227" s="18">
        <f t="shared" si="302"/>
        <v>42524.875</v>
      </c>
      <c r="Q3227" t="s">
        <v>8271</v>
      </c>
      <c r="R3227" s="7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7">
        <v>1200</v>
      </c>
      <c r="E3228">
        <v>1250</v>
      </c>
      <c r="F3228" t="s">
        <v>8219</v>
      </c>
      <c r="G3228" t="s">
        <v>8225</v>
      </c>
      <c r="H3228" t="s">
        <v>8247</v>
      </c>
      <c r="I3228" s="9">
        <v>1446213612</v>
      </c>
      <c r="J3228">
        <v>1443621612</v>
      </c>
      <c r="K3228" t="b">
        <v>1</v>
      </c>
      <c r="L3228">
        <v>21</v>
      </c>
      <c r="M3228" t="b">
        <v>1</v>
      </c>
      <c r="N3228" s="11">
        <f t="shared" si="300"/>
        <v>104.16666666666667</v>
      </c>
      <c r="O3228" s="16">
        <f t="shared" si="301"/>
        <v>42277.583472222221</v>
      </c>
      <c r="P3228" s="18">
        <f t="shared" si="302"/>
        <v>42307.583472222221</v>
      </c>
      <c r="Q3228" t="s">
        <v>8271</v>
      </c>
      <c r="R3228" s="7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7">
        <v>1200</v>
      </c>
      <c r="E3229">
        <v>1500</v>
      </c>
      <c r="F3229" t="s">
        <v>8219</v>
      </c>
      <c r="G3229" t="s">
        <v>8225</v>
      </c>
      <c r="H3229" t="s">
        <v>8247</v>
      </c>
      <c r="I3229" s="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>
        <f t="shared" si="300"/>
        <v>125</v>
      </c>
      <c r="O3229" s="16">
        <f t="shared" si="301"/>
        <v>42722.882361111115</v>
      </c>
      <c r="P3229" s="18">
        <f t="shared" si="302"/>
        <v>42752.882361111115</v>
      </c>
      <c r="Q3229" t="s">
        <v>8271</v>
      </c>
      <c r="R3229" s="7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7">
        <v>7000</v>
      </c>
      <c r="E3230">
        <v>7164</v>
      </c>
      <c r="F3230" t="s">
        <v>8219</v>
      </c>
      <c r="G3230" t="s">
        <v>8224</v>
      </c>
      <c r="H3230" t="s">
        <v>8246</v>
      </c>
      <c r="I3230" s="9">
        <v>1450328340</v>
      </c>
      <c r="J3230">
        <v>1447606884</v>
      </c>
      <c r="K3230" t="b">
        <v>1</v>
      </c>
      <c r="L3230">
        <v>37</v>
      </c>
      <c r="M3230" t="b">
        <v>1</v>
      </c>
      <c r="N3230" s="11">
        <f t="shared" si="300"/>
        <v>102.34285714285714</v>
      </c>
      <c r="O3230" s="16">
        <f t="shared" si="301"/>
        <v>42323.70930555556</v>
      </c>
      <c r="P3230" s="18">
        <f t="shared" si="302"/>
        <v>42355.207638888889</v>
      </c>
      <c r="Q3230" t="s">
        <v>8271</v>
      </c>
      <c r="R3230" s="7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7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9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>
        <f t="shared" si="300"/>
        <v>107.86500000000001</v>
      </c>
      <c r="O3231" s="16">
        <f t="shared" si="301"/>
        <v>41933.291643518518</v>
      </c>
      <c r="P3231" s="18">
        <f t="shared" si="302"/>
        <v>41963.333310185189</v>
      </c>
      <c r="Q3231" t="s">
        <v>8271</v>
      </c>
      <c r="R3231" s="7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7">
        <v>2600</v>
      </c>
      <c r="E3232">
        <v>2857</v>
      </c>
      <c r="F3232" t="s">
        <v>8219</v>
      </c>
      <c r="G3232" t="s">
        <v>8224</v>
      </c>
      <c r="H3232" t="s">
        <v>8246</v>
      </c>
      <c r="I3232" s="9">
        <v>1412135940</v>
      </c>
      <c r="J3232">
        <v>1410840126</v>
      </c>
      <c r="K3232" t="b">
        <v>1</v>
      </c>
      <c r="L3232">
        <v>37</v>
      </c>
      <c r="M3232" t="b">
        <v>1</v>
      </c>
      <c r="N3232" s="11">
        <f t="shared" si="300"/>
        <v>109.88461538461539</v>
      </c>
      <c r="O3232" s="16">
        <f t="shared" si="301"/>
        <v>41898.168125000004</v>
      </c>
      <c r="P3232" s="18">
        <f t="shared" si="302"/>
        <v>41913.165972222225</v>
      </c>
      <c r="Q3232" t="s">
        <v>8271</v>
      </c>
      <c r="R3232" s="7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7">
        <v>1000</v>
      </c>
      <c r="E3233">
        <v>1610</v>
      </c>
      <c r="F3233" t="s">
        <v>8219</v>
      </c>
      <c r="G3233" t="s">
        <v>8224</v>
      </c>
      <c r="H3233" t="s">
        <v>8246</v>
      </c>
      <c r="I3233" s="9">
        <v>1460846347</v>
      </c>
      <c r="J3233">
        <v>1458254347</v>
      </c>
      <c r="K3233" t="b">
        <v>0</v>
      </c>
      <c r="L3233">
        <v>28</v>
      </c>
      <c r="M3233" t="b">
        <v>1</v>
      </c>
      <c r="N3233" s="11">
        <f t="shared" si="300"/>
        <v>161</v>
      </c>
      <c r="O3233" s="16">
        <f t="shared" si="301"/>
        <v>42446.943831018521</v>
      </c>
      <c r="P3233" s="18">
        <f t="shared" si="302"/>
        <v>42476.943831018521</v>
      </c>
      <c r="Q3233" t="s">
        <v>8271</v>
      </c>
      <c r="R3233" s="7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7">
        <v>1000</v>
      </c>
      <c r="E3234">
        <v>1312</v>
      </c>
      <c r="F3234" t="s">
        <v>8219</v>
      </c>
      <c r="G3234" t="s">
        <v>8224</v>
      </c>
      <c r="H3234" t="s">
        <v>8246</v>
      </c>
      <c r="I3234" s="9">
        <v>1462334340</v>
      </c>
      <c r="J3234">
        <v>1459711917</v>
      </c>
      <c r="K3234" t="b">
        <v>1</v>
      </c>
      <c r="L3234">
        <v>26</v>
      </c>
      <c r="M3234" t="b">
        <v>1</v>
      </c>
      <c r="N3234" s="11">
        <f t="shared" si="300"/>
        <v>131.20000000000002</v>
      </c>
      <c r="O3234" s="16">
        <f t="shared" si="301"/>
        <v>42463.81385416667</v>
      </c>
      <c r="P3234" s="18">
        <f t="shared" si="302"/>
        <v>42494.165972222225</v>
      </c>
      <c r="Q3234" t="s">
        <v>8271</v>
      </c>
      <c r="R3234" s="7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7">
        <v>5000</v>
      </c>
      <c r="E3235">
        <v>5940</v>
      </c>
      <c r="F3235" t="s">
        <v>8219</v>
      </c>
      <c r="G3235" t="s">
        <v>8224</v>
      </c>
      <c r="H3235" t="s">
        <v>8246</v>
      </c>
      <c r="I3235" s="9">
        <v>1488482355</v>
      </c>
      <c r="J3235">
        <v>1485890355</v>
      </c>
      <c r="K3235" t="b">
        <v>0</v>
      </c>
      <c r="L3235">
        <v>61</v>
      </c>
      <c r="M3235" t="b">
        <v>1</v>
      </c>
      <c r="N3235" s="11">
        <f t="shared" si="300"/>
        <v>118.8</v>
      </c>
      <c r="O3235" s="16">
        <f t="shared" si="301"/>
        <v>42766.805034722223</v>
      </c>
      <c r="P3235" s="18">
        <f t="shared" si="302"/>
        <v>42796.805034722223</v>
      </c>
      <c r="Q3235" t="s">
        <v>8271</v>
      </c>
      <c r="R3235" s="7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7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9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>
        <f t="shared" si="300"/>
        <v>100.39275000000001</v>
      </c>
      <c r="O3236" s="16">
        <f t="shared" si="301"/>
        <v>42734.789444444439</v>
      </c>
      <c r="P3236" s="18">
        <f t="shared" si="302"/>
        <v>42767.979861111111</v>
      </c>
      <c r="Q3236" t="s">
        <v>8271</v>
      </c>
      <c r="R3236" s="7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9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>
        <f t="shared" si="300"/>
        <v>103.20666666666666</v>
      </c>
      <c r="O3237" s="16">
        <f t="shared" si="301"/>
        <v>42522.347812499997</v>
      </c>
      <c r="P3237" s="18">
        <f t="shared" si="302"/>
        <v>42552.347812499997</v>
      </c>
      <c r="Q3237" t="s">
        <v>8271</v>
      </c>
      <c r="R3237" s="7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7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9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>
        <f t="shared" si="300"/>
        <v>100.6</v>
      </c>
      <c r="O3238" s="16">
        <f t="shared" si="301"/>
        <v>42702.917048611111</v>
      </c>
      <c r="P3238" s="18">
        <f t="shared" si="302"/>
        <v>42732.917048611111</v>
      </c>
      <c r="Q3238" t="s">
        <v>8271</v>
      </c>
      <c r="R3238" s="7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7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>
        <f t="shared" si="300"/>
        <v>100.78754285714287</v>
      </c>
      <c r="O3239" s="16">
        <f t="shared" si="301"/>
        <v>42252.474351851852</v>
      </c>
      <c r="P3239" s="18">
        <f t="shared" si="302"/>
        <v>42276.165972222225</v>
      </c>
      <c r="Q3239" t="s">
        <v>8271</v>
      </c>
      <c r="R3239" s="7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7">
        <v>2800</v>
      </c>
      <c r="E3240">
        <v>3145</v>
      </c>
      <c r="F3240" t="s">
        <v>8219</v>
      </c>
      <c r="G3240" t="s">
        <v>8225</v>
      </c>
      <c r="H3240" t="s">
        <v>8247</v>
      </c>
      <c r="I3240" s="9">
        <v>1435752898</v>
      </c>
      <c r="J3240">
        <v>1433160898</v>
      </c>
      <c r="K3240" t="b">
        <v>1</v>
      </c>
      <c r="L3240">
        <v>79</v>
      </c>
      <c r="M3240" t="b">
        <v>1</v>
      </c>
      <c r="N3240" s="11">
        <f t="shared" si="300"/>
        <v>112.32142857142857</v>
      </c>
      <c r="O3240" s="16">
        <f t="shared" si="301"/>
        <v>42156.510393518518</v>
      </c>
      <c r="P3240" s="18">
        <f t="shared" si="302"/>
        <v>42186.510393518518</v>
      </c>
      <c r="Q3240" t="s">
        <v>8271</v>
      </c>
      <c r="R3240" s="7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7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9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>
        <f t="shared" si="300"/>
        <v>105.91914022517912</v>
      </c>
      <c r="O3241" s="16">
        <f t="shared" si="301"/>
        <v>42278.089039351849</v>
      </c>
      <c r="P3241" s="18">
        <f t="shared" si="302"/>
        <v>42302.999305555553</v>
      </c>
      <c r="Q3241" t="s">
        <v>8271</v>
      </c>
      <c r="R3241" s="7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7">
        <v>3000</v>
      </c>
      <c r="E3242">
        <v>3017</v>
      </c>
      <c r="F3242" t="s">
        <v>8219</v>
      </c>
      <c r="G3242" t="s">
        <v>8225</v>
      </c>
      <c r="H3242" t="s">
        <v>8247</v>
      </c>
      <c r="I3242" s="9">
        <v>1487286000</v>
      </c>
      <c r="J3242">
        <v>1484843948</v>
      </c>
      <c r="K3242" t="b">
        <v>0</v>
      </c>
      <c r="L3242">
        <v>34</v>
      </c>
      <c r="M3242" t="b">
        <v>1</v>
      </c>
      <c r="N3242" s="11">
        <f t="shared" si="300"/>
        <v>100.56666666666668</v>
      </c>
      <c r="O3242" s="16">
        <f t="shared" si="301"/>
        <v>42754.693842592591</v>
      </c>
      <c r="P3242" s="18">
        <f t="shared" si="302"/>
        <v>42782.958333333328</v>
      </c>
      <c r="Q3242" t="s">
        <v>8271</v>
      </c>
      <c r="R3242" s="7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7">
        <v>8500</v>
      </c>
      <c r="E3243">
        <v>9801</v>
      </c>
      <c r="F3243" t="s">
        <v>8219</v>
      </c>
      <c r="G3243" t="s">
        <v>8224</v>
      </c>
      <c r="H3243" t="s">
        <v>8246</v>
      </c>
      <c r="I3243" s="9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>
        <f t="shared" si="300"/>
        <v>115.30588235294117</v>
      </c>
      <c r="O3243" s="16">
        <f t="shared" si="301"/>
        <v>41893.324884259258</v>
      </c>
      <c r="P3243" s="18">
        <f t="shared" si="302"/>
        <v>41926.290972222225</v>
      </c>
      <c r="Q3243" t="s">
        <v>8271</v>
      </c>
      <c r="R3243" s="7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7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9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>
        <f t="shared" si="300"/>
        <v>127.30419999999999</v>
      </c>
      <c r="O3244" s="16">
        <f t="shared" si="301"/>
        <v>41871.755694444444</v>
      </c>
      <c r="P3244" s="18">
        <f t="shared" si="302"/>
        <v>41901.755694444444</v>
      </c>
      <c r="Q3244" t="s">
        <v>8271</v>
      </c>
      <c r="R3244" s="7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7">
        <v>8000</v>
      </c>
      <c r="E3245">
        <v>8227</v>
      </c>
      <c r="F3245" t="s">
        <v>8219</v>
      </c>
      <c r="G3245" t="s">
        <v>8224</v>
      </c>
      <c r="H3245" t="s">
        <v>8246</v>
      </c>
      <c r="I3245" s="9">
        <v>1444348800</v>
      </c>
      <c r="J3245">
        <v>1442283562</v>
      </c>
      <c r="K3245" t="b">
        <v>1</v>
      </c>
      <c r="L3245">
        <v>71</v>
      </c>
      <c r="M3245" t="b">
        <v>1</v>
      </c>
      <c r="N3245" s="11">
        <f t="shared" si="300"/>
        <v>102.83750000000001</v>
      </c>
      <c r="O3245" s="16">
        <f t="shared" si="301"/>
        <v>42262.096782407403</v>
      </c>
      <c r="P3245" s="18">
        <f t="shared" si="302"/>
        <v>42286</v>
      </c>
      <c r="Q3245" t="s">
        <v>8271</v>
      </c>
      <c r="R3245" s="7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7">
        <v>1600</v>
      </c>
      <c r="E3246">
        <v>1647</v>
      </c>
      <c r="F3246" t="s">
        <v>8219</v>
      </c>
      <c r="G3246" t="s">
        <v>8225</v>
      </c>
      <c r="H3246" t="s">
        <v>8247</v>
      </c>
      <c r="I3246" s="9">
        <v>1480613982</v>
      </c>
      <c r="J3246">
        <v>1478018382</v>
      </c>
      <c r="K3246" t="b">
        <v>0</v>
      </c>
      <c r="L3246">
        <v>69</v>
      </c>
      <c r="M3246" t="b">
        <v>1</v>
      </c>
      <c r="N3246" s="11">
        <f t="shared" si="300"/>
        <v>102.9375</v>
      </c>
      <c r="O3246" s="16">
        <f t="shared" si="301"/>
        <v>42675.694236111114</v>
      </c>
      <c r="P3246" s="18">
        <f t="shared" si="302"/>
        <v>42705.735902777778</v>
      </c>
      <c r="Q3246" t="s">
        <v>8271</v>
      </c>
      <c r="R3246" s="7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9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>
        <f t="shared" si="300"/>
        <v>104.3047619047619</v>
      </c>
      <c r="O3247" s="16">
        <f t="shared" si="301"/>
        <v>42135.60020833333</v>
      </c>
      <c r="P3247" s="18">
        <f t="shared" si="302"/>
        <v>42167.083333333328</v>
      </c>
      <c r="Q3247" t="s">
        <v>8271</v>
      </c>
      <c r="R3247" s="7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7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9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>
        <f t="shared" si="300"/>
        <v>111.22000000000001</v>
      </c>
      <c r="O3248" s="16">
        <f t="shared" si="301"/>
        <v>42230.472222222219</v>
      </c>
      <c r="P3248" s="18">
        <f t="shared" si="302"/>
        <v>42259.165972222225</v>
      </c>
      <c r="Q3248" t="s">
        <v>8271</v>
      </c>
      <c r="R3248" s="7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7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>
        <f t="shared" si="300"/>
        <v>105.86</v>
      </c>
      <c r="O3249" s="16">
        <f t="shared" si="301"/>
        <v>42167.434166666666</v>
      </c>
      <c r="P3249" s="18">
        <f t="shared" si="302"/>
        <v>42197.434166666666</v>
      </c>
      <c r="Q3249" t="s">
        <v>8271</v>
      </c>
      <c r="R3249" s="7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7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9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>
        <f t="shared" si="300"/>
        <v>100.79166666666666</v>
      </c>
      <c r="O3250" s="16">
        <f t="shared" si="301"/>
        <v>42068.888391203705</v>
      </c>
      <c r="P3250" s="18">
        <f t="shared" si="302"/>
        <v>42098.846724537041</v>
      </c>
      <c r="Q3250" t="s">
        <v>8271</v>
      </c>
      <c r="R3250" s="7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7">
        <v>5500</v>
      </c>
      <c r="E3251">
        <v>5771</v>
      </c>
      <c r="F3251" t="s">
        <v>8219</v>
      </c>
      <c r="G3251" t="s">
        <v>8224</v>
      </c>
      <c r="H3251" t="s">
        <v>8246</v>
      </c>
      <c r="I3251" s="9">
        <v>1434822914</v>
      </c>
      <c r="J3251">
        <v>1432230914</v>
      </c>
      <c r="K3251" t="b">
        <v>1</v>
      </c>
      <c r="L3251">
        <v>88</v>
      </c>
      <c r="M3251" t="b">
        <v>1</v>
      </c>
      <c r="N3251" s="11">
        <f t="shared" si="300"/>
        <v>104.92727272727274</v>
      </c>
      <c r="O3251" s="16">
        <f t="shared" si="301"/>
        <v>42145.746689814812</v>
      </c>
      <c r="P3251" s="18">
        <f t="shared" si="302"/>
        <v>42175.746689814812</v>
      </c>
      <c r="Q3251" t="s">
        <v>8271</v>
      </c>
      <c r="R3251" s="7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7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9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>
        <f t="shared" si="300"/>
        <v>101.55199999999999</v>
      </c>
      <c r="O3252" s="16">
        <f t="shared" si="301"/>
        <v>41918.742175925923</v>
      </c>
      <c r="P3252" s="18">
        <f t="shared" si="302"/>
        <v>41948.783842592595</v>
      </c>
      <c r="Q3252" t="s">
        <v>8271</v>
      </c>
      <c r="R3252" s="7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7">
        <v>1500</v>
      </c>
      <c r="E3253">
        <v>1661</v>
      </c>
      <c r="F3253" t="s">
        <v>8219</v>
      </c>
      <c r="G3253" t="s">
        <v>8224</v>
      </c>
      <c r="H3253" t="s">
        <v>8246</v>
      </c>
      <c r="I3253" s="9">
        <v>1434907966</v>
      </c>
      <c r="J3253">
        <v>1432315966</v>
      </c>
      <c r="K3253" t="b">
        <v>1</v>
      </c>
      <c r="L3253">
        <v>20</v>
      </c>
      <c r="M3253" t="b">
        <v>1</v>
      </c>
      <c r="N3253" s="11">
        <f t="shared" si="300"/>
        <v>110.73333333333333</v>
      </c>
      <c r="O3253" s="16">
        <f t="shared" si="301"/>
        <v>42146.731087962966</v>
      </c>
      <c r="P3253" s="18">
        <f t="shared" si="302"/>
        <v>42176.731087962966</v>
      </c>
      <c r="Q3253" t="s">
        <v>8271</v>
      </c>
      <c r="R3253" s="7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7">
        <v>2250</v>
      </c>
      <c r="E3254">
        <v>2876</v>
      </c>
      <c r="F3254" t="s">
        <v>8219</v>
      </c>
      <c r="G3254" t="s">
        <v>8225</v>
      </c>
      <c r="H3254" t="s">
        <v>8247</v>
      </c>
      <c r="I3254" s="9">
        <v>1473247240</v>
      </c>
      <c r="J3254">
        <v>1470655240</v>
      </c>
      <c r="K3254" t="b">
        <v>1</v>
      </c>
      <c r="L3254">
        <v>50</v>
      </c>
      <c r="M3254" t="b">
        <v>1</v>
      </c>
      <c r="N3254" s="11">
        <f t="shared" si="300"/>
        <v>127.82222222222221</v>
      </c>
      <c r="O3254" s="16">
        <f t="shared" si="301"/>
        <v>42590.472685185188</v>
      </c>
      <c r="P3254" s="18">
        <f t="shared" si="302"/>
        <v>42620.472685185188</v>
      </c>
      <c r="Q3254" t="s">
        <v>8271</v>
      </c>
      <c r="R3254" s="7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7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9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>
        <f t="shared" si="300"/>
        <v>101.82500000000002</v>
      </c>
      <c r="O3255" s="16">
        <f t="shared" si="301"/>
        <v>42602.576712962968</v>
      </c>
      <c r="P3255" s="18">
        <f t="shared" si="302"/>
        <v>42621.15625</v>
      </c>
      <c r="Q3255" t="s">
        <v>8271</v>
      </c>
      <c r="R3255" s="7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7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9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>
        <f t="shared" si="300"/>
        <v>101.25769230769231</v>
      </c>
      <c r="O3256" s="16">
        <f t="shared" si="301"/>
        <v>42059.085752314815</v>
      </c>
      <c r="P3256" s="18">
        <f t="shared" si="302"/>
        <v>42089.044085648144</v>
      </c>
      <c r="Q3256" t="s">
        <v>8271</v>
      </c>
      <c r="R3256" s="7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7">
        <v>300</v>
      </c>
      <c r="E3257">
        <v>525</v>
      </c>
      <c r="F3257" t="s">
        <v>8219</v>
      </c>
      <c r="G3257" t="s">
        <v>8225</v>
      </c>
      <c r="H3257" t="s">
        <v>8247</v>
      </c>
      <c r="I3257" s="9">
        <v>1412706375</v>
      </c>
      <c r="J3257">
        <v>1410114375</v>
      </c>
      <c r="K3257" t="b">
        <v>1</v>
      </c>
      <c r="L3257">
        <v>18</v>
      </c>
      <c r="M3257" t="b">
        <v>1</v>
      </c>
      <c r="N3257" s="11">
        <f t="shared" si="300"/>
        <v>175</v>
      </c>
      <c r="O3257" s="16">
        <f t="shared" si="301"/>
        <v>41889.768229166664</v>
      </c>
      <c r="P3257" s="18">
        <f t="shared" si="302"/>
        <v>41919.768229166664</v>
      </c>
      <c r="Q3257" t="s">
        <v>8271</v>
      </c>
      <c r="R3257" s="7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7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9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>
        <f t="shared" si="300"/>
        <v>128.06</v>
      </c>
      <c r="O3258" s="16">
        <f t="shared" si="301"/>
        <v>42144.573807870373</v>
      </c>
      <c r="P3258" s="18">
        <f t="shared" si="302"/>
        <v>42166.165972222225</v>
      </c>
      <c r="Q3258" t="s">
        <v>8271</v>
      </c>
      <c r="R3258" s="7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7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>
        <f t="shared" si="300"/>
        <v>106.29949999999999</v>
      </c>
      <c r="O3259" s="16">
        <f t="shared" si="301"/>
        <v>42758.559629629628</v>
      </c>
      <c r="P3259" s="18">
        <f t="shared" si="302"/>
        <v>42788.559629629628</v>
      </c>
      <c r="Q3259" t="s">
        <v>8271</v>
      </c>
      <c r="R3259" s="7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7">
        <v>7000</v>
      </c>
      <c r="E3260">
        <v>7365</v>
      </c>
      <c r="F3260" t="s">
        <v>8219</v>
      </c>
      <c r="G3260" t="s">
        <v>8224</v>
      </c>
      <c r="H3260" t="s">
        <v>8246</v>
      </c>
      <c r="I3260" s="9">
        <v>1420751861</v>
      </c>
      <c r="J3260">
        <v>1418159861</v>
      </c>
      <c r="K3260" t="b">
        <v>1</v>
      </c>
      <c r="L3260">
        <v>75</v>
      </c>
      <c r="M3260" t="b">
        <v>1</v>
      </c>
      <c r="N3260" s="11">
        <f t="shared" si="300"/>
        <v>105.21428571428571</v>
      </c>
      <c r="O3260" s="16">
        <f t="shared" si="301"/>
        <v>41982.887280092589</v>
      </c>
      <c r="P3260" s="18">
        <f t="shared" si="302"/>
        <v>42012.887280092589</v>
      </c>
      <c r="Q3260" t="s">
        <v>8271</v>
      </c>
      <c r="R3260" s="7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7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9">
        <v>1475294340</v>
      </c>
      <c r="J3261">
        <v>1472753745</v>
      </c>
      <c r="K3261" t="b">
        <v>1</v>
      </c>
      <c r="L3261">
        <v>97</v>
      </c>
      <c r="M3261" t="b">
        <v>1</v>
      </c>
      <c r="N3261" s="11">
        <f t="shared" si="300"/>
        <v>106.16782608695652</v>
      </c>
      <c r="O3261" s="16">
        <f t="shared" si="301"/>
        <v>42614.760937500003</v>
      </c>
      <c r="P3261" s="18">
        <f t="shared" si="302"/>
        <v>42644.165972222225</v>
      </c>
      <c r="Q3261" t="s">
        <v>8271</v>
      </c>
      <c r="R3261" s="7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7">
        <v>5000</v>
      </c>
      <c r="E3262">
        <v>5462</v>
      </c>
      <c r="F3262" t="s">
        <v>8219</v>
      </c>
      <c r="G3262" t="s">
        <v>8224</v>
      </c>
      <c r="H3262" t="s">
        <v>8246</v>
      </c>
      <c r="I3262" s="9">
        <v>1448903318</v>
      </c>
      <c r="J3262">
        <v>1445875718</v>
      </c>
      <c r="K3262" t="b">
        <v>1</v>
      </c>
      <c r="L3262">
        <v>73</v>
      </c>
      <c r="M3262" t="b">
        <v>1</v>
      </c>
      <c r="N3262" s="11">
        <f t="shared" si="300"/>
        <v>109.24000000000001</v>
      </c>
      <c r="O3262" s="16">
        <f t="shared" si="301"/>
        <v>42303.672662037032</v>
      </c>
      <c r="P3262" s="18">
        <f t="shared" si="302"/>
        <v>42338.714328703703</v>
      </c>
      <c r="Q3262" t="s">
        <v>8271</v>
      </c>
      <c r="R3262" s="7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7">
        <v>3300</v>
      </c>
      <c r="E3263">
        <v>3315</v>
      </c>
      <c r="F3263" t="s">
        <v>8219</v>
      </c>
      <c r="G3263" t="s">
        <v>8224</v>
      </c>
      <c r="H3263" t="s">
        <v>8246</v>
      </c>
      <c r="I3263" s="9">
        <v>1437067476</v>
      </c>
      <c r="J3263">
        <v>1434475476</v>
      </c>
      <c r="K3263" t="b">
        <v>1</v>
      </c>
      <c r="L3263">
        <v>49</v>
      </c>
      <c r="M3263" t="b">
        <v>1</v>
      </c>
      <c r="N3263" s="11">
        <f t="shared" si="300"/>
        <v>100.45454545454547</v>
      </c>
      <c r="O3263" s="16">
        <f t="shared" si="301"/>
        <v>42171.725416666668</v>
      </c>
      <c r="P3263" s="18">
        <f t="shared" si="302"/>
        <v>42201.725416666668</v>
      </c>
      <c r="Q3263" t="s">
        <v>8271</v>
      </c>
      <c r="R3263" s="7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7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9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>
        <f t="shared" si="300"/>
        <v>103.04098360655738</v>
      </c>
      <c r="O3264" s="16">
        <f t="shared" si="301"/>
        <v>41964.315532407403</v>
      </c>
      <c r="P3264" s="18">
        <f t="shared" si="302"/>
        <v>41995.166666666672</v>
      </c>
      <c r="Q3264" t="s">
        <v>8271</v>
      </c>
      <c r="R3264" s="7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7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9">
        <v>1446238800</v>
      </c>
      <c r="J3265">
        <v>1444220588</v>
      </c>
      <c r="K3265" t="b">
        <v>1</v>
      </c>
      <c r="L3265">
        <v>68</v>
      </c>
      <c r="M3265" t="b">
        <v>1</v>
      </c>
      <c r="N3265" s="11">
        <f t="shared" si="300"/>
        <v>112.1664</v>
      </c>
      <c r="O3265" s="16">
        <f t="shared" si="301"/>
        <v>42284.516064814816</v>
      </c>
      <c r="P3265" s="18">
        <f t="shared" si="302"/>
        <v>42307.875</v>
      </c>
      <c r="Q3265" t="s">
        <v>8271</v>
      </c>
      <c r="R3265" s="7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7">
        <v>2500</v>
      </c>
      <c r="E3266">
        <v>2575</v>
      </c>
      <c r="F3266" t="s">
        <v>8219</v>
      </c>
      <c r="G3266" t="s">
        <v>8224</v>
      </c>
      <c r="H3266" t="s">
        <v>8246</v>
      </c>
      <c r="I3266" s="9">
        <v>1422482400</v>
      </c>
      <c r="J3266">
        <v>1421089938</v>
      </c>
      <c r="K3266" t="b">
        <v>1</v>
      </c>
      <c r="L3266">
        <v>49</v>
      </c>
      <c r="M3266" t="b">
        <v>1</v>
      </c>
      <c r="N3266" s="11">
        <f t="shared" ref="N3266:N3329" si="306">E3266/D3266*100</f>
        <v>103</v>
      </c>
      <c r="O3266" s="16">
        <f t="shared" ref="O3266:O3329" si="307">(((J3266/60)/60)/24)+DATE(1970,1,1)</f>
        <v>42016.800208333334</v>
      </c>
      <c r="P3266" s="18">
        <f t="shared" ref="P3266:P3329" si="308">(((I3266/60)/60)/24)+DATE(1970,1,1)</f>
        <v>42032.916666666672</v>
      </c>
      <c r="Q3266" t="s">
        <v>8271</v>
      </c>
      <c r="R3266" s="7">
        <f t="shared" ref="R3266:R3329" si="309">E3266/L3266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7">
        <v>2700</v>
      </c>
      <c r="E3267">
        <v>4428</v>
      </c>
      <c r="F3267" t="s">
        <v>8219</v>
      </c>
      <c r="G3267" t="s">
        <v>8241</v>
      </c>
      <c r="H3267" t="s">
        <v>8249</v>
      </c>
      <c r="I3267" s="9">
        <v>1449162000</v>
      </c>
      <c r="J3267">
        <v>1446570315</v>
      </c>
      <c r="K3267" t="b">
        <v>1</v>
      </c>
      <c r="L3267">
        <v>63</v>
      </c>
      <c r="M3267" t="b">
        <v>1</v>
      </c>
      <c r="N3267" s="11">
        <f t="shared" si="306"/>
        <v>164</v>
      </c>
      <c r="O3267" s="16">
        <f t="shared" si="307"/>
        <v>42311.711979166663</v>
      </c>
      <c r="P3267" s="18">
        <f t="shared" si="308"/>
        <v>42341.708333333328</v>
      </c>
      <c r="Q3267" t="s">
        <v>8271</v>
      </c>
      <c r="R3267" s="7">
        <f t="shared" si="309"/>
        <v>70.285714285714292</v>
      </c>
      <c r="S3267" t="str">
        <f t="shared" ref="S3267:S3330" si="310">LEFT(Q3267,FIND("/",Q3267)-1)</f>
        <v>theater</v>
      </c>
      <c r="T3267" t="str">
        <f t="shared" ref="T3267:T3330" si="311">RIGHT(Q3267,LEN(Q3267)-FIND("/",Q3267))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7">
        <v>6000</v>
      </c>
      <c r="E3268">
        <v>7877</v>
      </c>
      <c r="F3268" t="s">
        <v>8219</v>
      </c>
      <c r="G3268" t="s">
        <v>8224</v>
      </c>
      <c r="H3268" t="s">
        <v>8246</v>
      </c>
      <c r="I3268" s="9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>
        <f t="shared" si="306"/>
        <v>131.28333333333333</v>
      </c>
      <c r="O3268" s="16">
        <f t="shared" si="307"/>
        <v>42136.536134259266</v>
      </c>
      <c r="P3268" s="18">
        <f t="shared" si="308"/>
        <v>42167.875</v>
      </c>
      <c r="Q3268" t="s">
        <v>8271</v>
      </c>
      <c r="R3268" s="7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7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>
        <f t="shared" si="306"/>
        <v>102.1</v>
      </c>
      <c r="O3269" s="16">
        <f t="shared" si="307"/>
        <v>42172.757638888885</v>
      </c>
      <c r="P3269" s="18">
        <f t="shared" si="308"/>
        <v>42202.757638888885</v>
      </c>
      <c r="Q3269" t="s">
        <v>8271</v>
      </c>
      <c r="R3269" s="7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7">
        <v>2000</v>
      </c>
      <c r="E3270">
        <v>2560</v>
      </c>
      <c r="F3270" t="s">
        <v>8219</v>
      </c>
      <c r="G3270" t="s">
        <v>8224</v>
      </c>
      <c r="H3270" t="s">
        <v>8246</v>
      </c>
      <c r="I3270" s="9">
        <v>1472074928</v>
      </c>
      <c r="J3270">
        <v>1470692528</v>
      </c>
      <c r="K3270" t="b">
        <v>1</v>
      </c>
      <c r="L3270">
        <v>42</v>
      </c>
      <c r="M3270" t="b">
        <v>1</v>
      </c>
      <c r="N3270" s="11">
        <f t="shared" si="306"/>
        <v>128</v>
      </c>
      <c r="O3270" s="16">
        <f t="shared" si="307"/>
        <v>42590.90425925926</v>
      </c>
      <c r="P3270" s="18">
        <f t="shared" si="308"/>
        <v>42606.90425925926</v>
      </c>
      <c r="Q3270" t="s">
        <v>8271</v>
      </c>
      <c r="R3270" s="7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7">
        <v>8000</v>
      </c>
      <c r="E3271">
        <v>8120</v>
      </c>
      <c r="F3271" t="s">
        <v>8219</v>
      </c>
      <c r="G3271" t="s">
        <v>8225</v>
      </c>
      <c r="H3271" t="s">
        <v>8247</v>
      </c>
      <c r="I3271" s="9">
        <v>1434452400</v>
      </c>
      <c r="J3271">
        <v>1431509397</v>
      </c>
      <c r="K3271" t="b">
        <v>1</v>
      </c>
      <c r="L3271">
        <v>70</v>
      </c>
      <c r="M3271" t="b">
        <v>1</v>
      </c>
      <c r="N3271" s="11">
        <f t="shared" si="306"/>
        <v>101.49999999999999</v>
      </c>
      <c r="O3271" s="16">
        <f t="shared" si="307"/>
        <v>42137.395798611105</v>
      </c>
      <c r="P3271" s="18">
        <f t="shared" si="308"/>
        <v>42171.458333333328</v>
      </c>
      <c r="Q3271" t="s">
        <v>8271</v>
      </c>
      <c r="R3271" s="7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7">
        <v>1800</v>
      </c>
      <c r="E3272">
        <v>1830</v>
      </c>
      <c r="F3272" t="s">
        <v>8219</v>
      </c>
      <c r="G3272" t="s">
        <v>8225</v>
      </c>
      <c r="H3272" t="s">
        <v>8247</v>
      </c>
      <c r="I3272" s="9">
        <v>1436705265</v>
      </c>
      <c r="J3272">
        <v>1434113265</v>
      </c>
      <c r="K3272" t="b">
        <v>1</v>
      </c>
      <c r="L3272">
        <v>30</v>
      </c>
      <c r="M3272" t="b">
        <v>1</v>
      </c>
      <c r="N3272" s="11">
        <f t="shared" si="306"/>
        <v>101.66666666666666</v>
      </c>
      <c r="O3272" s="16">
        <f t="shared" si="307"/>
        <v>42167.533159722225</v>
      </c>
      <c r="P3272" s="18">
        <f t="shared" si="308"/>
        <v>42197.533159722225</v>
      </c>
      <c r="Q3272" t="s">
        <v>8271</v>
      </c>
      <c r="R3272" s="7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7">
        <v>1500</v>
      </c>
      <c r="E3273">
        <v>1950</v>
      </c>
      <c r="F3273" t="s">
        <v>8219</v>
      </c>
      <c r="G3273" t="s">
        <v>8225</v>
      </c>
      <c r="H3273" t="s">
        <v>8247</v>
      </c>
      <c r="I3273" s="9">
        <v>1414927775</v>
      </c>
      <c r="J3273">
        <v>1412332175</v>
      </c>
      <c r="K3273" t="b">
        <v>1</v>
      </c>
      <c r="L3273">
        <v>51</v>
      </c>
      <c r="M3273" t="b">
        <v>1</v>
      </c>
      <c r="N3273" s="11">
        <f t="shared" si="306"/>
        <v>130</v>
      </c>
      <c r="O3273" s="16">
        <f t="shared" si="307"/>
        <v>41915.437210648146</v>
      </c>
      <c r="P3273" s="18">
        <f t="shared" si="308"/>
        <v>41945.478877314818</v>
      </c>
      <c r="Q3273" t="s">
        <v>8271</v>
      </c>
      <c r="R3273" s="7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7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9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>
        <f t="shared" si="306"/>
        <v>154.43</v>
      </c>
      <c r="O3274" s="16">
        <f t="shared" si="307"/>
        <v>42284.500104166669</v>
      </c>
      <c r="P3274" s="18">
        <f t="shared" si="308"/>
        <v>42314.541770833333</v>
      </c>
      <c r="Q3274" t="s">
        <v>8271</v>
      </c>
      <c r="R3274" s="7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7">
        <v>4000</v>
      </c>
      <c r="E3275">
        <v>4296</v>
      </c>
      <c r="F3275" t="s">
        <v>8219</v>
      </c>
      <c r="G3275" t="s">
        <v>8224</v>
      </c>
      <c r="H3275" t="s">
        <v>8246</v>
      </c>
      <c r="I3275" s="9">
        <v>1473879600</v>
      </c>
      <c r="J3275">
        <v>1472498042</v>
      </c>
      <c r="K3275" t="b">
        <v>1</v>
      </c>
      <c r="L3275">
        <v>21</v>
      </c>
      <c r="M3275" t="b">
        <v>1</v>
      </c>
      <c r="N3275" s="11">
        <f t="shared" si="306"/>
        <v>107.4</v>
      </c>
      <c r="O3275" s="16">
        <f t="shared" si="307"/>
        <v>42611.801412037035</v>
      </c>
      <c r="P3275" s="18">
        <f t="shared" si="308"/>
        <v>42627.791666666672</v>
      </c>
      <c r="Q3275" t="s">
        <v>8271</v>
      </c>
      <c r="R3275" s="7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7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9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>
        <f t="shared" si="306"/>
        <v>101.32258064516128</v>
      </c>
      <c r="O3276" s="16">
        <f t="shared" si="307"/>
        <v>42400.704537037032</v>
      </c>
      <c r="P3276" s="18">
        <f t="shared" si="308"/>
        <v>42444.875</v>
      </c>
      <c r="Q3276" t="s">
        <v>8271</v>
      </c>
      <c r="R3276" s="7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7">
        <v>1800</v>
      </c>
      <c r="E3277">
        <v>1805</v>
      </c>
      <c r="F3277" t="s">
        <v>8219</v>
      </c>
      <c r="G3277" t="s">
        <v>8224</v>
      </c>
      <c r="H3277" t="s">
        <v>8246</v>
      </c>
      <c r="I3277" s="9">
        <v>1423456200</v>
      </c>
      <c r="J3277">
        <v>1421183271</v>
      </c>
      <c r="K3277" t="b">
        <v>1</v>
      </c>
      <c r="L3277">
        <v>12</v>
      </c>
      <c r="M3277" t="b">
        <v>1</v>
      </c>
      <c r="N3277" s="11">
        <f t="shared" si="306"/>
        <v>100.27777777777777</v>
      </c>
      <c r="O3277" s="16">
        <f t="shared" si="307"/>
        <v>42017.88045138889</v>
      </c>
      <c r="P3277" s="18">
        <f t="shared" si="308"/>
        <v>42044.1875</v>
      </c>
      <c r="Q3277" t="s">
        <v>8271</v>
      </c>
      <c r="R3277" s="7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7">
        <v>4500</v>
      </c>
      <c r="E3278">
        <v>5258</v>
      </c>
      <c r="F3278" t="s">
        <v>8219</v>
      </c>
      <c r="G3278" t="s">
        <v>8229</v>
      </c>
      <c r="H3278" t="s">
        <v>8251</v>
      </c>
      <c r="I3278" s="9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>
        <f t="shared" si="306"/>
        <v>116.84444444444443</v>
      </c>
      <c r="O3278" s="16">
        <f t="shared" si="307"/>
        <v>42426.949988425928</v>
      </c>
      <c r="P3278" s="18">
        <f t="shared" si="308"/>
        <v>42461.165972222225</v>
      </c>
      <c r="Q3278" t="s">
        <v>8271</v>
      </c>
      <c r="R3278" s="7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7">
        <v>5000</v>
      </c>
      <c r="E3279">
        <v>5430</v>
      </c>
      <c r="F3279" t="s">
        <v>8219</v>
      </c>
      <c r="G3279" t="s">
        <v>8225</v>
      </c>
      <c r="H3279" t="s">
        <v>8247</v>
      </c>
      <c r="I3279" s="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>
        <f t="shared" si="306"/>
        <v>108.60000000000001</v>
      </c>
      <c r="O3279" s="16">
        <f t="shared" si="307"/>
        <v>41931.682939814818</v>
      </c>
      <c r="P3279" s="18">
        <f t="shared" si="308"/>
        <v>41961.724606481483</v>
      </c>
      <c r="Q3279" t="s">
        <v>8271</v>
      </c>
      <c r="R3279" s="7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7">
        <v>2500</v>
      </c>
      <c r="E3280">
        <v>2585</v>
      </c>
      <c r="F3280" t="s">
        <v>8219</v>
      </c>
      <c r="G3280" t="s">
        <v>8225</v>
      </c>
      <c r="H3280" t="s">
        <v>8247</v>
      </c>
      <c r="I3280" s="9">
        <v>1433017303</v>
      </c>
      <c r="J3280">
        <v>1430425303</v>
      </c>
      <c r="K3280" t="b">
        <v>1</v>
      </c>
      <c r="L3280">
        <v>34</v>
      </c>
      <c r="M3280" t="b">
        <v>1</v>
      </c>
      <c r="N3280" s="11">
        <f t="shared" si="306"/>
        <v>103.4</v>
      </c>
      <c r="O3280" s="16">
        <f t="shared" si="307"/>
        <v>42124.848414351851</v>
      </c>
      <c r="P3280" s="18">
        <f t="shared" si="308"/>
        <v>42154.848414351851</v>
      </c>
      <c r="Q3280" t="s">
        <v>8271</v>
      </c>
      <c r="R3280" s="7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7">
        <v>5800</v>
      </c>
      <c r="E3281">
        <v>6628</v>
      </c>
      <c r="F3281" t="s">
        <v>8219</v>
      </c>
      <c r="G3281" t="s">
        <v>8224</v>
      </c>
      <c r="H3281" t="s">
        <v>8246</v>
      </c>
      <c r="I3281" s="9">
        <v>1459474059</v>
      </c>
      <c r="J3281">
        <v>1456885659</v>
      </c>
      <c r="K3281" t="b">
        <v>0</v>
      </c>
      <c r="L3281">
        <v>63</v>
      </c>
      <c r="M3281" t="b">
        <v>1</v>
      </c>
      <c r="N3281" s="11">
        <f t="shared" si="306"/>
        <v>114.27586206896552</v>
      </c>
      <c r="O3281" s="16">
        <f t="shared" si="307"/>
        <v>42431.102534722217</v>
      </c>
      <c r="P3281" s="18">
        <f t="shared" si="308"/>
        <v>42461.06086805556</v>
      </c>
      <c r="Q3281" t="s">
        <v>8271</v>
      </c>
      <c r="R3281" s="7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7">
        <v>2000</v>
      </c>
      <c r="E3282">
        <v>2060</v>
      </c>
      <c r="F3282" t="s">
        <v>8219</v>
      </c>
      <c r="G3282" t="s">
        <v>8224</v>
      </c>
      <c r="H3282" t="s">
        <v>8246</v>
      </c>
      <c r="I3282" s="9">
        <v>1433134800</v>
      </c>
      <c r="J3282">
        <v>1430158198</v>
      </c>
      <c r="K3282" t="b">
        <v>0</v>
      </c>
      <c r="L3282">
        <v>30</v>
      </c>
      <c r="M3282" t="b">
        <v>1</v>
      </c>
      <c r="N3282" s="11">
        <f t="shared" si="306"/>
        <v>103</v>
      </c>
      <c r="O3282" s="16">
        <f t="shared" si="307"/>
        <v>42121.756921296299</v>
      </c>
      <c r="P3282" s="18">
        <f t="shared" si="308"/>
        <v>42156.208333333328</v>
      </c>
      <c r="Q3282" t="s">
        <v>8271</v>
      </c>
      <c r="R3282" s="7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7">
        <v>5000</v>
      </c>
      <c r="E3283">
        <v>6080</v>
      </c>
      <c r="F3283" t="s">
        <v>8219</v>
      </c>
      <c r="G3283" t="s">
        <v>8224</v>
      </c>
      <c r="H3283" t="s">
        <v>8246</v>
      </c>
      <c r="I3283" s="9">
        <v>1441153705</v>
      </c>
      <c r="J3283">
        <v>1438561705</v>
      </c>
      <c r="K3283" t="b">
        <v>0</v>
      </c>
      <c r="L3283">
        <v>47</v>
      </c>
      <c r="M3283" t="b">
        <v>1</v>
      </c>
      <c r="N3283" s="11">
        <f t="shared" si="306"/>
        <v>121.6</v>
      </c>
      <c r="O3283" s="16">
        <f t="shared" si="307"/>
        <v>42219.019733796296</v>
      </c>
      <c r="P3283" s="18">
        <f t="shared" si="308"/>
        <v>42249.019733796296</v>
      </c>
      <c r="Q3283" t="s">
        <v>8271</v>
      </c>
      <c r="R3283" s="7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7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9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>
        <f t="shared" si="306"/>
        <v>102.6467741935484</v>
      </c>
      <c r="O3284" s="16">
        <f t="shared" si="307"/>
        <v>42445.19430555556</v>
      </c>
      <c r="P3284" s="18">
        <f t="shared" si="308"/>
        <v>42489.19430555556</v>
      </c>
      <c r="Q3284" t="s">
        <v>8271</v>
      </c>
      <c r="R3284" s="7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7">
        <v>800</v>
      </c>
      <c r="E3285">
        <v>838</v>
      </c>
      <c r="F3285" t="s">
        <v>8219</v>
      </c>
      <c r="G3285" t="s">
        <v>8225</v>
      </c>
      <c r="H3285" t="s">
        <v>8247</v>
      </c>
      <c r="I3285" s="9">
        <v>1455138000</v>
      </c>
      <c r="J3285">
        <v>1452448298</v>
      </c>
      <c r="K3285" t="b">
        <v>0</v>
      </c>
      <c r="L3285">
        <v>47</v>
      </c>
      <c r="M3285" t="b">
        <v>1</v>
      </c>
      <c r="N3285" s="11">
        <f t="shared" si="306"/>
        <v>104.75000000000001</v>
      </c>
      <c r="O3285" s="16">
        <f t="shared" si="307"/>
        <v>42379.74418981481</v>
      </c>
      <c r="P3285" s="18">
        <f t="shared" si="308"/>
        <v>42410.875</v>
      </c>
      <c r="Q3285" t="s">
        <v>8271</v>
      </c>
      <c r="R3285" s="7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7">
        <v>3000</v>
      </c>
      <c r="E3286">
        <v>3048</v>
      </c>
      <c r="F3286" t="s">
        <v>8219</v>
      </c>
      <c r="G3286" t="s">
        <v>8224</v>
      </c>
      <c r="H3286" t="s">
        <v>8246</v>
      </c>
      <c r="I3286" s="9">
        <v>1454047140</v>
      </c>
      <c r="J3286">
        <v>1452546853</v>
      </c>
      <c r="K3286" t="b">
        <v>0</v>
      </c>
      <c r="L3286">
        <v>15</v>
      </c>
      <c r="M3286" t="b">
        <v>1</v>
      </c>
      <c r="N3286" s="11">
        <f t="shared" si="306"/>
        <v>101.6</v>
      </c>
      <c r="O3286" s="16">
        <f t="shared" si="307"/>
        <v>42380.884872685187</v>
      </c>
      <c r="P3286" s="18">
        <f t="shared" si="308"/>
        <v>42398.249305555553</v>
      </c>
      <c r="Q3286" t="s">
        <v>8271</v>
      </c>
      <c r="R3286" s="7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7">
        <v>4999</v>
      </c>
      <c r="E3287">
        <v>5604</v>
      </c>
      <c r="F3287" t="s">
        <v>8219</v>
      </c>
      <c r="G3287" t="s">
        <v>8224</v>
      </c>
      <c r="H3287" t="s">
        <v>8246</v>
      </c>
      <c r="I3287" s="9">
        <v>1488258000</v>
      </c>
      <c r="J3287">
        <v>1485556626</v>
      </c>
      <c r="K3287" t="b">
        <v>0</v>
      </c>
      <c r="L3287">
        <v>81</v>
      </c>
      <c r="M3287" t="b">
        <v>1</v>
      </c>
      <c r="N3287" s="11">
        <f t="shared" si="306"/>
        <v>112.10242048409683</v>
      </c>
      <c r="O3287" s="16">
        <f t="shared" si="307"/>
        <v>42762.942430555559</v>
      </c>
      <c r="P3287" s="18">
        <f t="shared" si="308"/>
        <v>42794.208333333328</v>
      </c>
      <c r="Q3287" t="s">
        <v>8271</v>
      </c>
      <c r="R3287" s="7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7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9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>
        <f t="shared" si="306"/>
        <v>101.76666666666667</v>
      </c>
      <c r="O3288" s="16">
        <f t="shared" si="307"/>
        <v>42567.840069444443</v>
      </c>
      <c r="P3288" s="18">
        <f t="shared" si="308"/>
        <v>42597.840069444443</v>
      </c>
      <c r="Q3288" t="s">
        <v>8271</v>
      </c>
      <c r="R3288" s="7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7">
        <v>2500</v>
      </c>
      <c r="E3289">
        <v>2500</v>
      </c>
      <c r="F3289" t="s">
        <v>8219</v>
      </c>
      <c r="G3289" t="s">
        <v>8229</v>
      </c>
      <c r="H3289" t="s">
        <v>8251</v>
      </c>
      <c r="I3289" s="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>
        <f t="shared" si="306"/>
        <v>100</v>
      </c>
      <c r="O3289" s="16">
        <f t="shared" si="307"/>
        <v>42311.750324074077</v>
      </c>
      <c r="P3289" s="18">
        <f t="shared" si="308"/>
        <v>42336.750324074077</v>
      </c>
      <c r="Q3289" t="s">
        <v>8271</v>
      </c>
      <c r="R3289" s="7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7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9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>
        <f t="shared" si="306"/>
        <v>100.26489999999998</v>
      </c>
      <c r="O3290" s="16">
        <f t="shared" si="307"/>
        <v>42505.774479166663</v>
      </c>
      <c r="P3290" s="18">
        <f t="shared" si="308"/>
        <v>42541.958333333328</v>
      </c>
      <c r="Q3290" t="s">
        <v>8271</v>
      </c>
      <c r="R3290" s="7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7">
        <v>500</v>
      </c>
      <c r="E3291">
        <v>665.21</v>
      </c>
      <c r="F3291" t="s">
        <v>8219</v>
      </c>
      <c r="G3291" t="s">
        <v>8225</v>
      </c>
      <c r="H3291" t="s">
        <v>8247</v>
      </c>
      <c r="I3291" s="9">
        <v>1487580602</v>
      </c>
      <c r="J3291">
        <v>1485161402</v>
      </c>
      <c r="K3291" t="b">
        <v>0</v>
      </c>
      <c r="L3291">
        <v>25</v>
      </c>
      <c r="M3291" t="b">
        <v>1</v>
      </c>
      <c r="N3291" s="11">
        <f t="shared" si="306"/>
        <v>133.04200000000003</v>
      </c>
      <c r="O3291" s="16">
        <f t="shared" si="307"/>
        <v>42758.368078703701</v>
      </c>
      <c r="P3291" s="18">
        <f t="shared" si="308"/>
        <v>42786.368078703701</v>
      </c>
      <c r="Q3291" t="s">
        <v>8271</v>
      </c>
      <c r="R3291" s="7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7">
        <v>2000</v>
      </c>
      <c r="E3292">
        <v>2424</v>
      </c>
      <c r="F3292" t="s">
        <v>8219</v>
      </c>
      <c r="G3292" t="s">
        <v>8225</v>
      </c>
      <c r="H3292" t="s">
        <v>8247</v>
      </c>
      <c r="I3292" s="9">
        <v>1489234891</v>
      </c>
      <c r="J3292">
        <v>1486642891</v>
      </c>
      <c r="K3292" t="b">
        <v>0</v>
      </c>
      <c r="L3292">
        <v>72</v>
      </c>
      <c r="M3292" t="b">
        <v>1</v>
      </c>
      <c r="N3292" s="11">
        <f t="shared" si="306"/>
        <v>121.2</v>
      </c>
      <c r="O3292" s="16">
        <f t="shared" si="307"/>
        <v>42775.51494212963</v>
      </c>
      <c r="P3292" s="18">
        <f t="shared" si="308"/>
        <v>42805.51494212963</v>
      </c>
      <c r="Q3292" t="s">
        <v>8271</v>
      </c>
      <c r="R3292" s="7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7">
        <v>500</v>
      </c>
      <c r="E3293">
        <v>570</v>
      </c>
      <c r="F3293" t="s">
        <v>8219</v>
      </c>
      <c r="G3293" t="s">
        <v>8224</v>
      </c>
      <c r="H3293" t="s">
        <v>8246</v>
      </c>
      <c r="I3293" s="9">
        <v>1442462340</v>
      </c>
      <c r="J3293">
        <v>1439743900</v>
      </c>
      <c r="K3293" t="b">
        <v>0</v>
      </c>
      <c r="L3293">
        <v>14</v>
      </c>
      <c r="M3293" t="b">
        <v>1</v>
      </c>
      <c r="N3293" s="11">
        <f t="shared" si="306"/>
        <v>113.99999999999999</v>
      </c>
      <c r="O3293" s="16">
        <f t="shared" si="307"/>
        <v>42232.702546296292</v>
      </c>
      <c r="P3293" s="18">
        <f t="shared" si="308"/>
        <v>42264.165972222225</v>
      </c>
      <c r="Q3293" t="s">
        <v>8271</v>
      </c>
      <c r="R3293" s="7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7">
        <v>101</v>
      </c>
      <c r="E3294">
        <v>289</v>
      </c>
      <c r="F3294" t="s">
        <v>8219</v>
      </c>
      <c r="G3294" t="s">
        <v>8225</v>
      </c>
      <c r="H3294" t="s">
        <v>8247</v>
      </c>
      <c r="I3294" s="9">
        <v>1449257348</v>
      </c>
      <c r="J3294">
        <v>1444069748</v>
      </c>
      <c r="K3294" t="b">
        <v>0</v>
      </c>
      <c r="L3294">
        <v>15</v>
      </c>
      <c r="M3294" t="b">
        <v>1</v>
      </c>
      <c r="N3294" s="11">
        <f t="shared" si="306"/>
        <v>286.13861386138615</v>
      </c>
      <c r="O3294" s="16">
        <f t="shared" si="307"/>
        <v>42282.770231481481</v>
      </c>
      <c r="P3294" s="18">
        <f t="shared" si="308"/>
        <v>42342.811898148153</v>
      </c>
      <c r="Q3294" t="s">
        <v>8271</v>
      </c>
      <c r="R3294" s="7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7">
        <v>4500</v>
      </c>
      <c r="E3295">
        <v>7670</v>
      </c>
      <c r="F3295" t="s">
        <v>8219</v>
      </c>
      <c r="G3295" t="s">
        <v>8228</v>
      </c>
      <c r="H3295" t="s">
        <v>8250</v>
      </c>
      <c r="I3295" s="9">
        <v>1488622352</v>
      </c>
      <c r="J3295">
        <v>1486030352</v>
      </c>
      <c r="K3295" t="b">
        <v>0</v>
      </c>
      <c r="L3295">
        <v>91</v>
      </c>
      <c r="M3295" t="b">
        <v>1</v>
      </c>
      <c r="N3295" s="11">
        <f t="shared" si="306"/>
        <v>170.44444444444446</v>
      </c>
      <c r="O3295" s="16">
        <f t="shared" si="307"/>
        <v>42768.425370370373</v>
      </c>
      <c r="P3295" s="18">
        <f t="shared" si="308"/>
        <v>42798.425370370373</v>
      </c>
      <c r="Q3295" t="s">
        <v>8271</v>
      </c>
      <c r="R3295" s="7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7">
        <v>600</v>
      </c>
      <c r="E3296">
        <v>710</v>
      </c>
      <c r="F3296" t="s">
        <v>8219</v>
      </c>
      <c r="G3296" t="s">
        <v>8225</v>
      </c>
      <c r="H3296" t="s">
        <v>8247</v>
      </c>
      <c r="I3296" s="9">
        <v>1434459554</v>
      </c>
      <c r="J3296">
        <v>1431867554</v>
      </c>
      <c r="K3296" t="b">
        <v>0</v>
      </c>
      <c r="L3296">
        <v>24</v>
      </c>
      <c r="M3296" t="b">
        <v>1</v>
      </c>
      <c r="N3296" s="11">
        <f t="shared" si="306"/>
        <v>118.33333333333333</v>
      </c>
      <c r="O3296" s="16">
        <f t="shared" si="307"/>
        <v>42141.541134259256</v>
      </c>
      <c r="P3296" s="18">
        <f t="shared" si="308"/>
        <v>42171.541134259256</v>
      </c>
      <c r="Q3296" t="s">
        <v>8271</v>
      </c>
      <c r="R3296" s="7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9">
        <v>1474886229</v>
      </c>
      <c r="J3297">
        <v>1472294229</v>
      </c>
      <c r="K3297" t="b">
        <v>0</v>
      </c>
      <c r="L3297">
        <v>27</v>
      </c>
      <c r="M3297" t="b">
        <v>1</v>
      </c>
      <c r="N3297" s="11">
        <f t="shared" si="306"/>
        <v>102.85857142857142</v>
      </c>
      <c r="O3297" s="16">
        <f t="shared" si="307"/>
        <v>42609.442465277782</v>
      </c>
      <c r="P3297" s="18">
        <f t="shared" si="308"/>
        <v>42639.442465277782</v>
      </c>
      <c r="Q3297" t="s">
        <v>8271</v>
      </c>
      <c r="R3297" s="7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7">
        <v>1500</v>
      </c>
      <c r="E3298">
        <v>2161</v>
      </c>
      <c r="F3298" t="s">
        <v>8219</v>
      </c>
      <c r="G3298" t="s">
        <v>8225</v>
      </c>
      <c r="H3298" t="s">
        <v>8247</v>
      </c>
      <c r="I3298" s="9">
        <v>1448229600</v>
      </c>
      <c r="J3298">
        <v>1446401372</v>
      </c>
      <c r="K3298" t="b">
        <v>0</v>
      </c>
      <c r="L3298">
        <v>47</v>
      </c>
      <c r="M3298" t="b">
        <v>1</v>
      </c>
      <c r="N3298" s="11">
        <f t="shared" si="306"/>
        <v>144.06666666666666</v>
      </c>
      <c r="O3298" s="16">
        <f t="shared" si="307"/>
        <v>42309.756620370375</v>
      </c>
      <c r="P3298" s="18">
        <f t="shared" si="308"/>
        <v>42330.916666666672</v>
      </c>
      <c r="Q3298" t="s">
        <v>8271</v>
      </c>
      <c r="R3298" s="7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7">
        <v>5500</v>
      </c>
      <c r="E3299">
        <v>5504</v>
      </c>
      <c r="F3299" t="s">
        <v>8219</v>
      </c>
      <c r="G3299" t="s">
        <v>8225</v>
      </c>
      <c r="H3299" t="s">
        <v>8247</v>
      </c>
      <c r="I3299" s="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>
        <f t="shared" si="306"/>
        <v>100.07272727272726</v>
      </c>
      <c r="O3299" s="16">
        <f t="shared" si="307"/>
        <v>42193.771481481483</v>
      </c>
      <c r="P3299" s="18">
        <f t="shared" si="308"/>
        <v>42212.957638888889</v>
      </c>
      <c r="Q3299" t="s">
        <v>8271</v>
      </c>
      <c r="R3299" s="7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7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9">
        <v>1442102400</v>
      </c>
      <c r="J3300">
        <v>1440370768</v>
      </c>
      <c r="K3300" t="b">
        <v>0</v>
      </c>
      <c r="L3300">
        <v>72</v>
      </c>
      <c r="M3300" t="b">
        <v>1</v>
      </c>
      <c r="N3300" s="11">
        <f t="shared" si="306"/>
        <v>101.73</v>
      </c>
      <c r="O3300" s="16">
        <f t="shared" si="307"/>
        <v>42239.957962962959</v>
      </c>
      <c r="P3300" s="18">
        <f t="shared" si="308"/>
        <v>42260</v>
      </c>
      <c r="Q3300" t="s">
        <v>8271</v>
      </c>
      <c r="R3300" s="7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7">
        <v>3000</v>
      </c>
      <c r="E3301">
        <v>3486</v>
      </c>
      <c r="F3301" t="s">
        <v>8219</v>
      </c>
      <c r="G3301" t="s">
        <v>8224</v>
      </c>
      <c r="H3301" t="s">
        <v>8246</v>
      </c>
      <c r="I3301" s="9">
        <v>1444860063</v>
      </c>
      <c r="J3301">
        <v>1442268063</v>
      </c>
      <c r="K3301" t="b">
        <v>0</v>
      </c>
      <c r="L3301">
        <v>63</v>
      </c>
      <c r="M3301" t="b">
        <v>1</v>
      </c>
      <c r="N3301" s="11">
        <f t="shared" si="306"/>
        <v>116.19999999999999</v>
      </c>
      <c r="O3301" s="16">
        <f t="shared" si="307"/>
        <v>42261.917395833334</v>
      </c>
      <c r="P3301" s="18">
        <f t="shared" si="308"/>
        <v>42291.917395833334</v>
      </c>
      <c r="Q3301" t="s">
        <v>8271</v>
      </c>
      <c r="R3301" s="7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7">
        <v>3000</v>
      </c>
      <c r="E3302">
        <v>4085</v>
      </c>
      <c r="F3302" t="s">
        <v>8219</v>
      </c>
      <c r="G3302" t="s">
        <v>8224</v>
      </c>
      <c r="H3302" t="s">
        <v>8246</v>
      </c>
      <c r="I3302" s="9">
        <v>1430329862</v>
      </c>
      <c r="J3302">
        <v>1428515462</v>
      </c>
      <c r="K3302" t="b">
        <v>0</v>
      </c>
      <c r="L3302">
        <v>88</v>
      </c>
      <c r="M3302" t="b">
        <v>1</v>
      </c>
      <c r="N3302" s="11">
        <f t="shared" si="306"/>
        <v>136.16666666666666</v>
      </c>
      <c r="O3302" s="16">
        <f t="shared" si="307"/>
        <v>42102.743773148148</v>
      </c>
      <c r="P3302" s="18">
        <f t="shared" si="308"/>
        <v>42123.743773148148</v>
      </c>
      <c r="Q3302" t="s">
        <v>8271</v>
      </c>
      <c r="R3302" s="7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7">
        <v>3000</v>
      </c>
      <c r="E3303">
        <v>4004</v>
      </c>
      <c r="F3303" t="s">
        <v>8219</v>
      </c>
      <c r="G3303" t="s">
        <v>8224</v>
      </c>
      <c r="H3303" t="s">
        <v>8246</v>
      </c>
      <c r="I3303" s="9">
        <v>1470034740</v>
      </c>
      <c r="J3303">
        <v>1466185176</v>
      </c>
      <c r="K3303" t="b">
        <v>0</v>
      </c>
      <c r="L3303">
        <v>70</v>
      </c>
      <c r="M3303" t="b">
        <v>1</v>
      </c>
      <c r="N3303" s="11">
        <f t="shared" si="306"/>
        <v>133.46666666666667</v>
      </c>
      <c r="O3303" s="16">
        <f t="shared" si="307"/>
        <v>42538.73583333334</v>
      </c>
      <c r="P3303" s="18">
        <f t="shared" si="308"/>
        <v>42583.290972222225</v>
      </c>
      <c r="Q3303" t="s">
        <v>8271</v>
      </c>
      <c r="R3303" s="7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7">
        <v>8400</v>
      </c>
      <c r="E3304">
        <v>8685</v>
      </c>
      <c r="F3304" t="s">
        <v>8219</v>
      </c>
      <c r="G3304" t="s">
        <v>8227</v>
      </c>
      <c r="H3304" t="s">
        <v>8249</v>
      </c>
      <c r="I3304" s="9">
        <v>1481099176</v>
      </c>
      <c r="J3304">
        <v>1478507176</v>
      </c>
      <c r="K3304" t="b">
        <v>0</v>
      </c>
      <c r="L3304">
        <v>50</v>
      </c>
      <c r="M3304" t="b">
        <v>1</v>
      </c>
      <c r="N3304" s="11">
        <f t="shared" si="306"/>
        <v>103.39285714285715</v>
      </c>
      <c r="O3304" s="16">
        <f t="shared" si="307"/>
        <v>42681.35157407407</v>
      </c>
      <c r="P3304" s="18">
        <f t="shared" si="308"/>
        <v>42711.35157407407</v>
      </c>
      <c r="Q3304" t="s">
        <v>8271</v>
      </c>
      <c r="R3304" s="7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7">
        <v>1800</v>
      </c>
      <c r="E3305">
        <v>2086</v>
      </c>
      <c r="F3305" t="s">
        <v>8219</v>
      </c>
      <c r="G3305" t="s">
        <v>8224</v>
      </c>
      <c r="H3305" t="s">
        <v>8246</v>
      </c>
      <c r="I3305" s="9">
        <v>1427553484</v>
      </c>
      <c r="J3305">
        <v>1424533084</v>
      </c>
      <c r="K3305" t="b">
        <v>0</v>
      </c>
      <c r="L3305">
        <v>35</v>
      </c>
      <c r="M3305" t="b">
        <v>1</v>
      </c>
      <c r="N3305" s="11">
        <f t="shared" si="306"/>
        <v>115.88888888888889</v>
      </c>
      <c r="O3305" s="16">
        <f t="shared" si="307"/>
        <v>42056.65143518518</v>
      </c>
      <c r="P3305" s="18">
        <f t="shared" si="308"/>
        <v>42091.609768518523</v>
      </c>
      <c r="Q3305" t="s">
        <v>8271</v>
      </c>
      <c r="R3305" s="7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7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9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>
        <f t="shared" si="306"/>
        <v>104.51666666666665</v>
      </c>
      <c r="O3306" s="16">
        <f t="shared" si="307"/>
        <v>42696.624444444446</v>
      </c>
      <c r="P3306" s="18">
        <f t="shared" si="308"/>
        <v>42726.624444444446</v>
      </c>
      <c r="Q3306" t="s">
        <v>8271</v>
      </c>
      <c r="R3306" s="7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7">
        <v>4000</v>
      </c>
      <c r="E3307">
        <v>4081</v>
      </c>
      <c r="F3307" t="s">
        <v>8219</v>
      </c>
      <c r="G3307" t="s">
        <v>8224</v>
      </c>
      <c r="H3307" t="s">
        <v>8246</v>
      </c>
      <c r="I3307" s="9">
        <v>1438374748</v>
      </c>
      <c r="J3307">
        <v>1435782748</v>
      </c>
      <c r="K3307" t="b">
        <v>0</v>
      </c>
      <c r="L3307">
        <v>20</v>
      </c>
      <c r="M3307" t="b">
        <v>1</v>
      </c>
      <c r="N3307" s="11">
        <f t="shared" si="306"/>
        <v>102.02500000000001</v>
      </c>
      <c r="O3307" s="16">
        <f t="shared" si="307"/>
        <v>42186.855879629627</v>
      </c>
      <c r="P3307" s="18">
        <f t="shared" si="308"/>
        <v>42216.855879629627</v>
      </c>
      <c r="Q3307" t="s">
        <v>8271</v>
      </c>
      <c r="R3307" s="7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7">
        <v>1500</v>
      </c>
      <c r="E3308">
        <v>2630</v>
      </c>
      <c r="F3308" t="s">
        <v>8219</v>
      </c>
      <c r="G3308" t="s">
        <v>8224</v>
      </c>
      <c r="H3308" t="s">
        <v>8246</v>
      </c>
      <c r="I3308" s="9">
        <v>1465527600</v>
      </c>
      <c r="J3308">
        <v>1462252542</v>
      </c>
      <c r="K3308" t="b">
        <v>0</v>
      </c>
      <c r="L3308">
        <v>54</v>
      </c>
      <c r="M3308" t="b">
        <v>1</v>
      </c>
      <c r="N3308" s="11">
        <f t="shared" si="306"/>
        <v>175.33333333333334</v>
      </c>
      <c r="O3308" s="16">
        <f t="shared" si="307"/>
        <v>42493.219236111108</v>
      </c>
      <c r="P3308" s="18">
        <f t="shared" si="308"/>
        <v>42531.125</v>
      </c>
      <c r="Q3308" t="s">
        <v>8271</v>
      </c>
      <c r="R3308" s="7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7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>
        <f t="shared" si="306"/>
        <v>106.67999999999999</v>
      </c>
      <c r="O3309" s="16">
        <f t="shared" si="307"/>
        <v>42475.057164351849</v>
      </c>
      <c r="P3309" s="18">
        <f t="shared" si="308"/>
        <v>42505.057164351849</v>
      </c>
      <c r="Q3309" t="s">
        <v>8271</v>
      </c>
      <c r="R3309" s="7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7">
        <v>3500</v>
      </c>
      <c r="E3310">
        <v>4280</v>
      </c>
      <c r="F3310" t="s">
        <v>8219</v>
      </c>
      <c r="G3310" t="s">
        <v>8224</v>
      </c>
      <c r="H3310" t="s">
        <v>8246</v>
      </c>
      <c r="I3310" s="9">
        <v>1460581365</v>
      </c>
      <c r="J3310">
        <v>1458766965</v>
      </c>
      <c r="K3310" t="b">
        <v>0</v>
      </c>
      <c r="L3310">
        <v>57</v>
      </c>
      <c r="M3310" t="b">
        <v>1</v>
      </c>
      <c r="N3310" s="11">
        <f t="shared" si="306"/>
        <v>122.28571428571429</v>
      </c>
      <c r="O3310" s="16">
        <f t="shared" si="307"/>
        <v>42452.876909722225</v>
      </c>
      <c r="P3310" s="18">
        <f t="shared" si="308"/>
        <v>42473.876909722225</v>
      </c>
      <c r="Q3310" t="s">
        <v>8271</v>
      </c>
      <c r="R3310" s="7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7">
        <v>350</v>
      </c>
      <c r="E3311">
        <v>558</v>
      </c>
      <c r="F3311" t="s">
        <v>8219</v>
      </c>
      <c r="G3311" t="s">
        <v>8225</v>
      </c>
      <c r="H3311" t="s">
        <v>8247</v>
      </c>
      <c r="I3311" s="9">
        <v>1476632178</v>
      </c>
      <c r="J3311">
        <v>1473953778</v>
      </c>
      <c r="K3311" t="b">
        <v>0</v>
      </c>
      <c r="L3311">
        <v>31</v>
      </c>
      <c r="M3311" t="b">
        <v>1</v>
      </c>
      <c r="N3311" s="11">
        <f t="shared" si="306"/>
        <v>159.42857142857144</v>
      </c>
      <c r="O3311" s="16">
        <f t="shared" si="307"/>
        <v>42628.650208333333</v>
      </c>
      <c r="P3311" s="18">
        <f t="shared" si="308"/>
        <v>42659.650208333333</v>
      </c>
      <c r="Q3311" t="s">
        <v>8271</v>
      </c>
      <c r="R3311" s="7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7">
        <v>6500</v>
      </c>
      <c r="E3312">
        <v>6505</v>
      </c>
      <c r="F3312" t="s">
        <v>8219</v>
      </c>
      <c r="G3312" t="s">
        <v>8224</v>
      </c>
      <c r="H3312" t="s">
        <v>8246</v>
      </c>
      <c r="I3312" s="9">
        <v>1444169825</v>
      </c>
      <c r="J3312">
        <v>1441577825</v>
      </c>
      <c r="K3312" t="b">
        <v>0</v>
      </c>
      <c r="L3312">
        <v>31</v>
      </c>
      <c r="M3312" t="b">
        <v>1</v>
      </c>
      <c r="N3312" s="11">
        <f t="shared" si="306"/>
        <v>100.07692307692308</v>
      </c>
      <c r="O3312" s="16">
        <f t="shared" si="307"/>
        <v>42253.928530092591</v>
      </c>
      <c r="P3312" s="18">
        <f t="shared" si="308"/>
        <v>42283.928530092591</v>
      </c>
      <c r="Q3312" t="s">
        <v>8271</v>
      </c>
      <c r="R3312" s="7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7">
        <v>2500</v>
      </c>
      <c r="E3313">
        <v>2746</v>
      </c>
      <c r="F3313" t="s">
        <v>8219</v>
      </c>
      <c r="G3313" t="s">
        <v>8224</v>
      </c>
      <c r="H3313" t="s">
        <v>8246</v>
      </c>
      <c r="I3313" s="9">
        <v>1445065210</v>
      </c>
      <c r="J3313">
        <v>1442473210</v>
      </c>
      <c r="K3313" t="b">
        <v>0</v>
      </c>
      <c r="L3313">
        <v>45</v>
      </c>
      <c r="M3313" t="b">
        <v>1</v>
      </c>
      <c r="N3313" s="11">
        <f t="shared" si="306"/>
        <v>109.84</v>
      </c>
      <c r="O3313" s="16">
        <f t="shared" si="307"/>
        <v>42264.29178240741</v>
      </c>
      <c r="P3313" s="18">
        <f t="shared" si="308"/>
        <v>42294.29178240741</v>
      </c>
      <c r="Q3313" t="s">
        <v>8271</v>
      </c>
      <c r="R3313" s="7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7">
        <v>2500</v>
      </c>
      <c r="E3314">
        <v>2501</v>
      </c>
      <c r="F3314" t="s">
        <v>8219</v>
      </c>
      <c r="G3314" t="s">
        <v>8224</v>
      </c>
      <c r="H3314" t="s">
        <v>8246</v>
      </c>
      <c r="I3314" s="9">
        <v>1478901600</v>
      </c>
      <c r="J3314">
        <v>1477077946</v>
      </c>
      <c r="K3314" t="b">
        <v>0</v>
      </c>
      <c r="L3314">
        <v>41</v>
      </c>
      <c r="M3314" t="b">
        <v>1</v>
      </c>
      <c r="N3314" s="11">
        <f t="shared" si="306"/>
        <v>100.03999999999999</v>
      </c>
      <c r="O3314" s="16">
        <f t="shared" si="307"/>
        <v>42664.809560185182</v>
      </c>
      <c r="P3314" s="18">
        <f t="shared" si="308"/>
        <v>42685.916666666672</v>
      </c>
      <c r="Q3314" t="s">
        <v>8271</v>
      </c>
      <c r="R3314" s="7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7">
        <v>2000</v>
      </c>
      <c r="E3315">
        <v>2321</v>
      </c>
      <c r="F3315" t="s">
        <v>8219</v>
      </c>
      <c r="G3315" t="s">
        <v>8224</v>
      </c>
      <c r="H3315" t="s">
        <v>8246</v>
      </c>
      <c r="I3315" s="9">
        <v>1453856400</v>
      </c>
      <c r="J3315">
        <v>1452664317</v>
      </c>
      <c r="K3315" t="b">
        <v>0</v>
      </c>
      <c r="L3315">
        <v>29</v>
      </c>
      <c r="M3315" t="b">
        <v>1</v>
      </c>
      <c r="N3315" s="11">
        <f t="shared" si="306"/>
        <v>116.05000000000001</v>
      </c>
      <c r="O3315" s="16">
        <f t="shared" si="307"/>
        <v>42382.244409722218</v>
      </c>
      <c r="P3315" s="18">
        <f t="shared" si="308"/>
        <v>42396.041666666672</v>
      </c>
      <c r="Q3315" t="s">
        <v>8271</v>
      </c>
      <c r="R3315" s="7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7">
        <v>800</v>
      </c>
      <c r="E3316">
        <v>1686</v>
      </c>
      <c r="F3316" t="s">
        <v>8219</v>
      </c>
      <c r="G3316" t="s">
        <v>8225</v>
      </c>
      <c r="H3316" t="s">
        <v>8247</v>
      </c>
      <c r="I3316" s="9">
        <v>1431115500</v>
      </c>
      <c r="J3316">
        <v>1428733511</v>
      </c>
      <c r="K3316" t="b">
        <v>0</v>
      </c>
      <c r="L3316">
        <v>58</v>
      </c>
      <c r="M3316" t="b">
        <v>1</v>
      </c>
      <c r="N3316" s="11">
        <f t="shared" si="306"/>
        <v>210.75</v>
      </c>
      <c r="O3316" s="16">
        <f t="shared" si="307"/>
        <v>42105.267488425925</v>
      </c>
      <c r="P3316" s="18">
        <f t="shared" si="308"/>
        <v>42132.836805555555</v>
      </c>
      <c r="Q3316" t="s">
        <v>8271</v>
      </c>
      <c r="R3316" s="7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7">
        <v>4000</v>
      </c>
      <c r="E3317">
        <v>4400</v>
      </c>
      <c r="F3317" t="s">
        <v>8219</v>
      </c>
      <c r="G3317" t="s">
        <v>8225</v>
      </c>
      <c r="H3317" t="s">
        <v>8247</v>
      </c>
      <c r="I3317" s="9">
        <v>1462519041</v>
      </c>
      <c r="J3317">
        <v>1459927041</v>
      </c>
      <c r="K3317" t="b">
        <v>0</v>
      </c>
      <c r="L3317">
        <v>89</v>
      </c>
      <c r="M3317" t="b">
        <v>1</v>
      </c>
      <c r="N3317" s="11">
        <f t="shared" si="306"/>
        <v>110.00000000000001</v>
      </c>
      <c r="O3317" s="16">
        <f t="shared" si="307"/>
        <v>42466.303715277783</v>
      </c>
      <c r="P3317" s="18">
        <f t="shared" si="308"/>
        <v>42496.303715277783</v>
      </c>
      <c r="Q3317" t="s">
        <v>8271</v>
      </c>
      <c r="R3317" s="7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7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9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>
        <f t="shared" si="306"/>
        <v>100.08673425918037</v>
      </c>
      <c r="O3318" s="16">
        <f t="shared" si="307"/>
        <v>41826.871238425927</v>
      </c>
      <c r="P3318" s="18">
        <f t="shared" si="308"/>
        <v>41859.57916666667</v>
      </c>
      <c r="Q3318" t="s">
        <v>8271</v>
      </c>
      <c r="R3318" s="7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7">
        <v>1050</v>
      </c>
      <c r="E3319">
        <v>1115</v>
      </c>
      <c r="F3319" t="s">
        <v>8219</v>
      </c>
      <c r="G3319" t="s">
        <v>8224</v>
      </c>
      <c r="H3319" t="s">
        <v>8246</v>
      </c>
      <c r="I3319" s="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>
        <f t="shared" si="306"/>
        <v>106.19047619047619</v>
      </c>
      <c r="O3319" s="16">
        <f t="shared" si="307"/>
        <v>42499.039629629624</v>
      </c>
      <c r="P3319" s="18">
        <f t="shared" si="308"/>
        <v>42529.039629629624</v>
      </c>
      <c r="Q3319" t="s">
        <v>8271</v>
      </c>
      <c r="R3319" s="7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7">
        <v>2000</v>
      </c>
      <c r="E3320">
        <v>2512</v>
      </c>
      <c r="F3320" t="s">
        <v>8219</v>
      </c>
      <c r="G3320" t="s">
        <v>8229</v>
      </c>
      <c r="H3320" t="s">
        <v>8251</v>
      </c>
      <c r="I3320" s="9">
        <v>1460341800</v>
      </c>
      <c r="J3320">
        <v>1456902893</v>
      </c>
      <c r="K3320" t="b">
        <v>0</v>
      </c>
      <c r="L3320">
        <v>32</v>
      </c>
      <c r="M3320" t="b">
        <v>1</v>
      </c>
      <c r="N3320" s="11">
        <f t="shared" si="306"/>
        <v>125.6</v>
      </c>
      <c r="O3320" s="16">
        <f t="shared" si="307"/>
        <v>42431.302002314813</v>
      </c>
      <c r="P3320" s="18">
        <f t="shared" si="308"/>
        <v>42471.104166666672</v>
      </c>
      <c r="Q3320" t="s">
        <v>8271</v>
      </c>
      <c r="R3320" s="7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7">
        <v>500</v>
      </c>
      <c r="E3321">
        <v>540</v>
      </c>
      <c r="F3321" t="s">
        <v>8219</v>
      </c>
      <c r="G3321" t="s">
        <v>8225</v>
      </c>
      <c r="H3321" t="s">
        <v>8247</v>
      </c>
      <c r="I3321" s="9">
        <v>1422712986</v>
      </c>
      <c r="J3321">
        <v>1418824986</v>
      </c>
      <c r="K3321" t="b">
        <v>0</v>
      </c>
      <c r="L3321">
        <v>16</v>
      </c>
      <c r="M3321" t="b">
        <v>1</v>
      </c>
      <c r="N3321" s="11">
        <f t="shared" si="306"/>
        <v>108</v>
      </c>
      <c r="O3321" s="16">
        <f t="shared" si="307"/>
        <v>41990.585486111115</v>
      </c>
      <c r="P3321" s="18">
        <f t="shared" si="308"/>
        <v>42035.585486111115</v>
      </c>
      <c r="Q3321" t="s">
        <v>8271</v>
      </c>
      <c r="R3321" s="7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7">
        <v>2500</v>
      </c>
      <c r="E3322">
        <v>2525</v>
      </c>
      <c r="F3322" t="s">
        <v>8219</v>
      </c>
      <c r="G3322" t="s">
        <v>8224</v>
      </c>
      <c r="H3322" t="s">
        <v>8246</v>
      </c>
      <c r="I3322" s="9">
        <v>1466557557</v>
      </c>
      <c r="J3322">
        <v>1463965557</v>
      </c>
      <c r="K3322" t="b">
        <v>0</v>
      </c>
      <c r="L3322">
        <v>38</v>
      </c>
      <c r="M3322" t="b">
        <v>1</v>
      </c>
      <c r="N3322" s="11">
        <f t="shared" si="306"/>
        <v>101</v>
      </c>
      <c r="O3322" s="16">
        <f t="shared" si="307"/>
        <v>42513.045798611114</v>
      </c>
      <c r="P3322" s="18">
        <f t="shared" si="308"/>
        <v>42543.045798611114</v>
      </c>
      <c r="Q3322" t="s">
        <v>8271</v>
      </c>
      <c r="R3322" s="7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7">
        <v>500</v>
      </c>
      <c r="E3323">
        <v>537</v>
      </c>
      <c r="F3323" t="s">
        <v>8219</v>
      </c>
      <c r="G3323" t="s">
        <v>8224</v>
      </c>
      <c r="H3323" t="s">
        <v>8246</v>
      </c>
      <c r="I3323" s="9">
        <v>1413431940</v>
      </c>
      <c r="J3323">
        <v>1412216665</v>
      </c>
      <c r="K3323" t="b">
        <v>0</v>
      </c>
      <c r="L3323">
        <v>15</v>
      </c>
      <c r="M3323" t="b">
        <v>1</v>
      </c>
      <c r="N3323" s="11">
        <f t="shared" si="306"/>
        <v>107.4</v>
      </c>
      <c r="O3323" s="16">
        <f t="shared" si="307"/>
        <v>41914.100289351853</v>
      </c>
      <c r="P3323" s="18">
        <f t="shared" si="308"/>
        <v>41928.165972222225</v>
      </c>
      <c r="Q3323" t="s">
        <v>8271</v>
      </c>
      <c r="R3323" s="7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7">
        <v>3300</v>
      </c>
      <c r="E3324">
        <v>3350</v>
      </c>
      <c r="F3324" t="s">
        <v>8219</v>
      </c>
      <c r="G3324" t="s">
        <v>8224</v>
      </c>
      <c r="H3324" t="s">
        <v>8246</v>
      </c>
      <c r="I3324" s="9">
        <v>1466567700</v>
      </c>
      <c r="J3324">
        <v>1464653696</v>
      </c>
      <c r="K3324" t="b">
        <v>0</v>
      </c>
      <c r="L3324">
        <v>23</v>
      </c>
      <c r="M3324" t="b">
        <v>1</v>
      </c>
      <c r="N3324" s="11">
        <f t="shared" si="306"/>
        <v>101.51515151515152</v>
      </c>
      <c r="O3324" s="16">
        <f t="shared" si="307"/>
        <v>42521.010370370372</v>
      </c>
      <c r="P3324" s="18">
        <f t="shared" si="308"/>
        <v>42543.163194444445</v>
      </c>
      <c r="Q3324" t="s">
        <v>8271</v>
      </c>
      <c r="R3324" s="7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7">
        <v>1000</v>
      </c>
      <c r="E3325">
        <v>1259</v>
      </c>
      <c r="F3325" t="s">
        <v>8219</v>
      </c>
      <c r="G3325" t="s">
        <v>8225</v>
      </c>
      <c r="H3325" t="s">
        <v>8247</v>
      </c>
      <c r="I3325" s="9">
        <v>1474793208</v>
      </c>
      <c r="J3325">
        <v>1472201208</v>
      </c>
      <c r="K3325" t="b">
        <v>0</v>
      </c>
      <c r="L3325">
        <v>49</v>
      </c>
      <c r="M3325" t="b">
        <v>1</v>
      </c>
      <c r="N3325" s="11">
        <f t="shared" si="306"/>
        <v>125.89999999999999</v>
      </c>
      <c r="O3325" s="16">
        <f t="shared" si="307"/>
        <v>42608.36583333333</v>
      </c>
      <c r="P3325" s="18">
        <f t="shared" si="308"/>
        <v>42638.36583333333</v>
      </c>
      <c r="Q3325" t="s">
        <v>8271</v>
      </c>
      <c r="R3325" s="7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7">
        <v>1500</v>
      </c>
      <c r="E3326">
        <v>1525</v>
      </c>
      <c r="F3326" t="s">
        <v>8219</v>
      </c>
      <c r="G3326" t="s">
        <v>8241</v>
      </c>
      <c r="H3326" t="s">
        <v>8249</v>
      </c>
      <c r="I3326" s="9">
        <v>1465135190</v>
      </c>
      <c r="J3326">
        <v>1463925590</v>
      </c>
      <c r="K3326" t="b">
        <v>0</v>
      </c>
      <c r="L3326">
        <v>10</v>
      </c>
      <c r="M3326" t="b">
        <v>1</v>
      </c>
      <c r="N3326" s="11">
        <f t="shared" si="306"/>
        <v>101.66666666666666</v>
      </c>
      <c r="O3326" s="16">
        <f t="shared" si="307"/>
        <v>42512.58321759259</v>
      </c>
      <c r="P3326" s="18">
        <f t="shared" si="308"/>
        <v>42526.58321759259</v>
      </c>
      <c r="Q3326" t="s">
        <v>8271</v>
      </c>
      <c r="R3326" s="7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7">
        <v>400</v>
      </c>
      <c r="E3327">
        <v>450</v>
      </c>
      <c r="F3327" t="s">
        <v>8219</v>
      </c>
      <c r="G3327" t="s">
        <v>8225</v>
      </c>
      <c r="H3327" t="s">
        <v>8247</v>
      </c>
      <c r="I3327" s="9">
        <v>1428256277</v>
      </c>
      <c r="J3327">
        <v>1425235877</v>
      </c>
      <c r="K3327" t="b">
        <v>0</v>
      </c>
      <c r="L3327">
        <v>15</v>
      </c>
      <c r="M3327" t="b">
        <v>1</v>
      </c>
      <c r="N3327" s="11">
        <f t="shared" si="306"/>
        <v>112.5</v>
      </c>
      <c r="O3327" s="16">
        <f t="shared" si="307"/>
        <v>42064.785613425927</v>
      </c>
      <c r="P3327" s="18">
        <f t="shared" si="308"/>
        <v>42099.743946759263</v>
      </c>
      <c r="Q3327" t="s">
        <v>8271</v>
      </c>
      <c r="R3327" s="7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7">
        <v>8000</v>
      </c>
      <c r="E3328">
        <v>8110</v>
      </c>
      <c r="F3328" t="s">
        <v>8219</v>
      </c>
      <c r="G3328" t="s">
        <v>8224</v>
      </c>
      <c r="H3328" t="s">
        <v>8246</v>
      </c>
      <c r="I3328" s="9">
        <v>1425830905</v>
      </c>
      <c r="J3328">
        <v>1423242505</v>
      </c>
      <c r="K3328" t="b">
        <v>0</v>
      </c>
      <c r="L3328">
        <v>57</v>
      </c>
      <c r="M3328" t="b">
        <v>1</v>
      </c>
      <c r="N3328" s="11">
        <f t="shared" si="306"/>
        <v>101.375</v>
      </c>
      <c r="O3328" s="16">
        <f t="shared" si="307"/>
        <v>42041.714178240742</v>
      </c>
      <c r="P3328" s="18">
        <f t="shared" si="308"/>
        <v>42071.67251157407</v>
      </c>
      <c r="Q3328" t="s">
        <v>8271</v>
      </c>
      <c r="R3328" s="7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7">
        <v>800</v>
      </c>
      <c r="E3329">
        <v>810</v>
      </c>
      <c r="F3329" t="s">
        <v>8219</v>
      </c>
      <c r="G3329" t="s">
        <v>8225</v>
      </c>
      <c r="H3329" t="s">
        <v>8247</v>
      </c>
      <c r="I3329" s="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>
        <f t="shared" si="306"/>
        <v>101.25</v>
      </c>
      <c r="O3329" s="16">
        <f t="shared" si="307"/>
        <v>42468.374606481477</v>
      </c>
      <c r="P3329" s="18">
        <f t="shared" si="308"/>
        <v>42498.374606481477</v>
      </c>
      <c r="Q3329" t="s">
        <v>8271</v>
      </c>
      <c r="R3329" s="7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7">
        <v>1800</v>
      </c>
      <c r="E3330">
        <v>2635</v>
      </c>
      <c r="F3330" t="s">
        <v>8219</v>
      </c>
      <c r="G3330" t="s">
        <v>8224</v>
      </c>
      <c r="H3330" t="s">
        <v>8246</v>
      </c>
      <c r="I3330" s="9">
        <v>1404522000</v>
      </c>
      <c r="J3330">
        <v>1404308883</v>
      </c>
      <c r="K3330" t="b">
        <v>0</v>
      </c>
      <c r="L3330">
        <v>9</v>
      </c>
      <c r="M3330" t="b">
        <v>1</v>
      </c>
      <c r="N3330" s="11">
        <f t="shared" ref="N3330:N3393" si="312">E3330/D3330*100</f>
        <v>146.38888888888889</v>
      </c>
      <c r="O3330" s="16">
        <f t="shared" ref="O3330:O3393" si="313">(((J3330/60)/60)/24)+DATE(1970,1,1)</f>
        <v>41822.57503472222</v>
      </c>
      <c r="P3330" s="18">
        <f t="shared" ref="P3330:P3393" si="314">(((I3330/60)/60)/24)+DATE(1970,1,1)</f>
        <v>41825.041666666664</v>
      </c>
      <c r="Q3330" t="s">
        <v>8271</v>
      </c>
      <c r="R3330" s="7">
        <f t="shared" ref="R3330:R3393" si="315">E3330/L3330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7">
        <v>1000</v>
      </c>
      <c r="E3331">
        <v>1168</v>
      </c>
      <c r="F3331" t="s">
        <v>8219</v>
      </c>
      <c r="G3331" t="s">
        <v>8225</v>
      </c>
      <c r="H3331" t="s">
        <v>8247</v>
      </c>
      <c r="I3331" s="9">
        <v>1406502000</v>
      </c>
      <c r="J3331">
        <v>1405583108</v>
      </c>
      <c r="K3331" t="b">
        <v>0</v>
      </c>
      <c r="L3331">
        <v>26</v>
      </c>
      <c r="M3331" t="b">
        <v>1</v>
      </c>
      <c r="N3331" s="11">
        <f t="shared" si="312"/>
        <v>116.8</v>
      </c>
      <c r="O3331" s="16">
        <f t="shared" si="313"/>
        <v>41837.323009259257</v>
      </c>
      <c r="P3331" s="18">
        <f t="shared" si="314"/>
        <v>41847.958333333336</v>
      </c>
      <c r="Q3331" t="s">
        <v>8271</v>
      </c>
      <c r="R3331" s="7">
        <f t="shared" si="315"/>
        <v>44.92307692307692</v>
      </c>
      <c r="S3331" t="str">
        <f t="shared" ref="S3331:S3394" si="316">LEFT(Q3331,FIND("/",Q3331)-1)</f>
        <v>theater</v>
      </c>
      <c r="T3331" t="str">
        <f t="shared" ref="T3331:T3394" si="317">RIGHT(Q3331,LEN(Q3331)-FIND("/",Q3331))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7">
        <v>1500</v>
      </c>
      <c r="E3332">
        <v>1594</v>
      </c>
      <c r="F3332" t="s">
        <v>8219</v>
      </c>
      <c r="G3332" t="s">
        <v>8225</v>
      </c>
      <c r="H3332" t="s">
        <v>8247</v>
      </c>
      <c r="I3332" s="9">
        <v>1427919468</v>
      </c>
      <c r="J3332">
        <v>1425331068</v>
      </c>
      <c r="K3332" t="b">
        <v>0</v>
      </c>
      <c r="L3332">
        <v>69</v>
      </c>
      <c r="M3332" t="b">
        <v>1</v>
      </c>
      <c r="N3332" s="11">
        <f t="shared" si="312"/>
        <v>106.26666666666667</v>
      </c>
      <c r="O3332" s="16">
        <f t="shared" si="313"/>
        <v>42065.887361111112</v>
      </c>
      <c r="P3332" s="18">
        <f t="shared" si="314"/>
        <v>42095.845694444448</v>
      </c>
      <c r="Q3332" t="s">
        <v>8271</v>
      </c>
      <c r="R3332" s="7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7">
        <v>5000</v>
      </c>
      <c r="E3333">
        <v>5226</v>
      </c>
      <c r="F3333" t="s">
        <v>8219</v>
      </c>
      <c r="G3333" t="s">
        <v>8224</v>
      </c>
      <c r="H3333" t="s">
        <v>8246</v>
      </c>
      <c r="I3333" s="9">
        <v>1444149886</v>
      </c>
      <c r="J3333">
        <v>1441125886</v>
      </c>
      <c r="K3333" t="b">
        <v>0</v>
      </c>
      <c r="L3333">
        <v>65</v>
      </c>
      <c r="M3333" t="b">
        <v>1</v>
      </c>
      <c r="N3333" s="11">
        <f t="shared" si="312"/>
        <v>104.52</v>
      </c>
      <c r="O3333" s="16">
        <f t="shared" si="313"/>
        <v>42248.697754629626</v>
      </c>
      <c r="P3333" s="18">
        <f t="shared" si="314"/>
        <v>42283.697754629626</v>
      </c>
      <c r="Q3333" t="s">
        <v>8271</v>
      </c>
      <c r="R3333" s="7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7">
        <v>6000</v>
      </c>
      <c r="E3334">
        <v>6000</v>
      </c>
      <c r="F3334" t="s">
        <v>8219</v>
      </c>
      <c r="G3334" t="s">
        <v>8224</v>
      </c>
      <c r="H3334" t="s">
        <v>8246</v>
      </c>
      <c r="I3334" s="9">
        <v>1405802330</v>
      </c>
      <c r="J3334">
        <v>1403210330</v>
      </c>
      <c r="K3334" t="b">
        <v>0</v>
      </c>
      <c r="L3334">
        <v>83</v>
      </c>
      <c r="M3334" t="b">
        <v>1</v>
      </c>
      <c r="N3334" s="11">
        <f t="shared" si="312"/>
        <v>100</v>
      </c>
      <c r="O3334" s="16">
        <f t="shared" si="313"/>
        <v>41809.860300925924</v>
      </c>
      <c r="P3334" s="18">
        <f t="shared" si="314"/>
        <v>41839.860300925924</v>
      </c>
      <c r="Q3334" t="s">
        <v>8271</v>
      </c>
      <c r="R3334" s="7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7">
        <v>3500</v>
      </c>
      <c r="E3335">
        <v>3660</v>
      </c>
      <c r="F3335" t="s">
        <v>8219</v>
      </c>
      <c r="G3335" t="s">
        <v>8224</v>
      </c>
      <c r="H3335" t="s">
        <v>8246</v>
      </c>
      <c r="I3335" s="9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>
        <f t="shared" si="312"/>
        <v>104.57142857142858</v>
      </c>
      <c r="O3335" s="16">
        <f t="shared" si="313"/>
        <v>42148.676851851851</v>
      </c>
      <c r="P3335" s="18">
        <f t="shared" si="314"/>
        <v>42170.676851851851</v>
      </c>
      <c r="Q3335" t="s">
        <v>8271</v>
      </c>
      <c r="R3335" s="7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7">
        <v>3871</v>
      </c>
      <c r="E3336">
        <v>5366</v>
      </c>
      <c r="F3336" t="s">
        <v>8219</v>
      </c>
      <c r="G3336" t="s">
        <v>8224</v>
      </c>
      <c r="H3336" t="s">
        <v>8246</v>
      </c>
      <c r="I3336" s="9">
        <v>1438259422</v>
      </c>
      <c r="J3336">
        <v>1435667422</v>
      </c>
      <c r="K3336" t="b">
        <v>0</v>
      </c>
      <c r="L3336">
        <v>46</v>
      </c>
      <c r="M3336" t="b">
        <v>1</v>
      </c>
      <c r="N3336" s="11">
        <f t="shared" si="312"/>
        <v>138.62051149573753</v>
      </c>
      <c r="O3336" s="16">
        <f t="shared" si="313"/>
        <v>42185.521087962959</v>
      </c>
      <c r="P3336" s="18">
        <f t="shared" si="314"/>
        <v>42215.521087962959</v>
      </c>
      <c r="Q3336" t="s">
        <v>8271</v>
      </c>
      <c r="R3336" s="7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7">
        <v>5000</v>
      </c>
      <c r="E3337">
        <v>5016</v>
      </c>
      <c r="F3337" t="s">
        <v>8219</v>
      </c>
      <c r="G3337" t="s">
        <v>8225</v>
      </c>
      <c r="H3337" t="s">
        <v>8247</v>
      </c>
      <c r="I3337" s="9">
        <v>1407106800</v>
      </c>
      <c r="J3337">
        <v>1404749446</v>
      </c>
      <c r="K3337" t="b">
        <v>0</v>
      </c>
      <c r="L3337">
        <v>63</v>
      </c>
      <c r="M3337" t="b">
        <v>1</v>
      </c>
      <c r="N3337" s="11">
        <f t="shared" si="312"/>
        <v>100.32000000000001</v>
      </c>
      <c r="O3337" s="16">
        <f t="shared" si="313"/>
        <v>41827.674143518518</v>
      </c>
      <c r="P3337" s="18">
        <f t="shared" si="314"/>
        <v>41854.958333333336</v>
      </c>
      <c r="Q3337" t="s">
        <v>8271</v>
      </c>
      <c r="R3337" s="7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7">
        <v>250</v>
      </c>
      <c r="E3338">
        <v>250</v>
      </c>
      <c r="F3338" t="s">
        <v>8219</v>
      </c>
      <c r="G3338" t="s">
        <v>8225</v>
      </c>
      <c r="H3338" t="s">
        <v>8247</v>
      </c>
      <c r="I3338" s="9">
        <v>1459845246</v>
      </c>
      <c r="J3338">
        <v>1457429646</v>
      </c>
      <c r="K3338" t="b">
        <v>0</v>
      </c>
      <c r="L3338">
        <v>9</v>
      </c>
      <c r="M3338" t="b">
        <v>1</v>
      </c>
      <c r="N3338" s="11">
        <f t="shared" si="312"/>
        <v>100</v>
      </c>
      <c r="O3338" s="16">
        <f t="shared" si="313"/>
        <v>42437.398680555561</v>
      </c>
      <c r="P3338" s="18">
        <f t="shared" si="314"/>
        <v>42465.35701388889</v>
      </c>
      <c r="Q3338" t="s">
        <v>8271</v>
      </c>
      <c r="R3338" s="7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7">
        <v>2500</v>
      </c>
      <c r="E3339">
        <v>2755</v>
      </c>
      <c r="F3339" t="s">
        <v>8219</v>
      </c>
      <c r="G3339" t="s">
        <v>8225</v>
      </c>
      <c r="H3339" t="s">
        <v>8247</v>
      </c>
      <c r="I3339" s="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>
        <f t="shared" si="312"/>
        <v>110.2</v>
      </c>
      <c r="O3339" s="16">
        <f t="shared" si="313"/>
        <v>41901.282025462962</v>
      </c>
      <c r="P3339" s="18">
        <f t="shared" si="314"/>
        <v>41922.875</v>
      </c>
      <c r="Q3339" t="s">
        <v>8271</v>
      </c>
      <c r="R3339" s="7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7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9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>
        <f t="shared" si="312"/>
        <v>102.18</v>
      </c>
      <c r="O3340" s="16">
        <f t="shared" si="313"/>
        <v>42769.574999999997</v>
      </c>
      <c r="P3340" s="18">
        <f t="shared" si="314"/>
        <v>42790.574999999997</v>
      </c>
      <c r="Q3340" t="s">
        <v>8271</v>
      </c>
      <c r="R3340" s="7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7">
        <v>8000</v>
      </c>
      <c r="E3341">
        <v>8348</v>
      </c>
      <c r="F3341" t="s">
        <v>8219</v>
      </c>
      <c r="G3341" t="s">
        <v>8224</v>
      </c>
      <c r="H3341" t="s">
        <v>8246</v>
      </c>
      <c r="I3341" s="9">
        <v>1469721518</v>
      </c>
      <c r="J3341">
        <v>1467129518</v>
      </c>
      <c r="K3341" t="b">
        <v>0</v>
      </c>
      <c r="L3341">
        <v>47</v>
      </c>
      <c r="M3341" t="b">
        <v>1</v>
      </c>
      <c r="N3341" s="11">
        <f t="shared" si="312"/>
        <v>104.35000000000001</v>
      </c>
      <c r="O3341" s="16">
        <f t="shared" si="313"/>
        <v>42549.665717592594</v>
      </c>
      <c r="P3341" s="18">
        <f t="shared" si="314"/>
        <v>42579.665717592594</v>
      </c>
      <c r="Q3341" t="s">
        <v>8271</v>
      </c>
      <c r="R3341" s="7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7">
        <v>3000</v>
      </c>
      <c r="E3342">
        <v>4145</v>
      </c>
      <c r="F3342" t="s">
        <v>8219</v>
      </c>
      <c r="G3342" t="s">
        <v>8224</v>
      </c>
      <c r="H3342" t="s">
        <v>8246</v>
      </c>
      <c r="I3342" s="9">
        <v>1481066554</v>
      </c>
      <c r="J3342">
        <v>1478906554</v>
      </c>
      <c r="K3342" t="b">
        <v>0</v>
      </c>
      <c r="L3342">
        <v>38</v>
      </c>
      <c r="M3342" t="b">
        <v>1</v>
      </c>
      <c r="N3342" s="11">
        <f t="shared" si="312"/>
        <v>138.16666666666666</v>
      </c>
      <c r="O3342" s="16">
        <f t="shared" si="313"/>
        <v>42685.974004629628</v>
      </c>
      <c r="P3342" s="18">
        <f t="shared" si="314"/>
        <v>42710.974004629628</v>
      </c>
      <c r="Q3342" t="s">
        <v>8271</v>
      </c>
      <c r="R3342" s="7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7">
        <v>3350</v>
      </c>
      <c r="E3343">
        <v>3350</v>
      </c>
      <c r="F3343" t="s">
        <v>8219</v>
      </c>
      <c r="G3343" t="s">
        <v>8225</v>
      </c>
      <c r="H3343" t="s">
        <v>8247</v>
      </c>
      <c r="I3343" s="9">
        <v>1465750800</v>
      </c>
      <c r="J3343">
        <v>1463771421</v>
      </c>
      <c r="K3343" t="b">
        <v>0</v>
      </c>
      <c r="L3343">
        <v>28</v>
      </c>
      <c r="M3343" t="b">
        <v>1</v>
      </c>
      <c r="N3343" s="11">
        <f t="shared" si="312"/>
        <v>100</v>
      </c>
      <c r="O3343" s="16">
        <f t="shared" si="313"/>
        <v>42510.798854166671</v>
      </c>
      <c r="P3343" s="18">
        <f t="shared" si="314"/>
        <v>42533.708333333328</v>
      </c>
      <c r="Q3343" t="s">
        <v>8271</v>
      </c>
      <c r="R3343" s="7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7">
        <v>6000</v>
      </c>
      <c r="E3344">
        <v>6100</v>
      </c>
      <c r="F3344" t="s">
        <v>8219</v>
      </c>
      <c r="G3344" t="s">
        <v>8224</v>
      </c>
      <c r="H3344" t="s">
        <v>8246</v>
      </c>
      <c r="I3344" s="9">
        <v>1427864340</v>
      </c>
      <c r="J3344">
        <v>1425020810</v>
      </c>
      <c r="K3344" t="b">
        <v>0</v>
      </c>
      <c r="L3344">
        <v>78</v>
      </c>
      <c r="M3344" t="b">
        <v>1</v>
      </c>
      <c r="N3344" s="11">
        <f t="shared" si="312"/>
        <v>101.66666666666666</v>
      </c>
      <c r="O3344" s="16">
        <f t="shared" si="313"/>
        <v>42062.296412037031</v>
      </c>
      <c r="P3344" s="18">
        <f t="shared" si="314"/>
        <v>42095.207638888889</v>
      </c>
      <c r="Q3344" t="s">
        <v>8271</v>
      </c>
      <c r="R3344" s="7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7">
        <v>700</v>
      </c>
      <c r="E3345">
        <v>1200</v>
      </c>
      <c r="F3345" t="s">
        <v>8219</v>
      </c>
      <c r="G3345" t="s">
        <v>8225</v>
      </c>
      <c r="H3345" t="s">
        <v>8247</v>
      </c>
      <c r="I3345" s="9">
        <v>1460553480</v>
      </c>
      <c r="J3345">
        <v>1458770384</v>
      </c>
      <c r="K3345" t="b">
        <v>0</v>
      </c>
      <c r="L3345">
        <v>23</v>
      </c>
      <c r="M3345" t="b">
        <v>1</v>
      </c>
      <c r="N3345" s="11">
        <f t="shared" si="312"/>
        <v>171.42857142857142</v>
      </c>
      <c r="O3345" s="16">
        <f t="shared" si="313"/>
        <v>42452.916481481487</v>
      </c>
      <c r="P3345" s="18">
        <f t="shared" si="314"/>
        <v>42473.554166666669</v>
      </c>
      <c r="Q3345" t="s">
        <v>8271</v>
      </c>
      <c r="R3345" s="7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7">
        <v>4500</v>
      </c>
      <c r="E3346">
        <v>4565</v>
      </c>
      <c r="F3346" t="s">
        <v>8219</v>
      </c>
      <c r="G3346" t="s">
        <v>8224</v>
      </c>
      <c r="H3346" t="s">
        <v>8246</v>
      </c>
      <c r="I3346" s="9">
        <v>1409374093</v>
      </c>
      <c r="J3346">
        <v>1406782093</v>
      </c>
      <c r="K3346" t="b">
        <v>0</v>
      </c>
      <c r="L3346">
        <v>40</v>
      </c>
      <c r="M3346" t="b">
        <v>1</v>
      </c>
      <c r="N3346" s="11">
        <f t="shared" si="312"/>
        <v>101.44444444444444</v>
      </c>
      <c r="O3346" s="16">
        <f t="shared" si="313"/>
        <v>41851.200150462959</v>
      </c>
      <c r="P3346" s="18">
        <f t="shared" si="314"/>
        <v>41881.200150462959</v>
      </c>
      <c r="Q3346" t="s">
        <v>8271</v>
      </c>
      <c r="R3346" s="7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7">
        <v>500</v>
      </c>
      <c r="E3347">
        <v>650</v>
      </c>
      <c r="F3347" t="s">
        <v>8219</v>
      </c>
      <c r="G3347" t="s">
        <v>8224</v>
      </c>
      <c r="H3347" t="s">
        <v>8246</v>
      </c>
      <c r="I3347" s="9">
        <v>1429317420</v>
      </c>
      <c r="J3347">
        <v>1424226768</v>
      </c>
      <c r="K3347" t="b">
        <v>0</v>
      </c>
      <c r="L3347">
        <v>13</v>
      </c>
      <c r="M3347" t="b">
        <v>1</v>
      </c>
      <c r="N3347" s="11">
        <f t="shared" si="312"/>
        <v>130</v>
      </c>
      <c r="O3347" s="16">
        <f t="shared" si="313"/>
        <v>42053.106111111112</v>
      </c>
      <c r="P3347" s="18">
        <f t="shared" si="314"/>
        <v>42112.025694444441</v>
      </c>
      <c r="Q3347" t="s">
        <v>8271</v>
      </c>
      <c r="R3347" s="7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7">
        <v>1500</v>
      </c>
      <c r="E3348">
        <v>1650</v>
      </c>
      <c r="F3348" t="s">
        <v>8219</v>
      </c>
      <c r="G3348" t="s">
        <v>8224</v>
      </c>
      <c r="H3348" t="s">
        <v>8246</v>
      </c>
      <c r="I3348" s="9">
        <v>1424910910</v>
      </c>
      <c r="J3348">
        <v>1424306110</v>
      </c>
      <c r="K3348" t="b">
        <v>0</v>
      </c>
      <c r="L3348">
        <v>18</v>
      </c>
      <c r="M3348" t="b">
        <v>1</v>
      </c>
      <c r="N3348" s="11">
        <f t="shared" si="312"/>
        <v>110.00000000000001</v>
      </c>
      <c r="O3348" s="16">
        <f t="shared" si="313"/>
        <v>42054.024421296301</v>
      </c>
      <c r="P3348" s="18">
        <f t="shared" si="314"/>
        <v>42061.024421296301</v>
      </c>
      <c r="Q3348" t="s">
        <v>8271</v>
      </c>
      <c r="R3348" s="7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7">
        <v>2000</v>
      </c>
      <c r="E3349">
        <v>2389</v>
      </c>
      <c r="F3349" t="s">
        <v>8219</v>
      </c>
      <c r="G3349" t="s">
        <v>8225</v>
      </c>
      <c r="H3349" t="s">
        <v>8247</v>
      </c>
      <c r="I3349" s="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>
        <f t="shared" si="312"/>
        <v>119.44999999999999</v>
      </c>
      <c r="O3349" s="16">
        <f t="shared" si="313"/>
        <v>42484.551550925928</v>
      </c>
      <c r="P3349" s="18">
        <f t="shared" si="314"/>
        <v>42498.875</v>
      </c>
      <c r="Q3349" t="s">
        <v>8271</v>
      </c>
      <c r="R3349" s="7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7">
        <v>5500</v>
      </c>
      <c r="E3350">
        <v>5516</v>
      </c>
      <c r="F3350" t="s">
        <v>8219</v>
      </c>
      <c r="G3350" t="s">
        <v>8224</v>
      </c>
      <c r="H3350" t="s">
        <v>8246</v>
      </c>
      <c r="I3350" s="9">
        <v>1461988740</v>
      </c>
      <c r="J3350">
        <v>1459949080</v>
      </c>
      <c r="K3350" t="b">
        <v>0</v>
      </c>
      <c r="L3350">
        <v>79</v>
      </c>
      <c r="M3350" t="b">
        <v>1</v>
      </c>
      <c r="N3350" s="11">
        <f t="shared" si="312"/>
        <v>100.2909090909091</v>
      </c>
      <c r="O3350" s="16">
        <f t="shared" si="313"/>
        <v>42466.558796296296</v>
      </c>
      <c r="P3350" s="18">
        <f t="shared" si="314"/>
        <v>42490.165972222225</v>
      </c>
      <c r="Q3350" t="s">
        <v>8271</v>
      </c>
      <c r="R3350" s="7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7">
        <v>1000</v>
      </c>
      <c r="E3351">
        <v>1534</v>
      </c>
      <c r="F3351" t="s">
        <v>8219</v>
      </c>
      <c r="G3351" t="s">
        <v>8224</v>
      </c>
      <c r="H3351" t="s">
        <v>8246</v>
      </c>
      <c r="I3351" s="9">
        <v>1465837200</v>
      </c>
      <c r="J3351">
        <v>1463971172</v>
      </c>
      <c r="K3351" t="b">
        <v>0</v>
      </c>
      <c r="L3351">
        <v>14</v>
      </c>
      <c r="M3351" t="b">
        <v>1</v>
      </c>
      <c r="N3351" s="11">
        <f t="shared" si="312"/>
        <v>153.4</v>
      </c>
      <c r="O3351" s="16">
        <f t="shared" si="313"/>
        <v>42513.110787037032</v>
      </c>
      <c r="P3351" s="18">
        <f t="shared" si="314"/>
        <v>42534.708333333328</v>
      </c>
      <c r="Q3351" t="s">
        <v>8271</v>
      </c>
      <c r="R3351" s="7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7">
        <v>3500</v>
      </c>
      <c r="E3352">
        <v>3655</v>
      </c>
      <c r="F3352" t="s">
        <v>8219</v>
      </c>
      <c r="G3352" t="s">
        <v>8243</v>
      </c>
      <c r="H3352" t="s">
        <v>8249</v>
      </c>
      <c r="I3352" s="9">
        <v>1448838000</v>
      </c>
      <c r="J3352">
        <v>1445791811</v>
      </c>
      <c r="K3352" t="b">
        <v>0</v>
      </c>
      <c r="L3352">
        <v>51</v>
      </c>
      <c r="M3352" t="b">
        <v>1</v>
      </c>
      <c r="N3352" s="11">
        <f t="shared" si="312"/>
        <v>104.42857142857143</v>
      </c>
      <c r="O3352" s="16">
        <f t="shared" si="313"/>
        <v>42302.701516203699</v>
      </c>
      <c r="P3352" s="18">
        <f t="shared" si="314"/>
        <v>42337.958333333328</v>
      </c>
      <c r="Q3352" t="s">
        <v>8271</v>
      </c>
      <c r="R3352" s="7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7">
        <v>5000</v>
      </c>
      <c r="E3353">
        <v>5055</v>
      </c>
      <c r="F3353" t="s">
        <v>8219</v>
      </c>
      <c r="G3353" t="s">
        <v>8225</v>
      </c>
      <c r="H3353" t="s">
        <v>8247</v>
      </c>
      <c r="I3353" s="9">
        <v>1406113200</v>
      </c>
      <c r="J3353">
        <v>1402910965</v>
      </c>
      <c r="K3353" t="b">
        <v>0</v>
      </c>
      <c r="L3353">
        <v>54</v>
      </c>
      <c r="M3353" t="b">
        <v>1</v>
      </c>
      <c r="N3353" s="11">
        <f t="shared" si="312"/>
        <v>101.1</v>
      </c>
      <c r="O3353" s="16">
        <f t="shared" si="313"/>
        <v>41806.395428240743</v>
      </c>
      <c r="P3353" s="18">
        <f t="shared" si="314"/>
        <v>41843.458333333336</v>
      </c>
      <c r="Q3353" t="s">
        <v>8271</v>
      </c>
      <c r="R3353" s="7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7">
        <v>5000</v>
      </c>
      <c r="E3354">
        <v>5376</v>
      </c>
      <c r="F3354" t="s">
        <v>8219</v>
      </c>
      <c r="G3354" t="s">
        <v>8225</v>
      </c>
      <c r="H3354" t="s">
        <v>8247</v>
      </c>
      <c r="I3354" s="9">
        <v>1467414000</v>
      </c>
      <c r="J3354">
        <v>1462492178</v>
      </c>
      <c r="K3354" t="b">
        <v>0</v>
      </c>
      <c r="L3354">
        <v>70</v>
      </c>
      <c r="M3354" t="b">
        <v>1</v>
      </c>
      <c r="N3354" s="11">
        <f t="shared" si="312"/>
        <v>107.52</v>
      </c>
      <c r="O3354" s="16">
        <f t="shared" si="313"/>
        <v>42495.992800925931</v>
      </c>
      <c r="P3354" s="18">
        <f t="shared" si="314"/>
        <v>42552.958333333328</v>
      </c>
      <c r="Q3354" t="s">
        <v>8271</v>
      </c>
      <c r="R3354" s="7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7">
        <v>500</v>
      </c>
      <c r="E3355">
        <v>1575</v>
      </c>
      <c r="F3355" t="s">
        <v>8219</v>
      </c>
      <c r="G3355" t="s">
        <v>8225</v>
      </c>
      <c r="H3355" t="s">
        <v>8247</v>
      </c>
      <c r="I3355" s="9">
        <v>1462230000</v>
      </c>
      <c r="J3355">
        <v>1461061350</v>
      </c>
      <c r="K3355" t="b">
        <v>0</v>
      </c>
      <c r="L3355">
        <v>44</v>
      </c>
      <c r="M3355" t="b">
        <v>1</v>
      </c>
      <c r="N3355" s="11">
        <f t="shared" si="312"/>
        <v>315</v>
      </c>
      <c r="O3355" s="16">
        <f t="shared" si="313"/>
        <v>42479.432291666672</v>
      </c>
      <c r="P3355" s="18">
        <f t="shared" si="314"/>
        <v>42492.958333333328</v>
      </c>
      <c r="Q3355" t="s">
        <v>8271</v>
      </c>
      <c r="R3355" s="7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7">
        <v>3000</v>
      </c>
      <c r="E3356">
        <v>3058</v>
      </c>
      <c r="F3356" t="s">
        <v>8219</v>
      </c>
      <c r="G3356" t="s">
        <v>8224</v>
      </c>
      <c r="H3356" t="s">
        <v>8246</v>
      </c>
      <c r="I3356" s="9">
        <v>1446091260</v>
      </c>
      <c r="J3356">
        <v>1443029206</v>
      </c>
      <c r="K3356" t="b">
        <v>0</v>
      </c>
      <c r="L3356">
        <v>55</v>
      </c>
      <c r="M3356" t="b">
        <v>1</v>
      </c>
      <c r="N3356" s="11">
        <f t="shared" si="312"/>
        <v>101.93333333333334</v>
      </c>
      <c r="O3356" s="16">
        <f t="shared" si="313"/>
        <v>42270.7269212963</v>
      </c>
      <c r="P3356" s="18">
        <f t="shared" si="314"/>
        <v>42306.167361111111</v>
      </c>
      <c r="Q3356" t="s">
        <v>8271</v>
      </c>
      <c r="R3356" s="7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7">
        <v>1750</v>
      </c>
      <c r="E3357">
        <v>2210</v>
      </c>
      <c r="F3357" t="s">
        <v>8219</v>
      </c>
      <c r="G3357" t="s">
        <v>8225</v>
      </c>
      <c r="H3357" t="s">
        <v>8247</v>
      </c>
      <c r="I3357" s="9">
        <v>1462879020</v>
      </c>
      <c r="J3357">
        <v>1461941527</v>
      </c>
      <c r="K3357" t="b">
        <v>0</v>
      </c>
      <c r="L3357">
        <v>15</v>
      </c>
      <c r="M3357" t="b">
        <v>1</v>
      </c>
      <c r="N3357" s="11">
        <f t="shared" si="312"/>
        <v>126.28571428571429</v>
      </c>
      <c r="O3357" s="16">
        <f t="shared" si="313"/>
        <v>42489.619525462964</v>
      </c>
      <c r="P3357" s="18">
        <f t="shared" si="314"/>
        <v>42500.470138888893</v>
      </c>
      <c r="Q3357" t="s">
        <v>8271</v>
      </c>
      <c r="R3357" s="7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7">
        <v>1500</v>
      </c>
      <c r="E3358">
        <v>1521</v>
      </c>
      <c r="F3358" t="s">
        <v>8219</v>
      </c>
      <c r="G3358" t="s">
        <v>8225</v>
      </c>
      <c r="H3358" t="s">
        <v>8247</v>
      </c>
      <c r="I3358" s="9">
        <v>1468611272</v>
      </c>
      <c r="J3358">
        <v>1466019272</v>
      </c>
      <c r="K3358" t="b">
        <v>0</v>
      </c>
      <c r="L3358">
        <v>27</v>
      </c>
      <c r="M3358" t="b">
        <v>1</v>
      </c>
      <c r="N3358" s="11">
        <f t="shared" si="312"/>
        <v>101.4</v>
      </c>
      <c r="O3358" s="16">
        <f t="shared" si="313"/>
        <v>42536.815648148149</v>
      </c>
      <c r="P3358" s="18">
        <f t="shared" si="314"/>
        <v>42566.815648148149</v>
      </c>
      <c r="Q3358" t="s">
        <v>8271</v>
      </c>
      <c r="R3358" s="7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7">
        <v>2000</v>
      </c>
      <c r="E3359">
        <v>2020</v>
      </c>
      <c r="F3359" t="s">
        <v>8219</v>
      </c>
      <c r="G3359" t="s">
        <v>8225</v>
      </c>
      <c r="H3359" t="s">
        <v>8247</v>
      </c>
      <c r="I3359" s="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>
        <f t="shared" si="312"/>
        <v>101</v>
      </c>
      <c r="O3359" s="16">
        <f t="shared" si="313"/>
        <v>41822.417939814812</v>
      </c>
      <c r="P3359" s="18">
        <f t="shared" si="314"/>
        <v>41852.417939814812</v>
      </c>
      <c r="Q3359" t="s">
        <v>8271</v>
      </c>
      <c r="R3359" s="7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7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9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>
        <f t="shared" si="312"/>
        <v>102.99000000000001</v>
      </c>
      <c r="O3360" s="16">
        <f t="shared" si="313"/>
        <v>41932.311099537037</v>
      </c>
      <c r="P3360" s="18">
        <f t="shared" si="314"/>
        <v>41962.352766203709</v>
      </c>
      <c r="Q3360" t="s">
        <v>8271</v>
      </c>
      <c r="R3360" s="7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7">
        <v>4000</v>
      </c>
      <c r="E3361">
        <v>4250</v>
      </c>
      <c r="F3361" t="s">
        <v>8219</v>
      </c>
      <c r="G3361" t="s">
        <v>8224</v>
      </c>
      <c r="H3361" t="s">
        <v>8246</v>
      </c>
      <c r="I3361" s="9">
        <v>1487985734</v>
      </c>
      <c r="J3361">
        <v>1484097734</v>
      </c>
      <c r="K3361" t="b">
        <v>0</v>
      </c>
      <c r="L3361">
        <v>23</v>
      </c>
      <c r="M3361" t="b">
        <v>1</v>
      </c>
      <c r="N3361" s="11">
        <f t="shared" si="312"/>
        <v>106.25</v>
      </c>
      <c r="O3361" s="16">
        <f t="shared" si="313"/>
        <v>42746.057106481487</v>
      </c>
      <c r="P3361" s="18">
        <f t="shared" si="314"/>
        <v>42791.057106481487</v>
      </c>
      <c r="Q3361" t="s">
        <v>8271</v>
      </c>
      <c r="R3361" s="7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7">
        <v>9000</v>
      </c>
      <c r="E3362">
        <v>9124</v>
      </c>
      <c r="F3362" t="s">
        <v>8219</v>
      </c>
      <c r="G3362" t="s">
        <v>8244</v>
      </c>
      <c r="H3362" t="s">
        <v>8258</v>
      </c>
      <c r="I3362" s="9">
        <v>1481731140</v>
      </c>
      <c r="J3362">
        <v>1479866343</v>
      </c>
      <c r="K3362" t="b">
        <v>0</v>
      </c>
      <c r="L3362">
        <v>72</v>
      </c>
      <c r="M3362" t="b">
        <v>1</v>
      </c>
      <c r="N3362" s="11">
        <f t="shared" si="312"/>
        <v>101.37777777777779</v>
      </c>
      <c r="O3362" s="16">
        <f t="shared" si="313"/>
        <v>42697.082673611112</v>
      </c>
      <c r="P3362" s="18">
        <f t="shared" si="314"/>
        <v>42718.665972222225</v>
      </c>
      <c r="Q3362" t="s">
        <v>8271</v>
      </c>
      <c r="R3362" s="7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7">
        <v>5000</v>
      </c>
      <c r="E3363">
        <v>5673</v>
      </c>
      <c r="F3363" t="s">
        <v>8219</v>
      </c>
      <c r="G3363" t="s">
        <v>8224</v>
      </c>
      <c r="H3363" t="s">
        <v>8246</v>
      </c>
      <c r="I3363" s="9">
        <v>1409587140</v>
      </c>
      <c r="J3363">
        <v>1408062990</v>
      </c>
      <c r="K3363" t="b">
        <v>0</v>
      </c>
      <c r="L3363">
        <v>68</v>
      </c>
      <c r="M3363" t="b">
        <v>1</v>
      </c>
      <c r="N3363" s="11">
        <f t="shared" si="312"/>
        <v>113.46000000000001</v>
      </c>
      <c r="O3363" s="16">
        <f t="shared" si="313"/>
        <v>41866.025347222225</v>
      </c>
      <c r="P3363" s="18">
        <f t="shared" si="314"/>
        <v>41883.665972222225</v>
      </c>
      <c r="Q3363" t="s">
        <v>8271</v>
      </c>
      <c r="R3363" s="7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7">
        <v>500</v>
      </c>
      <c r="E3364">
        <v>1090</v>
      </c>
      <c r="F3364" t="s">
        <v>8219</v>
      </c>
      <c r="G3364" t="s">
        <v>8224</v>
      </c>
      <c r="H3364" t="s">
        <v>8246</v>
      </c>
      <c r="I3364" s="9">
        <v>1425704100</v>
      </c>
      <c r="J3364">
        <v>1424484717</v>
      </c>
      <c r="K3364" t="b">
        <v>0</v>
      </c>
      <c r="L3364">
        <v>20</v>
      </c>
      <c r="M3364" t="b">
        <v>1</v>
      </c>
      <c r="N3364" s="11">
        <f t="shared" si="312"/>
        <v>218.00000000000003</v>
      </c>
      <c r="O3364" s="16">
        <f t="shared" si="313"/>
        <v>42056.091631944444</v>
      </c>
      <c r="P3364" s="18">
        <f t="shared" si="314"/>
        <v>42070.204861111109</v>
      </c>
      <c r="Q3364" t="s">
        <v>8271</v>
      </c>
      <c r="R3364" s="7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7">
        <v>7750</v>
      </c>
      <c r="E3365">
        <v>7860</v>
      </c>
      <c r="F3365" t="s">
        <v>8219</v>
      </c>
      <c r="G3365" t="s">
        <v>8224</v>
      </c>
      <c r="H3365" t="s">
        <v>8246</v>
      </c>
      <c r="I3365" s="9">
        <v>1408464000</v>
      </c>
      <c r="J3365">
        <v>1406831445</v>
      </c>
      <c r="K3365" t="b">
        <v>0</v>
      </c>
      <c r="L3365">
        <v>26</v>
      </c>
      <c r="M3365" t="b">
        <v>1</v>
      </c>
      <c r="N3365" s="11">
        <f t="shared" si="312"/>
        <v>101.41935483870968</v>
      </c>
      <c r="O3365" s="16">
        <f t="shared" si="313"/>
        <v>41851.771354166667</v>
      </c>
      <c r="P3365" s="18">
        <f t="shared" si="314"/>
        <v>41870.666666666664</v>
      </c>
      <c r="Q3365" t="s">
        <v>8271</v>
      </c>
      <c r="R3365" s="7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7">
        <v>3000</v>
      </c>
      <c r="E3366">
        <v>3178</v>
      </c>
      <c r="F3366" t="s">
        <v>8219</v>
      </c>
      <c r="G3366" t="s">
        <v>8225</v>
      </c>
      <c r="H3366" t="s">
        <v>8247</v>
      </c>
      <c r="I3366" s="9">
        <v>1458075600</v>
      </c>
      <c r="J3366">
        <v>1456183649</v>
      </c>
      <c r="K3366" t="b">
        <v>0</v>
      </c>
      <c r="L3366">
        <v>72</v>
      </c>
      <c r="M3366" t="b">
        <v>1</v>
      </c>
      <c r="N3366" s="11">
        <f t="shared" si="312"/>
        <v>105.93333333333332</v>
      </c>
      <c r="O3366" s="16">
        <f t="shared" si="313"/>
        <v>42422.977418981478</v>
      </c>
      <c r="P3366" s="18">
        <f t="shared" si="314"/>
        <v>42444.875</v>
      </c>
      <c r="Q3366" t="s">
        <v>8271</v>
      </c>
      <c r="R3366" s="7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7">
        <v>2500</v>
      </c>
      <c r="E3367">
        <v>2600</v>
      </c>
      <c r="F3367" t="s">
        <v>8219</v>
      </c>
      <c r="G3367" t="s">
        <v>8224</v>
      </c>
      <c r="H3367" t="s">
        <v>8246</v>
      </c>
      <c r="I3367" s="9">
        <v>1449973592</v>
      </c>
      <c r="J3367">
        <v>1447381592</v>
      </c>
      <c r="K3367" t="b">
        <v>0</v>
      </c>
      <c r="L3367">
        <v>3</v>
      </c>
      <c r="M3367" t="b">
        <v>1</v>
      </c>
      <c r="N3367" s="11">
        <f t="shared" si="312"/>
        <v>104</v>
      </c>
      <c r="O3367" s="16">
        <f t="shared" si="313"/>
        <v>42321.101759259262</v>
      </c>
      <c r="P3367" s="18">
        <f t="shared" si="314"/>
        <v>42351.101759259262</v>
      </c>
      <c r="Q3367" t="s">
        <v>8271</v>
      </c>
      <c r="R3367" s="7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7">
        <v>500</v>
      </c>
      <c r="E3368">
        <v>1105</v>
      </c>
      <c r="F3368" t="s">
        <v>8219</v>
      </c>
      <c r="G3368" t="s">
        <v>8224</v>
      </c>
      <c r="H3368" t="s">
        <v>8246</v>
      </c>
      <c r="I3368" s="9">
        <v>1431481037</v>
      </c>
      <c r="J3368">
        <v>1428889037</v>
      </c>
      <c r="K3368" t="b">
        <v>0</v>
      </c>
      <c r="L3368">
        <v>18</v>
      </c>
      <c r="M3368" t="b">
        <v>1</v>
      </c>
      <c r="N3368" s="11">
        <f t="shared" si="312"/>
        <v>221</v>
      </c>
      <c r="O3368" s="16">
        <f t="shared" si="313"/>
        <v>42107.067557870367</v>
      </c>
      <c r="P3368" s="18">
        <f t="shared" si="314"/>
        <v>42137.067557870367</v>
      </c>
      <c r="Q3368" t="s">
        <v>8271</v>
      </c>
      <c r="R3368" s="7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7">
        <v>750</v>
      </c>
      <c r="E3369">
        <v>890</v>
      </c>
      <c r="F3369" t="s">
        <v>8219</v>
      </c>
      <c r="G3369" t="s">
        <v>8225</v>
      </c>
      <c r="H3369" t="s">
        <v>8247</v>
      </c>
      <c r="I3369" s="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>
        <f t="shared" si="312"/>
        <v>118.66666666666667</v>
      </c>
      <c r="O3369" s="16">
        <f t="shared" si="313"/>
        <v>42192.933958333335</v>
      </c>
      <c r="P3369" s="18">
        <f t="shared" si="314"/>
        <v>42217.933958333335</v>
      </c>
      <c r="Q3369" t="s">
        <v>8271</v>
      </c>
      <c r="R3369" s="7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7">
        <v>1000</v>
      </c>
      <c r="E3370">
        <v>1046</v>
      </c>
      <c r="F3370" t="s">
        <v>8219</v>
      </c>
      <c r="G3370" t="s">
        <v>8224</v>
      </c>
      <c r="H3370" t="s">
        <v>8246</v>
      </c>
      <c r="I3370" s="9">
        <v>1420088400</v>
      </c>
      <c r="J3370">
        <v>1416977259</v>
      </c>
      <c r="K3370" t="b">
        <v>0</v>
      </c>
      <c r="L3370">
        <v>23</v>
      </c>
      <c r="M3370" t="b">
        <v>1</v>
      </c>
      <c r="N3370" s="11">
        <f t="shared" si="312"/>
        <v>104.60000000000001</v>
      </c>
      <c r="O3370" s="16">
        <f t="shared" si="313"/>
        <v>41969.199756944443</v>
      </c>
      <c r="P3370" s="18">
        <f t="shared" si="314"/>
        <v>42005.208333333328</v>
      </c>
      <c r="Q3370" t="s">
        <v>8271</v>
      </c>
      <c r="R3370" s="7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7">
        <v>5000</v>
      </c>
      <c r="E3371">
        <v>5195</v>
      </c>
      <c r="F3371" t="s">
        <v>8219</v>
      </c>
      <c r="G3371" t="s">
        <v>8241</v>
      </c>
      <c r="H3371" t="s">
        <v>8249</v>
      </c>
      <c r="I3371" s="9">
        <v>1484441980</v>
      </c>
      <c r="J3371">
        <v>1479257980</v>
      </c>
      <c r="K3371" t="b">
        <v>0</v>
      </c>
      <c r="L3371">
        <v>54</v>
      </c>
      <c r="M3371" t="b">
        <v>1</v>
      </c>
      <c r="N3371" s="11">
        <f t="shared" si="312"/>
        <v>103.89999999999999</v>
      </c>
      <c r="O3371" s="16">
        <f t="shared" si="313"/>
        <v>42690.041435185187</v>
      </c>
      <c r="P3371" s="18">
        <f t="shared" si="314"/>
        <v>42750.041435185187</v>
      </c>
      <c r="Q3371" t="s">
        <v>8271</v>
      </c>
      <c r="R3371" s="7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7">
        <v>1500</v>
      </c>
      <c r="E3372">
        <v>1766</v>
      </c>
      <c r="F3372" t="s">
        <v>8219</v>
      </c>
      <c r="G3372" t="s">
        <v>8224</v>
      </c>
      <c r="H3372" t="s">
        <v>8246</v>
      </c>
      <c r="I3372" s="9">
        <v>1481961600</v>
      </c>
      <c r="J3372">
        <v>1479283285</v>
      </c>
      <c r="K3372" t="b">
        <v>0</v>
      </c>
      <c r="L3372">
        <v>26</v>
      </c>
      <c r="M3372" t="b">
        <v>1</v>
      </c>
      <c r="N3372" s="11">
        <f t="shared" si="312"/>
        <v>117.73333333333333</v>
      </c>
      <c r="O3372" s="16">
        <f t="shared" si="313"/>
        <v>42690.334317129629</v>
      </c>
      <c r="P3372" s="18">
        <f t="shared" si="314"/>
        <v>42721.333333333328</v>
      </c>
      <c r="Q3372" t="s">
        <v>8271</v>
      </c>
      <c r="R3372" s="7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7">
        <v>200</v>
      </c>
      <c r="E3373">
        <v>277</v>
      </c>
      <c r="F3373" t="s">
        <v>8219</v>
      </c>
      <c r="G3373" t="s">
        <v>8224</v>
      </c>
      <c r="H3373" t="s">
        <v>8246</v>
      </c>
      <c r="I3373" s="9">
        <v>1449089965</v>
      </c>
      <c r="J3373">
        <v>1446670765</v>
      </c>
      <c r="K3373" t="b">
        <v>0</v>
      </c>
      <c r="L3373">
        <v>9</v>
      </c>
      <c r="M3373" t="b">
        <v>1</v>
      </c>
      <c r="N3373" s="11">
        <f t="shared" si="312"/>
        <v>138.5</v>
      </c>
      <c r="O3373" s="16">
        <f t="shared" si="313"/>
        <v>42312.874594907407</v>
      </c>
      <c r="P3373" s="18">
        <f t="shared" si="314"/>
        <v>42340.874594907407</v>
      </c>
      <c r="Q3373" t="s">
        <v>8271</v>
      </c>
      <c r="R3373" s="7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7">
        <v>1000</v>
      </c>
      <c r="E3374">
        <v>1035</v>
      </c>
      <c r="F3374" t="s">
        <v>8219</v>
      </c>
      <c r="G3374" t="s">
        <v>8224</v>
      </c>
      <c r="H3374" t="s">
        <v>8246</v>
      </c>
      <c r="I3374" s="9">
        <v>1408942740</v>
      </c>
      <c r="J3374">
        <v>1407157756</v>
      </c>
      <c r="K3374" t="b">
        <v>0</v>
      </c>
      <c r="L3374">
        <v>27</v>
      </c>
      <c r="M3374" t="b">
        <v>1</v>
      </c>
      <c r="N3374" s="11">
        <f t="shared" si="312"/>
        <v>103.49999999999999</v>
      </c>
      <c r="O3374" s="16">
        <f t="shared" si="313"/>
        <v>41855.548101851848</v>
      </c>
      <c r="P3374" s="18">
        <f t="shared" si="314"/>
        <v>41876.207638888889</v>
      </c>
      <c r="Q3374" t="s">
        <v>8271</v>
      </c>
      <c r="R3374" s="7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7">
        <v>2000</v>
      </c>
      <c r="E3375">
        <v>2005</v>
      </c>
      <c r="F3375" t="s">
        <v>8219</v>
      </c>
      <c r="G3375" t="s">
        <v>8225</v>
      </c>
      <c r="H3375" t="s">
        <v>8247</v>
      </c>
      <c r="I3375" s="9">
        <v>1437235200</v>
      </c>
      <c r="J3375">
        <v>1435177840</v>
      </c>
      <c r="K3375" t="b">
        <v>0</v>
      </c>
      <c r="L3375">
        <v>30</v>
      </c>
      <c r="M3375" t="b">
        <v>1</v>
      </c>
      <c r="N3375" s="11">
        <f t="shared" si="312"/>
        <v>100.25</v>
      </c>
      <c r="O3375" s="16">
        <f t="shared" si="313"/>
        <v>42179.854629629626</v>
      </c>
      <c r="P3375" s="18">
        <f t="shared" si="314"/>
        <v>42203.666666666672</v>
      </c>
      <c r="Q3375" t="s">
        <v>8271</v>
      </c>
      <c r="R3375" s="7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7">
        <v>3500</v>
      </c>
      <c r="E3376">
        <v>3730</v>
      </c>
      <c r="F3376" t="s">
        <v>8219</v>
      </c>
      <c r="G3376" t="s">
        <v>8229</v>
      </c>
      <c r="H3376" t="s">
        <v>8251</v>
      </c>
      <c r="I3376" s="9">
        <v>1446053616</v>
      </c>
      <c r="J3376">
        <v>1443461616</v>
      </c>
      <c r="K3376" t="b">
        <v>0</v>
      </c>
      <c r="L3376">
        <v>52</v>
      </c>
      <c r="M3376" t="b">
        <v>1</v>
      </c>
      <c r="N3376" s="11">
        <f t="shared" si="312"/>
        <v>106.57142857142856</v>
      </c>
      <c r="O3376" s="16">
        <f t="shared" si="313"/>
        <v>42275.731666666667</v>
      </c>
      <c r="P3376" s="18">
        <f t="shared" si="314"/>
        <v>42305.731666666667</v>
      </c>
      <c r="Q3376" t="s">
        <v>8271</v>
      </c>
      <c r="R3376" s="7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7">
        <v>3000</v>
      </c>
      <c r="E3377">
        <v>3000</v>
      </c>
      <c r="F3377" t="s">
        <v>8219</v>
      </c>
      <c r="G3377" t="s">
        <v>8225</v>
      </c>
      <c r="H3377" t="s">
        <v>8247</v>
      </c>
      <c r="I3377" s="9">
        <v>1400423973</v>
      </c>
      <c r="J3377">
        <v>1399387173</v>
      </c>
      <c r="K3377" t="b">
        <v>0</v>
      </c>
      <c r="L3377">
        <v>17</v>
      </c>
      <c r="M3377" t="b">
        <v>1</v>
      </c>
      <c r="N3377" s="11">
        <f t="shared" si="312"/>
        <v>100</v>
      </c>
      <c r="O3377" s="16">
        <f t="shared" si="313"/>
        <v>41765.610798611109</v>
      </c>
      <c r="P3377" s="18">
        <f t="shared" si="314"/>
        <v>41777.610798611109</v>
      </c>
      <c r="Q3377" t="s">
        <v>8271</v>
      </c>
      <c r="R3377" s="7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7">
        <v>8000</v>
      </c>
      <c r="E3378">
        <v>8001</v>
      </c>
      <c r="F3378" t="s">
        <v>8219</v>
      </c>
      <c r="G3378" t="s">
        <v>8224</v>
      </c>
      <c r="H3378" t="s">
        <v>8246</v>
      </c>
      <c r="I3378" s="9">
        <v>1429976994</v>
      </c>
      <c r="J3378">
        <v>1424796594</v>
      </c>
      <c r="K3378" t="b">
        <v>0</v>
      </c>
      <c r="L3378">
        <v>19</v>
      </c>
      <c r="M3378" t="b">
        <v>1</v>
      </c>
      <c r="N3378" s="11">
        <f t="shared" si="312"/>
        <v>100.01249999999999</v>
      </c>
      <c r="O3378" s="16">
        <f t="shared" si="313"/>
        <v>42059.701319444444</v>
      </c>
      <c r="P3378" s="18">
        <f t="shared" si="314"/>
        <v>42119.659652777773</v>
      </c>
      <c r="Q3378" t="s">
        <v>8271</v>
      </c>
      <c r="R3378" s="7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7">
        <v>8000</v>
      </c>
      <c r="E3379">
        <v>8084</v>
      </c>
      <c r="F3379" t="s">
        <v>8219</v>
      </c>
      <c r="G3379" t="s">
        <v>8225</v>
      </c>
      <c r="H3379" t="s">
        <v>8247</v>
      </c>
      <c r="I3379" s="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>
        <f t="shared" si="312"/>
        <v>101.05</v>
      </c>
      <c r="O3379" s="16">
        <f t="shared" si="313"/>
        <v>42053.732627314821</v>
      </c>
      <c r="P3379" s="18">
        <f t="shared" si="314"/>
        <v>42083.705555555556</v>
      </c>
      <c r="Q3379" t="s">
        <v>8271</v>
      </c>
      <c r="R3379" s="7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7">
        <v>550</v>
      </c>
      <c r="E3380">
        <v>592</v>
      </c>
      <c r="F3380" t="s">
        <v>8219</v>
      </c>
      <c r="G3380" t="s">
        <v>8225</v>
      </c>
      <c r="H3380" t="s">
        <v>8247</v>
      </c>
      <c r="I3380" s="9">
        <v>1409490480</v>
      </c>
      <c r="J3380">
        <v>1407400306</v>
      </c>
      <c r="K3380" t="b">
        <v>0</v>
      </c>
      <c r="L3380">
        <v>21</v>
      </c>
      <c r="M3380" t="b">
        <v>1</v>
      </c>
      <c r="N3380" s="11">
        <f t="shared" si="312"/>
        <v>107.63636363636364</v>
      </c>
      <c r="O3380" s="16">
        <f t="shared" si="313"/>
        <v>41858.355393518519</v>
      </c>
      <c r="P3380" s="18">
        <f t="shared" si="314"/>
        <v>41882.547222222223</v>
      </c>
      <c r="Q3380" t="s">
        <v>8271</v>
      </c>
      <c r="R3380" s="7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7">
        <v>2000</v>
      </c>
      <c r="E3381">
        <v>2073</v>
      </c>
      <c r="F3381" t="s">
        <v>8219</v>
      </c>
      <c r="G3381" t="s">
        <v>8225</v>
      </c>
      <c r="H3381" t="s">
        <v>8247</v>
      </c>
      <c r="I3381" s="9">
        <v>1440630000</v>
      </c>
      <c r="J3381">
        <v>1439122800</v>
      </c>
      <c r="K3381" t="b">
        <v>0</v>
      </c>
      <c r="L3381">
        <v>38</v>
      </c>
      <c r="M3381" t="b">
        <v>1</v>
      </c>
      <c r="N3381" s="11">
        <f t="shared" si="312"/>
        <v>103.64999999999999</v>
      </c>
      <c r="O3381" s="16">
        <f t="shared" si="313"/>
        <v>42225.513888888891</v>
      </c>
      <c r="P3381" s="18">
        <f t="shared" si="314"/>
        <v>42242.958333333328</v>
      </c>
      <c r="Q3381" t="s">
        <v>8271</v>
      </c>
      <c r="R3381" s="7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7">
        <v>3000</v>
      </c>
      <c r="E3382">
        <v>3133</v>
      </c>
      <c r="F3382" t="s">
        <v>8219</v>
      </c>
      <c r="G3382" t="s">
        <v>8224</v>
      </c>
      <c r="H3382" t="s">
        <v>8246</v>
      </c>
      <c r="I3382" s="9">
        <v>1417305178</v>
      </c>
      <c r="J3382">
        <v>1414277578</v>
      </c>
      <c r="K3382" t="b">
        <v>0</v>
      </c>
      <c r="L3382">
        <v>28</v>
      </c>
      <c r="M3382" t="b">
        <v>1</v>
      </c>
      <c r="N3382" s="11">
        <f t="shared" si="312"/>
        <v>104.43333333333334</v>
      </c>
      <c r="O3382" s="16">
        <f t="shared" si="313"/>
        <v>41937.95344907407</v>
      </c>
      <c r="P3382" s="18">
        <f t="shared" si="314"/>
        <v>41972.995115740734</v>
      </c>
      <c r="Q3382" t="s">
        <v>8271</v>
      </c>
      <c r="R3382" s="7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7">
        <v>4000</v>
      </c>
      <c r="E3383">
        <v>4090</v>
      </c>
      <c r="F3383" t="s">
        <v>8219</v>
      </c>
      <c r="G3383" t="s">
        <v>8224</v>
      </c>
      <c r="H3383" t="s">
        <v>8246</v>
      </c>
      <c r="I3383" s="9">
        <v>1426044383</v>
      </c>
      <c r="J3383">
        <v>1423455983</v>
      </c>
      <c r="K3383" t="b">
        <v>0</v>
      </c>
      <c r="L3383">
        <v>48</v>
      </c>
      <c r="M3383" t="b">
        <v>1</v>
      </c>
      <c r="N3383" s="11">
        <f t="shared" si="312"/>
        <v>102.25</v>
      </c>
      <c r="O3383" s="16">
        <f t="shared" si="313"/>
        <v>42044.184988425928</v>
      </c>
      <c r="P3383" s="18">
        <f t="shared" si="314"/>
        <v>42074.143321759257</v>
      </c>
      <c r="Q3383" t="s">
        <v>8271</v>
      </c>
      <c r="R3383" s="7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7">
        <v>3500</v>
      </c>
      <c r="E3384">
        <v>3526</v>
      </c>
      <c r="F3384" t="s">
        <v>8219</v>
      </c>
      <c r="G3384" t="s">
        <v>8225</v>
      </c>
      <c r="H3384" t="s">
        <v>8247</v>
      </c>
      <c r="I3384" s="9">
        <v>1470092340</v>
      </c>
      <c r="J3384">
        <v>1467973256</v>
      </c>
      <c r="K3384" t="b">
        <v>0</v>
      </c>
      <c r="L3384">
        <v>46</v>
      </c>
      <c r="M3384" t="b">
        <v>1</v>
      </c>
      <c r="N3384" s="11">
        <f t="shared" si="312"/>
        <v>100.74285714285713</v>
      </c>
      <c r="O3384" s="16">
        <f t="shared" si="313"/>
        <v>42559.431203703702</v>
      </c>
      <c r="P3384" s="18">
        <f t="shared" si="314"/>
        <v>42583.957638888889</v>
      </c>
      <c r="Q3384" t="s">
        <v>8271</v>
      </c>
      <c r="R3384" s="7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7">
        <v>1750</v>
      </c>
      <c r="E3385">
        <v>1955</v>
      </c>
      <c r="F3385" t="s">
        <v>8219</v>
      </c>
      <c r="G3385" t="s">
        <v>8224</v>
      </c>
      <c r="H3385" t="s">
        <v>8246</v>
      </c>
      <c r="I3385" s="9">
        <v>1466707620</v>
      </c>
      <c r="J3385">
        <v>1464979620</v>
      </c>
      <c r="K3385" t="b">
        <v>0</v>
      </c>
      <c r="L3385">
        <v>30</v>
      </c>
      <c r="M3385" t="b">
        <v>1</v>
      </c>
      <c r="N3385" s="11">
        <f t="shared" si="312"/>
        <v>111.71428571428572</v>
      </c>
      <c r="O3385" s="16">
        <f t="shared" si="313"/>
        <v>42524.782638888893</v>
      </c>
      <c r="P3385" s="18">
        <f t="shared" si="314"/>
        <v>42544.782638888893</v>
      </c>
      <c r="Q3385" t="s">
        <v>8271</v>
      </c>
      <c r="R3385" s="7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7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9">
        <v>1448074800</v>
      </c>
      <c r="J3386">
        <v>1444874768</v>
      </c>
      <c r="K3386" t="b">
        <v>0</v>
      </c>
      <c r="L3386">
        <v>64</v>
      </c>
      <c r="M3386" t="b">
        <v>1</v>
      </c>
      <c r="N3386" s="11">
        <f t="shared" si="312"/>
        <v>100.01100000000001</v>
      </c>
      <c r="O3386" s="16">
        <f t="shared" si="313"/>
        <v>42292.087592592594</v>
      </c>
      <c r="P3386" s="18">
        <f t="shared" si="314"/>
        <v>42329.125</v>
      </c>
      <c r="Q3386" t="s">
        <v>8271</v>
      </c>
      <c r="R3386" s="7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7">
        <v>2000</v>
      </c>
      <c r="E3387">
        <v>2000</v>
      </c>
      <c r="F3387" t="s">
        <v>8219</v>
      </c>
      <c r="G3387" t="s">
        <v>8224</v>
      </c>
      <c r="H3387" t="s">
        <v>8246</v>
      </c>
      <c r="I3387" s="9">
        <v>1418244552</v>
      </c>
      <c r="J3387">
        <v>1415652552</v>
      </c>
      <c r="K3387" t="b">
        <v>0</v>
      </c>
      <c r="L3387">
        <v>15</v>
      </c>
      <c r="M3387" t="b">
        <v>1</v>
      </c>
      <c r="N3387" s="11">
        <f t="shared" si="312"/>
        <v>100</v>
      </c>
      <c r="O3387" s="16">
        <f t="shared" si="313"/>
        <v>41953.8675</v>
      </c>
      <c r="P3387" s="18">
        <f t="shared" si="314"/>
        <v>41983.8675</v>
      </c>
      <c r="Q3387" t="s">
        <v>8271</v>
      </c>
      <c r="R3387" s="7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7">
        <v>2000</v>
      </c>
      <c r="E3388">
        <v>2100</v>
      </c>
      <c r="F3388" t="s">
        <v>8219</v>
      </c>
      <c r="G3388" t="s">
        <v>8224</v>
      </c>
      <c r="H3388" t="s">
        <v>8246</v>
      </c>
      <c r="I3388" s="9">
        <v>1417620506</v>
      </c>
      <c r="J3388">
        <v>1415028506</v>
      </c>
      <c r="K3388" t="b">
        <v>0</v>
      </c>
      <c r="L3388">
        <v>41</v>
      </c>
      <c r="M3388" t="b">
        <v>1</v>
      </c>
      <c r="N3388" s="11">
        <f t="shared" si="312"/>
        <v>105</v>
      </c>
      <c r="O3388" s="16">
        <f t="shared" si="313"/>
        <v>41946.644745370373</v>
      </c>
      <c r="P3388" s="18">
        <f t="shared" si="314"/>
        <v>41976.644745370373</v>
      </c>
      <c r="Q3388" t="s">
        <v>8271</v>
      </c>
      <c r="R3388" s="7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7">
        <v>3000</v>
      </c>
      <c r="E3389">
        <v>3506</v>
      </c>
      <c r="F3389" t="s">
        <v>8219</v>
      </c>
      <c r="G3389" t="s">
        <v>8224</v>
      </c>
      <c r="H3389" t="s">
        <v>8246</v>
      </c>
      <c r="I3389" s="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>
        <f t="shared" si="312"/>
        <v>116.86666666666667</v>
      </c>
      <c r="O3389" s="16">
        <f t="shared" si="313"/>
        <v>41947.762592592589</v>
      </c>
      <c r="P3389" s="18">
        <f t="shared" si="314"/>
        <v>41987.762592592597</v>
      </c>
      <c r="Q3389" t="s">
        <v>8271</v>
      </c>
      <c r="R3389" s="7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7">
        <v>1500</v>
      </c>
      <c r="E3390">
        <v>1557</v>
      </c>
      <c r="F3390" t="s">
        <v>8219</v>
      </c>
      <c r="G3390" t="s">
        <v>8225</v>
      </c>
      <c r="H3390" t="s">
        <v>8247</v>
      </c>
      <c r="I3390" s="9">
        <v>1434625441</v>
      </c>
      <c r="J3390">
        <v>1432033441</v>
      </c>
      <c r="K3390" t="b">
        <v>0</v>
      </c>
      <c r="L3390">
        <v>45</v>
      </c>
      <c r="M3390" t="b">
        <v>1</v>
      </c>
      <c r="N3390" s="11">
        <f t="shared" si="312"/>
        <v>103.8</v>
      </c>
      <c r="O3390" s="16">
        <f t="shared" si="313"/>
        <v>42143.461122685185</v>
      </c>
      <c r="P3390" s="18">
        <f t="shared" si="314"/>
        <v>42173.461122685185</v>
      </c>
      <c r="Q3390" t="s">
        <v>8271</v>
      </c>
      <c r="R3390" s="7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7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9">
        <v>1464960682</v>
      </c>
      <c r="J3391">
        <v>1462368682</v>
      </c>
      <c r="K3391" t="b">
        <v>0</v>
      </c>
      <c r="L3391">
        <v>62</v>
      </c>
      <c r="M3391" t="b">
        <v>1</v>
      </c>
      <c r="N3391" s="11">
        <f t="shared" si="312"/>
        <v>114.5</v>
      </c>
      <c r="O3391" s="16">
        <f t="shared" si="313"/>
        <v>42494.563449074078</v>
      </c>
      <c r="P3391" s="18">
        <f t="shared" si="314"/>
        <v>42524.563449074078</v>
      </c>
      <c r="Q3391" t="s">
        <v>8271</v>
      </c>
      <c r="R3391" s="7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7">
        <v>1500</v>
      </c>
      <c r="E3392">
        <v>1536</v>
      </c>
      <c r="F3392" t="s">
        <v>8219</v>
      </c>
      <c r="G3392" t="s">
        <v>8224</v>
      </c>
      <c r="H3392" t="s">
        <v>8246</v>
      </c>
      <c r="I3392" s="9">
        <v>1405017345</v>
      </c>
      <c r="J3392">
        <v>1403721345</v>
      </c>
      <c r="K3392" t="b">
        <v>0</v>
      </c>
      <c r="L3392">
        <v>22</v>
      </c>
      <c r="M3392" t="b">
        <v>1</v>
      </c>
      <c r="N3392" s="11">
        <f t="shared" si="312"/>
        <v>102.4</v>
      </c>
      <c r="O3392" s="16">
        <f t="shared" si="313"/>
        <v>41815.774826388886</v>
      </c>
      <c r="P3392" s="18">
        <f t="shared" si="314"/>
        <v>41830.774826388886</v>
      </c>
      <c r="Q3392" t="s">
        <v>8271</v>
      </c>
      <c r="R3392" s="7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7">
        <v>500</v>
      </c>
      <c r="E3393">
        <v>1115</v>
      </c>
      <c r="F3393" t="s">
        <v>8219</v>
      </c>
      <c r="G3393" t="s">
        <v>8224</v>
      </c>
      <c r="H3393" t="s">
        <v>8246</v>
      </c>
      <c r="I3393" s="9">
        <v>1407536880</v>
      </c>
      <c r="J3393">
        <v>1404997548</v>
      </c>
      <c r="K3393" t="b">
        <v>0</v>
      </c>
      <c r="L3393">
        <v>18</v>
      </c>
      <c r="M3393" t="b">
        <v>1</v>
      </c>
      <c r="N3393" s="11">
        <f t="shared" si="312"/>
        <v>223</v>
      </c>
      <c r="O3393" s="16">
        <f t="shared" si="313"/>
        <v>41830.545694444445</v>
      </c>
      <c r="P3393" s="18">
        <f t="shared" si="314"/>
        <v>41859.936111111114</v>
      </c>
      <c r="Q3393" t="s">
        <v>8271</v>
      </c>
      <c r="R3393" s="7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7">
        <v>500</v>
      </c>
      <c r="E3394">
        <v>500</v>
      </c>
      <c r="F3394" t="s">
        <v>8219</v>
      </c>
      <c r="G3394" t="s">
        <v>8225</v>
      </c>
      <c r="H3394" t="s">
        <v>8247</v>
      </c>
      <c r="I3394" s="9">
        <v>1462565855</v>
      </c>
      <c r="J3394">
        <v>1458245855</v>
      </c>
      <c r="K3394" t="b">
        <v>0</v>
      </c>
      <c r="L3394">
        <v>12</v>
      </c>
      <c r="M3394" t="b">
        <v>1</v>
      </c>
      <c r="N3394" s="11">
        <f t="shared" ref="N3394:N3457" si="318">E3394/D3394*100</f>
        <v>100</v>
      </c>
      <c r="O3394" s="16">
        <f t="shared" ref="O3394:O3457" si="319">(((J3394/60)/60)/24)+DATE(1970,1,1)</f>
        <v>42446.845543981486</v>
      </c>
      <c r="P3394" s="18">
        <f t="shared" ref="P3394:P3457" si="320">(((I3394/60)/60)/24)+DATE(1970,1,1)</f>
        <v>42496.845543981486</v>
      </c>
      <c r="Q3394" t="s">
        <v>8271</v>
      </c>
      <c r="R3394" s="7">
        <f t="shared" ref="R3394:R3457" si="321">E3394/L3394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7">
        <v>1500</v>
      </c>
      <c r="E3395">
        <v>1587</v>
      </c>
      <c r="F3395" t="s">
        <v>8219</v>
      </c>
      <c r="G3395" t="s">
        <v>8224</v>
      </c>
      <c r="H3395" t="s">
        <v>8246</v>
      </c>
      <c r="I3395" s="9">
        <v>1415234760</v>
      </c>
      <c r="J3395">
        <v>1413065230</v>
      </c>
      <c r="K3395" t="b">
        <v>0</v>
      </c>
      <c r="L3395">
        <v>44</v>
      </c>
      <c r="M3395" t="b">
        <v>1</v>
      </c>
      <c r="N3395" s="11">
        <f t="shared" si="318"/>
        <v>105.80000000000001</v>
      </c>
      <c r="O3395" s="16">
        <f t="shared" si="319"/>
        <v>41923.921643518523</v>
      </c>
      <c r="P3395" s="18">
        <f t="shared" si="320"/>
        <v>41949.031944444447</v>
      </c>
      <c r="Q3395" t="s">
        <v>8271</v>
      </c>
      <c r="R3395" s="7">
        <f t="shared" si="321"/>
        <v>36.06818181818182</v>
      </c>
      <c r="S3395" t="str">
        <f t="shared" ref="S3395:S3458" si="322">LEFT(Q3395,FIND("/",Q3395)-1)</f>
        <v>theater</v>
      </c>
      <c r="T3395" t="str">
        <f t="shared" ref="T3395:T3458" si="323">RIGHT(Q3395,LEN(Q3395)-FIND("/",Q3395))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7">
        <v>550</v>
      </c>
      <c r="E3396">
        <v>783</v>
      </c>
      <c r="F3396" t="s">
        <v>8219</v>
      </c>
      <c r="G3396" t="s">
        <v>8225</v>
      </c>
      <c r="H3396" t="s">
        <v>8247</v>
      </c>
      <c r="I3396" s="9">
        <v>1406470645</v>
      </c>
      <c r="J3396">
        <v>1403878645</v>
      </c>
      <c r="K3396" t="b">
        <v>0</v>
      </c>
      <c r="L3396">
        <v>27</v>
      </c>
      <c r="M3396" t="b">
        <v>1</v>
      </c>
      <c r="N3396" s="11">
        <f t="shared" si="318"/>
        <v>142.36363636363635</v>
      </c>
      <c r="O3396" s="16">
        <f t="shared" si="319"/>
        <v>41817.59542824074</v>
      </c>
      <c r="P3396" s="18">
        <f t="shared" si="320"/>
        <v>41847.59542824074</v>
      </c>
      <c r="Q3396" t="s">
        <v>8271</v>
      </c>
      <c r="R3396" s="7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7">
        <v>500</v>
      </c>
      <c r="E3397">
        <v>920</v>
      </c>
      <c r="F3397" t="s">
        <v>8219</v>
      </c>
      <c r="G3397" t="s">
        <v>8225</v>
      </c>
      <c r="H3397" t="s">
        <v>8247</v>
      </c>
      <c r="I3397" s="9">
        <v>1433009400</v>
      </c>
      <c r="J3397">
        <v>1431795944</v>
      </c>
      <c r="K3397" t="b">
        <v>0</v>
      </c>
      <c r="L3397">
        <v>38</v>
      </c>
      <c r="M3397" t="b">
        <v>1</v>
      </c>
      <c r="N3397" s="11">
        <f t="shared" si="318"/>
        <v>184</v>
      </c>
      <c r="O3397" s="16">
        <f t="shared" si="319"/>
        <v>42140.712314814817</v>
      </c>
      <c r="P3397" s="18">
        <f t="shared" si="320"/>
        <v>42154.756944444445</v>
      </c>
      <c r="Q3397" t="s">
        <v>8271</v>
      </c>
      <c r="R3397" s="7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7">
        <v>1500</v>
      </c>
      <c r="E3398">
        <v>1565</v>
      </c>
      <c r="F3398" t="s">
        <v>8219</v>
      </c>
      <c r="G3398" t="s">
        <v>8224</v>
      </c>
      <c r="H3398" t="s">
        <v>8246</v>
      </c>
      <c r="I3398" s="9">
        <v>1401595140</v>
      </c>
      <c r="J3398">
        <v>1399286589</v>
      </c>
      <c r="K3398" t="b">
        <v>0</v>
      </c>
      <c r="L3398">
        <v>28</v>
      </c>
      <c r="M3398" t="b">
        <v>1</v>
      </c>
      <c r="N3398" s="11">
        <f t="shared" si="318"/>
        <v>104.33333333333333</v>
      </c>
      <c r="O3398" s="16">
        <f t="shared" si="319"/>
        <v>41764.44663194444</v>
      </c>
      <c r="P3398" s="18">
        <f t="shared" si="320"/>
        <v>41791.165972222225</v>
      </c>
      <c r="Q3398" t="s">
        <v>8271</v>
      </c>
      <c r="R3398" s="7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7">
        <v>250</v>
      </c>
      <c r="E3399">
        <v>280</v>
      </c>
      <c r="F3399" t="s">
        <v>8219</v>
      </c>
      <c r="G3399" t="s">
        <v>8225</v>
      </c>
      <c r="H3399" t="s">
        <v>8247</v>
      </c>
      <c r="I3399" s="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>
        <f t="shared" si="318"/>
        <v>112.00000000000001</v>
      </c>
      <c r="O3399" s="16">
        <f t="shared" si="319"/>
        <v>42378.478344907402</v>
      </c>
      <c r="P3399" s="18">
        <f t="shared" si="320"/>
        <v>42418.916666666672</v>
      </c>
      <c r="Q3399" t="s">
        <v>8271</v>
      </c>
      <c r="R3399" s="7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7">
        <v>4000</v>
      </c>
      <c r="E3400">
        <v>4443</v>
      </c>
      <c r="F3400" t="s">
        <v>8219</v>
      </c>
      <c r="G3400" t="s">
        <v>8224</v>
      </c>
      <c r="H3400" t="s">
        <v>8246</v>
      </c>
      <c r="I3400" s="9">
        <v>1416589200</v>
      </c>
      <c r="J3400">
        <v>1414605776</v>
      </c>
      <c r="K3400" t="b">
        <v>0</v>
      </c>
      <c r="L3400">
        <v>65</v>
      </c>
      <c r="M3400" t="b">
        <v>1</v>
      </c>
      <c r="N3400" s="11">
        <f t="shared" si="318"/>
        <v>111.07499999999999</v>
      </c>
      <c r="O3400" s="16">
        <f t="shared" si="319"/>
        <v>41941.75203703704</v>
      </c>
      <c r="P3400" s="18">
        <f t="shared" si="320"/>
        <v>41964.708333333328</v>
      </c>
      <c r="Q3400" t="s">
        <v>8271</v>
      </c>
      <c r="R3400" s="7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7">
        <v>1200</v>
      </c>
      <c r="E3401">
        <v>1245</v>
      </c>
      <c r="F3401" t="s">
        <v>8219</v>
      </c>
      <c r="G3401" t="s">
        <v>8225</v>
      </c>
      <c r="H3401" t="s">
        <v>8247</v>
      </c>
      <c r="I3401" s="9">
        <v>1424556325</v>
      </c>
      <c r="J3401">
        <v>1421964325</v>
      </c>
      <c r="K3401" t="b">
        <v>0</v>
      </c>
      <c r="L3401">
        <v>46</v>
      </c>
      <c r="M3401" t="b">
        <v>1</v>
      </c>
      <c r="N3401" s="11">
        <f t="shared" si="318"/>
        <v>103.75000000000001</v>
      </c>
      <c r="O3401" s="16">
        <f t="shared" si="319"/>
        <v>42026.920428240745</v>
      </c>
      <c r="P3401" s="18">
        <f t="shared" si="320"/>
        <v>42056.920428240745</v>
      </c>
      <c r="Q3401" t="s">
        <v>8271</v>
      </c>
      <c r="R3401" s="7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7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9">
        <v>1409266414</v>
      </c>
      <c r="J3402">
        <v>1405378414</v>
      </c>
      <c r="K3402" t="b">
        <v>0</v>
      </c>
      <c r="L3402">
        <v>85</v>
      </c>
      <c r="M3402" t="b">
        <v>1</v>
      </c>
      <c r="N3402" s="11">
        <f t="shared" si="318"/>
        <v>100.41</v>
      </c>
      <c r="O3402" s="16">
        <f t="shared" si="319"/>
        <v>41834.953865740739</v>
      </c>
      <c r="P3402" s="18">
        <f t="shared" si="320"/>
        <v>41879.953865740739</v>
      </c>
      <c r="Q3402" t="s">
        <v>8271</v>
      </c>
      <c r="R3402" s="7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7">
        <v>2900</v>
      </c>
      <c r="E3403">
        <v>2954</v>
      </c>
      <c r="F3403" t="s">
        <v>8219</v>
      </c>
      <c r="G3403" t="s">
        <v>8225</v>
      </c>
      <c r="H3403" t="s">
        <v>8247</v>
      </c>
      <c r="I3403" s="9">
        <v>1438968146</v>
      </c>
      <c r="J3403">
        <v>1436376146</v>
      </c>
      <c r="K3403" t="b">
        <v>0</v>
      </c>
      <c r="L3403">
        <v>66</v>
      </c>
      <c r="M3403" t="b">
        <v>1</v>
      </c>
      <c r="N3403" s="11">
        <f t="shared" si="318"/>
        <v>101.86206896551724</v>
      </c>
      <c r="O3403" s="16">
        <f t="shared" si="319"/>
        <v>42193.723912037036</v>
      </c>
      <c r="P3403" s="18">
        <f t="shared" si="320"/>
        <v>42223.723912037036</v>
      </c>
      <c r="Q3403" t="s">
        <v>8271</v>
      </c>
      <c r="R3403" s="7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7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9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>
        <f t="shared" si="318"/>
        <v>109.76666666666665</v>
      </c>
      <c r="O3404" s="16">
        <f t="shared" si="319"/>
        <v>42290.61855324074</v>
      </c>
      <c r="P3404" s="18">
        <f t="shared" si="320"/>
        <v>42320.104861111111</v>
      </c>
      <c r="Q3404" t="s">
        <v>8271</v>
      </c>
      <c r="R3404" s="7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7">
        <v>2000</v>
      </c>
      <c r="E3405">
        <v>2000</v>
      </c>
      <c r="F3405" t="s">
        <v>8219</v>
      </c>
      <c r="G3405" t="s">
        <v>8225</v>
      </c>
      <c r="H3405" t="s">
        <v>8247</v>
      </c>
      <c r="I3405" s="9">
        <v>1435230324</v>
      </c>
      <c r="J3405">
        <v>1432638324</v>
      </c>
      <c r="K3405" t="b">
        <v>0</v>
      </c>
      <c r="L3405">
        <v>17</v>
      </c>
      <c r="M3405" t="b">
        <v>1</v>
      </c>
      <c r="N3405" s="11">
        <f t="shared" si="318"/>
        <v>100</v>
      </c>
      <c r="O3405" s="16">
        <f t="shared" si="319"/>
        <v>42150.462083333332</v>
      </c>
      <c r="P3405" s="18">
        <f t="shared" si="320"/>
        <v>42180.462083333332</v>
      </c>
      <c r="Q3405" t="s">
        <v>8271</v>
      </c>
      <c r="R3405" s="7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7">
        <v>500</v>
      </c>
      <c r="E3406">
        <v>610</v>
      </c>
      <c r="F3406" t="s">
        <v>8219</v>
      </c>
      <c r="G3406" t="s">
        <v>8224</v>
      </c>
      <c r="H3406" t="s">
        <v>8246</v>
      </c>
      <c r="I3406" s="9">
        <v>1434542702</v>
      </c>
      <c r="J3406">
        <v>1432814702</v>
      </c>
      <c r="K3406" t="b">
        <v>0</v>
      </c>
      <c r="L3406">
        <v>3</v>
      </c>
      <c r="M3406" t="b">
        <v>1</v>
      </c>
      <c r="N3406" s="11">
        <f t="shared" si="318"/>
        <v>122</v>
      </c>
      <c r="O3406" s="16">
        <f t="shared" si="319"/>
        <v>42152.503495370373</v>
      </c>
      <c r="P3406" s="18">
        <f t="shared" si="320"/>
        <v>42172.503495370373</v>
      </c>
      <c r="Q3406" t="s">
        <v>8271</v>
      </c>
      <c r="R3406" s="7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7">
        <v>350</v>
      </c>
      <c r="E3407">
        <v>481.5</v>
      </c>
      <c r="F3407" t="s">
        <v>8219</v>
      </c>
      <c r="G3407" t="s">
        <v>8225</v>
      </c>
      <c r="H3407" t="s">
        <v>8247</v>
      </c>
      <c r="I3407" s="9">
        <v>1456876740</v>
      </c>
      <c r="J3407">
        <v>1455063886</v>
      </c>
      <c r="K3407" t="b">
        <v>0</v>
      </c>
      <c r="L3407">
        <v>17</v>
      </c>
      <c r="M3407" t="b">
        <v>1</v>
      </c>
      <c r="N3407" s="11">
        <f t="shared" si="318"/>
        <v>137.57142857142856</v>
      </c>
      <c r="O3407" s="16">
        <f t="shared" si="319"/>
        <v>42410.017199074078</v>
      </c>
      <c r="P3407" s="18">
        <f t="shared" si="320"/>
        <v>42430.999305555553</v>
      </c>
      <c r="Q3407" t="s">
        <v>8271</v>
      </c>
      <c r="R3407" s="7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7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9">
        <v>1405511376</v>
      </c>
      <c r="J3408">
        <v>1401623376</v>
      </c>
      <c r="K3408" t="b">
        <v>0</v>
      </c>
      <c r="L3408">
        <v>91</v>
      </c>
      <c r="M3408" t="b">
        <v>1</v>
      </c>
      <c r="N3408" s="11">
        <f t="shared" si="318"/>
        <v>100.31000000000002</v>
      </c>
      <c r="O3408" s="16">
        <f t="shared" si="319"/>
        <v>41791.492777777778</v>
      </c>
      <c r="P3408" s="18">
        <f t="shared" si="320"/>
        <v>41836.492777777778</v>
      </c>
      <c r="Q3408" t="s">
        <v>8271</v>
      </c>
      <c r="R3408" s="7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7">
        <v>2000</v>
      </c>
      <c r="E3409">
        <v>2142</v>
      </c>
      <c r="F3409" t="s">
        <v>8219</v>
      </c>
      <c r="G3409" t="s">
        <v>8225</v>
      </c>
      <c r="H3409" t="s">
        <v>8247</v>
      </c>
      <c r="I3409" s="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>
        <f t="shared" si="318"/>
        <v>107.1</v>
      </c>
      <c r="O3409" s="16">
        <f t="shared" si="319"/>
        <v>41796.422326388885</v>
      </c>
      <c r="P3409" s="18">
        <f t="shared" si="320"/>
        <v>41826.422326388885</v>
      </c>
      <c r="Q3409" t="s">
        <v>8271</v>
      </c>
      <c r="R3409" s="7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7">
        <v>500</v>
      </c>
      <c r="E3410">
        <v>1055</v>
      </c>
      <c r="F3410" t="s">
        <v>8219</v>
      </c>
      <c r="G3410" t="s">
        <v>8224</v>
      </c>
      <c r="H3410" t="s">
        <v>8246</v>
      </c>
      <c r="I3410" s="9">
        <v>1405727304</v>
      </c>
      <c r="J3410">
        <v>1403135304</v>
      </c>
      <c r="K3410" t="b">
        <v>0</v>
      </c>
      <c r="L3410">
        <v>18</v>
      </c>
      <c r="M3410" t="b">
        <v>1</v>
      </c>
      <c r="N3410" s="11">
        <f t="shared" si="318"/>
        <v>211</v>
      </c>
      <c r="O3410" s="16">
        <f t="shared" si="319"/>
        <v>41808.991944444446</v>
      </c>
      <c r="P3410" s="18">
        <f t="shared" si="320"/>
        <v>41838.991944444446</v>
      </c>
      <c r="Q3410" t="s">
        <v>8271</v>
      </c>
      <c r="R3410" s="7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7">
        <v>500</v>
      </c>
      <c r="E3411">
        <v>618</v>
      </c>
      <c r="F3411" t="s">
        <v>8219</v>
      </c>
      <c r="G3411" t="s">
        <v>8225</v>
      </c>
      <c r="H3411" t="s">
        <v>8247</v>
      </c>
      <c r="I3411" s="9">
        <v>1469998680</v>
      </c>
      <c r="J3411">
        <v>1466710358</v>
      </c>
      <c r="K3411" t="b">
        <v>0</v>
      </c>
      <c r="L3411">
        <v>21</v>
      </c>
      <c r="M3411" t="b">
        <v>1</v>
      </c>
      <c r="N3411" s="11">
        <f t="shared" si="318"/>
        <v>123.6</v>
      </c>
      <c r="O3411" s="16">
        <f t="shared" si="319"/>
        <v>42544.814328703709</v>
      </c>
      <c r="P3411" s="18">
        <f t="shared" si="320"/>
        <v>42582.873611111107</v>
      </c>
      <c r="Q3411" t="s">
        <v>8271</v>
      </c>
      <c r="R3411" s="7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7">
        <v>3000</v>
      </c>
      <c r="E3412">
        <v>3255</v>
      </c>
      <c r="F3412" t="s">
        <v>8219</v>
      </c>
      <c r="G3412" t="s">
        <v>8224</v>
      </c>
      <c r="H3412" t="s">
        <v>8246</v>
      </c>
      <c r="I3412" s="9">
        <v>1465196400</v>
      </c>
      <c r="J3412">
        <v>1462841990</v>
      </c>
      <c r="K3412" t="b">
        <v>0</v>
      </c>
      <c r="L3412">
        <v>40</v>
      </c>
      <c r="M3412" t="b">
        <v>1</v>
      </c>
      <c r="N3412" s="11">
        <f t="shared" si="318"/>
        <v>108.5</v>
      </c>
      <c r="O3412" s="16">
        <f t="shared" si="319"/>
        <v>42500.041550925926</v>
      </c>
      <c r="P3412" s="18">
        <f t="shared" si="320"/>
        <v>42527.291666666672</v>
      </c>
      <c r="Q3412" t="s">
        <v>8271</v>
      </c>
      <c r="R3412" s="7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7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9">
        <v>1444264372</v>
      </c>
      <c r="J3413">
        <v>1442536372</v>
      </c>
      <c r="K3413" t="b">
        <v>0</v>
      </c>
      <c r="L3413">
        <v>78</v>
      </c>
      <c r="M3413" t="b">
        <v>1</v>
      </c>
      <c r="N3413" s="11">
        <f t="shared" si="318"/>
        <v>103.56666666666668</v>
      </c>
      <c r="O3413" s="16">
        <f t="shared" si="319"/>
        <v>42265.022824074069</v>
      </c>
      <c r="P3413" s="18">
        <f t="shared" si="320"/>
        <v>42285.022824074069</v>
      </c>
      <c r="Q3413" t="s">
        <v>8271</v>
      </c>
      <c r="R3413" s="7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7">
        <v>3000</v>
      </c>
      <c r="E3414">
        <v>3000</v>
      </c>
      <c r="F3414" t="s">
        <v>8219</v>
      </c>
      <c r="G3414" t="s">
        <v>8225</v>
      </c>
      <c r="H3414" t="s">
        <v>8247</v>
      </c>
      <c r="I3414" s="9">
        <v>1411858862</v>
      </c>
      <c r="J3414">
        <v>1409266862</v>
      </c>
      <c r="K3414" t="b">
        <v>0</v>
      </c>
      <c r="L3414">
        <v>26</v>
      </c>
      <c r="M3414" t="b">
        <v>1</v>
      </c>
      <c r="N3414" s="11">
        <f t="shared" si="318"/>
        <v>100</v>
      </c>
      <c r="O3414" s="16">
        <f t="shared" si="319"/>
        <v>41879.959050925929</v>
      </c>
      <c r="P3414" s="18">
        <f t="shared" si="320"/>
        <v>41909.959050925929</v>
      </c>
      <c r="Q3414" t="s">
        <v>8271</v>
      </c>
      <c r="R3414" s="7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7">
        <v>500</v>
      </c>
      <c r="E3415">
        <v>650</v>
      </c>
      <c r="F3415" t="s">
        <v>8219</v>
      </c>
      <c r="G3415" t="s">
        <v>8224</v>
      </c>
      <c r="H3415" t="s">
        <v>8246</v>
      </c>
      <c r="I3415" s="9">
        <v>1425099540</v>
      </c>
      <c r="J3415">
        <v>1424280938</v>
      </c>
      <c r="K3415" t="b">
        <v>0</v>
      </c>
      <c r="L3415">
        <v>14</v>
      </c>
      <c r="M3415" t="b">
        <v>1</v>
      </c>
      <c r="N3415" s="11">
        <f t="shared" si="318"/>
        <v>130</v>
      </c>
      <c r="O3415" s="16">
        <f t="shared" si="319"/>
        <v>42053.733078703706</v>
      </c>
      <c r="P3415" s="18">
        <f t="shared" si="320"/>
        <v>42063.207638888889</v>
      </c>
      <c r="Q3415" t="s">
        <v>8271</v>
      </c>
      <c r="R3415" s="7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7">
        <v>3000</v>
      </c>
      <c r="E3416">
        <v>3105</v>
      </c>
      <c r="F3416" t="s">
        <v>8219</v>
      </c>
      <c r="G3416" t="s">
        <v>8224</v>
      </c>
      <c r="H3416" t="s">
        <v>8246</v>
      </c>
      <c r="I3416" s="9">
        <v>1480579140</v>
      </c>
      <c r="J3416">
        <v>1478030325</v>
      </c>
      <c r="K3416" t="b">
        <v>0</v>
      </c>
      <c r="L3416">
        <v>44</v>
      </c>
      <c r="M3416" t="b">
        <v>1</v>
      </c>
      <c r="N3416" s="11">
        <f t="shared" si="318"/>
        <v>103.49999999999999</v>
      </c>
      <c r="O3416" s="16">
        <f t="shared" si="319"/>
        <v>42675.832465277781</v>
      </c>
      <c r="P3416" s="18">
        <f t="shared" si="320"/>
        <v>42705.332638888889</v>
      </c>
      <c r="Q3416" t="s">
        <v>8271</v>
      </c>
      <c r="R3416" s="7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7">
        <v>200</v>
      </c>
      <c r="E3417">
        <v>200</v>
      </c>
      <c r="F3417" t="s">
        <v>8219</v>
      </c>
      <c r="G3417" t="s">
        <v>8224</v>
      </c>
      <c r="H3417" t="s">
        <v>8246</v>
      </c>
      <c r="I3417" s="9">
        <v>1460935800</v>
      </c>
      <c r="J3417">
        <v>1459999656</v>
      </c>
      <c r="K3417" t="b">
        <v>0</v>
      </c>
      <c r="L3417">
        <v>9</v>
      </c>
      <c r="M3417" t="b">
        <v>1</v>
      </c>
      <c r="N3417" s="11">
        <f t="shared" si="318"/>
        <v>100</v>
      </c>
      <c r="O3417" s="16">
        <f t="shared" si="319"/>
        <v>42467.144166666665</v>
      </c>
      <c r="P3417" s="18">
        <f t="shared" si="320"/>
        <v>42477.979166666672</v>
      </c>
      <c r="Q3417" t="s">
        <v>8271</v>
      </c>
      <c r="R3417" s="7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7">
        <v>4000</v>
      </c>
      <c r="E3418">
        <v>4784</v>
      </c>
      <c r="F3418" t="s">
        <v>8219</v>
      </c>
      <c r="G3418" t="s">
        <v>8225</v>
      </c>
      <c r="H3418" t="s">
        <v>8247</v>
      </c>
      <c r="I3418" s="9">
        <v>1429813800</v>
      </c>
      <c r="J3418">
        <v>1427363645</v>
      </c>
      <c r="K3418" t="b">
        <v>0</v>
      </c>
      <c r="L3418">
        <v>30</v>
      </c>
      <c r="M3418" t="b">
        <v>1</v>
      </c>
      <c r="N3418" s="11">
        <f t="shared" si="318"/>
        <v>119.6</v>
      </c>
      <c r="O3418" s="16">
        <f t="shared" si="319"/>
        <v>42089.412557870368</v>
      </c>
      <c r="P3418" s="18">
        <f t="shared" si="320"/>
        <v>42117.770833333328</v>
      </c>
      <c r="Q3418" t="s">
        <v>8271</v>
      </c>
      <c r="R3418" s="7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7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>
        <f t="shared" si="318"/>
        <v>100.00058823529412</v>
      </c>
      <c r="O3419" s="16">
        <f t="shared" si="319"/>
        <v>41894.91375</v>
      </c>
      <c r="P3419" s="18">
        <f t="shared" si="320"/>
        <v>41938.029861111114</v>
      </c>
      <c r="Q3419" t="s">
        <v>8271</v>
      </c>
      <c r="R3419" s="7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7">
        <v>4000</v>
      </c>
      <c r="E3420">
        <v>4035</v>
      </c>
      <c r="F3420" t="s">
        <v>8219</v>
      </c>
      <c r="G3420" t="s">
        <v>8224</v>
      </c>
      <c r="H3420" t="s">
        <v>8246</v>
      </c>
      <c r="I3420" s="9">
        <v>1400875307</v>
      </c>
      <c r="J3420">
        <v>1398283307</v>
      </c>
      <c r="K3420" t="b">
        <v>0</v>
      </c>
      <c r="L3420">
        <v>56</v>
      </c>
      <c r="M3420" t="b">
        <v>1</v>
      </c>
      <c r="N3420" s="11">
        <f t="shared" si="318"/>
        <v>100.875</v>
      </c>
      <c r="O3420" s="16">
        <f t="shared" si="319"/>
        <v>41752.83457175926</v>
      </c>
      <c r="P3420" s="18">
        <f t="shared" si="320"/>
        <v>41782.83457175926</v>
      </c>
      <c r="Q3420" t="s">
        <v>8271</v>
      </c>
      <c r="R3420" s="7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7">
        <v>2750</v>
      </c>
      <c r="E3421">
        <v>2930</v>
      </c>
      <c r="F3421" t="s">
        <v>8219</v>
      </c>
      <c r="G3421" t="s">
        <v>8241</v>
      </c>
      <c r="H3421" t="s">
        <v>8249</v>
      </c>
      <c r="I3421" s="9">
        <v>1459978200</v>
      </c>
      <c r="J3421">
        <v>1458416585</v>
      </c>
      <c r="K3421" t="b">
        <v>0</v>
      </c>
      <c r="L3421">
        <v>46</v>
      </c>
      <c r="M3421" t="b">
        <v>1</v>
      </c>
      <c r="N3421" s="11">
        <f t="shared" si="318"/>
        <v>106.54545454545455</v>
      </c>
      <c r="O3421" s="16">
        <f t="shared" si="319"/>
        <v>42448.821585648147</v>
      </c>
      <c r="P3421" s="18">
        <f t="shared" si="320"/>
        <v>42466.895833333328</v>
      </c>
      <c r="Q3421" t="s">
        <v>8271</v>
      </c>
      <c r="R3421" s="7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7">
        <v>700</v>
      </c>
      <c r="E3422">
        <v>966</v>
      </c>
      <c r="F3422" t="s">
        <v>8219</v>
      </c>
      <c r="G3422" t="s">
        <v>8225</v>
      </c>
      <c r="H3422" t="s">
        <v>8247</v>
      </c>
      <c r="I3422" s="9">
        <v>1455408000</v>
      </c>
      <c r="J3422">
        <v>1454638202</v>
      </c>
      <c r="K3422" t="b">
        <v>0</v>
      </c>
      <c r="L3422">
        <v>34</v>
      </c>
      <c r="M3422" t="b">
        <v>1</v>
      </c>
      <c r="N3422" s="11">
        <f t="shared" si="318"/>
        <v>138</v>
      </c>
      <c r="O3422" s="16">
        <f t="shared" si="319"/>
        <v>42405.090300925927</v>
      </c>
      <c r="P3422" s="18">
        <f t="shared" si="320"/>
        <v>42414</v>
      </c>
      <c r="Q3422" t="s">
        <v>8271</v>
      </c>
      <c r="R3422" s="7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7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9">
        <v>1425495563</v>
      </c>
      <c r="J3423">
        <v>1422903563</v>
      </c>
      <c r="K3423" t="b">
        <v>0</v>
      </c>
      <c r="L3423">
        <v>98</v>
      </c>
      <c r="M3423" t="b">
        <v>1</v>
      </c>
      <c r="N3423" s="11">
        <f t="shared" si="318"/>
        <v>101.15</v>
      </c>
      <c r="O3423" s="16">
        <f t="shared" si="319"/>
        <v>42037.791238425925</v>
      </c>
      <c r="P3423" s="18">
        <f t="shared" si="320"/>
        <v>42067.791238425925</v>
      </c>
      <c r="Q3423" t="s">
        <v>8271</v>
      </c>
      <c r="R3423" s="7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7">
        <v>3000</v>
      </c>
      <c r="E3424">
        <v>3273</v>
      </c>
      <c r="F3424" t="s">
        <v>8219</v>
      </c>
      <c r="G3424" t="s">
        <v>8225</v>
      </c>
      <c r="H3424" t="s">
        <v>8247</v>
      </c>
      <c r="I3424" s="9">
        <v>1450051200</v>
      </c>
      <c r="J3424">
        <v>1447594176</v>
      </c>
      <c r="K3424" t="b">
        <v>0</v>
      </c>
      <c r="L3424">
        <v>46</v>
      </c>
      <c r="M3424" t="b">
        <v>1</v>
      </c>
      <c r="N3424" s="11">
        <f t="shared" si="318"/>
        <v>109.1</v>
      </c>
      <c r="O3424" s="16">
        <f t="shared" si="319"/>
        <v>42323.562222222223</v>
      </c>
      <c r="P3424" s="18">
        <f t="shared" si="320"/>
        <v>42352</v>
      </c>
      <c r="Q3424" t="s">
        <v>8271</v>
      </c>
      <c r="R3424" s="7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7">
        <v>250</v>
      </c>
      <c r="E3425">
        <v>350</v>
      </c>
      <c r="F3425" t="s">
        <v>8219</v>
      </c>
      <c r="G3425" t="s">
        <v>8224</v>
      </c>
      <c r="H3425" t="s">
        <v>8246</v>
      </c>
      <c r="I3425" s="9">
        <v>1429912341</v>
      </c>
      <c r="J3425">
        <v>1427320341</v>
      </c>
      <c r="K3425" t="b">
        <v>0</v>
      </c>
      <c r="L3425">
        <v>10</v>
      </c>
      <c r="M3425" t="b">
        <v>1</v>
      </c>
      <c r="N3425" s="11">
        <f t="shared" si="318"/>
        <v>140</v>
      </c>
      <c r="O3425" s="16">
        <f t="shared" si="319"/>
        <v>42088.911354166667</v>
      </c>
      <c r="P3425" s="18">
        <f t="shared" si="320"/>
        <v>42118.911354166667</v>
      </c>
      <c r="Q3425" t="s">
        <v>8271</v>
      </c>
      <c r="R3425" s="7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7">
        <v>6000</v>
      </c>
      <c r="E3426">
        <v>6215</v>
      </c>
      <c r="F3426" t="s">
        <v>8219</v>
      </c>
      <c r="G3426" t="s">
        <v>8224</v>
      </c>
      <c r="H3426" t="s">
        <v>8246</v>
      </c>
      <c r="I3426" s="9">
        <v>1423119540</v>
      </c>
      <c r="J3426">
        <v>1421252084</v>
      </c>
      <c r="K3426" t="b">
        <v>0</v>
      </c>
      <c r="L3426">
        <v>76</v>
      </c>
      <c r="M3426" t="b">
        <v>1</v>
      </c>
      <c r="N3426" s="11">
        <f t="shared" si="318"/>
        <v>103.58333333333334</v>
      </c>
      <c r="O3426" s="16">
        <f t="shared" si="319"/>
        <v>42018.676898148144</v>
      </c>
      <c r="P3426" s="18">
        <f t="shared" si="320"/>
        <v>42040.290972222225</v>
      </c>
      <c r="Q3426" t="s">
        <v>8271</v>
      </c>
      <c r="R3426" s="7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9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>
        <f t="shared" si="318"/>
        <v>102.97033333333331</v>
      </c>
      <c r="O3427" s="16">
        <f t="shared" si="319"/>
        <v>41884.617314814815</v>
      </c>
      <c r="P3427" s="18">
        <f t="shared" si="320"/>
        <v>41916.617314814815</v>
      </c>
      <c r="Q3427" t="s">
        <v>8271</v>
      </c>
      <c r="R3427" s="7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7">
        <v>3750</v>
      </c>
      <c r="E3428">
        <v>4055</v>
      </c>
      <c r="F3428" t="s">
        <v>8219</v>
      </c>
      <c r="G3428" t="s">
        <v>8224</v>
      </c>
      <c r="H3428" t="s">
        <v>8246</v>
      </c>
      <c r="I3428" s="9">
        <v>1411264800</v>
      </c>
      <c r="J3428">
        <v>1409620903</v>
      </c>
      <c r="K3428" t="b">
        <v>0</v>
      </c>
      <c r="L3428">
        <v>87</v>
      </c>
      <c r="M3428" t="b">
        <v>1</v>
      </c>
      <c r="N3428" s="11">
        <f t="shared" si="318"/>
        <v>108.13333333333333</v>
      </c>
      <c r="O3428" s="16">
        <f t="shared" si="319"/>
        <v>41884.056747685187</v>
      </c>
      <c r="P3428" s="18">
        <f t="shared" si="320"/>
        <v>41903.083333333336</v>
      </c>
      <c r="Q3428" t="s">
        <v>8271</v>
      </c>
      <c r="R3428" s="7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7">
        <v>1500</v>
      </c>
      <c r="E3429">
        <v>1500</v>
      </c>
      <c r="F3429" t="s">
        <v>8219</v>
      </c>
      <c r="G3429" t="s">
        <v>8225</v>
      </c>
      <c r="H3429" t="s">
        <v>8247</v>
      </c>
      <c r="I3429" s="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>
        <f t="shared" si="318"/>
        <v>100</v>
      </c>
      <c r="O3429" s="16">
        <f t="shared" si="319"/>
        <v>41792.645277777774</v>
      </c>
      <c r="P3429" s="18">
        <f t="shared" si="320"/>
        <v>41822.645277777774</v>
      </c>
      <c r="Q3429" t="s">
        <v>8271</v>
      </c>
      <c r="R3429" s="7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7">
        <v>2000</v>
      </c>
      <c r="E3430">
        <v>2055</v>
      </c>
      <c r="F3430" t="s">
        <v>8219</v>
      </c>
      <c r="G3430" t="s">
        <v>8225</v>
      </c>
      <c r="H3430" t="s">
        <v>8247</v>
      </c>
      <c r="I3430" s="9">
        <v>1425142800</v>
      </c>
      <c r="J3430">
        <v>1422983847</v>
      </c>
      <c r="K3430" t="b">
        <v>0</v>
      </c>
      <c r="L3430">
        <v>51</v>
      </c>
      <c r="M3430" t="b">
        <v>1</v>
      </c>
      <c r="N3430" s="11">
        <f t="shared" si="318"/>
        <v>102.75000000000001</v>
      </c>
      <c r="O3430" s="16">
        <f t="shared" si="319"/>
        <v>42038.720451388886</v>
      </c>
      <c r="P3430" s="18">
        <f t="shared" si="320"/>
        <v>42063.708333333328</v>
      </c>
      <c r="Q3430" t="s">
        <v>8271</v>
      </c>
      <c r="R3430" s="7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7">
        <v>150</v>
      </c>
      <c r="E3431">
        <v>195</v>
      </c>
      <c r="F3431" t="s">
        <v>8219</v>
      </c>
      <c r="G3431" t="s">
        <v>8225</v>
      </c>
      <c r="H3431" t="s">
        <v>8247</v>
      </c>
      <c r="I3431" s="9">
        <v>1478046661</v>
      </c>
      <c r="J3431">
        <v>1476837061</v>
      </c>
      <c r="K3431" t="b">
        <v>0</v>
      </c>
      <c r="L3431">
        <v>12</v>
      </c>
      <c r="M3431" t="b">
        <v>1</v>
      </c>
      <c r="N3431" s="11">
        <f t="shared" si="318"/>
        <v>130</v>
      </c>
      <c r="O3431" s="16">
        <f t="shared" si="319"/>
        <v>42662.021539351852</v>
      </c>
      <c r="P3431" s="18">
        <f t="shared" si="320"/>
        <v>42676.021539351852</v>
      </c>
      <c r="Q3431" t="s">
        <v>8271</v>
      </c>
      <c r="R3431" s="7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7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9">
        <v>1406760101</v>
      </c>
      <c r="J3432">
        <v>1404168101</v>
      </c>
      <c r="K3432" t="b">
        <v>0</v>
      </c>
      <c r="L3432">
        <v>72</v>
      </c>
      <c r="M3432" t="b">
        <v>1</v>
      </c>
      <c r="N3432" s="11">
        <f t="shared" si="318"/>
        <v>108.54949999999999</v>
      </c>
      <c r="O3432" s="16">
        <f t="shared" si="319"/>
        <v>41820.945613425924</v>
      </c>
      <c r="P3432" s="18">
        <f t="shared" si="320"/>
        <v>41850.945613425924</v>
      </c>
      <c r="Q3432" t="s">
        <v>8271</v>
      </c>
      <c r="R3432" s="7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7">
        <v>2000</v>
      </c>
      <c r="E3433">
        <v>2000</v>
      </c>
      <c r="F3433" t="s">
        <v>8219</v>
      </c>
      <c r="G3433" t="s">
        <v>8224</v>
      </c>
      <c r="H3433" t="s">
        <v>8246</v>
      </c>
      <c r="I3433" s="9">
        <v>1408383153</v>
      </c>
      <c r="J3433">
        <v>1405791153</v>
      </c>
      <c r="K3433" t="b">
        <v>0</v>
      </c>
      <c r="L3433">
        <v>21</v>
      </c>
      <c r="M3433" t="b">
        <v>1</v>
      </c>
      <c r="N3433" s="11">
        <f t="shared" si="318"/>
        <v>100</v>
      </c>
      <c r="O3433" s="16">
        <f t="shared" si="319"/>
        <v>41839.730937500004</v>
      </c>
      <c r="P3433" s="18">
        <f t="shared" si="320"/>
        <v>41869.730937500004</v>
      </c>
      <c r="Q3433" t="s">
        <v>8271</v>
      </c>
      <c r="R3433" s="7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7">
        <v>2000</v>
      </c>
      <c r="E3434">
        <v>2193</v>
      </c>
      <c r="F3434" t="s">
        <v>8219</v>
      </c>
      <c r="G3434" t="s">
        <v>8224</v>
      </c>
      <c r="H3434" t="s">
        <v>8246</v>
      </c>
      <c r="I3434" s="9">
        <v>1454709600</v>
      </c>
      <c r="J3434">
        <v>1452520614</v>
      </c>
      <c r="K3434" t="b">
        <v>0</v>
      </c>
      <c r="L3434">
        <v>42</v>
      </c>
      <c r="M3434" t="b">
        <v>1</v>
      </c>
      <c r="N3434" s="11">
        <f t="shared" si="318"/>
        <v>109.65</v>
      </c>
      <c r="O3434" s="16">
        <f t="shared" si="319"/>
        <v>42380.581180555557</v>
      </c>
      <c r="P3434" s="18">
        <f t="shared" si="320"/>
        <v>42405.916666666672</v>
      </c>
      <c r="Q3434" t="s">
        <v>8271</v>
      </c>
      <c r="R3434" s="7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7">
        <v>9500</v>
      </c>
      <c r="E3435">
        <v>9525</v>
      </c>
      <c r="F3435" t="s">
        <v>8219</v>
      </c>
      <c r="G3435" t="s">
        <v>8224</v>
      </c>
      <c r="H3435" t="s">
        <v>8246</v>
      </c>
      <c r="I3435" s="9">
        <v>1402974000</v>
      </c>
      <c r="J3435">
        <v>1400290255</v>
      </c>
      <c r="K3435" t="b">
        <v>0</v>
      </c>
      <c r="L3435">
        <v>71</v>
      </c>
      <c r="M3435" t="b">
        <v>1</v>
      </c>
      <c r="N3435" s="11">
        <f t="shared" si="318"/>
        <v>100.26315789473684</v>
      </c>
      <c r="O3435" s="16">
        <f t="shared" si="319"/>
        <v>41776.063136574077</v>
      </c>
      <c r="P3435" s="18">
        <f t="shared" si="320"/>
        <v>41807.125</v>
      </c>
      <c r="Q3435" t="s">
        <v>8271</v>
      </c>
      <c r="R3435" s="7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7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9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>
        <f t="shared" si="318"/>
        <v>105.55000000000001</v>
      </c>
      <c r="O3436" s="16">
        <f t="shared" si="319"/>
        <v>41800.380428240744</v>
      </c>
      <c r="P3436" s="18">
        <f t="shared" si="320"/>
        <v>41830.380428240744</v>
      </c>
      <c r="Q3436" t="s">
        <v>8271</v>
      </c>
      <c r="R3436" s="7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7">
        <v>1000</v>
      </c>
      <c r="E3437">
        <v>1120</v>
      </c>
      <c r="F3437" t="s">
        <v>8219</v>
      </c>
      <c r="G3437" t="s">
        <v>8224</v>
      </c>
      <c r="H3437" t="s">
        <v>8246</v>
      </c>
      <c r="I3437" s="9">
        <v>1470538800</v>
      </c>
      <c r="J3437">
        <v>1469112493</v>
      </c>
      <c r="K3437" t="b">
        <v>0</v>
      </c>
      <c r="L3437">
        <v>19</v>
      </c>
      <c r="M3437" t="b">
        <v>1</v>
      </c>
      <c r="N3437" s="11">
        <f t="shared" si="318"/>
        <v>112.00000000000001</v>
      </c>
      <c r="O3437" s="16">
        <f t="shared" si="319"/>
        <v>42572.61681712963</v>
      </c>
      <c r="P3437" s="18">
        <f t="shared" si="320"/>
        <v>42589.125</v>
      </c>
      <c r="Q3437" t="s">
        <v>8271</v>
      </c>
      <c r="R3437" s="7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7">
        <v>5000</v>
      </c>
      <c r="E3438">
        <v>5295</v>
      </c>
      <c r="F3438" t="s">
        <v>8219</v>
      </c>
      <c r="G3438" t="s">
        <v>8224</v>
      </c>
      <c r="H3438" t="s">
        <v>8246</v>
      </c>
      <c r="I3438" s="9">
        <v>1408638480</v>
      </c>
      <c r="J3438">
        <v>1406811593</v>
      </c>
      <c r="K3438" t="b">
        <v>0</v>
      </c>
      <c r="L3438">
        <v>37</v>
      </c>
      <c r="M3438" t="b">
        <v>1</v>
      </c>
      <c r="N3438" s="11">
        <f t="shared" si="318"/>
        <v>105.89999999999999</v>
      </c>
      <c r="O3438" s="16">
        <f t="shared" si="319"/>
        <v>41851.541585648149</v>
      </c>
      <c r="P3438" s="18">
        <f t="shared" si="320"/>
        <v>41872.686111111114</v>
      </c>
      <c r="Q3438" t="s">
        <v>8271</v>
      </c>
      <c r="R3438" s="7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7">
        <v>3000</v>
      </c>
      <c r="E3439">
        <v>3030</v>
      </c>
      <c r="F3439" t="s">
        <v>8219</v>
      </c>
      <c r="G3439" t="s">
        <v>8224</v>
      </c>
      <c r="H3439" t="s">
        <v>8246</v>
      </c>
      <c r="I3439" s="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>
        <f t="shared" si="318"/>
        <v>101</v>
      </c>
      <c r="O3439" s="16">
        <f t="shared" si="319"/>
        <v>42205.710879629631</v>
      </c>
      <c r="P3439" s="18">
        <f t="shared" si="320"/>
        <v>42235.710879629631</v>
      </c>
      <c r="Q3439" t="s">
        <v>8271</v>
      </c>
      <c r="R3439" s="7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7">
        <v>2500</v>
      </c>
      <c r="E3440">
        <v>2605</v>
      </c>
      <c r="F3440" t="s">
        <v>8219</v>
      </c>
      <c r="G3440" t="s">
        <v>8225</v>
      </c>
      <c r="H3440" t="s">
        <v>8247</v>
      </c>
      <c r="I3440" s="9">
        <v>1430600400</v>
      </c>
      <c r="J3440">
        <v>1428358567</v>
      </c>
      <c r="K3440" t="b">
        <v>0</v>
      </c>
      <c r="L3440">
        <v>14</v>
      </c>
      <c r="M3440" t="b">
        <v>1</v>
      </c>
      <c r="N3440" s="11">
        <f t="shared" si="318"/>
        <v>104.2</v>
      </c>
      <c r="O3440" s="16">
        <f t="shared" si="319"/>
        <v>42100.927858796291</v>
      </c>
      <c r="P3440" s="18">
        <f t="shared" si="320"/>
        <v>42126.875</v>
      </c>
      <c r="Q3440" t="s">
        <v>8271</v>
      </c>
      <c r="R3440" s="7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7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9">
        <v>1453179540</v>
      </c>
      <c r="J3441">
        <v>1452030730</v>
      </c>
      <c r="K3441" t="b">
        <v>0</v>
      </c>
      <c r="L3441">
        <v>18</v>
      </c>
      <c r="M3441" t="b">
        <v>1</v>
      </c>
      <c r="N3441" s="11">
        <f t="shared" si="318"/>
        <v>134.67833333333334</v>
      </c>
      <c r="O3441" s="16">
        <f t="shared" si="319"/>
        <v>42374.911226851851</v>
      </c>
      <c r="P3441" s="18">
        <f t="shared" si="320"/>
        <v>42388.207638888889</v>
      </c>
      <c r="Q3441" t="s">
        <v>8271</v>
      </c>
      <c r="R3441" s="7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7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9">
        <v>1405095300</v>
      </c>
      <c r="J3442">
        <v>1403146628</v>
      </c>
      <c r="K3442" t="b">
        <v>0</v>
      </c>
      <c r="L3442">
        <v>82</v>
      </c>
      <c r="M3442" t="b">
        <v>1</v>
      </c>
      <c r="N3442" s="11">
        <f t="shared" si="318"/>
        <v>105.2184</v>
      </c>
      <c r="O3442" s="16">
        <f t="shared" si="319"/>
        <v>41809.12300925926</v>
      </c>
      <c r="P3442" s="18">
        <f t="shared" si="320"/>
        <v>41831.677083333336</v>
      </c>
      <c r="Q3442" t="s">
        <v>8271</v>
      </c>
      <c r="R3442" s="7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7">
        <v>2500</v>
      </c>
      <c r="E3443">
        <v>2565</v>
      </c>
      <c r="F3443" t="s">
        <v>8219</v>
      </c>
      <c r="G3443" t="s">
        <v>8224</v>
      </c>
      <c r="H3443" t="s">
        <v>8246</v>
      </c>
      <c r="I3443" s="9">
        <v>1447445820</v>
      </c>
      <c r="J3443">
        <v>1445077121</v>
      </c>
      <c r="K3443" t="b">
        <v>0</v>
      </c>
      <c r="L3443">
        <v>43</v>
      </c>
      <c r="M3443" t="b">
        <v>1</v>
      </c>
      <c r="N3443" s="11">
        <f t="shared" si="318"/>
        <v>102.60000000000001</v>
      </c>
      <c r="O3443" s="16">
        <f t="shared" si="319"/>
        <v>42294.429641203707</v>
      </c>
      <c r="P3443" s="18">
        <f t="shared" si="320"/>
        <v>42321.845138888893</v>
      </c>
      <c r="Q3443" t="s">
        <v>8271</v>
      </c>
      <c r="R3443" s="7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7">
        <v>250</v>
      </c>
      <c r="E3444">
        <v>250</v>
      </c>
      <c r="F3444" t="s">
        <v>8219</v>
      </c>
      <c r="G3444" t="s">
        <v>8224</v>
      </c>
      <c r="H3444" t="s">
        <v>8246</v>
      </c>
      <c r="I3444" s="9">
        <v>1433016672</v>
      </c>
      <c r="J3444">
        <v>1430424672</v>
      </c>
      <c r="K3444" t="b">
        <v>0</v>
      </c>
      <c r="L3444">
        <v>8</v>
      </c>
      <c r="M3444" t="b">
        <v>1</v>
      </c>
      <c r="N3444" s="11">
        <f t="shared" si="318"/>
        <v>100</v>
      </c>
      <c r="O3444" s="16">
        <f t="shared" si="319"/>
        <v>42124.841111111105</v>
      </c>
      <c r="P3444" s="18">
        <f t="shared" si="320"/>
        <v>42154.841111111105</v>
      </c>
      <c r="Q3444" t="s">
        <v>8271</v>
      </c>
      <c r="R3444" s="7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7">
        <v>1000</v>
      </c>
      <c r="E3445">
        <v>1855</v>
      </c>
      <c r="F3445" t="s">
        <v>8219</v>
      </c>
      <c r="G3445" t="s">
        <v>8224</v>
      </c>
      <c r="H3445" t="s">
        <v>8246</v>
      </c>
      <c r="I3445" s="9">
        <v>1410266146</v>
      </c>
      <c r="J3445">
        <v>1407674146</v>
      </c>
      <c r="K3445" t="b">
        <v>0</v>
      </c>
      <c r="L3445">
        <v>45</v>
      </c>
      <c r="M3445" t="b">
        <v>1</v>
      </c>
      <c r="N3445" s="11">
        <f t="shared" si="318"/>
        <v>185.5</v>
      </c>
      <c r="O3445" s="16">
        <f t="shared" si="319"/>
        <v>41861.524837962963</v>
      </c>
      <c r="P3445" s="18">
        <f t="shared" si="320"/>
        <v>41891.524837962963</v>
      </c>
      <c r="Q3445" t="s">
        <v>8271</v>
      </c>
      <c r="R3445" s="7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7">
        <v>300</v>
      </c>
      <c r="E3446">
        <v>867</v>
      </c>
      <c r="F3446" t="s">
        <v>8219</v>
      </c>
      <c r="G3446" t="s">
        <v>8226</v>
      </c>
      <c r="H3446" t="s">
        <v>8248</v>
      </c>
      <c r="I3446" s="9">
        <v>1465394340</v>
      </c>
      <c r="J3446">
        <v>1464677986</v>
      </c>
      <c r="K3446" t="b">
        <v>0</v>
      </c>
      <c r="L3446">
        <v>20</v>
      </c>
      <c r="M3446" t="b">
        <v>1</v>
      </c>
      <c r="N3446" s="11">
        <f t="shared" si="318"/>
        <v>289</v>
      </c>
      <c r="O3446" s="16">
        <f t="shared" si="319"/>
        <v>42521.291504629626</v>
      </c>
      <c r="P3446" s="18">
        <f t="shared" si="320"/>
        <v>42529.582638888889</v>
      </c>
      <c r="Q3446" t="s">
        <v>8271</v>
      </c>
      <c r="R3446" s="7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7">
        <v>2000</v>
      </c>
      <c r="E3447">
        <v>2000</v>
      </c>
      <c r="F3447" t="s">
        <v>8219</v>
      </c>
      <c r="G3447" t="s">
        <v>8225</v>
      </c>
      <c r="H3447" t="s">
        <v>8247</v>
      </c>
      <c r="I3447" s="9">
        <v>1445604236</v>
      </c>
      <c r="J3447">
        <v>1443185036</v>
      </c>
      <c r="K3447" t="b">
        <v>0</v>
      </c>
      <c r="L3447">
        <v>31</v>
      </c>
      <c r="M3447" t="b">
        <v>1</v>
      </c>
      <c r="N3447" s="11">
        <f t="shared" si="318"/>
        <v>100</v>
      </c>
      <c r="O3447" s="16">
        <f t="shared" si="319"/>
        <v>42272.530509259261</v>
      </c>
      <c r="P3447" s="18">
        <f t="shared" si="320"/>
        <v>42300.530509259261</v>
      </c>
      <c r="Q3447" t="s">
        <v>8271</v>
      </c>
      <c r="R3447" s="7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7">
        <v>1000</v>
      </c>
      <c r="E3448">
        <v>1082</v>
      </c>
      <c r="F3448" t="s">
        <v>8219</v>
      </c>
      <c r="G3448" t="s">
        <v>8225</v>
      </c>
      <c r="H3448" t="s">
        <v>8247</v>
      </c>
      <c r="I3448" s="9">
        <v>1423138800</v>
      </c>
      <c r="J3448">
        <v>1421092725</v>
      </c>
      <c r="K3448" t="b">
        <v>0</v>
      </c>
      <c r="L3448">
        <v>25</v>
      </c>
      <c r="M3448" t="b">
        <v>1</v>
      </c>
      <c r="N3448" s="11">
        <f t="shared" si="318"/>
        <v>108.2</v>
      </c>
      <c r="O3448" s="16">
        <f t="shared" si="319"/>
        <v>42016.832465277781</v>
      </c>
      <c r="P3448" s="18">
        <f t="shared" si="320"/>
        <v>42040.513888888891</v>
      </c>
      <c r="Q3448" t="s">
        <v>8271</v>
      </c>
      <c r="R3448" s="7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7">
        <v>1000</v>
      </c>
      <c r="E3449">
        <v>1078</v>
      </c>
      <c r="F3449" t="s">
        <v>8219</v>
      </c>
      <c r="G3449" t="s">
        <v>8224</v>
      </c>
      <c r="H3449" t="s">
        <v>8246</v>
      </c>
      <c r="I3449" s="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>
        <f t="shared" si="318"/>
        <v>107.80000000000001</v>
      </c>
      <c r="O3449" s="16">
        <f t="shared" si="319"/>
        <v>42402.889027777783</v>
      </c>
      <c r="P3449" s="18">
        <f t="shared" si="320"/>
        <v>42447.847361111111</v>
      </c>
      <c r="Q3449" t="s">
        <v>8271</v>
      </c>
      <c r="R3449" s="7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7">
        <v>2100</v>
      </c>
      <c r="E3450">
        <v>2305</v>
      </c>
      <c r="F3450" t="s">
        <v>8219</v>
      </c>
      <c r="G3450" t="s">
        <v>8224</v>
      </c>
      <c r="H3450" t="s">
        <v>8246</v>
      </c>
      <c r="I3450" s="9">
        <v>1418784689</v>
      </c>
      <c r="J3450">
        <v>1416192689</v>
      </c>
      <c r="K3450" t="b">
        <v>0</v>
      </c>
      <c r="L3450">
        <v>45</v>
      </c>
      <c r="M3450" t="b">
        <v>1</v>
      </c>
      <c r="N3450" s="11">
        <f t="shared" si="318"/>
        <v>109.76190476190477</v>
      </c>
      <c r="O3450" s="16">
        <f t="shared" si="319"/>
        <v>41960.119085648148</v>
      </c>
      <c r="P3450" s="18">
        <f t="shared" si="320"/>
        <v>41990.119085648148</v>
      </c>
      <c r="Q3450" t="s">
        <v>8271</v>
      </c>
      <c r="R3450" s="7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7">
        <v>800</v>
      </c>
      <c r="E3451">
        <v>1365</v>
      </c>
      <c r="F3451" t="s">
        <v>8219</v>
      </c>
      <c r="G3451" t="s">
        <v>8224</v>
      </c>
      <c r="H3451" t="s">
        <v>8246</v>
      </c>
      <c r="I3451" s="9">
        <v>1468036800</v>
      </c>
      <c r="J3451">
        <v>1465607738</v>
      </c>
      <c r="K3451" t="b">
        <v>0</v>
      </c>
      <c r="L3451">
        <v>20</v>
      </c>
      <c r="M3451" t="b">
        <v>1</v>
      </c>
      <c r="N3451" s="11">
        <f t="shared" si="318"/>
        <v>170.625</v>
      </c>
      <c r="O3451" s="16">
        <f t="shared" si="319"/>
        <v>42532.052523148144</v>
      </c>
      <c r="P3451" s="18">
        <f t="shared" si="320"/>
        <v>42560.166666666672</v>
      </c>
      <c r="Q3451" t="s">
        <v>8271</v>
      </c>
      <c r="R3451" s="7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7">
        <v>500</v>
      </c>
      <c r="E3452">
        <v>760</v>
      </c>
      <c r="F3452" t="s">
        <v>8219</v>
      </c>
      <c r="G3452" t="s">
        <v>8225</v>
      </c>
      <c r="H3452" t="s">
        <v>8247</v>
      </c>
      <c r="I3452" s="9">
        <v>1427990071</v>
      </c>
      <c r="J3452">
        <v>1422809671</v>
      </c>
      <c r="K3452" t="b">
        <v>0</v>
      </c>
      <c r="L3452">
        <v>39</v>
      </c>
      <c r="M3452" t="b">
        <v>1</v>
      </c>
      <c r="N3452" s="11">
        <f t="shared" si="318"/>
        <v>152</v>
      </c>
      <c r="O3452" s="16">
        <f t="shared" si="319"/>
        <v>42036.704525462963</v>
      </c>
      <c r="P3452" s="18">
        <f t="shared" si="320"/>
        <v>42096.662858796291</v>
      </c>
      <c r="Q3452" t="s">
        <v>8271</v>
      </c>
      <c r="R3452" s="7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7">
        <v>650</v>
      </c>
      <c r="E3453">
        <v>658</v>
      </c>
      <c r="F3453" t="s">
        <v>8219</v>
      </c>
      <c r="G3453" t="s">
        <v>8224</v>
      </c>
      <c r="H3453" t="s">
        <v>8246</v>
      </c>
      <c r="I3453" s="9">
        <v>1429636927</v>
      </c>
      <c r="J3453">
        <v>1427304127</v>
      </c>
      <c r="K3453" t="b">
        <v>0</v>
      </c>
      <c r="L3453">
        <v>16</v>
      </c>
      <c r="M3453" t="b">
        <v>1</v>
      </c>
      <c r="N3453" s="11">
        <f t="shared" si="318"/>
        <v>101.23076923076924</v>
      </c>
      <c r="O3453" s="16">
        <f t="shared" si="319"/>
        <v>42088.723692129628</v>
      </c>
      <c r="P3453" s="18">
        <f t="shared" si="320"/>
        <v>42115.723692129628</v>
      </c>
      <c r="Q3453" t="s">
        <v>8271</v>
      </c>
      <c r="R3453" s="7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7">
        <v>1000</v>
      </c>
      <c r="E3454">
        <v>1532</v>
      </c>
      <c r="F3454" t="s">
        <v>8219</v>
      </c>
      <c r="G3454" t="s">
        <v>8224</v>
      </c>
      <c r="H3454" t="s">
        <v>8246</v>
      </c>
      <c r="I3454" s="9">
        <v>1406087940</v>
      </c>
      <c r="J3454">
        <v>1404141626</v>
      </c>
      <c r="K3454" t="b">
        <v>0</v>
      </c>
      <c r="L3454">
        <v>37</v>
      </c>
      <c r="M3454" t="b">
        <v>1</v>
      </c>
      <c r="N3454" s="11">
        <f t="shared" si="318"/>
        <v>153.19999999999999</v>
      </c>
      <c r="O3454" s="16">
        <f t="shared" si="319"/>
        <v>41820.639189814814</v>
      </c>
      <c r="P3454" s="18">
        <f t="shared" si="320"/>
        <v>41843.165972222225</v>
      </c>
      <c r="Q3454" t="s">
        <v>8271</v>
      </c>
      <c r="R3454" s="7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7">
        <v>300</v>
      </c>
      <c r="E3455">
        <v>385</v>
      </c>
      <c r="F3455" t="s">
        <v>8219</v>
      </c>
      <c r="G3455" t="s">
        <v>8225</v>
      </c>
      <c r="H3455" t="s">
        <v>8247</v>
      </c>
      <c r="I3455" s="9">
        <v>1471130956</v>
      </c>
      <c r="J3455">
        <v>1465946956</v>
      </c>
      <c r="K3455" t="b">
        <v>0</v>
      </c>
      <c r="L3455">
        <v>14</v>
      </c>
      <c r="M3455" t="b">
        <v>1</v>
      </c>
      <c r="N3455" s="11">
        <f t="shared" si="318"/>
        <v>128.33333333333334</v>
      </c>
      <c r="O3455" s="16">
        <f t="shared" si="319"/>
        <v>42535.97865740741</v>
      </c>
      <c r="P3455" s="18">
        <f t="shared" si="320"/>
        <v>42595.97865740741</v>
      </c>
      <c r="Q3455" t="s">
        <v>8271</v>
      </c>
      <c r="R3455" s="7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7">
        <v>700</v>
      </c>
      <c r="E3456">
        <v>705</v>
      </c>
      <c r="F3456" t="s">
        <v>8219</v>
      </c>
      <c r="G3456" t="s">
        <v>8225</v>
      </c>
      <c r="H3456" t="s">
        <v>8247</v>
      </c>
      <c r="I3456" s="9">
        <v>1406825159</v>
      </c>
      <c r="J3456">
        <v>1404233159</v>
      </c>
      <c r="K3456" t="b">
        <v>0</v>
      </c>
      <c r="L3456">
        <v>21</v>
      </c>
      <c r="M3456" t="b">
        <v>1</v>
      </c>
      <c r="N3456" s="11">
        <f t="shared" si="318"/>
        <v>100.71428571428571</v>
      </c>
      <c r="O3456" s="16">
        <f t="shared" si="319"/>
        <v>41821.698599537034</v>
      </c>
      <c r="P3456" s="18">
        <f t="shared" si="320"/>
        <v>41851.698599537034</v>
      </c>
      <c r="Q3456" t="s">
        <v>8271</v>
      </c>
      <c r="R3456" s="7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9">
        <v>1476381627</v>
      </c>
      <c r="J3457">
        <v>1473789627</v>
      </c>
      <c r="K3457" t="b">
        <v>0</v>
      </c>
      <c r="L3457">
        <v>69</v>
      </c>
      <c r="M3457" t="b">
        <v>1</v>
      </c>
      <c r="N3457" s="11">
        <f t="shared" si="318"/>
        <v>100.64999999999999</v>
      </c>
      <c r="O3457" s="16">
        <f t="shared" si="319"/>
        <v>42626.7503125</v>
      </c>
      <c r="P3457" s="18">
        <f t="shared" si="320"/>
        <v>42656.7503125</v>
      </c>
      <c r="Q3457" t="s">
        <v>8271</v>
      </c>
      <c r="R3457" s="7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7">
        <v>3000</v>
      </c>
      <c r="E3458">
        <v>5739</v>
      </c>
      <c r="F3458" t="s">
        <v>8219</v>
      </c>
      <c r="G3458" t="s">
        <v>8224</v>
      </c>
      <c r="H3458" t="s">
        <v>8246</v>
      </c>
      <c r="I3458" s="9">
        <v>1406876340</v>
      </c>
      <c r="J3458">
        <v>1404190567</v>
      </c>
      <c r="K3458" t="b">
        <v>0</v>
      </c>
      <c r="L3458">
        <v>16</v>
      </c>
      <c r="M3458" t="b">
        <v>1</v>
      </c>
      <c r="N3458" s="11">
        <f t="shared" ref="N3458:N3521" si="324">E3458/D3458*100</f>
        <v>191.3</v>
      </c>
      <c r="O3458" s="16">
        <f t="shared" ref="O3458:O3521" si="325">(((J3458/60)/60)/24)+DATE(1970,1,1)</f>
        <v>41821.205636574072</v>
      </c>
      <c r="P3458" s="18">
        <f t="shared" ref="P3458:P3521" si="326">(((I3458/60)/60)/24)+DATE(1970,1,1)</f>
        <v>41852.290972222225</v>
      </c>
      <c r="Q3458" t="s">
        <v>8271</v>
      </c>
      <c r="R3458" s="7">
        <f t="shared" ref="R3458:R3521" si="327">E3458/L3458</f>
        <v>358.6875</v>
      </c>
      <c r="S3458" t="str">
        <f t="shared" si="322"/>
        <v>theater</v>
      </c>
      <c r="T3458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7">
        <v>2000</v>
      </c>
      <c r="E3459">
        <v>2804</v>
      </c>
      <c r="F3459" t="s">
        <v>8219</v>
      </c>
      <c r="G3459" t="s">
        <v>8224</v>
      </c>
      <c r="H3459" t="s">
        <v>8246</v>
      </c>
      <c r="I3459" s="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>
        <f t="shared" si="324"/>
        <v>140.19999999999999</v>
      </c>
      <c r="O3459" s="16">
        <f t="shared" si="325"/>
        <v>42016.706678240742</v>
      </c>
      <c r="P3459" s="18">
        <f t="shared" si="326"/>
        <v>42047.249305555553</v>
      </c>
      <c r="Q3459" t="s">
        <v>8271</v>
      </c>
      <c r="R3459" s="7">
        <f t="shared" si="327"/>
        <v>50.981818181818184</v>
      </c>
      <c r="S3459" t="str">
        <f t="shared" ref="S3459:S3522" si="328">LEFT(Q3459,FIND("/",Q3459)-1)</f>
        <v>theater</v>
      </c>
      <c r="T3459" t="str">
        <f t="shared" ref="T3459:T3522" si="329">RIGHT(Q3459,LEN(Q3459)-FIND("/",Q3459))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7">
        <v>978</v>
      </c>
      <c r="E3460">
        <v>1216</v>
      </c>
      <c r="F3460" t="s">
        <v>8219</v>
      </c>
      <c r="G3460" t="s">
        <v>8224</v>
      </c>
      <c r="H3460" t="s">
        <v>8246</v>
      </c>
      <c r="I3460" s="9">
        <v>1422937620</v>
      </c>
      <c r="J3460">
        <v>1420606303</v>
      </c>
      <c r="K3460" t="b">
        <v>0</v>
      </c>
      <c r="L3460">
        <v>27</v>
      </c>
      <c r="M3460" t="b">
        <v>1</v>
      </c>
      <c r="N3460" s="11">
        <f t="shared" si="324"/>
        <v>124.33537832310839</v>
      </c>
      <c r="O3460" s="16">
        <f t="shared" si="325"/>
        <v>42011.202581018515</v>
      </c>
      <c r="P3460" s="18">
        <f t="shared" si="326"/>
        <v>42038.185416666667</v>
      </c>
      <c r="Q3460" t="s">
        <v>8271</v>
      </c>
      <c r="R3460" s="7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7">
        <v>500</v>
      </c>
      <c r="E3461">
        <v>631</v>
      </c>
      <c r="F3461" t="s">
        <v>8219</v>
      </c>
      <c r="G3461" t="s">
        <v>8225</v>
      </c>
      <c r="H3461" t="s">
        <v>8247</v>
      </c>
      <c r="I3461" s="9">
        <v>1463743860</v>
      </c>
      <c r="J3461">
        <v>1461151860</v>
      </c>
      <c r="K3461" t="b">
        <v>0</v>
      </c>
      <c r="L3461">
        <v>36</v>
      </c>
      <c r="M3461" t="b">
        <v>1</v>
      </c>
      <c r="N3461" s="11">
        <f t="shared" si="324"/>
        <v>126.2</v>
      </c>
      <c r="O3461" s="16">
        <f t="shared" si="325"/>
        <v>42480.479861111111</v>
      </c>
      <c r="P3461" s="18">
        <f t="shared" si="326"/>
        <v>42510.479861111111</v>
      </c>
      <c r="Q3461" t="s">
        <v>8271</v>
      </c>
      <c r="R3461" s="7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7">
        <v>500</v>
      </c>
      <c r="E3462">
        <v>950</v>
      </c>
      <c r="F3462" t="s">
        <v>8219</v>
      </c>
      <c r="G3462" t="s">
        <v>8225</v>
      </c>
      <c r="H3462" t="s">
        <v>8247</v>
      </c>
      <c r="I3462" s="9">
        <v>1408106352</v>
      </c>
      <c r="J3462">
        <v>1406896752</v>
      </c>
      <c r="K3462" t="b">
        <v>0</v>
      </c>
      <c r="L3462">
        <v>19</v>
      </c>
      <c r="M3462" t="b">
        <v>1</v>
      </c>
      <c r="N3462" s="11">
        <f t="shared" si="324"/>
        <v>190</v>
      </c>
      <c r="O3462" s="16">
        <f t="shared" si="325"/>
        <v>41852.527222222219</v>
      </c>
      <c r="P3462" s="18">
        <f t="shared" si="326"/>
        <v>41866.527222222219</v>
      </c>
      <c r="Q3462" t="s">
        <v>8271</v>
      </c>
      <c r="R3462" s="7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7">
        <v>500</v>
      </c>
      <c r="E3463">
        <v>695</v>
      </c>
      <c r="F3463" t="s">
        <v>8219</v>
      </c>
      <c r="G3463" t="s">
        <v>8224</v>
      </c>
      <c r="H3463" t="s">
        <v>8246</v>
      </c>
      <c r="I3463" s="9">
        <v>1477710000</v>
      </c>
      <c r="J3463">
        <v>1475248279</v>
      </c>
      <c r="K3463" t="b">
        <v>0</v>
      </c>
      <c r="L3463">
        <v>12</v>
      </c>
      <c r="M3463" t="b">
        <v>1</v>
      </c>
      <c r="N3463" s="11">
        <f t="shared" si="324"/>
        <v>139</v>
      </c>
      <c r="O3463" s="16">
        <f t="shared" si="325"/>
        <v>42643.632858796293</v>
      </c>
      <c r="P3463" s="18">
        <f t="shared" si="326"/>
        <v>42672.125</v>
      </c>
      <c r="Q3463" t="s">
        <v>8271</v>
      </c>
      <c r="R3463" s="7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7">
        <v>250</v>
      </c>
      <c r="E3464">
        <v>505</v>
      </c>
      <c r="F3464" t="s">
        <v>8219</v>
      </c>
      <c r="G3464" t="s">
        <v>8224</v>
      </c>
      <c r="H3464" t="s">
        <v>8246</v>
      </c>
      <c r="I3464" s="9">
        <v>1436551200</v>
      </c>
      <c r="J3464">
        <v>1435181628</v>
      </c>
      <c r="K3464" t="b">
        <v>0</v>
      </c>
      <c r="L3464">
        <v>17</v>
      </c>
      <c r="M3464" t="b">
        <v>1</v>
      </c>
      <c r="N3464" s="11">
        <f t="shared" si="324"/>
        <v>202</v>
      </c>
      <c r="O3464" s="16">
        <f t="shared" si="325"/>
        <v>42179.898472222223</v>
      </c>
      <c r="P3464" s="18">
        <f t="shared" si="326"/>
        <v>42195.75</v>
      </c>
      <c r="Q3464" t="s">
        <v>8271</v>
      </c>
      <c r="R3464" s="7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7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9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>
        <f t="shared" si="324"/>
        <v>103.38000000000001</v>
      </c>
      <c r="O3465" s="16">
        <f t="shared" si="325"/>
        <v>42612.918807870374</v>
      </c>
      <c r="P3465" s="18">
        <f t="shared" si="326"/>
        <v>42654.165972222225</v>
      </c>
      <c r="Q3465" t="s">
        <v>8271</v>
      </c>
      <c r="R3465" s="7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7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9">
        <v>1471921637</v>
      </c>
      <c r="J3466">
        <v>1469329637</v>
      </c>
      <c r="K3466" t="b">
        <v>0</v>
      </c>
      <c r="L3466">
        <v>93</v>
      </c>
      <c r="M3466" t="b">
        <v>1</v>
      </c>
      <c r="N3466" s="11">
        <f t="shared" si="324"/>
        <v>102.3236</v>
      </c>
      <c r="O3466" s="16">
        <f t="shared" si="325"/>
        <v>42575.130057870367</v>
      </c>
      <c r="P3466" s="18">
        <f t="shared" si="326"/>
        <v>42605.130057870367</v>
      </c>
      <c r="Q3466" t="s">
        <v>8271</v>
      </c>
      <c r="R3466" s="7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7">
        <v>2000</v>
      </c>
      <c r="E3467">
        <v>2060</v>
      </c>
      <c r="F3467" t="s">
        <v>8219</v>
      </c>
      <c r="G3467" t="s">
        <v>8225</v>
      </c>
      <c r="H3467" t="s">
        <v>8247</v>
      </c>
      <c r="I3467" s="9">
        <v>1439136000</v>
      </c>
      <c r="J3467">
        <v>1436972472</v>
      </c>
      <c r="K3467" t="b">
        <v>0</v>
      </c>
      <c r="L3467">
        <v>36</v>
      </c>
      <c r="M3467" t="b">
        <v>1</v>
      </c>
      <c r="N3467" s="11">
        <f t="shared" si="324"/>
        <v>103</v>
      </c>
      <c r="O3467" s="16">
        <f t="shared" si="325"/>
        <v>42200.625833333332</v>
      </c>
      <c r="P3467" s="18">
        <f t="shared" si="326"/>
        <v>42225.666666666672</v>
      </c>
      <c r="Q3467" t="s">
        <v>8271</v>
      </c>
      <c r="R3467" s="7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7">
        <v>3500</v>
      </c>
      <c r="E3468">
        <v>4450</v>
      </c>
      <c r="F3468" t="s">
        <v>8219</v>
      </c>
      <c r="G3468" t="s">
        <v>8224</v>
      </c>
      <c r="H3468" t="s">
        <v>8246</v>
      </c>
      <c r="I3468" s="9">
        <v>1461108450</v>
      </c>
      <c r="J3468">
        <v>1455928050</v>
      </c>
      <c r="K3468" t="b">
        <v>0</v>
      </c>
      <c r="L3468">
        <v>61</v>
      </c>
      <c r="M3468" t="b">
        <v>1</v>
      </c>
      <c r="N3468" s="11">
        <f t="shared" si="324"/>
        <v>127.14285714285714</v>
      </c>
      <c r="O3468" s="16">
        <f t="shared" si="325"/>
        <v>42420.019097222219</v>
      </c>
      <c r="P3468" s="18">
        <f t="shared" si="326"/>
        <v>42479.977430555555</v>
      </c>
      <c r="Q3468" t="s">
        <v>8271</v>
      </c>
      <c r="R3468" s="7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7">
        <v>3000</v>
      </c>
      <c r="E3469">
        <v>3030</v>
      </c>
      <c r="F3469" t="s">
        <v>8219</v>
      </c>
      <c r="G3469" t="s">
        <v>8224</v>
      </c>
      <c r="H3469" t="s">
        <v>8246</v>
      </c>
      <c r="I3469" s="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>
        <f t="shared" si="324"/>
        <v>101</v>
      </c>
      <c r="O3469" s="16">
        <f t="shared" si="325"/>
        <v>42053.671666666662</v>
      </c>
      <c r="P3469" s="18">
        <f t="shared" si="326"/>
        <v>42083.630000000005</v>
      </c>
      <c r="Q3469" t="s">
        <v>8271</v>
      </c>
      <c r="R3469" s="7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7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9">
        <v>1474426800</v>
      </c>
      <c r="J3470">
        <v>1471976529</v>
      </c>
      <c r="K3470" t="b">
        <v>0</v>
      </c>
      <c r="L3470">
        <v>17</v>
      </c>
      <c r="M3470" t="b">
        <v>1</v>
      </c>
      <c r="N3470" s="11">
        <f t="shared" si="324"/>
        <v>121.78</v>
      </c>
      <c r="O3470" s="16">
        <f t="shared" si="325"/>
        <v>42605.765381944439</v>
      </c>
      <c r="P3470" s="18">
        <f t="shared" si="326"/>
        <v>42634.125</v>
      </c>
      <c r="Q3470" t="s">
        <v>8271</v>
      </c>
      <c r="R3470" s="7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7">
        <v>2800</v>
      </c>
      <c r="E3471">
        <v>3175</v>
      </c>
      <c r="F3471" t="s">
        <v>8219</v>
      </c>
      <c r="G3471" t="s">
        <v>8224</v>
      </c>
      <c r="H3471" t="s">
        <v>8246</v>
      </c>
      <c r="I3471" s="9">
        <v>1461857045</v>
      </c>
      <c r="J3471">
        <v>1459265045</v>
      </c>
      <c r="K3471" t="b">
        <v>0</v>
      </c>
      <c r="L3471">
        <v>63</v>
      </c>
      <c r="M3471" t="b">
        <v>1</v>
      </c>
      <c r="N3471" s="11">
        <f t="shared" si="324"/>
        <v>113.39285714285714</v>
      </c>
      <c r="O3471" s="16">
        <f t="shared" si="325"/>
        <v>42458.641724537039</v>
      </c>
      <c r="P3471" s="18">
        <f t="shared" si="326"/>
        <v>42488.641724537039</v>
      </c>
      <c r="Q3471" t="s">
        <v>8271</v>
      </c>
      <c r="R3471" s="7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7">
        <v>250</v>
      </c>
      <c r="E3472">
        <v>375</v>
      </c>
      <c r="F3472" t="s">
        <v>8219</v>
      </c>
      <c r="G3472" t="s">
        <v>8224</v>
      </c>
      <c r="H3472" t="s">
        <v>8246</v>
      </c>
      <c r="I3472" s="9">
        <v>1468618680</v>
      </c>
      <c r="J3472">
        <v>1465345902</v>
      </c>
      <c r="K3472" t="b">
        <v>0</v>
      </c>
      <c r="L3472">
        <v>9</v>
      </c>
      <c r="M3472" t="b">
        <v>1</v>
      </c>
      <c r="N3472" s="11">
        <f t="shared" si="324"/>
        <v>150</v>
      </c>
      <c r="O3472" s="16">
        <f t="shared" si="325"/>
        <v>42529.022013888884</v>
      </c>
      <c r="P3472" s="18">
        <f t="shared" si="326"/>
        <v>42566.901388888888</v>
      </c>
      <c r="Q3472" t="s">
        <v>8271</v>
      </c>
      <c r="R3472" s="7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7">
        <v>500</v>
      </c>
      <c r="E3473">
        <v>1073</v>
      </c>
      <c r="F3473" t="s">
        <v>8219</v>
      </c>
      <c r="G3473" t="s">
        <v>8225</v>
      </c>
      <c r="H3473" t="s">
        <v>8247</v>
      </c>
      <c r="I3473" s="9">
        <v>1409515200</v>
      </c>
      <c r="J3473">
        <v>1405971690</v>
      </c>
      <c r="K3473" t="b">
        <v>0</v>
      </c>
      <c r="L3473">
        <v>30</v>
      </c>
      <c r="M3473" t="b">
        <v>1</v>
      </c>
      <c r="N3473" s="11">
        <f t="shared" si="324"/>
        <v>214.6</v>
      </c>
      <c r="O3473" s="16">
        <f t="shared" si="325"/>
        <v>41841.820486111108</v>
      </c>
      <c r="P3473" s="18">
        <f t="shared" si="326"/>
        <v>41882.833333333336</v>
      </c>
      <c r="Q3473" t="s">
        <v>8271</v>
      </c>
      <c r="R3473" s="7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7">
        <v>2000</v>
      </c>
      <c r="E3474">
        <v>2041</v>
      </c>
      <c r="F3474" t="s">
        <v>8219</v>
      </c>
      <c r="G3474" t="s">
        <v>8224</v>
      </c>
      <c r="H3474" t="s">
        <v>8246</v>
      </c>
      <c r="I3474" s="9">
        <v>1415253540</v>
      </c>
      <c r="J3474">
        <v>1413432331</v>
      </c>
      <c r="K3474" t="b">
        <v>0</v>
      </c>
      <c r="L3474">
        <v>23</v>
      </c>
      <c r="M3474" t="b">
        <v>1</v>
      </c>
      <c r="N3474" s="11">
        <f t="shared" si="324"/>
        <v>102.05</v>
      </c>
      <c r="O3474" s="16">
        <f t="shared" si="325"/>
        <v>41928.170497685183</v>
      </c>
      <c r="P3474" s="18">
        <f t="shared" si="326"/>
        <v>41949.249305555553</v>
      </c>
      <c r="Q3474" t="s">
        <v>8271</v>
      </c>
      <c r="R3474" s="7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7">
        <v>4900</v>
      </c>
      <c r="E3475">
        <v>4900</v>
      </c>
      <c r="F3475" t="s">
        <v>8219</v>
      </c>
      <c r="G3475" t="s">
        <v>8224</v>
      </c>
      <c r="H3475" t="s">
        <v>8246</v>
      </c>
      <c r="I3475" s="9">
        <v>1426883220</v>
      </c>
      <c r="J3475">
        <v>1425067296</v>
      </c>
      <c r="K3475" t="b">
        <v>0</v>
      </c>
      <c r="L3475">
        <v>33</v>
      </c>
      <c r="M3475" t="b">
        <v>1</v>
      </c>
      <c r="N3475" s="11">
        <f t="shared" si="324"/>
        <v>100</v>
      </c>
      <c r="O3475" s="16">
        <f t="shared" si="325"/>
        <v>42062.834444444445</v>
      </c>
      <c r="P3475" s="18">
        <f t="shared" si="326"/>
        <v>42083.852083333331</v>
      </c>
      <c r="Q3475" t="s">
        <v>8271</v>
      </c>
      <c r="R3475" s="7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7">
        <v>2000</v>
      </c>
      <c r="E3476">
        <v>2020</v>
      </c>
      <c r="F3476" t="s">
        <v>8219</v>
      </c>
      <c r="G3476" t="s">
        <v>8225</v>
      </c>
      <c r="H3476" t="s">
        <v>8247</v>
      </c>
      <c r="I3476" s="9">
        <v>1469016131</v>
      </c>
      <c r="J3476">
        <v>1466424131</v>
      </c>
      <c r="K3476" t="b">
        <v>0</v>
      </c>
      <c r="L3476">
        <v>39</v>
      </c>
      <c r="M3476" t="b">
        <v>1</v>
      </c>
      <c r="N3476" s="11">
        <f t="shared" si="324"/>
        <v>101</v>
      </c>
      <c r="O3476" s="16">
        <f t="shared" si="325"/>
        <v>42541.501516203702</v>
      </c>
      <c r="P3476" s="18">
        <f t="shared" si="326"/>
        <v>42571.501516203702</v>
      </c>
      <c r="Q3476" t="s">
        <v>8271</v>
      </c>
      <c r="R3476" s="7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7">
        <v>300</v>
      </c>
      <c r="E3477">
        <v>340</v>
      </c>
      <c r="F3477" t="s">
        <v>8219</v>
      </c>
      <c r="G3477" t="s">
        <v>8225</v>
      </c>
      <c r="H3477" t="s">
        <v>8247</v>
      </c>
      <c r="I3477" s="9">
        <v>1414972800</v>
      </c>
      <c r="J3477">
        <v>1412629704</v>
      </c>
      <c r="K3477" t="b">
        <v>0</v>
      </c>
      <c r="L3477">
        <v>17</v>
      </c>
      <c r="M3477" t="b">
        <v>1</v>
      </c>
      <c r="N3477" s="11">
        <f t="shared" si="324"/>
        <v>113.33333333333333</v>
      </c>
      <c r="O3477" s="16">
        <f t="shared" si="325"/>
        <v>41918.880833333329</v>
      </c>
      <c r="P3477" s="18">
        <f t="shared" si="326"/>
        <v>41946</v>
      </c>
      <c r="Q3477" t="s">
        <v>8271</v>
      </c>
      <c r="R3477" s="7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7">
        <v>300</v>
      </c>
      <c r="E3478">
        <v>312</v>
      </c>
      <c r="F3478" t="s">
        <v>8219</v>
      </c>
      <c r="G3478" t="s">
        <v>8224</v>
      </c>
      <c r="H3478" t="s">
        <v>8246</v>
      </c>
      <c r="I3478" s="9">
        <v>1414378800</v>
      </c>
      <c r="J3478">
        <v>1412836990</v>
      </c>
      <c r="K3478" t="b">
        <v>0</v>
      </c>
      <c r="L3478">
        <v>6</v>
      </c>
      <c r="M3478" t="b">
        <v>1</v>
      </c>
      <c r="N3478" s="11">
        <f t="shared" si="324"/>
        <v>104</v>
      </c>
      <c r="O3478" s="16">
        <f t="shared" si="325"/>
        <v>41921.279976851853</v>
      </c>
      <c r="P3478" s="18">
        <f t="shared" si="326"/>
        <v>41939.125</v>
      </c>
      <c r="Q3478" t="s">
        <v>8271</v>
      </c>
      <c r="R3478" s="7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7">
        <v>1800</v>
      </c>
      <c r="E3479">
        <v>2076</v>
      </c>
      <c r="F3479" t="s">
        <v>8219</v>
      </c>
      <c r="G3479" t="s">
        <v>8224</v>
      </c>
      <c r="H3479" t="s">
        <v>8246</v>
      </c>
      <c r="I3479" s="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>
        <f t="shared" si="324"/>
        <v>115.33333333333333</v>
      </c>
      <c r="O3479" s="16">
        <f t="shared" si="325"/>
        <v>42128.736608796295</v>
      </c>
      <c r="P3479" s="18">
        <f t="shared" si="326"/>
        <v>42141.125</v>
      </c>
      <c r="Q3479" t="s">
        <v>8271</v>
      </c>
      <c r="R3479" s="7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7">
        <v>2000</v>
      </c>
      <c r="E3480">
        <v>2257</v>
      </c>
      <c r="F3480" t="s">
        <v>8219</v>
      </c>
      <c r="G3480" t="s">
        <v>8224</v>
      </c>
      <c r="H3480" t="s">
        <v>8246</v>
      </c>
      <c r="I3480" s="9">
        <v>1426539600</v>
      </c>
      <c r="J3480">
        <v>1424296822</v>
      </c>
      <c r="K3480" t="b">
        <v>0</v>
      </c>
      <c r="L3480">
        <v>57</v>
      </c>
      <c r="M3480" t="b">
        <v>1</v>
      </c>
      <c r="N3480" s="11">
        <f t="shared" si="324"/>
        <v>112.85000000000001</v>
      </c>
      <c r="O3480" s="16">
        <f t="shared" si="325"/>
        <v>42053.916921296302</v>
      </c>
      <c r="P3480" s="18">
        <f t="shared" si="326"/>
        <v>42079.875</v>
      </c>
      <c r="Q3480" t="s">
        <v>8271</v>
      </c>
      <c r="R3480" s="7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7">
        <v>1500</v>
      </c>
      <c r="E3481">
        <v>1918</v>
      </c>
      <c r="F3481" t="s">
        <v>8219</v>
      </c>
      <c r="G3481" t="s">
        <v>8225</v>
      </c>
      <c r="H3481" t="s">
        <v>8247</v>
      </c>
      <c r="I3481" s="9">
        <v>1403382680</v>
      </c>
      <c r="J3481">
        <v>1400790680</v>
      </c>
      <c r="K3481" t="b">
        <v>0</v>
      </c>
      <c r="L3481">
        <v>56</v>
      </c>
      <c r="M3481" t="b">
        <v>1</v>
      </c>
      <c r="N3481" s="11">
        <f t="shared" si="324"/>
        <v>127.86666666666666</v>
      </c>
      <c r="O3481" s="16">
        <f t="shared" si="325"/>
        <v>41781.855092592588</v>
      </c>
      <c r="P3481" s="18">
        <f t="shared" si="326"/>
        <v>41811.855092592588</v>
      </c>
      <c r="Q3481" t="s">
        <v>8271</v>
      </c>
      <c r="R3481" s="7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7">
        <v>1500</v>
      </c>
      <c r="E3482">
        <v>2140</v>
      </c>
      <c r="F3482" t="s">
        <v>8219</v>
      </c>
      <c r="G3482" t="s">
        <v>8224</v>
      </c>
      <c r="H3482" t="s">
        <v>8246</v>
      </c>
      <c r="I3482" s="9">
        <v>1436562000</v>
      </c>
      <c r="J3482">
        <v>1434440227</v>
      </c>
      <c r="K3482" t="b">
        <v>0</v>
      </c>
      <c r="L3482">
        <v>13</v>
      </c>
      <c r="M3482" t="b">
        <v>1</v>
      </c>
      <c r="N3482" s="11">
        <f t="shared" si="324"/>
        <v>142.66666666666669</v>
      </c>
      <c r="O3482" s="16">
        <f t="shared" si="325"/>
        <v>42171.317442129628</v>
      </c>
      <c r="P3482" s="18">
        <f t="shared" si="326"/>
        <v>42195.875</v>
      </c>
      <c r="Q3482" t="s">
        <v>8271</v>
      </c>
      <c r="R3482" s="7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7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9">
        <v>1420178188</v>
      </c>
      <c r="J3483">
        <v>1418709388</v>
      </c>
      <c r="K3483" t="b">
        <v>0</v>
      </c>
      <c r="L3483">
        <v>95</v>
      </c>
      <c r="M3483" t="b">
        <v>1</v>
      </c>
      <c r="N3483" s="11">
        <f t="shared" si="324"/>
        <v>118.8</v>
      </c>
      <c r="O3483" s="16">
        <f t="shared" si="325"/>
        <v>41989.24754629629</v>
      </c>
      <c r="P3483" s="18">
        <f t="shared" si="326"/>
        <v>42006.24754629629</v>
      </c>
      <c r="Q3483" t="s">
        <v>8271</v>
      </c>
      <c r="R3483" s="7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7">
        <v>3000</v>
      </c>
      <c r="E3484">
        <v>4150</v>
      </c>
      <c r="F3484" t="s">
        <v>8219</v>
      </c>
      <c r="G3484" t="s">
        <v>8225</v>
      </c>
      <c r="H3484" t="s">
        <v>8247</v>
      </c>
      <c r="I3484" s="9">
        <v>1404671466</v>
      </c>
      <c r="J3484">
        <v>1402079466</v>
      </c>
      <c r="K3484" t="b">
        <v>0</v>
      </c>
      <c r="L3484">
        <v>80</v>
      </c>
      <c r="M3484" t="b">
        <v>1</v>
      </c>
      <c r="N3484" s="11">
        <f t="shared" si="324"/>
        <v>138.33333333333334</v>
      </c>
      <c r="O3484" s="16">
        <f t="shared" si="325"/>
        <v>41796.771597222221</v>
      </c>
      <c r="P3484" s="18">
        <f t="shared" si="326"/>
        <v>41826.771597222221</v>
      </c>
      <c r="Q3484" t="s">
        <v>8271</v>
      </c>
      <c r="R3484" s="7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7">
        <v>3350</v>
      </c>
      <c r="E3485">
        <v>5358</v>
      </c>
      <c r="F3485" t="s">
        <v>8219</v>
      </c>
      <c r="G3485" t="s">
        <v>8224</v>
      </c>
      <c r="H3485" t="s">
        <v>8246</v>
      </c>
      <c r="I3485" s="9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>
        <f t="shared" si="324"/>
        <v>159.9402985074627</v>
      </c>
      <c r="O3485" s="16">
        <f t="shared" si="325"/>
        <v>41793.668761574074</v>
      </c>
      <c r="P3485" s="18">
        <f t="shared" si="326"/>
        <v>41823.668761574074</v>
      </c>
      <c r="Q3485" t="s">
        <v>8271</v>
      </c>
      <c r="R3485" s="7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7">
        <v>2500</v>
      </c>
      <c r="E3486">
        <v>2856</v>
      </c>
      <c r="F3486" t="s">
        <v>8219</v>
      </c>
      <c r="G3486" t="s">
        <v>8224</v>
      </c>
      <c r="H3486" t="s">
        <v>8246</v>
      </c>
      <c r="I3486" s="9">
        <v>1466014499</v>
      </c>
      <c r="J3486">
        <v>1463422499</v>
      </c>
      <c r="K3486" t="b">
        <v>0</v>
      </c>
      <c r="L3486">
        <v>44</v>
      </c>
      <c r="M3486" t="b">
        <v>1</v>
      </c>
      <c r="N3486" s="11">
        <f t="shared" si="324"/>
        <v>114.24000000000001</v>
      </c>
      <c r="O3486" s="16">
        <f t="shared" si="325"/>
        <v>42506.760405092587</v>
      </c>
      <c r="P3486" s="18">
        <f t="shared" si="326"/>
        <v>42536.760405092587</v>
      </c>
      <c r="Q3486" t="s">
        <v>8271</v>
      </c>
      <c r="R3486" s="7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7">
        <v>1650</v>
      </c>
      <c r="E3487">
        <v>1660</v>
      </c>
      <c r="F3487" t="s">
        <v>8219</v>
      </c>
      <c r="G3487" t="s">
        <v>8224</v>
      </c>
      <c r="H3487" t="s">
        <v>8246</v>
      </c>
      <c r="I3487" s="9">
        <v>1454431080</v>
      </c>
      <c r="J3487">
        <v>1451839080</v>
      </c>
      <c r="K3487" t="b">
        <v>0</v>
      </c>
      <c r="L3487">
        <v>30</v>
      </c>
      <c r="M3487" t="b">
        <v>1</v>
      </c>
      <c r="N3487" s="11">
        <f t="shared" si="324"/>
        <v>100.60606060606061</v>
      </c>
      <c r="O3487" s="16">
        <f t="shared" si="325"/>
        <v>42372.693055555559</v>
      </c>
      <c r="P3487" s="18">
        <f t="shared" si="326"/>
        <v>42402.693055555559</v>
      </c>
      <c r="Q3487" t="s">
        <v>8271</v>
      </c>
      <c r="R3487" s="7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7">
        <v>3000</v>
      </c>
      <c r="E3488">
        <v>4656</v>
      </c>
      <c r="F3488" t="s">
        <v>8219</v>
      </c>
      <c r="G3488" t="s">
        <v>8224</v>
      </c>
      <c r="H3488" t="s">
        <v>8246</v>
      </c>
      <c r="I3488" s="9">
        <v>1433314740</v>
      </c>
      <c r="J3488">
        <v>1430600401</v>
      </c>
      <c r="K3488" t="b">
        <v>0</v>
      </c>
      <c r="L3488">
        <v>56</v>
      </c>
      <c r="M3488" t="b">
        <v>1</v>
      </c>
      <c r="N3488" s="11">
        <f t="shared" si="324"/>
        <v>155.20000000000002</v>
      </c>
      <c r="O3488" s="16">
        <f t="shared" si="325"/>
        <v>42126.87501157407</v>
      </c>
      <c r="P3488" s="18">
        <f t="shared" si="326"/>
        <v>42158.290972222225</v>
      </c>
      <c r="Q3488" t="s">
        <v>8271</v>
      </c>
      <c r="R3488" s="7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7">
        <v>2000</v>
      </c>
      <c r="E3489">
        <v>2555</v>
      </c>
      <c r="F3489" t="s">
        <v>8219</v>
      </c>
      <c r="G3489" t="s">
        <v>8225</v>
      </c>
      <c r="H3489" t="s">
        <v>8247</v>
      </c>
      <c r="I3489" s="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>
        <f t="shared" si="324"/>
        <v>127.75000000000001</v>
      </c>
      <c r="O3489" s="16">
        <f t="shared" si="325"/>
        <v>42149.940416666665</v>
      </c>
      <c r="P3489" s="18">
        <f t="shared" si="326"/>
        <v>42179.940416666665</v>
      </c>
      <c r="Q3489" t="s">
        <v>8271</v>
      </c>
      <c r="R3489" s="7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7">
        <v>3000</v>
      </c>
      <c r="E3490">
        <v>3636</v>
      </c>
      <c r="F3490" t="s">
        <v>8219</v>
      </c>
      <c r="G3490" t="s">
        <v>8224</v>
      </c>
      <c r="H3490" t="s">
        <v>8246</v>
      </c>
      <c r="I3490" s="9">
        <v>1429286400</v>
      </c>
      <c r="J3490">
        <v>1427221560</v>
      </c>
      <c r="K3490" t="b">
        <v>0</v>
      </c>
      <c r="L3490">
        <v>29</v>
      </c>
      <c r="M3490" t="b">
        <v>1</v>
      </c>
      <c r="N3490" s="11">
        <f t="shared" si="324"/>
        <v>121.2</v>
      </c>
      <c r="O3490" s="16">
        <f t="shared" si="325"/>
        <v>42087.768055555556</v>
      </c>
      <c r="P3490" s="18">
        <f t="shared" si="326"/>
        <v>42111.666666666672</v>
      </c>
      <c r="Q3490" t="s">
        <v>8271</v>
      </c>
      <c r="R3490" s="7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7">
        <v>5000</v>
      </c>
      <c r="E3491">
        <v>5635</v>
      </c>
      <c r="F3491" t="s">
        <v>8219</v>
      </c>
      <c r="G3491" t="s">
        <v>8225</v>
      </c>
      <c r="H3491" t="s">
        <v>8247</v>
      </c>
      <c r="I3491" s="9">
        <v>1400965200</v>
      </c>
      <c r="J3491">
        <v>1398352531</v>
      </c>
      <c r="K3491" t="b">
        <v>0</v>
      </c>
      <c r="L3491">
        <v>72</v>
      </c>
      <c r="M3491" t="b">
        <v>1</v>
      </c>
      <c r="N3491" s="11">
        <f t="shared" si="324"/>
        <v>112.7</v>
      </c>
      <c r="O3491" s="16">
        <f t="shared" si="325"/>
        <v>41753.635775462964</v>
      </c>
      <c r="P3491" s="18">
        <f t="shared" si="326"/>
        <v>41783.875</v>
      </c>
      <c r="Q3491" t="s">
        <v>8271</v>
      </c>
      <c r="R3491" s="7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7">
        <v>1000</v>
      </c>
      <c r="E3492">
        <v>1275</v>
      </c>
      <c r="F3492" t="s">
        <v>8219</v>
      </c>
      <c r="G3492" t="s">
        <v>8224</v>
      </c>
      <c r="H3492" t="s">
        <v>8246</v>
      </c>
      <c r="I3492" s="9">
        <v>1460574924</v>
      </c>
      <c r="J3492">
        <v>1457982924</v>
      </c>
      <c r="K3492" t="b">
        <v>0</v>
      </c>
      <c r="L3492">
        <v>27</v>
      </c>
      <c r="M3492" t="b">
        <v>1</v>
      </c>
      <c r="N3492" s="11">
        <f t="shared" si="324"/>
        <v>127.49999999999999</v>
      </c>
      <c r="O3492" s="16">
        <f t="shared" si="325"/>
        <v>42443.802361111113</v>
      </c>
      <c r="P3492" s="18">
        <f t="shared" si="326"/>
        <v>42473.802361111113</v>
      </c>
      <c r="Q3492" t="s">
        <v>8271</v>
      </c>
      <c r="R3492" s="7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7">
        <v>500</v>
      </c>
      <c r="E3493">
        <v>791</v>
      </c>
      <c r="F3493" t="s">
        <v>8219</v>
      </c>
      <c r="G3493" t="s">
        <v>8224</v>
      </c>
      <c r="H3493" t="s">
        <v>8246</v>
      </c>
      <c r="I3493" s="9">
        <v>1431928784</v>
      </c>
      <c r="J3493">
        <v>1430114384</v>
      </c>
      <c r="K3493" t="b">
        <v>0</v>
      </c>
      <c r="L3493">
        <v>10</v>
      </c>
      <c r="M3493" t="b">
        <v>1</v>
      </c>
      <c r="N3493" s="11">
        <f t="shared" si="324"/>
        <v>158.20000000000002</v>
      </c>
      <c r="O3493" s="16">
        <f t="shared" si="325"/>
        <v>42121.249814814815</v>
      </c>
      <c r="P3493" s="18">
        <f t="shared" si="326"/>
        <v>42142.249814814815</v>
      </c>
      <c r="Q3493" t="s">
        <v>8271</v>
      </c>
      <c r="R3493" s="7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7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9">
        <v>1445818397</v>
      </c>
      <c r="J3494">
        <v>1442794397</v>
      </c>
      <c r="K3494" t="b">
        <v>0</v>
      </c>
      <c r="L3494">
        <v>35</v>
      </c>
      <c r="M3494" t="b">
        <v>1</v>
      </c>
      <c r="N3494" s="11">
        <f t="shared" si="324"/>
        <v>105.26894736842105</v>
      </c>
      <c r="O3494" s="16">
        <f t="shared" si="325"/>
        <v>42268.009224537032</v>
      </c>
      <c r="P3494" s="18">
        <f t="shared" si="326"/>
        <v>42303.009224537032</v>
      </c>
      <c r="Q3494" t="s">
        <v>8271</v>
      </c>
      <c r="R3494" s="7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7">
        <v>1500</v>
      </c>
      <c r="E3495">
        <v>1500</v>
      </c>
      <c r="F3495" t="s">
        <v>8219</v>
      </c>
      <c r="G3495" t="s">
        <v>8224</v>
      </c>
      <c r="H3495" t="s">
        <v>8246</v>
      </c>
      <c r="I3495" s="9">
        <v>1408252260</v>
      </c>
      <c r="J3495">
        <v>1406580436</v>
      </c>
      <c r="K3495" t="b">
        <v>0</v>
      </c>
      <c r="L3495">
        <v>29</v>
      </c>
      <c r="M3495" t="b">
        <v>1</v>
      </c>
      <c r="N3495" s="11">
        <f t="shared" si="324"/>
        <v>100</v>
      </c>
      <c r="O3495" s="16">
        <f t="shared" si="325"/>
        <v>41848.866157407407</v>
      </c>
      <c r="P3495" s="18">
        <f t="shared" si="326"/>
        <v>41868.21597222222</v>
      </c>
      <c r="Q3495" t="s">
        <v>8271</v>
      </c>
      <c r="R3495" s="7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7">
        <v>400</v>
      </c>
      <c r="E3496">
        <v>400</v>
      </c>
      <c r="F3496" t="s">
        <v>8219</v>
      </c>
      <c r="G3496" t="s">
        <v>8224</v>
      </c>
      <c r="H3496" t="s">
        <v>8246</v>
      </c>
      <c r="I3496" s="9">
        <v>1480140000</v>
      </c>
      <c r="J3496">
        <v>1479186575</v>
      </c>
      <c r="K3496" t="b">
        <v>0</v>
      </c>
      <c r="L3496">
        <v>13</v>
      </c>
      <c r="M3496" t="b">
        <v>1</v>
      </c>
      <c r="N3496" s="11">
        <f t="shared" si="324"/>
        <v>100</v>
      </c>
      <c r="O3496" s="16">
        <f t="shared" si="325"/>
        <v>42689.214988425927</v>
      </c>
      <c r="P3496" s="18">
        <f t="shared" si="326"/>
        <v>42700.25</v>
      </c>
      <c r="Q3496" t="s">
        <v>8271</v>
      </c>
      <c r="R3496" s="7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7">
        <v>5000</v>
      </c>
      <c r="E3497">
        <v>5343</v>
      </c>
      <c r="F3497" t="s">
        <v>8219</v>
      </c>
      <c r="G3497" t="s">
        <v>8229</v>
      </c>
      <c r="H3497" t="s">
        <v>8251</v>
      </c>
      <c r="I3497" s="9">
        <v>1414862280</v>
      </c>
      <c r="J3497">
        <v>1412360309</v>
      </c>
      <c r="K3497" t="b">
        <v>0</v>
      </c>
      <c r="L3497">
        <v>72</v>
      </c>
      <c r="M3497" t="b">
        <v>1</v>
      </c>
      <c r="N3497" s="11">
        <f t="shared" si="324"/>
        <v>106.86</v>
      </c>
      <c r="O3497" s="16">
        <f t="shared" si="325"/>
        <v>41915.762835648151</v>
      </c>
      <c r="P3497" s="18">
        <f t="shared" si="326"/>
        <v>41944.720833333333</v>
      </c>
      <c r="Q3497" t="s">
        <v>8271</v>
      </c>
      <c r="R3497" s="7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7">
        <v>3000</v>
      </c>
      <c r="E3498">
        <v>3732</v>
      </c>
      <c r="F3498" t="s">
        <v>8219</v>
      </c>
      <c r="G3498" t="s">
        <v>8224</v>
      </c>
      <c r="H3498" t="s">
        <v>8246</v>
      </c>
      <c r="I3498" s="9">
        <v>1473625166</v>
      </c>
      <c r="J3498">
        <v>1470169166</v>
      </c>
      <c r="K3498" t="b">
        <v>0</v>
      </c>
      <c r="L3498">
        <v>78</v>
      </c>
      <c r="M3498" t="b">
        <v>1</v>
      </c>
      <c r="N3498" s="11">
        <f t="shared" si="324"/>
        <v>124.4</v>
      </c>
      <c r="O3498" s="16">
        <f t="shared" si="325"/>
        <v>42584.846828703703</v>
      </c>
      <c r="P3498" s="18">
        <f t="shared" si="326"/>
        <v>42624.846828703703</v>
      </c>
      <c r="Q3498" t="s">
        <v>8271</v>
      </c>
      <c r="R3498" s="7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7">
        <v>1551</v>
      </c>
      <c r="E3499">
        <v>1686</v>
      </c>
      <c r="F3499" t="s">
        <v>8219</v>
      </c>
      <c r="G3499" t="s">
        <v>8224</v>
      </c>
      <c r="H3499" t="s">
        <v>8246</v>
      </c>
      <c r="I3499" s="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>
        <f t="shared" si="324"/>
        <v>108.70406189555126</v>
      </c>
      <c r="O3499" s="16">
        <f t="shared" si="325"/>
        <v>42511.741944444439</v>
      </c>
      <c r="P3499" s="18">
        <f t="shared" si="326"/>
        <v>42523.916666666672</v>
      </c>
      <c r="Q3499" t="s">
        <v>8271</v>
      </c>
      <c r="R3499" s="7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7">
        <v>1650</v>
      </c>
      <c r="E3500">
        <v>1690</v>
      </c>
      <c r="F3500" t="s">
        <v>8219</v>
      </c>
      <c r="G3500" t="s">
        <v>8229</v>
      </c>
      <c r="H3500" t="s">
        <v>8251</v>
      </c>
      <c r="I3500" s="9">
        <v>1464471840</v>
      </c>
      <c r="J3500">
        <v>1459309704</v>
      </c>
      <c r="K3500" t="b">
        <v>0</v>
      </c>
      <c r="L3500">
        <v>42</v>
      </c>
      <c r="M3500" t="b">
        <v>1</v>
      </c>
      <c r="N3500" s="11">
        <f t="shared" si="324"/>
        <v>102.42424242424242</v>
      </c>
      <c r="O3500" s="16">
        <f t="shared" si="325"/>
        <v>42459.15861111111</v>
      </c>
      <c r="P3500" s="18">
        <f t="shared" si="326"/>
        <v>42518.905555555553</v>
      </c>
      <c r="Q3500" t="s">
        <v>8271</v>
      </c>
      <c r="R3500" s="7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7">
        <v>2000</v>
      </c>
      <c r="E3501">
        <v>2110</v>
      </c>
      <c r="F3501" t="s">
        <v>8219</v>
      </c>
      <c r="G3501" t="s">
        <v>8224</v>
      </c>
      <c r="H3501" t="s">
        <v>8246</v>
      </c>
      <c r="I3501" s="9">
        <v>1435733940</v>
      </c>
      <c r="J3501">
        <v>1431046325</v>
      </c>
      <c r="K3501" t="b">
        <v>0</v>
      </c>
      <c r="L3501">
        <v>35</v>
      </c>
      <c r="M3501" t="b">
        <v>1</v>
      </c>
      <c r="N3501" s="11">
        <f t="shared" si="324"/>
        <v>105.5</v>
      </c>
      <c r="O3501" s="16">
        <f t="shared" si="325"/>
        <v>42132.036168981482</v>
      </c>
      <c r="P3501" s="18">
        <f t="shared" si="326"/>
        <v>42186.290972222225</v>
      </c>
      <c r="Q3501" t="s">
        <v>8271</v>
      </c>
      <c r="R3501" s="7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7">
        <v>1000</v>
      </c>
      <c r="E3502">
        <v>1063</v>
      </c>
      <c r="F3502" t="s">
        <v>8219</v>
      </c>
      <c r="G3502" t="s">
        <v>8224</v>
      </c>
      <c r="H3502" t="s">
        <v>8246</v>
      </c>
      <c r="I3502" s="9">
        <v>1457326740</v>
      </c>
      <c r="J3502">
        <v>1455919438</v>
      </c>
      <c r="K3502" t="b">
        <v>0</v>
      </c>
      <c r="L3502">
        <v>42</v>
      </c>
      <c r="M3502" t="b">
        <v>1</v>
      </c>
      <c r="N3502" s="11">
        <f t="shared" si="324"/>
        <v>106.3</v>
      </c>
      <c r="O3502" s="16">
        <f t="shared" si="325"/>
        <v>42419.91942129629</v>
      </c>
      <c r="P3502" s="18">
        <f t="shared" si="326"/>
        <v>42436.207638888889</v>
      </c>
      <c r="Q3502" t="s">
        <v>8271</v>
      </c>
      <c r="R3502" s="7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7">
        <v>1500</v>
      </c>
      <c r="E3503">
        <v>1510</v>
      </c>
      <c r="F3503" t="s">
        <v>8219</v>
      </c>
      <c r="G3503" t="s">
        <v>8225</v>
      </c>
      <c r="H3503" t="s">
        <v>8247</v>
      </c>
      <c r="I3503" s="9">
        <v>1441995595</v>
      </c>
      <c r="J3503">
        <v>1439835595</v>
      </c>
      <c r="K3503" t="b">
        <v>0</v>
      </c>
      <c r="L3503">
        <v>42</v>
      </c>
      <c r="M3503" t="b">
        <v>1</v>
      </c>
      <c r="N3503" s="11">
        <f t="shared" si="324"/>
        <v>100.66666666666666</v>
      </c>
      <c r="O3503" s="16">
        <f t="shared" si="325"/>
        <v>42233.763831018514</v>
      </c>
      <c r="P3503" s="18">
        <f t="shared" si="326"/>
        <v>42258.763831018514</v>
      </c>
      <c r="Q3503" t="s">
        <v>8271</v>
      </c>
      <c r="R3503" s="7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7">
        <v>4000</v>
      </c>
      <c r="E3504">
        <v>4216</v>
      </c>
      <c r="F3504" t="s">
        <v>8219</v>
      </c>
      <c r="G3504" t="s">
        <v>8224</v>
      </c>
      <c r="H3504" t="s">
        <v>8246</v>
      </c>
      <c r="I3504" s="9">
        <v>1458100740</v>
      </c>
      <c r="J3504">
        <v>1456862924</v>
      </c>
      <c r="K3504" t="b">
        <v>0</v>
      </c>
      <c r="L3504">
        <v>31</v>
      </c>
      <c r="M3504" t="b">
        <v>1</v>
      </c>
      <c r="N3504" s="11">
        <f t="shared" si="324"/>
        <v>105.4</v>
      </c>
      <c r="O3504" s="16">
        <f t="shared" si="325"/>
        <v>42430.839398148149</v>
      </c>
      <c r="P3504" s="18">
        <f t="shared" si="326"/>
        <v>42445.165972222225</v>
      </c>
      <c r="Q3504" t="s">
        <v>8271</v>
      </c>
      <c r="R3504" s="7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7">
        <v>2500</v>
      </c>
      <c r="E3505">
        <v>2689</v>
      </c>
      <c r="F3505" t="s">
        <v>8219</v>
      </c>
      <c r="G3505" t="s">
        <v>8225</v>
      </c>
      <c r="H3505" t="s">
        <v>8247</v>
      </c>
      <c r="I3505" s="9">
        <v>1469359728</v>
      </c>
      <c r="J3505">
        <v>1466767728</v>
      </c>
      <c r="K3505" t="b">
        <v>0</v>
      </c>
      <c r="L3505">
        <v>38</v>
      </c>
      <c r="M3505" t="b">
        <v>1</v>
      </c>
      <c r="N3505" s="11">
        <f t="shared" si="324"/>
        <v>107.55999999999999</v>
      </c>
      <c r="O3505" s="16">
        <f t="shared" si="325"/>
        <v>42545.478333333333</v>
      </c>
      <c r="P3505" s="18">
        <f t="shared" si="326"/>
        <v>42575.478333333333</v>
      </c>
      <c r="Q3505" t="s">
        <v>8271</v>
      </c>
      <c r="R3505" s="7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7">
        <v>1000</v>
      </c>
      <c r="E3506">
        <v>1000</v>
      </c>
      <c r="F3506" t="s">
        <v>8219</v>
      </c>
      <c r="G3506" t="s">
        <v>8224</v>
      </c>
      <c r="H3506" t="s">
        <v>8246</v>
      </c>
      <c r="I3506" s="9">
        <v>1447959491</v>
      </c>
      <c r="J3506">
        <v>1445363891</v>
      </c>
      <c r="K3506" t="b">
        <v>0</v>
      </c>
      <c r="L3506">
        <v>8</v>
      </c>
      <c r="M3506" t="b">
        <v>1</v>
      </c>
      <c r="N3506" s="11">
        <f t="shared" si="324"/>
        <v>100</v>
      </c>
      <c r="O3506" s="16">
        <f t="shared" si="325"/>
        <v>42297.748738425929</v>
      </c>
      <c r="P3506" s="18">
        <f t="shared" si="326"/>
        <v>42327.790405092594</v>
      </c>
      <c r="Q3506" t="s">
        <v>8271</v>
      </c>
      <c r="R3506" s="7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7">
        <v>2500</v>
      </c>
      <c r="E3507">
        <v>2594</v>
      </c>
      <c r="F3507" t="s">
        <v>8219</v>
      </c>
      <c r="G3507" t="s">
        <v>8224</v>
      </c>
      <c r="H3507" t="s">
        <v>8246</v>
      </c>
      <c r="I3507" s="9">
        <v>1399953600</v>
      </c>
      <c r="J3507">
        <v>1398983245</v>
      </c>
      <c r="K3507" t="b">
        <v>0</v>
      </c>
      <c r="L3507">
        <v>39</v>
      </c>
      <c r="M3507" t="b">
        <v>1</v>
      </c>
      <c r="N3507" s="11">
        <f t="shared" si="324"/>
        <v>103.76</v>
      </c>
      <c r="O3507" s="16">
        <f t="shared" si="325"/>
        <v>41760.935706018521</v>
      </c>
      <c r="P3507" s="18">
        <f t="shared" si="326"/>
        <v>41772.166666666664</v>
      </c>
      <c r="Q3507" t="s">
        <v>8271</v>
      </c>
      <c r="R3507" s="7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7">
        <v>3000</v>
      </c>
      <c r="E3508">
        <v>3045</v>
      </c>
      <c r="F3508" t="s">
        <v>8219</v>
      </c>
      <c r="G3508" t="s">
        <v>8224</v>
      </c>
      <c r="H3508" t="s">
        <v>8246</v>
      </c>
      <c r="I3508" s="9">
        <v>1408815440</v>
      </c>
      <c r="J3508">
        <v>1404927440</v>
      </c>
      <c r="K3508" t="b">
        <v>0</v>
      </c>
      <c r="L3508">
        <v>29</v>
      </c>
      <c r="M3508" t="b">
        <v>1</v>
      </c>
      <c r="N3508" s="11">
        <f t="shared" si="324"/>
        <v>101.49999999999999</v>
      </c>
      <c r="O3508" s="16">
        <f t="shared" si="325"/>
        <v>41829.734259259261</v>
      </c>
      <c r="P3508" s="18">
        <f t="shared" si="326"/>
        <v>41874.734259259261</v>
      </c>
      <c r="Q3508" t="s">
        <v>8271</v>
      </c>
      <c r="R3508" s="7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7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>
        <f t="shared" si="324"/>
        <v>104.4</v>
      </c>
      <c r="O3509" s="16">
        <f t="shared" si="325"/>
        <v>42491.92288194444</v>
      </c>
      <c r="P3509" s="18">
        <f t="shared" si="326"/>
        <v>42521.92288194444</v>
      </c>
      <c r="Q3509" t="s">
        <v>8271</v>
      </c>
      <c r="R3509" s="7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7">
        <v>100</v>
      </c>
      <c r="E3510">
        <v>180</v>
      </c>
      <c r="F3510" t="s">
        <v>8219</v>
      </c>
      <c r="G3510" t="s">
        <v>8225</v>
      </c>
      <c r="H3510" t="s">
        <v>8247</v>
      </c>
      <c r="I3510" s="9">
        <v>1462914000</v>
      </c>
      <c r="J3510">
        <v>1460914253</v>
      </c>
      <c r="K3510" t="b">
        <v>0</v>
      </c>
      <c r="L3510">
        <v>15</v>
      </c>
      <c r="M3510" t="b">
        <v>1</v>
      </c>
      <c r="N3510" s="11">
        <f t="shared" si="324"/>
        <v>180</v>
      </c>
      <c r="O3510" s="16">
        <f t="shared" si="325"/>
        <v>42477.729780092588</v>
      </c>
      <c r="P3510" s="18">
        <f t="shared" si="326"/>
        <v>42500.875</v>
      </c>
      <c r="Q3510" t="s">
        <v>8271</v>
      </c>
      <c r="R3510" s="7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7">
        <v>3000</v>
      </c>
      <c r="E3511">
        <v>3190</v>
      </c>
      <c r="F3511" t="s">
        <v>8219</v>
      </c>
      <c r="G3511" t="s">
        <v>8224</v>
      </c>
      <c r="H3511" t="s">
        <v>8246</v>
      </c>
      <c r="I3511" s="9">
        <v>1416545700</v>
      </c>
      <c r="J3511">
        <v>1415392666</v>
      </c>
      <c r="K3511" t="b">
        <v>0</v>
      </c>
      <c r="L3511">
        <v>33</v>
      </c>
      <c r="M3511" t="b">
        <v>1</v>
      </c>
      <c r="N3511" s="11">
        <f t="shared" si="324"/>
        <v>106.33333333333333</v>
      </c>
      <c r="O3511" s="16">
        <f t="shared" si="325"/>
        <v>41950.859560185185</v>
      </c>
      <c r="P3511" s="18">
        <f t="shared" si="326"/>
        <v>41964.204861111109</v>
      </c>
      <c r="Q3511" t="s">
        <v>8271</v>
      </c>
      <c r="R3511" s="7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7">
        <v>900</v>
      </c>
      <c r="E3512">
        <v>905</v>
      </c>
      <c r="F3512" t="s">
        <v>8219</v>
      </c>
      <c r="G3512" t="s">
        <v>8224</v>
      </c>
      <c r="H3512" t="s">
        <v>8246</v>
      </c>
      <c r="I3512" s="9">
        <v>1404312846</v>
      </c>
      <c r="J3512">
        <v>1402584846</v>
      </c>
      <c r="K3512" t="b">
        <v>0</v>
      </c>
      <c r="L3512">
        <v>15</v>
      </c>
      <c r="M3512" t="b">
        <v>1</v>
      </c>
      <c r="N3512" s="11">
        <f t="shared" si="324"/>
        <v>100.55555555555556</v>
      </c>
      <c r="O3512" s="16">
        <f t="shared" si="325"/>
        <v>41802.62090277778</v>
      </c>
      <c r="P3512" s="18">
        <f t="shared" si="326"/>
        <v>41822.62090277778</v>
      </c>
      <c r="Q3512" t="s">
        <v>8271</v>
      </c>
      <c r="R3512" s="7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7">
        <v>1500</v>
      </c>
      <c r="E3513">
        <v>1518</v>
      </c>
      <c r="F3513" t="s">
        <v>8219</v>
      </c>
      <c r="G3513" t="s">
        <v>8225</v>
      </c>
      <c r="H3513" t="s">
        <v>8247</v>
      </c>
      <c r="I3513" s="9">
        <v>1415385000</v>
      </c>
      <c r="J3513">
        <v>1413406695</v>
      </c>
      <c r="K3513" t="b">
        <v>0</v>
      </c>
      <c r="L3513">
        <v>19</v>
      </c>
      <c r="M3513" t="b">
        <v>1</v>
      </c>
      <c r="N3513" s="11">
        <f t="shared" si="324"/>
        <v>101.2</v>
      </c>
      <c r="O3513" s="16">
        <f t="shared" si="325"/>
        <v>41927.873784722222</v>
      </c>
      <c r="P3513" s="18">
        <f t="shared" si="326"/>
        <v>41950.770833333336</v>
      </c>
      <c r="Q3513" t="s">
        <v>8271</v>
      </c>
      <c r="R3513" s="7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7">
        <v>1000</v>
      </c>
      <c r="E3514">
        <v>1000</v>
      </c>
      <c r="F3514" t="s">
        <v>8219</v>
      </c>
      <c r="G3514" t="s">
        <v>8225</v>
      </c>
      <c r="H3514" t="s">
        <v>8247</v>
      </c>
      <c r="I3514" s="9">
        <v>1429789992</v>
      </c>
      <c r="J3514">
        <v>1424609592</v>
      </c>
      <c r="K3514" t="b">
        <v>0</v>
      </c>
      <c r="L3514">
        <v>17</v>
      </c>
      <c r="M3514" t="b">
        <v>1</v>
      </c>
      <c r="N3514" s="11">
        <f t="shared" si="324"/>
        <v>100</v>
      </c>
      <c r="O3514" s="16">
        <f t="shared" si="325"/>
        <v>42057.536944444444</v>
      </c>
      <c r="P3514" s="18">
        <f t="shared" si="326"/>
        <v>42117.49527777778</v>
      </c>
      <c r="Q3514" t="s">
        <v>8271</v>
      </c>
      <c r="R3514" s="7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7">
        <v>2800</v>
      </c>
      <c r="E3515">
        <v>3315</v>
      </c>
      <c r="F3515" t="s">
        <v>8219</v>
      </c>
      <c r="G3515" t="s">
        <v>8224</v>
      </c>
      <c r="H3515" t="s">
        <v>8246</v>
      </c>
      <c r="I3515" s="9">
        <v>1401857940</v>
      </c>
      <c r="J3515">
        <v>1400725112</v>
      </c>
      <c r="K3515" t="b">
        <v>0</v>
      </c>
      <c r="L3515">
        <v>44</v>
      </c>
      <c r="M3515" t="b">
        <v>1</v>
      </c>
      <c r="N3515" s="11">
        <f t="shared" si="324"/>
        <v>118.39285714285714</v>
      </c>
      <c r="O3515" s="16">
        <f t="shared" si="325"/>
        <v>41781.096203703702</v>
      </c>
      <c r="P3515" s="18">
        <f t="shared" si="326"/>
        <v>41794.207638888889</v>
      </c>
      <c r="Q3515" t="s">
        <v>8271</v>
      </c>
      <c r="R3515" s="7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7">
        <v>500</v>
      </c>
      <c r="E3516">
        <v>550</v>
      </c>
      <c r="F3516" t="s">
        <v>8219</v>
      </c>
      <c r="G3516" t="s">
        <v>8224</v>
      </c>
      <c r="H3516" t="s">
        <v>8246</v>
      </c>
      <c r="I3516" s="9">
        <v>1422853140</v>
      </c>
      <c r="J3516">
        <v>1421439552</v>
      </c>
      <c r="K3516" t="b">
        <v>0</v>
      </c>
      <c r="L3516">
        <v>10</v>
      </c>
      <c r="M3516" t="b">
        <v>1</v>
      </c>
      <c r="N3516" s="11">
        <f t="shared" si="324"/>
        <v>110.00000000000001</v>
      </c>
      <c r="O3516" s="16">
        <f t="shared" si="325"/>
        <v>42020.846666666665</v>
      </c>
      <c r="P3516" s="18">
        <f t="shared" si="326"/>
        <v>42037.207638888889</v>
      </c>
      <c r="Q3516" t="s">
        <v>8271</v>
      </c>
      <c r="R3516" s="7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7">
        <v>3000</v>
      </c>
      <c r="E3517">
        <v>3080</v>
      </c>
      <c r="F3517" t="s">
        <v>8219</v>
      </c>
      <c r="G3517" t="s">
        <v>8224</v>
      </c>
      <c r="H3517" t="s">
        <v>8246</v>
      </c>
      <c r="I3517" s="9">
        <v>1433097171</v>
      </c>
      <c r="J3517">
        <v>1430505171</v>
      </c>
      <c r="K3517" t="b">
        <v>0</v>
      </c>
      <c r="L3517">
        <v>46</v>
      </c>
      <c r="M3517" t="b">
        <v>1</v>
      </c>
      <c r="N3517" s="11">
        <f t="shared" si="324"/>
        <v>102.66666666666666</v>
      </c>
      <c r="O3517" s="16">
        <f t="shared" si="325"/>
        <v>42125.772812499999</v>
      </c>
      <c r="P3517" s="18">
        <f t="shared" si="326"/>
        <v>42155.772812499999</v>
      </c>
      <c r="Q3517" t="s">
        <v>8271</v>
      </c>
      <c r="R3517" s="7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7">
        <v>2500</v>
      </c>
      <c r="E3518">
        <v>2500</v>
      </c>
      <c r="F3518" t="s">
        <v>8219</v>
      </c>
      <c r="G3518" t="s">
        <v>8224</v>
      </c>
      <c r="H3518" t="s">
        <v>8246</v>
      </c>
      <c r="I3518" s="9">
        <v>1410145200</v>
      </c>
      <c r="J3518">
        <v>1407197670</v>
      </c>
      <c r="K3518" t="b">
        <v>0</v>
      </c>
      <c r="L3518">
        <v>11</v>
      </c>
      <c r="M3518" t="b">
        <v>1</v>
      </c>
      <c r="N3518" s="11">
        <f t="shared" si="324"/>
        <v>100</v>
      </c>
      <c r="O3518" s="16">
        <f t="shared" si="325"/>
        <v>41856.010069444441</v>
      </c>
      <c r="P3518" s="18">
        <f t="shared" si="326"/>
        <v>41890.125</v>
      </c>
      <c r="Q3518" t="s">
        <v>8271</v>
      </c>
      <c r="R3518" s="7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7">
        <v>4000</v>
      </c>
      <c r="E3519">
        <v>4000</v>
      </c>
      <c r="F3519" t="s">
        <v>8219</v>
      </c>
      <c r="G3519" t="s">
        <v>8225</v>
      </c>
      <c r="H3519" t="s">
        <v>8247</v>
      </c>
      <c r="I3519" s="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>
        <f t="shared" si="324"/>
        <v>100</v>
      </c>
      <c r="O3519" s="16">
        <f t="shared" si="325"/>
        <v>41794.817523148151</v>
      </c>
      <c r="P3519" s="18">
        <f t="shared" si="326"/>
        <v>41824.458333333336</v>
      </c>
      <c r="Q3519" t="s">
        <v>8271</v>
      </c>
      <c r="R3519" s="7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7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9">
        <v>1412259660</v>
      </c>
      <c r="J3520">
        <v>1410461299</v>
      </c>
      <c r="K3520" t="b">
        <v>0</v>
      </c>
      <c r="L3520">
        <v>33</v>
      </c>
      <c r="M3520" t="b">
        <v>1</v>
      </c>
      <c r="N3520" s="11">
        <f t="shared" si="324"/>
        <v>110.04599999999999</v>
      </c>
      <c r="O3520" s="16">
        <f t="shared" si="325"/>
        <v>41893.783553240741</v>
      </c>
      <c r="P3520" s="18">
        <f t="shared" si="326"/>
        <v>41914.597916666666</v>
      </c>
      <c r="Q3520" t="s">
        <v>8271</v>
      </c>
      <c r="R3520" s="7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7">
        <v>2000</v>
      </c>
      <c r="E3521">
        <v>2027</v>
      </c>
      <c r="F3521" t="s">
        <v>8219</v>
      </c>
      <c r="G3521" t="s">
        <v>8225</v>
      </c>
      <c r="H3521" t="s">
        <v>8247</v>
      </c>
      <c r="I3521" s="9">
        <v>1425478950</v>
      </c>
      <c r="J3521">
        <v>1422886950</v>
      </c>
      <c r="K3521" t="b">
        <v>0</v>
      </c>
      <c r="L3521">
        <v>28</v>
      </c>
      <c r="M3521" t="b">
        <v>1</v>
      </c>
      <c r="N3521" s="11">
        <f t="shared" si="324"/>
        <v>101.35000000000001</v>
      </c>
      <c r="O3521" s="16">
        <f t="shared" si="325"/>
        <v>42037.598958333328</v>
      </c>
      <c r="P3521" s="18">
        <f t="shared" si="326"/>
        <v>42067.598958333328</v>
      </c>
      <c r="Q3521" t="s">
        <v>8271</v>
      </c>
      <c r="R3521" s="7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7">
        <v>2000</v>
      </c>
      <c r="E3522">
        <v>2015</v>
      </c>
      <c r="F3522" t="s">
        <v>8219</v>
      </c>
      <c r="G3522" t="s">
        <v>8225</v>
      </c>
      <c r="H3522" t="s">
        <v>8247</v>
      </c>
      <c r="I3522" s="9">
        <v>1441547220</v>
      </c>
      <c r="J3522">
        <v>1439322412</v>
      </c>
      <c r="K3522" t="b">
        <v>0</v>
      </c>
      <c r="L3522">
        <v>21</v>
      </c>
      <c r="M3522" t="b">
        <v>1</v>
      </c>
      <c r="N3522" s="11">
        <f t="shared" ref="N3522:N3585" si="330">E3522/D3522*100</f>
        <v>100.75</v>
      </c>
      <c r="O3522" s="16">
        <f t="shared" ref="O3522:O3585" si="331">(((J3522/60)/60)/24)+DATE(1970,1,1)</f>
        <v>42227.824212962965</v>
      </c>
      <c r="P3522" s="18">
        <f t="shared" ref="P3522:P3585" si="332">(((I3522/60)/60)/24)+DATE(1970,1,1)</f>
        <v>42253.57430555555</v>
      </c>
      <c r="Q3522" t="s">
        <v>8271</v>
      </c>
      <c r="R3522" s="7">
        <f t="shared" ref="R3522:R3585" si="333">E3522/L3522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7">
        <v>350</v>
      </c>
      <c r="E3523">
        <v>593</v>
      </c>
      <c r="F3523" t="s">
        <v>8219</v>
      </c>
      <c r="G3523" t="s">
        <v>8224</v>
      </c>
      <c r="H3523" t="s">
        <v>8246</v>
      </c>
      <c r="I3523" s="9">
        <v>1411980020</v>
      </c>
      <c r="J3523">
        <v>1409388020</v>
      </c>
      <c r="K3523" t="b">
        <v>0</v>
      </c>
      <c r="L3523">
        <v>13</v>
      </c>
      <c r="M3523" t="b">
        <v>1</v>
      </c>
      <c r="N3523" s="11">
        <f t="shared" si="330"/>
        <v>169.42857142857144</v>
      </c>
      <c r="O3523" s="16">
        <f t="shared" si="331"/>
        <v>41881.361342592594</v>
      </c>
      <c r="P3523" s="18">
        <f t="shared" si="332"/>
        <v>41911.361342592594</v>
      </c>
      <c r="Q3523" t="s">
        <v>8271</v>
      </c>
      <c r="R3523" s="7">
        <f t="shared" si="333"/>
        <v>45.615384615384613</v>
      </c>
      <c r="S3523" t="str">
        <f t="shared" ref="S3523:S3586" si="334">LEFT(Q3523,FIND("/",Q3523)-1)</f>
        <v>theater</v>
      </c>
      <c r="T3523" t="str">
        <f t="shared" ref="T3523:T3586" si="335">RIGHT(Q3523,LEN(Q3523)-FIND("/",Q3523))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7">
        <v>1395</v>
      </c>
      <c r="E3524">
        <v>1395</v>
      </c>
      <c r="F3524" t="s">
        <v>8219</v>
      </c>
      <c r="G3524" t="s">
        <v>8225</v>
      </c>
      <c r="H3524" t="s">
        <v>8247</v>
      </c>
      <c r="I3524" s="9">
        <v>1442311560</v>
      </c>
      <c r="J3524">
        <v>1439924246</v>
      </c>
      <c r="K3524" t="b">
        <v>0</v>
      </c>
      <c r="L3524">
        <v>34</v>
      </c>
      <c r="M3524" t="b">
        <v>1</v>
      </c>
      <c r="N3524" s="11">
        <f t="shared" si="330"/>
        <v>100</v>
      </c>
      <c r="O3524" s="16">
        <f t="shared" si="331"/>
        <v>42234.789884259255</v>
      </c>
      <c r="P3524" s="18">
        <f t="shared" si="332"/>
        <v>42262.420833333337</v>
      </c>
      <c r="Q3524" t="s">
        <v>8271</v>
      </c>
      <c r="R3524" s="7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7">
        <v>4000</v>
      </c>
      <c r="E3525">
        <v>4546</v>
      </c>
      <c r="F3525" t="s">
        <v>8219</v>
      </c>
      <c r="G3525" t="s">
        <v>8225</v>
      </c>
      <c r="H3525" t="s">
        <v>8247</v>
      </c>
      <c r="I3525" s="9">
        <v>1474844400</v>
      </c>
      <c r="J3525">
        <v>1469871148</v>
      </c>
      <c r="K3525" t="b">
        <v>0</v>
      </c>
      <c r="L3525">
        <v>80</v>
      </c>
      <c r="M3525" t="b">
        <v>1</v>
      </c>
      <c r="N3525" s="11">
        <f t="shared" si="330"/>
        <v>113.65</v>
      </c>
      <c r="O3525" s="16">
        <f t="shared" si="331"/>
        <v>42581.397546296299</v>
      </c>
      <c r="P3525" s="18">
        <f t="shared" si="332"/>
        <v>42638.958333333328</v>
      </c>
      <c r="Q3525" t="s">
        <v>8271</v>
      </c>
      <c r="R3525" s="7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7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9">
        <v>1410580800</v>
      </c>
      <c r="J3526">
        <v>1409336373</v>
      </c>
      <c r="K3526" t="b">
        <v>0</v>
      </c>
      <c r="L3526">
        <v>74</v>
      </c>
      <c r="M3526" t="b">
        <v>1</v>
      </c>
      <c r="N3526" s="11">
        <f t="shared" si="330"/>
        <v>101.56</v>
      </c>
      <c r="O3526" s="16">
        <f t="shared" si="331"/>
        <v>41880.76357638889</v>
      </c>
      <c r="P3526" s="18">
        <f t="shared" si="332"/>
        <v>41895.166666666664</v>
      </c>
      <c r="Q3526" t="s">
        <v>8271</v>
      </c>
      <c r="R3526" s="7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7">
        <v>500</v>
      </c>
      <c r="E3527">
        <v>530</v>
      </c>
      <c r="F3527" t="s">
        <v>8219</v>
      </c>
      <c r="G3527" t="s">
        <v>8224</v>
      </c>
      <c r="H3527" t="s">
        <v>8246</v>
      </c>
      <c r="I3527" s="9">
        <v>1439136000</v>
      </c>
      <c r="J3527">
        <v>1438188106</v>
      </c>
      <c r="K3527" t="b">
        <v>0</v>
      </c>
      <c r="L3527">
        <v>7</v>
      </c>
      <c r="M3527" t="b">
        <v>1</v>
      </c>
      <c r="N3527" s="11">
        <f t="shared" si="330"/>
        <v>106</v>
      </c>
      <c r="O3527" s="16">
        <f t="shared" si="331"/>
        <v>42214.6956712963</v>
      </c>
      <c r="P3527" s="18">
        <f t="shared" si="332"/>
        <v>42225.666666666672</v>
      </c>
      <c r="Q3527" t="s">
        <v>8271</v>
      </c>
      <c r="R3527" s="7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7">
        <v>3300</v>
      </c>
      <c r="E3528">
        <v>3366</v>
      </c>
      <c r="F3528" t="s">
        <v>8219</v>
      </c>
      <c r="G3528" t="s">
        <v>8224</v>
      </c>
      <c r="H3528" t="s">
        <v>8246</v>
      </c>
      <c r="I3528" s="9">
        <v>1461823140</v>
      </c>
      <c r="J3528">
        <v>1459411371</v>
      </c>
      <c r="K3528" t="b">
        <v>0</v>
      </c>
      <c r="L3528">
        <v>34</v>
      </c>
      <c r="M3528" t="b">
        <v>1</v>
      </c>
      <c r="N3528" s="11">
        <f t="shared" si="330"/>
        <v>102</v>
      </c>
      <c r="O3528" s="16">
        <f t="shared" si="331"/>
        <v>42460.335312499999</v>
      </c>
      <c r="P3528" s="18">
        <f t="shared" si="332"/>
        <v>42488.249305555553</v>
      </c>
      <c r="Q3528" t="s">
        <v>8271</v>
      </c>
      <c r="R3528" s="7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7">
        <v>6000</v>
      </c>
      <c r="E3529">
        <v>7015</v>
      </c>
      <c r="F3529" t="s">
        <v>8219</v>
      </c>
      <c r="G3529" t="s">
        <v>8224</v>
      </c>
      <c r="H3529" t="s">
        <v>8246</v>
      </c>
      <c r="I3529" s="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>
        <f t="shared" si="330"/>
        <v>116.91666666666667</v>
      </c>
      <c r="O3529" s="16">
        <f t="shared" si="331"/>
        <v>42167.023206018523</v>
      </c>
      <c r="P3529" s="18">
        <f t="shared" si="332"/>
        <v>42196.165972222225</v>
      </c>
      <c r="Q3529" t="s">
        <v>8271</v>
      </c>
      <c r="R3529" s="7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7">
        <v>1650</v>
      </c>
      <c r="E3530">
        <v>1669</v>
      </c>
      <c r="F3530" t="s">
        <v>8219</v>
      </c>
      <c r="G3530" t="s">
        <v>8225</v>
      </c>
      <c r="H3530" t="s">
        <v>8247</v>
      </c>
      <c r="I3530" s="9">
        <v>1484740918</v>
      </c>
      <c r="J3530">
        <v>1483012918</v>
      </c>
      <c r="K3530" t="b">
        <v>0</v>
      </c>
      <c r="L3530">
        <v>37</v>
      </c>
      <c r="M3530" t="b">
        <v>1</v>
      </c>
      <c r="N3530" s="11">
        <f t="shared" si="330"/>
        <v>101.15151515151514</v>
      </c>
      <c r="O3530" s="16">
        <f t="shared" si="331"/>
        <v>42733.50136574074</v>
      </c>
      <c r="P3530" s="18">
        <f t="shared" si="332"/>
        <v>42753.50136574074</v>
      </c>
      <c r="Q3530" t="s">
        <v>8271</v>
      </c>
      <c r="R3530" s="7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7">
        <v>500</v>
      </c>
      <c r="E3531">
        <v>660</v>
      </c>
      <c r="F3531" t="s">
        <v>8219</v>
      </c>
      <c r="G3531" t="s">
        <v>8224</v>
      </c>
      <c r="H3531" t="s">
        <v>8246</v>
      </c>
      <c r="I3531" s="9">
        <v>1436749200</v>
      </c>
      <c r="J3531">
        <v>1434997018</v>
      </c>
      <c r="K3531" t="b">
        <v>0</v>
      </c>
      <c r="L3531">
        <v>18</v>
      </c>
      <c r="M3531" t="b">
        <v>1</v>
      </c>
      <c r="N3531" s="11">
        <f t="shared" si="330"/>
        <v>132</v>
      </c>
      <c r="O3531" s="16">
        <f t="shared" si="331"/>
        <v>42177.761782407411</v>
      </c>
      <c r="P3531" s="18">
        <f t="shared" si="332"/>
        <v>42198.041666666672</v>
      </c>
      <c r="Q3531" t="s">
        <v>8271</v>
      </c>
      <c r="R3531" s="7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7">
        <v>2750</v>
      </c>
      <c r="E3532">
        <v>2750</v>
      </c>
      <c r="F3532" t="s">
        <v>8219</v>
      </c>
      <c r="G3532" t="s">
        <v>8225</v>
      </c>
      <c r="H3532" t="s">
        <v>8247</v>
      </c>
      <c r="I3532" s="9">
        <v>1460318400</v>
      </c>
      <c r="J3532">
        <v>1457881057</v>
      </c>
      <c r="K3532" t="b">
        <v>0</v>
      </c>
      <c r="L3532">
        <v>22</v>
      </c>
      <c r="M3532" t="b">
        <v>1</v>
      </c>
      <c r="N3532" s="11">
        <f t="shared" si="330"/>
        <v>100</v>
      </c>
      <c r="O3532" s="16">
        <f t="shared" si="331"/>
        <v>42442.623344907406</v>
      </c>
      <c r="P3532" s="18">
        <f t="shared" si="332"/>
        <v>42470.833333333328</v>
      </c>
      <c r="Q3532" t="s">
        <v>8271</v>
      </c>
      <c r="R3532" s="7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7">
        <v>1000</v>
      </c>
      <c r="E3533">
        <v>1280</v>
      </c>
      <c r="F3533" t="s">
        <v>8219</v>
      </c>
      <c r="G3533" t="s">
        <v>8224</v>
      </c>
      <c r="H3533" t="s">
        <v>8246</v>
      </c>
      <c r="I3533" s="9">
        <v>1467301334</v>
      </c>
      <c r="J3533">
        <v>1464709334</v>
      </c>
      <c r="K3533" t="b">
        <v>0</v>
      </c>
      <c r="L3533">
        <v>26</v>
      </c>
      <c r="M3533" t="b">
        <v>1</v>
      </c>
      <c r="N3533" s="11">
        <f t="shared" si="330"/>
        <v>128</v>
      </c>
      <c r="O3533" s="16">
        <f t="shared" si="331"/>
        <v>42521.654328703706</v>
      </c>
      <c r="P3533" s="18">
        <f t="shared" si="332"/>
        <v>42551.654328703706</v>
      </c>
      <c r="Q3533" t="s">
        <v>8271</v>
      </c>
      <c r="R3533" s="7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7">
        <v>960</v>
      </c>
      <c r="E3534">
        <v>1142</v>
      </c>
      <c r="F3534" t="s">
        <v>8219</v>
      </c>
      <c r="G3534" t="s">
        <v>8224</v>
      </c>
      <c r="H3534" t="s">
        <v>8246</v>
      </c>
      <c r="I3534" s="9">
        <v>1411012740</v>
      </c>
      <c r="J3534">
        <v>1409667827</v>
      </c>
      <c r="K3534" t="b">
        <v>0</v>
      </c>
      <c r="L3534">
        <v>27</v>
      </c>
      <c r="M3534" t="b">
        <v>1</v>
      </c>
      <c r="N3534" s="11">
        <f t="shared" si="330"/>
        <v>118.95833333333334</v>
      </c>
      <c r="O3534" s="16">
        <f t="shared" si="331"/>
        <v>41884.599849537037</v>
      </c>
      <c r="P3534" s="18">
        <f t="shared" si="332"/>
        <v>41900.165972222225</v>
      </c>
      <c r="Q3534" t="s">
        <v>8271</v>
      </c>
      <c r="R3534" s="7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7">
        <v>500</v>
      </c>
      <c r="E3535">
        <v>631</v>
      </c>
      <c r="F3535" t="s">
        <v>8219</v>
      </c>
      <c r="G3535" t="s">
        <v>8224</v>
      </c>
      <c r="H3535" t="s">
        <v>8246</v>
      </c>
      <c r="I3535" s="9">
        <v>1447269367</v>
      </c>
      <c r="J3535">
        <v>1444673767</v>
      </c>
      <c r="K3535" t="b">
        <v>0</v>
      </c>
      <c r="L3535">
        <v>8</v>
      </c>
      <c r="M3535" t="b">
        <v>1</v>
      </c>
      <c r="N3535" s="11">
        <f t="shared" si="330"/>
        <v>126.2</v>
      </c>
      <c r="O3535" s="16">
        <f t="shared" si="331"/>
        <v>42289.761192129634</v>
      </c>
      <c r="P3535" s="18">
        <f t="shared" si="332"/>
        <v>42319.802858796291</v>
      </c>
      <c r="Q3535" t="s">
        <v>8271</v>
      </c>
      <c r="R3535" s="7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7">
        <v>5000</v>
      </c>
      <c r="E3536">
        <v>7810</v>
      </c>
      <c r="F3536" t="s">
        <v>8219</v>
      </c>
      <c r="G3536" t="s">
        <v>8224</v>
      </c>
      <c r="H3536" t="s">
        <v>8246</v>
      </c>
      <c r="I3536" s="9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>
        <f t="shared" si="330"/>
        <v>156.20000000000002</v>
      </c>
      <c r="O3536" s="16">
        <f t="shared" si="331"/>
        <v>42243.6252662037</v>
      </c>
      <c r="P3536" s="18">
        <f t="shared" si="332"/>
        <v>42278.6252662037</v>
      </c>
      <c r="Q3536" t="s">
        <v>8271</v>
      </c>
      <c r="R3536" s="7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7">
        <v>2000</v>
      </c>
      <c r="E3537">
        <v>2063</v>
      </c>
      <c r="F3537" t="s">
        <v>8219</v>
      </c>
      <c r="G3537" t="s">
        <v>8225</v>
      </c>
      <c r="H3537" t="s">
        <v>8247</v>
      </c>
      <c r="I3537" s="9">
        <v>1443808800</v>
      </c>
      <c r="J3537">
        <v>1441120910</v>
      </c>
      <c r="K3537" t="b">
        <v>0</v>
      </c>
      <c r="L3537">
        <v>46</v>
      </c>
      <c r="M3537" t="b">
        <v>1</v>
      </c>
      <c r="N3537" s="11">
        <f t="shared" si="330"/>
        <v>103.15</v>
      </c>
      <c r="O3537" s="16">
        <f t="shared" si="331"/>
        <v>42248.640162037031</v>
      </c>
      <c r="P3537" s="18">
        <f t="shared" si="332"/>
        <v>42279.75</v>
      </c>
      <c r="Q3537" t="s">
        <v>8271</v>
      </c>
      <c r="R3537" s="7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7">
        <v>150</v>
      </c>
      <c r="E3538">
        <v>230</v>
      </c>
      <c r="F3538" t="s">
        <v>8219</v>
      </c>
      <c r="G3538" t="s">
        <v>8225</v>
      </c>
      <c r="H3538" t="s">
        <v>8247</v>
      </c>
      <c r="I3538" s="9">
        <v>1450612740</v>
      </c>
      <c r="J3538">
        <v>1448040425</v>
      </c>
      <c r="K3538" t="b">
        <v>0</v>
      </c>
      <c r="L3538">
        <v>17</v>
      </c>
      <c r="M3538" t="b">
        <v>1</v>
      </c>
      <c r="N3538" s="11">
        <f t="shared" si="330"/>
        <v>153.33333333333334</v>
      </c>
      <c r="O3538" s="16">
        <f t="shared" si="331"/>
        <v>42328.727141203708</v>
      </c>
      <c r="P3538" s="18">
        <f t="shared" si="332"/>
        <v>42358.499305555553</v>
      </c>
      <c r="Q3538" t="s">
        <v>8271</v>
      </c>
      <c r="R3538" s="7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7">
        <v>675</v>
      </c>
      <c r="E3539">
        <v>1218</v>
      </c>
      <c r="F3539" t="s">
        <v>8219</v>
      </c>
      <c r="G3539" t="s">
        <v>8229</v>
      </c>
      <c r="H3539" t="s">
        <v>8251</v>
      </c>
      <c r="I3539" s="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>
        <f t="shared" si="330"/>
        <v>180.44444444444446</v>
      </c>
      <c r="O3539" s="16">
        <f t="shared" si="331"/>
        <v>41923.354351851849</v>
      </c>
      <c r="P3539" s="18">
        <f t="shared" si="332"/>
        <v>41960.332638888889</v>
      </c>
      <c r="Q3539" t="s">
        <v>8271</v>
      </c>
      <c r="R3539" s="7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7">
        <v>2000</v>
      </c>
      <c r="E3540">
        <v>2569</v>
      </c>
      <c r="F3540" t="s">
        <v>8219</v>
      </c>
      <c r="G3540" t="s">
        <v>8225</v>
      </c>
      <c r="H3540" t="s">
        <v>8247</v>
      </c>
      <c r="I3540" s="9">
        <v>1471428340</v>
      </c>
      <c r="J3540">
        <v>1469009140</v>
      </c>
      <c r="K3540" t="b">
        <v>0</v>
      </c>
      <c r="L3540">
        <v>83</v>
      </c>
      <c r="M3540" t="b">
        <v>1</v>
      </c>
      <c r="N3540" s="11">
        <f t="shared" si="330"/>
        <v>128.44999999999999</v>
      </c>
      <c r="O3540" s="16">
        <f t="shared" si="331"/>
        <v>42571.420601851853</v>
      </c>
      <c r="P3540" s="18">
        <f t="shared" si="332"/>
        <v>42599.420601851853</v>
      </c>
      <c r="Q3540" t="s">
        <v>8271</v>
      </c>
      <c r="R3540" s="7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7">
        <v>600</v>
      </c>
      <c r="E3541">
        <v>718</v>
      </c>
      <c r="F3541" t="s">
        <v>8219</v>
      </c>
      <c r="G3541" t="s">
        <v>8224</v>
      </c>
      <c r="H3541" t="s">
        <v>8246</v>
      </c>
      <c r="I3541" s="9">
        <v>1473358122</v>
      </c>
      <c r="J3541">
        <v>1471543722</v>
      </c>
      <c r="K3541" t="b">
        <v>0</v>
      </c>
      <c r="L3541">
        <v>13</v>
      </c>
      <c r="M3541" t="b">
        <v>1</v>
      </c>
      <c r="N3541" s="11">
        <f t="shared" si="330"/>
        <v>119.66666666666667</v>
      </c>
      <c r="O3541" s="16">
        <f t="shared" si="331"/>
        <v>42600.756041666667</v>
      </c>
      <c r="P3541" s="18">
        <f t="shared" si="332"/>
        <v>42621.756041666667</v>
      </c>
      <c r="Q3541" t="s">
        <v>8271</v>
      </c>
      <c r="R3541" s="7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7">
        <v>300</v>
      </c>
      <c r="E3542">
        <v>369</v>
      </c>
      <c r="F3542" t="s">
        <v>8219</v>
      </c>
      <c r="G3542" t="s">
        <v>8225</v>
      </c>
      <c r="H3542" t="s">
        <v>8247</v>
      </c>
      <c r="I3542" s="9">
        <v>1466899491</v>
      </c>
      <c r="J3542">
        <v>1464307491</v>
      </c>
      <c r="K3542" t="b">
        <v>0</v>
      </c>
      <c r="L3542">
        <v>8</v>
      </c>
      <c r="M3542" t="b">
        <v>1</v>
      </c>
      <c r="N3542" s="11">
        <f t="shared" si="330"/>
        <v>123</v>
      </c>
      <c r="O3542" s="16">
        <f t="shared" si="331"/>
        <v>42517.003368055557</v>
      </c>
      <c r="P3542" s="18">
        <f t="shared" si="332"/>
        <v>42547.003368055557</v>
      </c>
      <c r="Q3542" t="s">
        <v>8271</v>
      </c>
      <c r="R3542" s="7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7">
        <v>1200</v>
      </c>
      <c r="E3543">
        <v>1260</v>
      </c>
      <c r="F3543" t="s">
        <v>8219</v>
      </c>
      <c r="G3543" t="s">
        <v>8225</v>
      </c>
      <c r="H3543" t="s">
        <v>8247</v>
      </c>
      <c r="I3543" s="9">
        <v>1441042275</v>
      </c>
      <c r="J3543">
        <v>1438882275</v>
      </c>
      <c r="K3543" t="b">
        <v>0</v>
      </c>
      <c r="L3543">
        <v>32</v>
      </c>
      <c r="M3543" t="b">
        <v>1</v>
      </c>
      <c r="N3543" s="11">
        <f t="shared" si="330"/>
        <v>105</v>
      </c>
      <c r="O3543" s="16">
        <f t="shared" si="331"/>
        <v>42222.730034722219</v>
      </c>
      <c r="P3543" s="18">
        <f t="shared" si="332"/>
        <v>42247.730034722219</v>
      </c>
      <c r="Q3543" t="s">
        <v>8271</v>
      </c>
      <c r="R3543" s="7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7">
        <v>5500</v>
      </c>
      <c r="E3544">
        <v>5623</v>
      </c>
      <c r="F3544" t="s">
        <v>8219</v>
      </c>
      <c r="G3544" t="s">
        <v>8224</v>
      </c>
      <c r="H3544" t="s">
        <v>8246</v>
      </c>
      <c r="I3544" s="9">
        <v>1410099822</v>
      </c>
      <c r="J3544">
        <v>1404915822</v>
      </c>
      <c r="K3544" t="b">
        <v>0</v>
      </c>
      <c r="L3544">
        <v>85</v>
      </c>
      <c r="M3544" t="b">
        <v>1</v>
      </c>
      <c r="N3544" s="11">
        <f t="shared" si="330"/>
        <v>102.23636363636363</v>
      </c>
      <c r="O3544" s="16">
        <f t="shared" si="331"/>
        <v>41829.599791666667</v>
      </c>
      <c r="P3544" s="18">
        <f t="shared" si="332"/>
        <v>41889.599791666667</v>
      </c>
      <c r="Q3544" t="s">
        <v>8271</v>
      </c>
      <c r="R3544" s="7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7">
        <v>1500</v>
      </c>
      <c r="E3545">
        <v>1570</v>
      </c>
      <c r="F3545" t="s">
        <v>8219</v>
      </c>
      <c r="G3545" t="s">
        <v>8236</v>
      </c>
      <c r="H3545" t="s">
        <v>8249</v>
      </c>
      <c r="I3545" s="9">
        <v>1435255659</v>
      </c>
      <c r="J3545">
        <v>1432663659</v>
      </c>
      <c r="K3545" t="b">
        <v>0</v>
      </c>
      <c r="L3545">
        <v>29</v>
      </c>
      <c r="M3545" t="b">
        <v>1</v>
      </c>
      <c r="N3545" s="11">
        <f t="shared" si="330"/>
        <v>104.66666666666666</v>
      </c>
      <c r="O3545" s="16">
        <f t="shared" si="331"/>
        <v>42150.755312499998</v>
      </c>
      <c r="P3545" s="18">
        <f t="shared" si="332"/>
        <v>42180.755312499998</v>
      </c>
      <c r="Q3545" t="s">
        <v>8271</v>
      </c>
      <c r="R3545" s="7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7">
        <v>2500</v>
      </c>
      <c r="E3546">
        <v>2500</v>
      </c>
      <c r="F3546" t="s">
        <v>8219</v>
      </c>
      <c r="G3546" t="s">
        <v>8224</v>
      </c>
      <c r="H3546" t="s">
        <v>8246</v>
      </c>
      <c r="I3546" s="9">
        <v>1425758257</v>
      </c>
      <c r="J3546">
        <v>1423166257</v>
      </c>
      <c r="K3546" t="b">
        <v>0</v>
      </c>
      <c r="L3546">
        <v>24</v>
      </c>
      <c r="M3546" t="b">
        <v>1</v>
      </c>
      <c r="N3546" s="11">
        <f t="shared" si="330"/>
        <v>100</v>
      </c>
      <c r="O3546" s="16">
        <f t="shared" si="331"/>
        <v>42040.831678240742</v>
      </c>
      <c r="P3546" s="18">
        <f t="shared" si="332"/>
        <v>42070.831678240742</v>
      </c>
      <c r="Q3546" t="s">
        <v>8271</v>
      </c>
      <c r="R3546" s="7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7">
        <v>250</v>
      </c>
      <c r="E3547">
        <v>251</v>
      </c>
      <c r="F3547" t="s">
        <v>8219</v>
      </c>
      <c r="G3547" t="s">
        <v>8224</v>
      </c>
      <c r="H3547" t="s">
        <v>8246</v>
      </c>
      <c r="I3547" s="9">
        <v>1428780159</v>
      </c>
      <c r="J3547">
        <v>1426188159</v>
      </c>
      <c r="K3547" t="b">
        <v>0</v>
      </c>
      <c r="L3547">
        <v>8</v>
      </c>
      <c r="M3547" t="b">
        <v>1</v>
      </c>
      <c r="N3547" s="11">
        <f t="shared" si="330"/>
        <v>100.4</v>
      </c>
      <c r="O3547" s="16">
        <f t="shared" si="331"/>
        <v>42075.807395833333</v>
      </c>
      <c r="P3547" s="18">
        <f t="shared" si="332"/>
        <v>42105.807395833333</v>
      </c>
      <c r="Q3547" t="s">
        <v>8271</v>
      </c>
      <c r="R3547" s="7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7">
        <v>1100</v>
      </c>
      <c r="E3548">
        <v>1125</v>
      </c>
      <c r="F3548" t="s">
        <v>8219</v>
      </c>
      <c r="G3548" t="s">
        <v>8224</v>
      </c>
      <c r="H3548" t="s">
        <v>8246</v>
      </c>
      <c r="I3548" s="9">
        <v>1427860740</v>
      </c>
      <c r="J3548">
        <v>1426002684</v>
      </c>
      <c r="K3548" t="b">
        <v>0</v>
      </c>
      <c r="L3548">
        <v>19</v>
      </c>
      <c r="M3548" t="b">
        <v>1</v>
      </c>
      <c r="N3548" s="11">
        <f t="shared" si="330"/>
        <v>102.27272727272727</v>
      </c>
      <c r="O3548" s="16">
        <f t="shared" si="331"/>
        <v>42073.660694444443</v>
      </c>
      <c r="P3548" s="18">
        <f t="shared" si="332"/>
        <v>42095.165972222225</v>
      </c>
      <c r="Q3548" t="s">
        <v>8271</v>
      </c>
      <c r="R3548" s="7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7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>
        <f t="shared" si="330"/>
        <v>114.40928571428573</v>
      </c>
      <c r="O3549" s="16">
        <f t="shared" si="331"/>
        <v>42480.078715277778</v>
      </c>
      <c r="P3549" s="18">
        <f t="shared" si="332"/>
        <v>42504.165972222225</v>
      </c>
      <c r="Q3549" t="s">
        <v>8271</v>
      </c>
      <c r="R3549" s="7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7">
        <v>2100</v>
      </c>
      <c r="E3550">
        <v>2140</v>
      </c>
      <c r="F3550" t="s">
        <v>8219</v>
      </c>
      <c r="G3550" t="s">
        <v>8224</v>
      </c>
      <c r="H3550" t="s">
        <v>8246</v>
      </c>
      <c r="I3550" s="9">
        <v>1457139600</v>
      </c>
      <c r="J3550">
        <v>1455230214</v>
      </c>
      <c r="K3550" t="b">
        <v>0</v>
      </c>
      <c r="L3550">
        <v>13</v>
      </c>
      <c r="M3550" t="b">
        <v>1</v>
      </c>
      <c r="N3550" s="11">
        <f t="shared" si="330"/>
        <v>101.9047619047619</v>
      </c>
      <c r="O3550" s="16">
        <f t="shared" si="331"/>
        <v>42411.942291666666</v>
      </c>
      <c r="P3550" s="18">
        <f t="shared" si="332"/>
        <v>42434.041666666672</v>
      </c>
      <c r="Q3550" t="s">
        <v>8271</v>
      </c>
      <c r="R3550" s="7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7">
        <v>1000</v>
      </c>
      <c r="E3551">
        <v>1020</v>
      </c>
      <c r="F3551" t="s">
        <v>8219</v>
      </c>
      <c r="G3551" t="s">
        <v>8225</v>
      </c>
      <c r="H3551" t="s">
        <v>8247</v>
      </c>
      <c r="I3551" s="9">
        <v>1441358873</v>
      </c>
      <c r="J3551">
        <v>1438939673</v>
      </c>
      <c r="K3551" t="b">
        <v>0</v>
      </c>
      <c r="L3551">
        <v>42</v>
      </c>
      <c r="M3551" t="b">
        <v>1</v>
      </c>
      <c r="N3551" s="11">
        <f t="shared" si="330"/>
        <v>102</v>
      </c>
      <c r="O3551" s="16">
        <f t="shared" si="331"/>
        <v>42223.394363425927</v>
      </c>
      <c r="P3551" s="18">
        <f t="shared" si="332"/>
        <v>42251.394363425927</v>
      </c>
      <c r="Q3551" t="s">
        <v>8271</v>
      </c>
      <c r="R3551" s="7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7">
        <v>2500</v>
      </c>
      <c r="E3552">
        <v>2620</v>
      </c>
      <c r="F3552" t="s">
        <v>8219</v>
      </c>
      <c r="G3552" t="s">
        <v>8225</v>
      </c>
      <c r="H3552" t="s">
        <v>8247</v>
      </c>
      <c r="I3552" s="9">
        <v>1462224398</v>
      </c>
      <c r="J3552">
        <v>1459632398</v>
      </c>
      <c r="K3552" t="b">
        <v>0</v>
      </c>
      <c r="L3552">
        <v>64</v>
      </c>
      <c r="M3552" t="b">
        <v>1</v>
      </c>
      <c r="N3552" s="11">
        <f t="shared" si="330"/>
        <v>104.80000000000001</v>
      </c>
      <c r="O3552" s="16">
        <f t="shared" si="331"/>
        <v>42462.893495370372</v>
      </c>
      <c r="P3552" s="18">
        <f t="shared" si="332"/>
        <v>42492.893495370372</v>
      </c>
      <c r="Q3552" t="s">
        <v>8271</v>
      </c>
      <c r="R3552" s="7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7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9">
        <v>1400796420</v>
      </c>
      <c r="J3553">
        <v>1398342170</v>
      </c>
      <c r="K3553" t="b">
        <v>0</v>
      </c>
      <c r="L3553">
        <v>25</v>
      </c>
      <c r="M3553" t="b">
        <v>1</v>
      </c>
      <c r="N3553" s="11">
        <f t="shared" si="330"/>
        <v>101.83333333333333</v>
      </c>
      <c r="O3553" s="16">
        <f t="shared" si="331"/>
        <v>41753.515856481477</v>
      </c>
      <c r="P3553" s="18">
        <f t="shared" si="332"/>
        <v>41781.921527777777</v>
      </c>
      <c r="Q3553" t="s">
        <v>8271</v>
      </c>
      <c r="R3553" s="7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7">
        <v>773</v>
      </c>
      <c r="E3554">
        <v>773</v>
      </c>
      <c r="F3554" t="s">
        <v>8219</v>
      </c>
      <c r="G3554" t="s">
        <v>8225</v>
      </c>
      <c r="H3554" t="s">
        <v>8247</v>
      </c>
      <c r="I3554" s="9">
        <v>1403964324</v>
      </c>
      <c r="J3554">
        <v>1401372324</v>
      </c>
      <c r="K3554" t="b">
        <v>0</v>
      </c>
      <c r="L3554">
        <v>20</v>
      </c>
      <c r="M3554" t="b">
        <v>1</v>
      </c>
      <c r="N3554" s="11">
        <f t="shared" si="330"/>
        <v>100</v>
      </c>
      <c r="O3554" s="16">
        <f t="shared" si="331"/>
        <v>41788.587083333332</v>
      </c>
      <c r="P3554" s="18">
        <f t="shared" si="332"/>
        <v>41818.587083333332</v>
      </c>
      <c r="Q3554" t="s">
        <v>8271</v>
      </c>
      <c r="R3554" s="7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7">
        <v>5500</v>
      </c>
      <c r="E3555">
        <v>5845</v>
      </c>
      <c r="F3555" t="s">
        <v>8219</v>
      </c>
      <c r="G3555" t="s">
        <v>8224</v>
      </c>
      <c r="H3555" t="s">
        <v>8246</v>
      </c>
      <c r="I3555" s="9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>
        <f t="shared" si="330"/>
        <v>106.27272727272728</v>
      </c>
      <c r="O3555" s="16">
        <f t="shared" si="331"/>
        <v>42196.028703703705</v>
      </c>
      <c r="P3555" s="18">
        <f t="shared" si="332"/>
        <v>42228</v>
      </c>
      <c r="Q3555" t="s">
        <v>8271</v>
      </c>
      <c r="R3555" s="7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7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9">
        <v>1423674000</v>
      </c>
      <c r="J3556">
        <v>1421025159</v>
      </c>
      <c r="K3556" t="b">
        <v>0</v>
      </c>
      <c r="L3556">
        <v>53</v>
      </c>
      <c r="M3556" t="b">
        <v>1</v>
      </c>
      <c r="N3556" s="11">
        <f t="shared" si="330"/>
        <v>113.42219999999999</v>
      </c>
      <c r="O3556" s="16">
        <f t="shared" si="331"/>
        <v>42016.050451388888</v>
      </c>
      <c r="P3556" s="18">
        <f t="shared" si="332"/>
        <v>42046.708333333328</v>
      </c>
      <c r="Q3556" t="s">
        <v>8271</v>
      </c>
      <c r="R3556" s="7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7">
        <v>2400</v>
      </c>
      <c r="E3557">
        <v>2400</v>
      </c>
      <c r="F3557" t="s">
        <v>8219</v>
      </c>
      <c r="G3557" t="s">
        <v>8237</v>
      </c>
      <c r="H3557" t="s">
        <v>8249</v>
      </c>
      <c r="I3557" s="9">
        <v>1479382594</v>
      </c>
      <c r="J3557">
        <v>1476786994</v>
      </c>
      <c r="K3557" t="b">
        <v>0</v>
      </c>
      <c r="L3557">
        <v>14</v>
      </c>
      <c r="M3557" t="b">
        <v>1</v>
      </c>
      <c r="N3557" s="11">
        <f t="shared" si="330"/>
        <v>100</v>
      </c>
      <c r="O3557" s="16">
        <f t="shared" si="331"/>
        <v>42661.442060185189</v>
      </c>
      <c r="P3557" s="18">
        <f t="shared" si="332"/>
        <v>42691.483726851846</v>
      </c>
      <c r="Q3557" t="s">
        <v>8271</v>
      </c>
      <c r="R3557" s="7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7">
        <v>2200</v>
      </c>
      <c r="E3558">
        <v>2210</v>
      </c>
      <c r="F3558" t="s">
        <v>8219</v>
      </c>
      <c r="G3558" t="s">
        <v>8225</v>
      </c>
      <c r="H3558" t="s">
        <v>8247</v>
      </c>
      <c r="I3558" s="9">
        <v>1408289724</v>
      </c>
      <c r="J3558">
        <v>1403105724</v>
      </c>
      <c r="K3558" t="b">
        <v>0</v>
      </c>
      <c r="L3558">
        <v>20</v>
      </c>
      <c r="M3558" t="b">
        <v>1</v>
      </c>
      <c r="N3558" s="11">
        <f t="shared" si="330"/>
        <v>100.45454545454547</v>
      </c>
      <c r="O3558" s="16">
        <f t="shared" si="331"/>
        <v>41808.649583333332</v>
      </c>
      <c r="P3558" s="18">
        <f t="shared" si="332"/>
        <v>41868.649583333332</v>
      </c>
      <c r="Q3558" t="s">
        <v>8271</v>
      </c>
      <c r="R3558" s="7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7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>
        <f t="shared" si="330"/>
        <v>100.03599999999999</v>
      </c>
      <c r="O3559" s="16">
        <f t="shared" si="331"/>
        <v>41730.276747685188</v>
      </c>
      <c r="P3559" s="18">
        <f t="shared" si="332"/>
        <v>41764.276747685188</v>
      </c>
      <c r="Q3559" t="s">
        <v>8271</v>
      </c>
      <c r="R3559" s="7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7">
        <v>350</v>
      </c>
      <c r="E3560">
        <v>504</v>
      </c>
      <c r="F3560" t="s">
        <v>8219</v>
      </c>
      <c r="G3560" t="s">
        <v>8225</v>
      </c>
      <c r="H3560" t="s">
        <v>8247</v>
      </c>
      <c r="I3560" s="9">
        <v>1435352400</v>
      </c>
      <c r="J3560">
        <v>1431718575</v>
      </c>
      <c r="K3560" t="b">
        <v>0</v>
      </c>
      <c r="L3560">
        <v>22</v>
      </c>
      <c r="M3560" t="b">
        <v>1</v>
      </c>
      <c r="N3560" s="11">
        <f t="shared" si="330"/>
        <v>144</v>
      </c>
      <c r="O3560" s="16">
        <f t="shared" si="331"/>
        <v>42139.816840277781</v>
      </c>
      <c r="P3560" s="18">
        <f t="shared" si="332"/>
        <v>42181.875</v>
      </c>
      <c r="Q3560" t="s">
        <v>8271</v>
      </c>
      <c r="R3560" s="7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7">
        <v>1000</v>
      </c>
      <c r="E3561">
        <v>1035</v>
      </c>
      <c r="F3561" t="s">
        <v>8219</v>
      </c>
      <c r="G3561" t="s">
        <v>8226</v>
      </c>
      <c r="H3561" t="s">
        <v>8248</v>
      </c>
      <c r="I3561" s="9">
        <v>1438333080</v>
      </c>
      <c r="J3561">
        <v>1436408308</v>
      </c>
      <c r="K3561" t="b">
        <v>0</v>
      </c>
      <c r="L3561">
        <v>24</v>
      </c>
      <c r="M3561" t="b">
        <v>1</v>
      </c>
      <c r="N3561" s="11">
        <f t="shared" si="330"/>
        <v>103.49999999999999</v>
      </c>
      <c r="O3561" s="16">
        <f t="shared" si="331"/>
        <v>42194.096157407403</v>
      </c>
      <c r="P3561" s="18">
        <f t="shared" si="332"/>
        <v>42216.373611111107</v>
      </c>
      <c r="Q3561" t="s">
        <v>8271</v>
      </c>
      <c r="R3561" s="7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7">
        <v>3200</v>
      </c>
      <c r="E3562">
        <v>3470</v>
      </c>
      <c r="F3562" t="s">
        <v>8219</v>
      </c>
      <c r="G3562" t="s">
        <v>8229</v>
      </c>
      <c r="H3562" t="s">
        <v>8251</v>
      </c>
      <c r="I3562" s="9">
        <v>1432694700</v>
      </c>
      <c r="J3562">
        <v>1429651266</v>
      </c>
      <c r="K3562" t="b">
        <v>0</v>
      </c>
      <c r="L3562">
        <v>74</v>
      </c>
      <c r="M3562" t="b">
        <v>1</v>
      </c>
      <c r="N3562" s="11">
        <f t="shared" si="330"/>
        <v>108.43750000000001</v>
      </c>
      <c r="O3562" s="16">
        <f t="shared" si="331"/>
        <v>42115.889652777783</v>
      </c>
      <c r="P3562" s="18">
        <f t="shared" si="332"/>
        <v>42151.114583333328</v>
      </c>
      <c r="Q3562" t="s">
        <v>8271</v>
      </c>
      <c r="R3562" s="7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7">
        <v>2500</v>
      </c>
      <c r="E3563">
        <v>2560</v>
      </c>
      <c r="F3563" t="s">
        <v>8219</v>
      </c>
      <c r="G3563" t="s">
        <v>8224</v>
      </c>
      <c r="H3563" t="s">
        <v>8246</v>
      </c>
      <c r="I3563" s="9">
        <v>1438799760</v>
      </c>
      <c r="J3563">
        <v>1437236378</v>
      </c>
      <c r="K3563" t="b">
        <v>0</v>
      </c>
      <c r="L3563">
        <v>54</v>
      </c>
      <c r="M3563" t="b">
        <v>1</v>
      </c>
      <c r="N3563" s="11">
        <f t="shared" si="330"/>
        <v>102.4</v>
      </c>
      <c r="O3563" s="16">
        <f t="shared" si="331"/>
        <v>42203.680300925931</v>
      </c>
      <c r="P3563" s="18">
        <f t="shared" si="332"/>
        <v>42221.774999999994</v>
      </c>
      <c r="Q3563" t="s">
        <v>8271</v>
      </c>
      <c r="R3563" s="7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7">
        <v>315</v>
      </c>
      <c r="E3564">
        <v>469</v>
      </c>
      <c r="F3564" t="s">
        <v>8219</v>
      </c>
      <c r="G3564" t="s">
        <v>8225</v>
      </c>
      <c r="H3564" t="s">
        <v>8247</v>
      </c>
      <c r="I3564" s="9">
        <v>1457906400</v>
      </c>
      <c r="J3564">
        <v>1457115427</v>
      </c>
      <c r="K3564" t="b">
        <v>0</v>
      </c>
      <c r="L3564">
        <v>31</v>
      </c>
      <c r="M3564" t="b">
        <v>1</v>
      </c>
      <c r="N3564" s="11">
        <f t="shared" si="330"/>
        <v>148.88888888888889</v>
      </c>
      <c r="O3564" s="16">
        <f t="shared" si="331"/>
        <v>42433.761886574073</v>
      </c>
      <c r="P3564" s="18">
        <f t="shared" si="332"/>
        <v>42442.916666666672</v>
      </c>
      <c r="Q3564" t="s">
        <v>8271</v>
      </c>
      <c r="R3564" s="7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7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9">
        <v>1470078000</v>
      </c>
      <c r="J3565">
        <v>1467648456</v>
      </c>
      <c r="K3565" t="b">
        <v>0</v>
      </c>
      <c r="L3565">
        <v>25</v>
      </c>
      <c r="M3565" t="b">
        <v>1</v>
      </c>
      <c r="N3565" s="11">
        <f t="shared" si="330"/>
        <v>105.49000000000002</v>
      </c>
      <c r="O3565" s="16">
        <f t="shared" si="331"/>
        <v>42555.671944444446</v>
      </c>
      <c r="P3565" s="18">
        <f t="shared" si="332"/>
        <v>42583.791666666672</v>
      </c>
      <c r="Q3565" t="s">
        <v>8271</v>
      </c>
      <c r="R3565" s="7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7">
        <v>1000</v>
      </c>
      <c r="E3566">
        <v>1005</v>
      </c>
      <c r="F3566" t="s">
        <v>8219</v>
      </c>
      <c r="G3566" t="s">
        <v>8225</v>
      </c>
      <c r="H3566" t="s">
        <v>8247</v>
      </c>
      <c r="I3566" s="9">
        <v>1444060800</v>
      </c>
      <c r="J3566">
        <v>1440082649</v>
      </c>
      <c r="K3566" t="b">
        <v>0</v>
      </c>
      <c r="L3566">
        <v>17</v>
      </c>
      <c r="M3566" t="b">
        <v>1</v>
      </c>
      <c r="N3566" s="11">
        <f t="shared" si="330"/>
        <v>100.49999999999999</v>
      </c>
      <c r="O3566" s="16">
        <f t="shared" si="331"/>
        <v>42236.623252314821</v>
      </c>
      <c r="P3566" s="18">
        <f t="shared" si="332"/>
        <v>42282.666666666672</v>
      </c>
      <c r="Q3566" t="s">
        <v>8271</v>
      </c>
      <c r="R3566" s="7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7">
        <v>900</v>
      </c>
      <c r="E3567">
        <v>1175</v>
      </c>
      <c r="F3567" t="s">
        <v>8219</v>
      </c>
      <c r="G3567" t="s">
        <v>8224</v>
      </c>
      <c r="H3567" t="s">
        <v>8246</v>
      </c>
      <c r="I3567" s="9">
        <v>1420048208</v>
      </c>
      <c r="J3567">
        <v>1417456208</v>
      </c>
      <c r="K3567" t="b">
        <v>0</v>
      </c>
      <c r="L3567">
        <v>12</v>
      </c>
      <c r="M3567" t="b">
        <v>1</v>
      </c>
      <c r="N3567" s="11">
        <f t="shared" si="330"/>
        <v>130.55555555555557</v>
      </c>
      <c r="O3567" s="16">
        <f t="shared" si="331"/>
        <v>41974.743148148147</v>
      </c>
      <c r="P3567" s="18">
        <f t="shared" si="332"/>
        <v>42004.743148148147</v>
      </c>
      <c r="Q3567" t="s">
        <v>8271</v>
      </c>
      <c r="R3567" s="7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7">
        <v>2000</v>
      </c>
      <c r="E3568">
        <v>2095</v>
      </c>
      <c r="F3568" t="s">
        <v>8219</v>
      </c>
      <c r="G3568" t="s">
        <v>8225</v>
      </c>
      <c r="H3568" t="s">
        <v>8247</v>
      </c>
      <c r="I3568" s="9">
        <v>1422015083</v>
      </c>
      <c r="J3568">
        <v>1419423083</v>
      </c>
      <c r="K3568" t="b">
        <v>0</v>
      </c>
      <c r="L3568">
        <v>38</v>
      </c>
      <c r="M3568" t="b">
        <v>1</v>
      </c>
      <c r="N3568" s="11">
        <f t="shared" si="330"/>
        <v>104.75000000000001</v>
      </c>
      <c r="O3568" s="16">
        <f t="shared" si="331"/>
        <v>41997.507905092592</v>
      </c>
      <c r="P3568" s="18">
        <f t="shared" si="332"/>
        <v>42027.507905092592</v>
      </c>
      <c r="Q3568" t="s">
        <v>8271</v>
      </c>
      <c r="R3568" s="7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7">
        <v>1000</v>
      </c>
      <c r="E3569">
        <v>1088</v>
      </c>
      <c r="F3569" t="s">
        <v>8219</v>
      </c>
      <c r="G3569" t="s">
        <v>8225</v>
      </c>
      <c r="H3569" t="s">
        <v>8247</v>
      </c>
      <c r="I3569" s="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>
        <f t="shared" si="330"/>
        <v>108.80000000000001</v>
      </c>
      <c r="O3569" s="16">
        <f t="shared" si="331"/>
        <v>42135.810694444444</v>
      </c>
      <c r="P3569" s="18">
        <f t="shared" si="332"/>
        <v>42165.810694444444</v>
      </c>
      <c r="Q3569" t="s">
        <v>8271</v>
      </c>
      <c r="R3569" s="7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7">
        <v>1000</v>
      </c>
      <c r="E3570">
        <v>1110</v>
      </c>
      <c r="F3570" t="s">
        <v>8219</v>
      </c>
      <c r="G3570" t="s">
        <v>8224</v>
      </c>
      <c r="H3570" t="s">
        <v>8246</v>
      </c>
      <c r="I3570" s="9">
        <v>1410975994</v>
      </c>
      <c r="J3570">
        <v>1408383994</v>
      </c>
      <c r="K3570" t="b">
        <v>0</v>
      </c>
      <c r="L3570">
        <v>19</v>
      </c>
      <c r="M3570" t="b">
        <v>1</v>
      </c>
      <c r="N3570" s="11">
        <f t="shared" si="330"/>
        <v>111.00000000000001</v>
      </c>
      <c r="O3570" s="16">
        <f t="shared" si="331"/>
        <v>41869.740671296298</v>
      </c>
      <c r="P3570" s="18">
        <f t="shared" si="332"/>
        <v>41899.740671296298</v>
      </c>
      <c r="Q3570" t="s">
        <v>8271</v>
      </c>
      <c r="R3570" s="7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7">
        <v>5000</v>
      </c>
      <c r="E3571">
        <v>5024</v>
      </c>
      <c r="F3571" t="s">
        <v>8219</v>
      </c>
      <c r="G3571" t="s">
        <v>8224</v>
      </c>
      <c r="H3571" t="s">
        <v>8246</v>
      </c>
      <c r="I3571" s="9">
        <v>1420734696</v>
      </c>
      <c r="J3571">
        <v>1418142696</v>
      </c>
      <c r="K3571" t="b">
        <v>0</v>
      </c>
      <c r="L3571">
        <v>41</v>
      </c>
      <c r="M3571" t="b">
        <v>1</v>
      </c>
      <c r="N3571" s="11">
        <f t="shared" si="330"/>
        <v>100.47999999999999</v>
      </c>
      <c r="O3571" s="16">
        <f t="shared" si="331"/>
        <v>41982.688611111109</v>
      </c>
      <c r="P3571" s="18">
        <f t="shared" si="332"/>
        <v>42012.688611111109</v>
      </c>
      <c r="Q3571" t="s">
        <v>8271</v>
      </c>
      <c r="R3571" s="7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7">
        <v>2000</v>
      </c>
      <c r="E3572">
        <v>2287</v>
      </c>
      <c r="F3572" t="s">
        <v>8219</v>
      </c>
      <c r="G3572" t="s">
        <v>8224</v>
      </c>
      <c r="H3572" t="s">
        <v>8246</v>
      </c>
      <c r="I3572" s="9">
        <v>1420009200</v>
      </c>
      <c r="J3572">
        <v>1417593483</v>
      </c>
      <c r="K3572" t="b">
        <v>0</v>
      </c>
      <c r="L3572">
        <v>26</v>
      </c>
      <c r="M3572" t="b">
        <v>1</v>
      </c>
      <c r="N3572" s="11">
        <f t="shared" si="330"/>
        <v>114.35</v>
      </c>
      <c r="O3572" s="16">
        <f t="shared" si="331"/>
        <v>41976.331979166673</v>
      </c>
      <c r="P3572" s="18">
        <f t="shared" si="332"/>
        <v>42004.291666666672</v>
      </c>
      <c r="Q3572" t="s">
        <v>8271</v>
      </c>
      <c r="R3572" s="7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7">
        <v>1500</v>
      </c>
      <c r="E3573">
        <v>1831</v>
      </c>
      <c r="F3573" t="s">
        <v>8219</v>
      </c>
      <c r="G3573" t="s">
        <v>8225</v>
      </c>
      <c r="H3573" t="s">
        <v>8247</v>
      </c>
      <c r="I3573" s="9">
        <v>1414701413</v>
      </c>
      <c r="J3573">
        <v>1412109413</v>
      </c>
      <c r="K3573" t="b">
        <v>0</v>
      </c>
      <c r="L3573">
        <v>25</v>
      </c>
      <c r="M3573" t="b">
        <v>1</v>
      </c>
      <c r="N3573" s="11">
        <f t="shared" si="330"/>
        <v>122.06666666666666</v>
      </c>
      <c r="O3573" s="16">
        <f t="shared" si="331"/>
        <v>41912.858946759261</v>
      </c>
      <c r="P3573" s="18">
        <f t="shared" si="332"/>
        <v>41942.858946759261</v>
      </c>
      <c r="Q3573" t="s">
        <v>8271</v>
      </c>
      <c r="R3573" s="7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7">
        <v>500</v>
      </c>
      <c r="E3574">
        <v>500</v>
      </c>
      <c r="F3574" t="s">
        <v>8219</v>
      </c>
      <c r="G3574" t="s">
        <v>8225</v>
      </c>
      <c r="H3574" t="s">
        <v>8247</v>
      </c>
      <c r="I3574" s="9">
        <v>1434894082</v>
      </c>
      <c r="J3574">
        <v>1432302082</v>
      </c>
      <c r="K3574" t="b">
        <v>0</v>
      </c>
      <c r="L3574">
        <v>9</v>
      </c>
      <c r="M3574" t="b">
        <v>1</v>
      </c>
      <c r="N3574" s="11">
        <f t="shared" si="330"/>
        <v>100</v>
      </c>
      <c r="O3574" s="16">
        <f t="shared" si="331"/>
        <v>42146.570393518516</v>
      </c>
      <c r="P3574" s="18">
        <f t="shared" si="332"/>
        <v>42176.570393518516</v>
      </c>
      <c r="Q3574" t="s">
        <v>8271</v>
      </c>
      <c r="R3574" s="7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7">
        <v>3000</v>
      </c>
      <c r="E3575">
        <v>3084</v>
      </c>
      <c r="F3575" t="s">
        <v>8219</v>
      </c>
      <c r="G3575" t="s">
        <v>8225</v>
      </c>
      <c r="H3575" t="s">
        <v>8247</v>
      </c>
      <c r="I3575" s="9">
        <v>1415440846</v>
      </c>
      <c r="J3575">
        <v>1412845246</v>
      </c>
      <c r="K3575" t="b">
        <v>0</v>
      </c>
      <c r="L3575">
        <v>78</v>
      </c>
      <c r="M3575" t="b">
        <v>1</v>
      </c>
      <c r="N3575" s="11">
        <f t="shared" si="330"/>
        <v>102.8</v>
      </c>
      <c r="O3575" s="16">
        <f t="shared" si="331"/>
        <v>41921.375532407408</v>
      </c>
      <c r="P3575" s="18">
        <f t="shared" si="332"/>
        <v>41951.417199074072</v>
      </c>
      <c r="Q3575" t="s">
        <v>8271</v>
      </c>
      <c r="R3575" s="7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7">
        <v>5800</v>
      </c>
      <c r="E3576">
        <v>6155</v>
      </c>
      <c r="F3576" t="s">
        <v>8219</v>
      </c>
      <c r="G3576" t="s">
        <v>8224</v>
      </c>
      <c r="H3576" t="s">
        <v>8246</v>
      </c>
      <c r="I3576" s="9">
        <v>1415921848</v>
      </c>
      <c r="J3576">
        <v>1413326248</v>
      </c>
      <c r="K3576" t="b">
        <v>0</v>
      </c>
      <c r="L3576">
        <v>45</v>
      </c>
      <c r="M3576" t="b">
        <v>1</v>
      </c>
      <c r="N3576" s="11">
        <f t="shared" si="330"/>
        <v>106.12068965517241</v>
      </c>
      <c r="O3576" s="16">
        <f t="shared" si="331"/>
        <v>41926.942685185182</v>
      </c>
      <c r="P3576" s="18">
        <f t="shared" si="332"/>
        <v>41956.984351851846</v>
      </c>
      <c r="Q3576" t="s">
        <v>8271</v>
      </c>
      <c r="R3576" s="7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9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>
        <f t="shared" si="330"/>
        <v>101.33000000000001</v>
      </c>
      <c r="O3577" s="16">
        <f t="shared" si="331"/>
        <v>42561.783877314811</v>
      </c>
      <c r="P3577" s="18">
        <f t="shared" si="332"/>
        <v>42593.165972222225</v>
      </c>
      <c r="Q3577" t="s">
        <v>8271</v>
      </c>
      <c r="R3577" s="7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7">
        <v>100</v>
      </c>
      <c r="E3578">
        <v>100</v>
      </c>
      <c r="F3578" t="s">
        <v>8219</v>
      </c>
      <c r="G3578" t="s">
        <v>8224</v>
      </c>
      <c r="H3578" t="s">
        <v>8246</v>
      </c>
      <c r="I3578" s="9">
        <v>1480947054</v>
      </c>
      <c r="J3578">
        <v>1475759454</v>
      </c>
      <c r="K3578" t="b">
        <v>0</v>
      </c>
      <c r="L3578">
        <v>5</v>
      </c>
      <c r="M3578" t="b">
        <v>1</v>
      </c>
      <c r="N3578" s="11">
        <f t="shared" si="330"/>
        <v>100</v>
      </c>
      <c r="O3578" s="16">
        <f t="shared" si="331"/>
        <v>42649.54923611111</v>
      </c>
      <c r="P3578" s="18">
        <f t="shared" si="332"/>
        <v>42709.590902777782</v>
      </c>
      <c r="Q3578" t="s">
        <v>8271</v>
      </c>
      <c r="R3578" s="7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7">
        <v>600</v>
      </c>
      <c r="E3579">
        <v>780</v>
      </c>
      <c r="F3579" t="s">
        <v>8219</v>
      </c>
      <c r="G3579" t="s">
        <v>8224</v>
      </c>
      <c r="H3579" t="s">
        <v>8246</v>
      </c>
      <c r="I3579" s="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>
        <f t="shared" si="330"/>
        <v>130</v>
      </c>
      <c r="O3579" s="16">
        <f t="shared" si="331"/>
        <v>42093.786840277782</v>
      </c>
      <c r="P3579" s="18">
        <f t="shared" si="332"/>
        <v>42120.26944444445</v>
      </c>
      <c r="Q3579" t="s">
        <v>8271</v>
      </c>
      <c r="R3579" s="7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7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9">
        <v>1462037777</v>
      </c>
      <c r="J3580">
        <v>1459445777</v>
      </c>
      <c r="K3580" t="b">
        <v>0</v>
      </c>
      <c r="L3580">
        <v>37</v>
      </c>
      <c r="M3580" t="b">
        <v>1</v>
      </c>
      <c r="N3580" s="11">
        <f t="shared" si="330"/>
        <v>100.01333333333334</v>
      </c>
      <c r="O3580" s="16">
        <f t="shared" si="331"/>
        <v>42460.733530092592</v>
      </c>
      <c r="P3580" s="18">
        <f t="shared" si="332"/>
        <v>42490.733530092592</v>
      </c>
      <c r="Q3580" t="s">
        <v>8271</v>
      </c>
      <c r="R3580" s="7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7">
        <v>500</v>
      </c>
      <c r="E3581">
        <v>500</v>
      </c>
      <c r="F3581" t="s">
        <v>8219</v>
      </c>
      <c r="G3581" t="s">
        <v>8225</v>
      </c>
      <c r="H3581" t="s">
        <v>8247</v>
      </c>
      <c r="I3581" s="9">
        <v>1459444656</v>
      </c>
      <c r="J3581">
        <v>1456856256</v>
      </c>
      <c r="K3581" t="b">
        <v>0</v>
      </c>
      <c r="L3581">
        <v>14</v>
      </c>
      <c r="M3581" t="b">
        <v>1</v>
      </c>
      <c r="N3581" s="11">
        <f t="shared" si="330"/>
        <v>100</v>
      </c>
      <c r="O3581" s="16">
        <f t="shared" si="331"/>
        <v>42430.762222222227</v>
      </c>
      <c r="P3581" s="18">
        <f t="shared" si="332"/>
        <v>42460.720555555556</v>
      </c>
      <c r="Q3581" t="s">
        <v>8271</v>
      </c>
      <c r="R3581" s="7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7">
        <v>900</v>
      </c>
      <c r="E3582">
        <v>1025</v>
      </c>
      <c r="F3582" t="s">
        <v>8219</v>
      </c>
      <c r="G3582" t="s">
        <v>8224</v>
      </c>
      <c r="H3582" t="s">
        <v>8246</v>
      </c>
      <c r="I3582" s="9">
        <v>1425185940</v>
      </c>
      <c r="J3582">
        <v>1421900022</v>
      </c>
      <c r="K3582" t="b">
        <v>0</v>
      </c>
      <c r="L3582">
        <v>27</v>
      </c>
      <c r="M3582" t="b">
        <v>1</v>
      </c>
      <c r="N3582" s="11">
        <f t="shared" si="330"/>
        <v>113.88888888888889</v>
      </c>
      <c r="O3582" s="16">
        <f t="shared" si="331"/>
        <v>42026.176180555558</v>
      </c>
      <c r="P3582" s="18">
        <f t="shared" si="332"/>
        <v>42064.207638888889</v>
      </c>
      <c r="Q3582" t="s">
        <v>8271</v>
      </c>
      <c r="R3582" s="7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7">
        <v>1500</v>
      </c>
      <c r="E3583">
        <v>1500</v>
      </c>
      <c r="F3583" t="s">
        <v>8219</v>
      </c>
      <c r="G3583" t="s">
        <v>8225</v>
      </c>
      <c r="H3583" t="s">
        <v>8247</v>
      </c>
      <c r="I3583" s="9">
        <v>1406719110</v>
      </c>
      <c r="J3583">
        <v>1405509510</v>
      </c>
      <c r="K3583" t="b">
        <v>0</v>
      </c>
      <c r="L3583">
        <v>45</v>
      </c>
      <c r="M3583" t="b">
        <v>1</v>
      </c>
      <c r="N3583" s="11">
        <f t="shared" si="330"/>
        <v>100</v>
      </c>
      <c r="O3583" s="16">
        <f t="shared" si="331"/>
        <v>41836.471180555556</v>
      </c>
      <c r="P3583" s="18">
        <f t="shared" si="332"/>
        <v>41850.471180555556</v>
      </c>
      <c r="Q3583" t="s">
        <v>8271</v>
      </c>
      <c r="R3583" s="7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7">
        <v>1000</v>
      </c>
      <c r="E3584">
        <v>2870</v>
      </c>
      <c r="F3584" t="s">
        <v>8219</v>
      </c>
      <c r="G3584" t="s">
        <v>8224</v>
      </c>
      <c r="H3584" t="s">
        <v>8246</v>
      </c>
      <c r="I3584" s="9">
        <v>1459822682</v>
      </c>
      <c r="J3584">
        <v>1458613082</v>
      </c>
      <c r="K3584" t="b">
        <v>0</v>
      </c>
      <c r="L3584">
        <v>49</v>
      </c>
      <c r="M3584" t="b">
        <v>1</v>
      </c>
      <c r="N3584" s="11">
        <f t="shared" si="330"/>
        <v>287</v>
      </c>
      <c r="O3584" s="16">
        <f t="shared" si="331"/>
        <v>42451.095856481479</v>
      </c>
      <c r="P3584" s="18">
        <f t="shared" si="332"/>
        <v>42465.095856481479</v>
      </c>
      <c r="Q3584" t="s">
        <v>8271</v>
      </c>
      <c r="R3584" s="7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7">
        <v>3000</v>
      </c>
      <c r="E3585">
        <v>3255</v>
      </c>
      <c r="F3585" t="s">
        <v>8219</v>
      </c>
      <c r="G3585" t="s">
        <v>8224</v>
      </c>
      <c r="H3585" t="s">
        <v>8246</v>
      </c>
      <c r="I3585" s="9">
        <v>1460970805</v>
      </c>
      <c r="J3585">
        <v>1455790405</v>
      </c>
      <c r="K3585" t="b">
        <v>0</v>
      </c>
      <c r="L3585">
        <v>24</v>
      </c>
      <c r="M3585" t="b">
        <v>1</v>
      </c>
      <c r="N3585" s="11">
        <f t="shared" si="330"/>
        <v>108.5</v>
      </c>
      <c r="O3585" s="16">
        <f t="shared" si="331"/>
        <v>42418.425983796296</v>
      </c>
      <c r="P3585" s="18">
        <f t="shared" si="332"/>
        <v>42478.384317129632</v>
      </c>
      <c r="Q3585" t="s">
        <v>8271</v>
      </c>
      <c r="R3585" s="7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7">
        <v>3000</v>
      </c>
      <c r="E3586">
        <v>3465</v>
      </c>
      <c r="F3586" t="s">
        <v>8219</v>
      </c>
      <c r="G3586" t="s">
        <v>8225</v>
      </c>
      <c r="H3586" t="s">
        <v>8247</v>
      </c>
      <c r="I3586" s="9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>
        <f t="shared" ref="N3586:N3649" si="336">E3586/D3586*100</f>
        <v>115.5</v>
      </c>
      <c r="O3586" s="16">
        <f t="shared" ref="O3586:O3649" si="337">(((J3586/60)/60)/24)+DATE(1970,1,1)</f>
        <v>42168.316481481481</v>
      </c>
      <c r="P3586" s="18">
        <f t="shared" ref="P3586:P3649" si="338">(((I3586/60)/60)/24)+DATE(1970,1,1)</f>
        <v>42198.316481481481</v>
      </c>
      <c r="Q3586" t="s">
        <v>8271</v>
      </c>
      <c r="R3586" s="7">
        <f t="shared" ref="R3586:R3649" si="339">E3586/L3586</f>
        <v>30.9375</v>
      </c>
      <c r="S3586" t="str">
        <f t="shared" si="334"/>
        <v>theater</v>
      </c>
      <c r="T3586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7">
        <v>3400</v>
      </c>
      <c r="E3587">
        <v>4050</v>
      </c>
      <c r="F3587" t="s">
        <v>8219</v>
      </c>
      <c r="G3587" t="s">
        <v>8224</v>
      </c>
      <c r="H3587" t="s">
        <v>8246</v>
      </c>
      <c r="I3587" s="9">
        <v>1419181890</v>
      </c>
      <c r="J3587">
        <v>1416589890</v>
      </c>
      <c r="K3587" t="b">
        <v>0</v>
      </c>
      <c r="L3587">
        <v>23</v>
      </c>
      <c r="M3587" t="b">
        <v>1</v>
      </c>
      <c r="N3587" s="11">
        <f t="shared" si="336"/>
        <v>119.11764705882352</v>
      </c>
      <c r="O3587" s="16">
        <f t="shared" si="337"/>
        <v>41964.716319444444</v>
      </c>
      <c r="P3587" s="18">
        <f t="shared" si="338"/>
        <v>41994.716319444444</v>
      </c>
      <c r="Q3587" t="s">
        <v>8271</v>
      </c>
      <c r="R3587" s="7">
        <f t="shared" si="339"/>
        <v>176.08695652173913</v>
      </c>
      <c r="S3587" t="str">
        <f t="shared" ref="S3587:S3650" si="340">LEFT(Q3587,FIND("/",Q3587)-1)</f>
        <v>theater</v>
      </c>
      <c r="T3587" t="str">
        <f t="shared" ref="T3587:T3650" si="341">RIGHT(Q3587,LEN(Q3587)-FIND("/",Q3587))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7">
        <v>7500</v>
      </c>
      <c r="E3588">
        <v>8207</v>
      </c>
      <c r="F3588" t="s">
        <v>8219</v>
      </c>
      <c r="G3588" t="s">
        <v>8224</v>
      </c>
      <c r="H3588" t="s">
        <v>8246</v>
      </c>
      <c r="I3588" s="9">
        <v>1474649070</v>
      </c>
      <c r="J3588">
        <v>1469465070</v>
      </c>
      <c r="K3588" t="b">
        <v>0</v>
      </c>
      <c r="L3588">
        <v>54</v>
      </c>
      <c r="M3588" t="b">
        <v>1</v>
      </c>
      <c r="N3588" s="11">
        <f t="shared" si="336"/>
        <v>109.42666666666668</v>
      </c>
      <c r="O3588" s="16">
        <f t="shared" si="337"/>
        <v>42576.697569444441</v>
      </c>
      <c r="P3588" s="18">
        <f t="shared" si="338"/>
        <v>42636.697569444441</v>
      </c>
      <c r="Q3588" t="s">
        <v>8271</v>
      </c>
      <c r="R3588" s="7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7">
        <v>500</v>
      </c>
      <c r="E3589">
        <v>633</v>
      </c>
      <c r="F3589" t="s">
        <v>8219</v>
      </c>
      <c r="G3589" t="s">
        <v>8225</v>
      </c>
      <c r="H3589" t="s">
        <v>8247</v>
      </c>
      <c r="I3589" s="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>
        <f t="shared" si="336"/>
        <v>126.6</v>
      </c>
      <c r="O3589" s="16">
        <f t="shared" si="337"/>
        <v>42503.539976851855</v>
      </c>
      <c r="P3589" s="18">
        <f t="shared" si="338"/>
        <v>42548.791666666672</v>
      </c>
      <c r="Q3589" t="s">
        <v>8271</v>
      </c>
      <c r="R3589" s="7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7">
        <v>200</v>
      </c>
      <c r="E3590">
        <v>201</v>
      </c>
      <c r="F3590" t="s">
        <v>8219</v>
      </c>
      <c r="G3590" t="s">
        <v>8225</v>
      </c>
      <c r="H3590" t="s">
        <v>8247</v>
      </c>
      <c r="I3590" s="9">
        <v>1430348400</v>
      </c>
      <c r="J3590">
        <v>1428436410</v>
      </c>
      <c r="K3590" t="b">
        <v>0</v>
      </c>
      <c r="L3590">
        <v>11</v>
      </c>
      <c r="M3590" t="b">
        <v>1</v>
      </c>
      <c r="N3590" s="11">
        <f t="shared" si="336"/>
        <v>100.49999999999999</v>
      </c>
      <c r="O3590" s="16">
        <f t="shared" si="337"/>
        <v>42101.828819444447</v>
      </c>
      <c r="P3590" s="18">
        <f t="shared" si="338"/>
        <v>42123.958333333328</v>
      </c>
      <c r="Q3590" t="s">
        <v>8271</v>
      </c>
      <c r="R3590" s="7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7">
        <v>4000</v>
      </c>
      <c r="E3591">
        <v>5100</v>
      </c>
      <c r="F3591" t="s">
        <v>8219</v>
      </c>
      <c r="G3591" t="s">
        <v>8224</v>
      </c>
      <c r="H3591" t="s">
        <v>8246</v>
      </c>
      <c r="I3591" s="9">
        <v>1432654347</v>
      </c>
      <c r="J3591">
        <v>1430494347</v>
      </c>
      <c r="K3591" t="b">
        <v>0</v>
      </c>
      <c r="L3591">
        <v>62</v>
      </c>
      <c r="M3591" t="b">
        <v>1</v>
      </c>
      <c r="N3591" s="11">
        <f t="shared" si="336"/>
        <v>127.49999999999999</v>
      </c>
      <c r="O3591" s="16">
        <f t="shared" si="337"/>
        <v>42125.647534722222</v>
      </c>
      <c r="P3591" s="18">
        <f t="shared" si="338"/>
        <v>42150.647534722222</v>
      </c>
      <c r="Q3591" t="s">
        <v>8271</v>
      </c>
      <c r="R3591" s="7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7">
        <v>5000</v>
      </c>
      <c r="E3592">
        <v>5003</v>
      </c>
      <c r="F3592" t="s">
        <v>8219</v>
      </c>
      <c r="G3592" t="s">
        <v>8225</v>
      </c>
      <c r="H3592" t="s">
        <v>8247</v>
      </c>
      <c r="I3592" s="9">
        <v>1413792034</v>
      </c>
      <c r="J3592">
        <v>1411200034</v>
      </c>
      <c r="K3592" t="b">
        <v>0</v>
      </c>
      <c r="L3592">
        <v>73</v>
      </c>
      <c r="M3592" t="b">
        <v>1</v>
      </c>
      <c r="N3592" s="11">
        <f t="shared" si="336"/>
        <v>100.05999999999999</v>
      </c>
      <c r="O3592" s="16">
        <f t="shared" si="337"/>
        <v>41902.333726851852</v>
      </c>
      <c r="P3592" s="18">
        <f t="shared" si="338"/>
        <v>41932.333726851852</v>
      </c>
      <c r="Q3592" t="s">
        <v>8271</v>
      </c>
      <c r="R3592" s="7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7">
        <v>700</v>
      </c>
      <c r="E3593">
        <v>1225</v>
      </c>
      <c r="F3593" t="s">
        <v>8219</v>
      </c>
      <c r="G3593" t="s">
        <v>8224</v>
      </c>
      <c r="H3593" t="s">
        <v>8246</v>
      </c>
      <c r="I3593" s="9">
        <v>1422075540</v>
      </c>
      <c r="J3593">
        <v>1419979544</v>
      </c>
      <c r="K3593" t="b">
        <v>0</v>
      </c>
      <c r="L3593">
        <v>18</v>
      </c>
      <c r="M3593" t="b">
        <v>1</v>
      </c>
      <c r="N3593" s="11">
        <f t="shared" si="336"/>
        <v>175</v>
      </c>
      <c r="O3593" s="16">
        <f t="shared" si="337"/>
        <v>42003.948425925926</v>
      </c>
      <c r="P3593" s="18">
        <f t="shared" si="338"/>
        <v>42028.207638888889</v>
      </c>
      <c r="Q3593" t="s">
        <v>8271</v>
      </c>
      <c r="R3593" s="7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7">
        <v>2000</v>
      </c>
      <c r="E3594">
        <v>2545</v>
      </c>
      <c r="F3594" t="s">
        <v>8219</v>
      </c>
      <c r="G3594" t="s">
        <v>8224</v>
      </c>
      <c r="H3594" t="s">
        <v>8246</v>
      </c>
      <c r="I3594" s="9">
        <v>1423630740</v>
      </c>
      <c r="J3594">
        <v>1418673307</v>
      </c>
      <c r="K3594" t="b">
        <v>0</v>
      </c>
      <c r="L3594">
        <v>35</v>
      </c>
      <c r="M3594" t="b">
        <v>1</v>
      </c>
      <c r="N3594" s="11">
        <f t="shared" si="336"/>
        <v>127.25</v>
      </c>
      <c r="O3594" s="16">
        <f t="shared" si="337"/>
        <v>41988.829942129625</v>
      </c>
      <c r="P3594" s="18">
        <f t="shared" si="338"/>
        <v>42046.207638888889</v>
      </c>
      <c r="Q3594" t="s">
        <v>8271</v>
      </c>
      <c r="R3594" s="7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7">
        <v>3000</v>
      </c>
      <c r="E3595">
        <v>3319</v>
      </c>
      <c r="F3595" t="s">
        <v>8219</v>
      </c>
      <c r="G3595" t="s">
        <v>8224</v>
      </c>
      <c r="H3595" t="s">
        <v>8246</v>
      </c>
      <c r="I3595" s="9">
        <v>1420489560</v>
      </c>
      <c r="J3595">
        <v>1417469639</v>
      </c>
      <c r="K3595" t="b">
        <v>0</v>
      </c>
      <c r="L3595">
        <v>43</v>
      </c>
      <c r="M3595" t="b">
        <v>1</v>
      </c>
      <c r="N3595" s="11">
        <f t="shared" si="336"/>
        <v>110.63333333333334</v>
      </c>
      <c r="O3595" s="16">
        <f t="shared" si="337"/>
        <v>41974.898599537039</v>
      </c>
      <c r="P3595" s="18">
        <f t="shared" si="338"/>
        <v>42009.851388888885</v>
      </c>
      <c r="Q3595" t="s">
        <v>8271</v>
      </c>
      <c r="R3595" s="7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7">
        <v>1600</v>
      </c>
      <c r="E3596">
        <v>2015</v>
      </c>
      <c r="F3596" t="s">
        <v>8219</v>
      </c>
      <c r="G3596" t="s">
        <v>8224</v>
      </c>
      <c r="H3596" t="s">
        <v>8246</v>
      </c>
      <c r="I3596" s="9">
        <v>1472952982</v>
      </c>
      <c r="J3596">
        <v>1470792982</v>
      </c>
      <c r="K3596" t="b">
        <v>0</v>
      </c>
      <c r="L3596">
        <v>36</v>
      </c>
      <c r="M3596" t="b">
        <v>1</v>
      </c>
      <c r="N3596" s="11">
        <f t="shared" si="336"/>
        <v>125.93749999999999</v>
      </c>
      <c r="O3596" s="16">
        <f t="shared" si="337"/>
        <v>42592.066921296297</v>
      </c>
      <c r="P3596" s="18">
        <f t="shared" si="338"/>
        <v>42617.066921296297</v>
      </c>
      <c r="Q3596" t="s">
        <v>8271</v>
      </c>
      <c r="R3596" s="7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7">
        <v>2600</v>
      </c>
      <c r="E3597">
        <v>3081</v>
      </c>
      <c r="F3597" t="s">
        <v>8219</v>
      </c>
      <c r="G3597" t="s">
        <v>8224</v>
      </c>
      <c r="H3597" t="s">
        <v>8246</v>
      </c>
      <c r="I3597" s="9">
        <v>1426229940</v>
      </c>
      <c r="J3597">
        <v>1423959123</v>
      </c>
      <c r="K3597" t="b">
        <v>0</v>
      </c>
      <c r="L3597">
        <v>62</v>
      </c>
      <c r="M3597" t="b">
        <v>1</v>
      </c>
      <c r="N3597" s="11">
        <f t="shared" si="336"/>
        <v>118.5</v>
      </c>
      <c r="O3597" s="16">
        <f t="shared" si="337"/>
        <v>42050.008368055554</v>
      </c>
      <c r="P3597" s="18">
        <f t="shared" si="338"/>
        <v>42076.290972222225</v>
      </c>
      <c r="Q3597" t="s">
        <v>8271</v>
      </c>
      <c r="R3597" s="7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7">
        <v>1100</v>
      </c>
      <c r="E3598">
        <v>1185</v>
      </c>
      <c r="F3598" t="s">
        <v>8219</v>
      </c>
      <c r="G3598" t="s">
        <v>8229</v>
      </c>
      <c r="H3598" t="s">
        <v>8251</v>
      </c>
      <c r="I3598" s="9">
        <v>1409072982</v>
      </c>
      <c r="J3598">
        <v>1407258582</v>
      </c>
      <c r="K3598" t="b">
        <v>0</v>
      </c>
      <c r="L3598">
        <v>15</v>
      </c>
      <c r="M3598" t="b">
        <v>1</v>
      </c>
      <c r="N3598" s="11">
        <f t="shared" si="336"/>
        <v>107.72727272727273</v>
      </c>
      <c r="O3598" s="16">
        <f t="shared" si="337"/>
        <v>41856.715069444443</v>
      </c>
      <c r="P3598" s="18">
        <f t="shared" si="338"/>
        <v>41877.715069444443</v>
      </c>
      <c r="Q3598" t="s">
        <v>8271</v>
      </c>
      <c r="R3598" s="7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7">
        <v>2500</v>
      </c>
      <c r="E3599">
        <v>2565</v>
      </c>
      <c r="F3599" t="s">
        <v>8219</v>
      </c>
      <c r="G3599" t="s">
        <v>8224</v>
      </c>
      <c r="H3599" t="s">
        <v>8246</v>
      </c>
      <c r="I3599" s="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>
        <f t="shared" si="336"/>
        <v>102.60000000000001</v>
      </c>
      <c r="O3599" s="16">
        <f t="shared" si="337"/>
        <v>42417.585532407407</v>
      </c>
      <c r="P3599" s="18">
        <f t="shared" si="338"/>
        <v>42432.249305555553</v>
      </c>
      <c r="Q3599" t="s">
        <v>8271</v>
      </c>
      <c r="R3599" s="7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7">
        <v>1000</v>
      </c>
      <c r="E3600">
        <v>1101</v>
      </c>
      <c r="F3600" t="s">
        <v>8219</v>
      </c>
      <c r="G3600" t="s">
        <v>8224</v>
      </c>
      <c r="H3600" t="s">
        <v>8246</v>
      </c>
      <c r="I3600" s="9">
        <v>1409720340</v>
      </c>
      <c r="J3600">
        <v>1408129822</v>
      </c>
      <c r="K3600" t="b">
        <v>0</v>
      </c>
      <c r="L3600">
        <v>27</v>
      </c>
      <c r="M3600" t="b">
        <v>1</v>
      </c>
      <c r="N3600" s="11">
        <f t="shared" si="336"/>
        <v>110.1</v>
      </c>
      <c r="O3600" s="16">
        <f t="shared" si="337"/>
        <v>41866.79886574074</v>
      </c>
      <c r="P3600" s="18">
        <f t="shared" si="338"/>
        <v>41885.207638888889</v>
      </c>
      <c r="Q3600" t="s">
        <v>8271</v>
      </c>
      <c r="R3600" s="7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7">
        <v>500</v>
      </c>
      <c r="E3601">
        <v>1010</v>
      </c>
      <c r="F3601" t="s">
        <v>8219</v>
      </c>
      <c r="G3601" t="s">
        <v>8224</v>
      </c>
      <c r="H3601" t="s">
        <v>8246</v>
      </c>
      <c r="I3601" s="9">
        <v>1440892800</v>
      </c>
      <c r="J3601">
        <v>1438715077</v>
      </c>
      <c r="K3601" t="b">
        <v>0</v>
      </c>
      <c r="L3601">
        <v>17</v>
      </c>
      <c r="M3601" t="b">
        <v>1</v>
      </c>
      <c r="N3601" s="11">
        <f t="shared" si="336"/>
        <v>202</v>
      </c>
      <c r="O3601" s="16">
        <f t="shared" si="337"/>
        <v>42220.79487268519</v>
      </c>
      <c r="P3601" s="18">
        <f t="shared" si="338"/>
        <v>42246</v>
      </c>
      <c r="Q3601" t="s">
        <v>8271</v>
      </c>
      <c r="R3601" s="7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7">
        <v>10</v>
      </c>
      <c r="E3602">
        <v>13</v>
      </c>
      <c r="F3602" t="s">
        <v>8219</v>
      </c>
      <c r="G3602" t="s">
        <v>8224</v>
      </c>
      <c r="H3602" t="s">
        <v>8246</v>
      </c>
      <c r="I3602" s="9">
        <v>1476390164</v>
      </c>
      <c r="J3602">
        <v>1473970964</v>
      </c>
      <c r="K3602" t="b">
        <v>0</v>
      </c>
      <c r="L3602">
        <v>4</v>
      </c>
      <c r="M3602" t="b">
        <v>1</v>
      </c>
      <c r="N3602" s="11">
        <f t="shared" si="336"/>
        <v>130</v>
      </c>
      <c r="O3602" s="16">
        <f t="shared" si="337"/>
        <v>42628.849120370374</v>
      </c>
      <c r="P3602" s="18">
        <f t="shared" si="338"/>
        <v>42656.849120370374</v>
      </c>
      <c r="Q3602" t="s">
        <v>8271</v>
      </c>
      <c r="R3602" s="7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7">
        <v>2000</v>
      </c>
      <c r="E3603">
        <v>2087</v>
      </c>
      <c r="F3603" t="s">
        <v>8219</v>
      </c>
      <c r="G3603" t="s">
        <v>8225</v>
      </c>
      <c r="H3603" t="s">
        <v>8247</v>
      </c>
      <c r="I3603" s="9">
        <v>1421452682</v>
      </c>
      <c r="J3603">
        <v>1418860682</v>
      </c>
      <c r="K3603" t="b">
        <v>0</v>
      </c>
      <c r="L3603">
        <v>53</v>
      </c>
      <c r="M3603" t="b">
        <v>1</v>
      </c>
      <c r="N3603" s="11">
        <f t="shared" si="336"/>
        <v>104.35000000000001</v>
      </c>
      <c r="O3603" s="16">
        <f t="shared" si="337"/>
        <v>41990.99863425926</v>
      </c>
      <c r="P3603" s="18">
        <f t="shared" si="338"/>
        <v>42020.99863425926</v>
      </c>
      <c r="Q3603" t="s">
        <v>8271</v>
      </c>
      <c r="R3603" s="7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7">
        <v>4000</v>
      </c>
      <c r="E3604">
        <v>4002</v>
      </c>
      <c r="F3604" t="s">
        <v>8219</v>
      </c>
      <c r="G3604" t="s">
        <v>8224</v>
      </c>
      <c r="H3604" t="s">
        <v>8246</v>
      </c>
      <c r="I3604" s="9">
        <v>1463520479</v>
      </c>
      <c r="J3604">
        <v>1458336479</v>
      </c>
      <c r="K3604" t="b">
        <v>0</v>
      </c>
      <c r="L3604">
        <v>49</v>
      </c>
      <c r="M3604" t="b">
        <v>1</v>
      </c>
      <c r="N3604" s="11">
        <f t="shared" si="336"/>
        <v>100.05</v>
      </c>
      <c r="O3604" s="16">
        <f t="shared" si="337"/>
        <v>42447.894432870366</v>
      </c>
      <c r="P3604" s="18">
        <f t="shared" si="338"/>
        <v>42507.894432870366</v>
      </c>
      <c r="Q3604" t="s">
        <v>8271</v>
      </c>
      <c r="R3604" s="7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7">
        <v>1500</v>
      </c>
      <c r="E3605">
        <v>2560</v>
      </c>
      <c r="F3605" t="s">
        <v>8219</v>
      </c>
      <c r="G3605" t="s">
        <v>8224</v>
      </c>
      <c r="H3605" t="s">
        <v>8246</v>
      </c>
      <c r="I3605" s="9">
        <v>1446759880</v>
      </c>
      <c r="J3605">
        <v>1444164280</v>
      </c>
      <c r="K3605" t="b">
        <v>0</v>
      </c>
      <c r="L3605">
        <v>57</v>
      </c>
      <c r="M3605" t="b">
        <v>1</v>
      </c>
      <c r="N3605" s="11">
        <f t="shared" si="336"/>
        <v>170.66666666666669</v>
      </c>
      <c r="O3605" s="16">
        <f t="shared" si="337"/>
        <v>42283.864351851851</v>
      </c>
      <c r="P3605" s="18">
        <f t="shared" si="338"/>
        <v>42313.906018518523</v>
      </c>
      <c r="Q3605" t="s">
        <v>8271</v>
      </c>
      <c r="R3605" s="7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7">
        <v>3000</v>
      </c>
      <c r="E3606">
        <v>3385</v>
      </c>
      <c r="F3606" t="s">
        <v>8219</v>
      </c>
      <c r="G3606" t="s">
        <v>8224</v>
      </c>
      <c r="H3606" t="s">
        <v>8246</v>
      </c>
      <c r="I3606" s="9">
        <v>1461913140</v>
      </c>
      <c r="J3606">
        <v>1461370956</v>
      </c>
      <c r="K3606" t="b">
        <v>0</v>
      </c>
      <c r="L3606">
        <v>69</v>
      </c>
      <c r="M3606" t="b">
        <v>1</v>
      </c>
      <c r="N3606" s="11">
        <f t="shared" si="336"/>
        <v>112.83333333333334</v>
      </c>
      <c r="O3606" s="16">
        <f t="shared" si="337"/>
        <v>42483.015694444446</v>
      </c>
      <c r="P3606" s="18">
        <f t="shared" si="338"/>
        <v>42489.290972222225</v>
      </c>
      <c r="Q3606" t="s">
        <v>8271</v>
      </c>
      <c r="R3606" s="7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7">
        <v>250</v>
      </c>
      <c r="E3607">
        <v>460</v>
      </c>
      <c r="F3607" t="s">
        <v>8219</v>
      </c>
      <c r="G3607" t="s">
        <v>8225</v>
      </c>
      <c r="H3607" t="s">
        <v>8247</v>
      </c>
      <c r="I3607" s="9">
        <v>1455390126</v>
      </c>
      <c r="J3607">
        <v>1452798126</v>
      </c>
      <c r="K3607" t="b">
        <v>0</v>
      </c>
      <c r="L3607">
        <v>15</v>
      </c>
      <c r="M3607" t="b">
        <v>1</v>
      </c>
      <c r="N3607" s="11">
        <f t="shared" si="336"/>
        <v>184</v>
      </c>
      <c r="O3607" s="16">
        <f t="shared" si="337"/>
        <v>42383.793124999997</v>
      </c>
      <c r="P3607" s="18">
        <f t="shared" si="338"/>
        <v>42413.793124999997</v>
      </c>
      <c r="Q3607" t="s">
        <v>8271</v>
      </c>
      <c r="R3607" s="7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7">
        <v>3000</v>
      </c>
      <c r="E3608">
        <v>3908</v>
      </c>
      <c r="F3608" t="s">
        <v>8219</v>
      </c>
      <c r="G3608" t="s">
        <v>8225</v>
      </c>
      <c r="H3608" t="s">
        <v>8247</v>
      </c>
      <c r="I3608" s="9">
        <v>1471185057</v>
      </c>
      <c r="J3608">
        <v>1468593057</v>
      </c>
      <c r="K3608" t="b">
        <v>0</v>
      </c>
      <c r="L3608">
        <v>64</v>
      </c>
      <c r="M3608" t="b">
        <v>1</v>
      </c>
      <c r="N3608" s="11">
        <f t="shared" si="336"/>
        <v>130.26666666666665</v>
      </c>
      <c r="O3608" s="16">
        <f t="shared" si="337"/>
        <v>42566.604826388888</v>
      </c>
      <c r="P3608" s="18">
        <f t="shared" si="338"/>
        <v>42596.604826388888</v>
      </c>
      <c r="Q3608" t="s">
        <v>8271</v>
      </c>
      <c r="R3608" s="7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7">
        <v>550</v>
      </c>
      <c r="E3609">
        <v>580</v>
      </c>
      <c r="F3609" t="s">
        <v>8219</v>
      </c>
      <c r="G3609" t="s">
        <v>8225</v>
      </c>
      <c r="H3609" t="s">
        <v>8247</v>
      </c>
      <c r="I3609" s="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>
        <f t="shared" si="336"/>
        <v>105.45454545454544</v>
      </c>
      <c r="O3609" s="16">
        <f t="shared" si="337"/>
        <v>42338.963912037041</v>
      </c>
      <c r="P3609" s="18">
        <f t="shared" si="338"/>
        <v>42353</v>
      </c>
      <c r="Q3609" t="s">
        <v>8271</v>
      </c>
      <c r="R3609" s="7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7">
        <v>800</v>
      </c>
      <c r="E3610">
        <v>800</v>
      </c>
      <c r="F3610" t="s">
        <v>8219</v>
      </c>
      <c r="G3610" t="s">
        <v>8225</v>
      </c>
      <c r="H3610" t="s">
        <v>8247</v>
      </c>
      <c r="I3610" s="9">
        <v>1466172000</v>
      </c>
      <c r="J3610">
        <v>1463418090</v>
      </c>
      <c r="K3610" t="b">
        <v>0</v>
      </c>
      <c r="L3610">
        <v>27</v>
      </c>
      <c r="M3610" t="b">
        <v>1</v>
      </c>
      <c r="N3610" s="11">
        <f t="shared" si="336"/>
        <v>100</v>
      </c>
      <c r="O3610" s="16">
        <f t="shared" si="337"/>
        <v>42506.709375000006</v>
      </c>
      <c r="P3610" s="18">
        <f t="shared" si="338"/>
        <v>42538.583333333328</v>
      </c>
      <c r="Q3610" t="s">
        <v>8271</v>
      </c>
      <c r="R3610" s="7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7">
        <v>1960</v>
      </c>
      <c r="E3611">
        <v>3005</v>
      </c>
      <c r="F3611" t="s">
        <v>8219</v>
      </c>
      <c r="G3611" t="s">
        <v>8225</v>
      </c>
      <c r="H3611" t="s">
        <v>8247</v>
      </c>
      <c r="I3611" s="9">
        <v>1459378085</v>
      </c>
      <c r="J3611">
        <v>1456789685</v>
      </c>
      <c r="K3611" t="b">
        <v>0</v>
      </c>
      <c r="L3611">
        <v>21</v>
      </c>
      <c r="M3611" t="b">
        <v>1</v>
      </c>
      <c r="N3611" s="11">
        <f t="shared" si="336"/>
        <v>153.31632653061226</v>
      </c>
      <c r="O3611" s="16">
        <f t="shared" si="337"/>
        <v>42429.991724537031</v>
      </c>
      <c r="P3611" s="18">
        <f t="shared" si="338"/>
        <v>42459.950057870374</v>
      </c>
      <c r="Q3611" t="s">
        <v>8271</v>
      </c>
      <c r="R3611" s="7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7">
        <v>1000</v>
      </c>
      <c r="E3612">
        <v>1623</v>
      </c>
      <c r="F3612" t="s">
        <v>8219</v>
      </c>
      <c r="G3612" t="s">
        <v>8225</v>
      </c>
      <c r="H3612" t="s">
        <v>8247</v>
      </c>
      <c r="I3612" s="9">
        <v>1439806936</v>
      </c>
      <c r="J3612">
        <v>1437214936</v>
      </c>
      <c r="K3612" t="b">
        <v>0</v>
      </c>
      <c r="L3612">
        <v>31</v>
      </c>
      <c r="M3612" t="b">
        <v>1</v>
      </c>
      <c r="N3612" s="11">
        <f t="shared" si="336"/>
        <v>162.30000000000001</v>
      </c>
      <c r="O3612" s="16">
        <f t="shared" si="337"/>
        <v>42203.432129629626</v>
      </c>
      <c r="P3612" s="18">
        <f t="shared" si="338"/>
        <v>42233.432129629626</v>
      </c>
      <c r="Q3612" t="s">
        <v>8271</v>
      </c>
      <c r="R3612" s="7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7">
        <v>2500</v>
      </c>
      <c r="E3613">
        <v>3400</v>
      </c>
      <c r="F3613" t="s">
        <v>8219</v>
      </c>
      <c r="G3613" t="s">
        <v>8225</v>
      </c>
      <c r="H3613" t="s">
        <v>8247</v>
      </c>
      <c r="I3613" s="9">
        <v>1428483201</v>
      </c>
      <c r="J3613">
        <v>1425891201</v>
      </c>
      <c r="K3613" t="b">
        <v>0</v>
      </c>
      <c r="L3613">
        <v>51</v>
      </c>
      <c r="M3613" t="b">
        <v>1</v>
      </c>
      <c r="N3613" s="11">
        <f t="shared" si="336"/>
        <v>136</v>
      </c>
      <c r="O3613" s="16">
        <f t="shared" si="337"/>
        <v>42072.370381944449</v>
      </c>
      <c r="P3613" s="18">
        <f t="shared" si="338"/>
        <v>42102.370381944449</v>
      </c>
      <c r="Q3613" t="s">
        <v>8271</v>
      </c>
      <c r="R3613" s="7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7">
        <v>5000</v>
      </c>
      <c r="E3614">
        <v>7220</v>
      </c>
      <c r="F3614" t="s">
        <v>8219</v>
      </c>
      <c r="G3614" t="s">
        <v>8229</v>
      </c>
      <c r="H3614" t="s">
        <v>8251</v>
      </c>
      <c r="I3614" s="9">
        <v>1402334811</v>
      </c>
      <c r="J3614">
        <v>1401470811</v>
      </c>
      <c r="K3614" t="b">
        <v>0</v>
      </c>
      <c r="L3614">
        <v>57</v>
      </c>
      <c r="M3614" t="b">
        <v>1</v>
      </c>
      <c r="N3614" s="11">
        <f t="shared" si="336"/>
        <v>144.4</v>
      </c>
      <c r="O3614" s="16">
        <f t="shared" si="337"/>
        <v>41789.726979166669</v>
      </c>
      <c r="P3614" s="18">
        <f t="shared" si="338"/>
        <v>41799.726979166669</v>
      </c>
      <c r="Q3614" t="s">
        <v>8271</v>
      </c>
      <c r="R3614" s="7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7">
        <v>1250</v>
      </c>
      <c r="E3615">
        <v>1250</v>
      </c>
      <c r="F3615" t="s">
        <v>8219</v>
      </c>
      <c r="G3615" t="s">
        <v>8224</v>
      </c>
      <c r="H3615" t="s">
        <v>8246</v>
      </c>
      <c r="I3615" s="9">
        <v>1403964574</v>
      </c>
      <c r="J3615">
        <v>1401372574</v>
      </c>
      <c r="K3615" t="b">
        <v>0</v>
      </c>
      <c r="L3615">
        <v>20</v>
      </c>
      <c r="M3615" t="b">
        <v>1</v>
      </c>
      <c r="N3615" s="11">
        <f t="shared" si="336"/>
        <v>100</v>
      </c>
      <c r="O3615" s="16">
        <f t="shared" si="337"/>
        <v>41788.58997685185</v>
      </c>
      <c r="P3615" s="18">
        <f t="shared" si="338"/>
        <v>41818.58997685185</v>
      </c>
      <c r="Q3615" t="s">
        <v>8271</v>
      </c>
      <c r="R3615" s="7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7">
        <v>2500</v>
      </c>
      <c r="E3616">
        <v>2520</v>
      </c>
      <c r="F3616" t="s">
        <v>8219</v>
      </c>
      <c r="G3616" t="s">
        <v>8224</v>
      </c>
      <c r="H3616" t="s">
        <v>8246</v>
      </c>
      <c r="I3616" s="9">
        <v>1434675616</v>
      </c>
      <c r="J3616">
        <v>1432083616</v>
      </c>
      <c r="K3616" t="b">
        <v>0</v>
      </c>
      <c r="L3616">
        <v>71</v>
      </c>
      <c r="M3616" t="b">
        <v>1</v>
      </c>
      <c r="N3616" s="11">
        <f t="shared" si="336"/>
        <v>100.8</v>
      </c>
      <c r="O3616" s="16">
        <f t="shared" si="337"/>
        <v>42144.041851851856</v>
      </c>
      <c r="P3616" s="18">
        <f t="shared" si="338"/>
        <v>42174.041851851856</v>
      </c>
      <c r="Q3616" t="s">
        <v>8271</v>
      </c>
      <c r="R3616" s="7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7">
        <v>2500</v>
      </c>
      <c r="E3617">
        <v>2670</v>
      </c>
      <c r="F3617" t="s">
        <v>8219</v>
      </c>
      <c r="G3617" t="s">
        <v>8225</v>
      </c>
      <c r="H3617" t="s">
        <v>8247</v>
      </c>
      <c r="I3617" s="9">
        <v>1449756896</v>
      </c>
      <c r="J3617">
        <v>1447164896</v>
      </c>
      <c r="K3617" t="b">
        <v>0</v>
      </c>
      <c r="L3617">
        <v>72</v>
      </c>
      <c r="M3617" t="b">
        <v>1</v>
      </c>
      <c r="N3617" s="11">
        <f t="shared" si="336"/>
        <v>106.80000000000001</v>
      </c>
      <c r="O3617" s="16">
        <f t="shared" si="337"/>
        <v>42318.593703703707</v>
      </c>
      <c r="P3617" s="18">
        <f t="shared" si="338"/>
        <v>42348.593703703707</v>
      </c>
      <c r="Q3617" t="s">
        <v>8271</v>
      </c>
      <c r="R3617" s="7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7">
        <v>2500</v>
      </c>
      <c r="E3618">
        <v>3120</v>
      </c>
      <c r="F3618" t="s">
        <v>8219</v>
      </c>
      <c r="G3618" t="s">
        <v>8225</v>
      </c>
      <c r="H3618" t="s">
        <v>8247</v>
      </c>
      <c r="I3618" s="9">
        <v>1426801664</v>
      </c>
      <c r="J3618">
        <v>1424213264</v>
      </c>
      <c r="K3618" t="b">
        <v>0</v>
      </c>
      <c r="L3618">
        <v>45</v>
      </c>
      <c r="M3618" t="b">
        <v>1</v>
      </c>
      <c r="N3618" s="11">
        <f t="shared" si="336"/>
        <v>124.8</v>
      </c>
      <c r="O3618" s="16">
        <f t="shared" si="337"/>
        <v>42052.949814814812</v>
      </c>
      <c r="P3618" s="18">
        <f t="shared" si="338"/>
        <v>42082.908148148148</v>
      </c>
      <c r="Q3618" t="s">
        <v>8271</v>
      </c>
      <c r="R3618" s="7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7">
        <v>740</v>
      </c>
      <c r="E3619">
        <v>880</v>
      </c>
      <c r="F3619" t="s">
        <v>8219</v>
      </c>
      <c r="G3619" t="s">
        <v>8225</v>
      </c>
      <c r="H3619" t="s">
        <v>8247</v>
      </c>
      <c r="I3619" s="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>
        <f t="shared" si="336"/>
        <v>118.91891891891892</v>
      </c>
      <c r="O3619" s="16">
        <f t="shared" si="337"/>
        <v>42779.610289351855</v>
      </c>
      <c r="P3619" s="18">
        <f t="shared" si="338"/>
        <v>42794</v>
      </c>
      <c r="Q3619" t="s">
        <v>8271</v>
      </c>
      <c r="R3619" s="7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7">
        <v>2000</v>
      </c>
      <c r="E3620">
        <v>2020</v>
      </c>
      <c r="F3620" t="s">
        <v>8219</v>
      </c>
      <c r="G3620" t="s">
        <v>8225</v>
      </c>
      <c r="H3620" t="s">
        <v>8247</v>
      </c>
      <c r="I3620" s="9">
        <v>1433343850</v>
      </c>
      <c r="J3620">
        <v>1430751850</v>
      </c>
      <c r="K3620" t="b">
        <v>0</v>
      </c>
      <c r="L3620">
        <v>56</v>
      </c>
      <c r="M3620" t="b">
        <v>1</v>
      </c>
      <c r="N3620" s="11">
        <f t="shared" si="336"/>
        <v>101</v>
      </c>
      <c r="O3620" s="16">
        <f t="shared" si="337"/>
        <v>42128.627893518518</v>
      </c>
      <c r="P3620" s="18">
        <f t="shared" si="338"/>
        <v>42158.627893518518</v>
      </c>
      <c r="Q3620" t="s">
        <v>8271</v>
      </c>
      <c r="R3620" s="7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7">
        <v>1000</v>
      </c>
      <c r="E3621">
        <v>1130</v>
      </c>
      <c r="F3621" t="s">
        <v>8219</v>
      </c>
      <c r="G3621" t="s">
        <v>8224</v>
      </c>
      <c r="H3621" t="s">
        <v>8246</v>
      </c>
      <c r="I3621" s="9">
        <v>1479592800</v>
      </c>
      <c r="J3621">
        <v>1476760226</v>
      </c>
      <c r="K3621" t="b">
        <v>0</v>
      </c>
      <c r="L3621">
        <v>17</v>
      </c>
      <c r="M3621" t="b">
        <v>1</v>
      </c>
      <c r="N3621" s="11">
        <f t="shared" si="336"/>
        <v>112.99999999999999</v>
      </c>
      <c r="O3621" s="16">
        <f t="shared" si="337"/>
        <v>42661.132245370376</v>
      </c>
      <c r="P3621" s="18">
        <f t="shared" si="338"/>
        <v>42693.916666666672</v>
      </c>
      <c r="Q3621" t="s">
        <v>8271</v>
      </c>
      <c r="R3621" s="7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7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9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>
        <f t="shared" si="336"/>
        <v>105.19047619047619</v>
      </c>
      <c r="O3622" s="16">
        <f t="shared" si="337"/>
        <v>42037.938206018516</v>
      </c>
      <c r="P3622" s="18">
        <f t="shared" si="338"/>
        <v>42068.166666666672</v>
      </c>
      <c r="Q3622" t="s">
        <v>8271</v>
      </c>
      <c r="R3622" s="7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7">
        <v>3000</v>
      </c>
      <c r="E3623">
        <v>3292</v>
      </c>
      <c r="F3623" t="s">
        <v>8219</v>
      </c>
      <c r="G3623" t="s">
        <v>8224</v>
      </c>
      <c r="H3623" t="s">
        <v>8246</v>
      </c>
      <c r="I3623" s="9">
        <v>1475269200</v>
      </c>
      <c r="J3623">
        <v>1473200844</v>
      </c>
      <c r="K3623" t="b">
        <v>0</v>
      </c>
      <c r="L3623">
        <v>70</v>
      </c>
      <c r="M3623" t="b">
        <v>1</v>
      </c>
      <c r="N3623" s="11">
        <f t="shared" si="336"/>
        <v>109.73333333333332</v>
      </c>
      <c r="O3623" s="16">
        <f t="shared" si="337"/>
        <v>42619.935694444444</v>
      </c>
      <c r="P3623" s="18">
        <f t="shared" si="338"/>
        <v>42643.875</v>
      </c>
      <c r="Q3623" t="s">
        <v>8271</v>
      </c>
      <c r="R3623" s="7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7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9">
        <v>1411874580</v>
      </c>
      <c r="J3624">
        <v>1409030371</v>
      </c>
      <c r="K3624" t="b">
        <v>0</v>
      </c>
      <c r="L3624">
        <v>21</v>
      </c>
      <c r="M3624" t="b">
        <v>1</v>
      </c>
      <c r="N3624" s="11">
        <f t="shared" si="336"/>
        <v>100.099</v>
      </c>
      <c r="O3624" s="16">
        <f t="shared" si="337"/>
        <v>41877.221886574072</v>
      </c>
      <c r="P3624" s="18">
        <f t="shared" si="338"/>
        <v>41910.140972222223</v>
      </c>
      <c r="Q3624" t="s">
        <v>8271</v>
      </c>
      <c r="R3624" s="7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7">
        <v>2500</v>
      </c>
      <c r="E3625">
        <v>3000</v>
      </c>
      <c r="F3625" t="s">
        <v>8219</v>
      </c>
      <c r="G3625" t="s">
        <v>8224</v>
      </c>
      <c r="H3625" t="s">
        <v>8246</v>
      </c>
      <c r="I3625" s="9">
        <v>1406358000</v>
      </c>
      <c r="J3625">
        <v>1404841270</v>
      </c>
      <c r="K3625" t="b">
        <v>0</v>
      </c>
      <c r="L3625">
        <v>34</v>
      </c>
      <c r="M3625" t="b">
        <v>1</v>
      </c>
      <c r="N3625" s="11">
        <f t="shared" si="336"/>
        <v>120</v>
      </c>
      <c r="O3625" s="16">
        <f t="shared" si="337"/>
        <v>41828.736921296295</v>
      </c>
      <c r="P3625" s="18">
        <f t="shared" si="338"/>
        <v>41846.291666666664</v>
      </c>
      <c r="Q3625" t="s">
        <v>8271</v>
      </c>
      <c r="R3625" s="7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7">
        <v>3000</v>
      </c>
      <c r="E3626">
        <v>3148</v>
      </c>
      <c r="F3626" t="s">
        <v>8219</v>
      </c>
      <c r="G3626" t="s">
        <v>8224</v>
      </c>
      <c r="H3626" t="s">
        <v>8246</v>
      </c>
      <c r="I3626" s="9">
        <v>1471977290</v>
      </c>
      <c r="J3626">
        <v>1466793290</v>
      </c>
      <c r="K3626" t="b">
        <v>0</v>
      </c>
      <c r="L3626">
        <v>39</v>
      </c>
      <c r="M3626" t="b">
        <v>1</v>
      </c>
      <c r="N3626" s="11">
        <f t="shared" si="336"/>
        <v>104.93333333333332</v>
      </c>
      <c r="O3626" s="16">
        <f t="shared" si="337"/>
        <v>42545.774189814809</v>
      </c>
      <c r="P3626" s="18">
        <f t="shared" si="338"/>
        <v>42605.774189814809</v>
      </c>
      <c r="Q3626" t="s">
        <v>8271</v>
      </c>
      <c r="R3626" s="7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7">
        <v>3000</v>
      </c>
      <c r="E3627">
        <v>3080</v>
      </c>
      <c r="F3627" t="s">
        <v>8219</v>
      </c>
      <c r="G3627" t="s">
        <v>8225</v>
      </c>
      <c r="H3627" t="s">
        <v>8247</v>
      </c>
      <c r="I3627" s="9">
        <v>1435851577</v>
      </c>
      <c r="J3627">
        <v>1433259577</v>
      </c>
      <c r="K3627" t="b">
        <v>0</v>
      </c>
      <c r="L3627">
        <v>78</v>
      </c>
      <c r="M3627" t="b">
        <v>1</v>
      </c>
      <c r="N3627" s="11">
        <f t="shared" si="336"/>
        <v>102.66666666666666</v>
      </c>
      <c r="O3627" s="16">
        <f t="shared" si="337"/>
        <v>42157.652511574073</v>
      </c>
      <c r="P3627" s="18">
        <f t="shared" si="338"/>
        <v>42187.652511574073</v>
      </c>
      <c r="Q3627" t="s">
        <v>8271</v>
      </c>
      <c r="R3627" s="7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7">
        <v>4000</v>
      </c>
      <c r="E3628">
        <v>4073</v>
      </c>
      <c r="F3628" t="s">
        <v>8219</v>
      </c>
      <c r="G3628" t="s">
        <v>8225</v>
      </c>
      <c r="H3628" t="s">
        <v>8247</v>
      </c>
      <c r="I3628" s="9">
        <v>1408204857</v>
      </c>
      <c r="J3628">
        <v>1406390457</v>
      </c>
      <c r="K3628" t="b">
        <v>0</v>
      </c>
      <c r="L3628">
        <v>48</v>
      </c>
      <c r="M3628" t="b">
        <v>1</v>
      </c>
      <c r="N3628" s="11">
        <f t="shared" si="336"/>
        <v>101.82500000000002</v>
      </c>
      <c r="O3628" s="16">
        <f t="shared" si="337"/>
        <v>41846.667326388888</v>
      </c>
      <c r="P3628" s="18">
        <f t="shared" si="338"/>
        <v>41867.667326388888</v>
      </c>
      <c r="Q3628" t="s">
        <v>8271</v>
      </c>
      <c r="R3628" s="7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7">
        <v>2000</v>
      </c>
      <c r="E3629">
        <v>2000</v>
      </c>
      <c r="F3629" t="s">
        <v>8219</v>
      </c>
      <c r="G3629" t="s">
        <v>8224</v>
      </c>
      <c r="H3629" t="s">
        <v>8246</v>
      </c>
      <c r="I3629" s="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>
        <f t="shared" si="336"/>
        <v>100</v>
      </c>
      <c r="O3629" s="16">
        <f t="shared" si="337"/>
        <v>42460.741747685184</v>
      </c>
      <c r="P3629" s="18">
        <f t="shared" si="338"/>
        <v>42511.165972222225</v>
      </c>
      <c r="Q3629" t="s">
        <v>8271</v>
      </c>
      <c r="R3629" s="7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7">
        <v>100000</v>
      </c>
      <c r="E3630">
        <v>0</v>
      </c>
      <c r="F3630" t="s">
        <v>8221</v>
      </c>
      <c r="G3630" t="s">
        <v>8224</v>
      </c>
      <c r="H3630" t="s">
        <v>8246</v>
      </c>
      <c r="I3630" s="9">
        <v>1450040396</v>
      </c>
      <c r="J3630">
        <v>1444852796</v>
      </c>
      <c r="K3630" t="b">
        <v>0</v>
      </c>
      <c r="L3630">
        <v>0</v>
      </c>
      <c r="M3630" t="b">
        <v>0</v>
      </c>
      <c r="N3630" s="11">
        <f t="shared" si="336"/>
        <v>0</v>
      </c>
      <c r="O3630" s="16">
        <f t="shared" si="337"/>
        <v>42291.833287037036</v>
      </c>
      <c r="P3630" s="18">
        <f t="shared" si="338"/>
        <v>42351.874953703707</v>
      </c>
      <c r="Q3630" t="s">
        <v>8305</v>
      </c>
      <c r="R3630" s="7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7">
        <v>1000000</v>
      </c>
      <c r="E3631">
        <v>2</v>
      </c>
      <c r="F3631" t="s">
        <v>8221</v>
      </c>
      <c r="G3631" t="s">
        <v>8224</v>
      </c>
      <c r="H3631" t="s">
        <v>8246</v>
      </c>
      <c r="I3631" s="9">
        <v>1462467600</v>
      </c>
      <c r="J3631">
        <v>1457403364</v>
      </c>
      <c r="K3631" t="b">
        <v>0</v>
      </c>
      <c r="L3631">
        <v>2</v>
      </c>
      <c r="M3631" t="b">
        <v>0</v>
      </c>
      <c r="N3631" s="11">
        <f t="shared" si="336"/>
        <v>1.9999999999999998E-4</v>
      </c>
      <c r="O3631" s="16">
        <f t="shared" si="337"/>
        <v>42437.094490740739</v>
      </c>
      <c r="P3631" s="18">
        <f t="shared" si="338"/>
        <v>42495.708333333328</v>
      </c>
      <c r="Q3631" t="s">
        <v>8305</v>
      </c>
      <c r="R3631" s="7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7">
        <v>3000</v>
      </c>
      <c r="E3632">
        <v>1</v>
      </c>
      <c r="F3632" t="s">
        <v>8221</v>
      </c>
      <c r="G3632" t="s">
        <v>8225</v>
      </c>
      <c r="H3632" t="s">
        <v>8247</v>
      </c>
      <c r="I3632" s="9">
        <v>1417295990</v>
      </c>
      <c r="J3632">
        <v>1414700390</v>
      </c>
      <c r="K3632" t="b">
        <v>0</v>
      </c>
      <c r="L3632">
        <v>1</v>
      </c>
      <c r="M3632" t="b">
        <v>0</v>
      </c>
      <c r="N3632" s="11">
        <f t="shared" si="336"/>
        <v>3.3333333333333333E-2</v>
      </c>
      <c r="O3632" s="16">
        <f t="shared" si="337"/>
        <v>41942.84710648148</v>
      </c>
      <c r="P3632" s="18">
        <f t="shared" si="338"/>
        <v>41972.888773148152</v>
      </c>
      <c r="Q3632" t="s">
        <v>8305</v>
      </c>
      <c r="R3632" s="7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7">
        <v>17100</v>
      </c>
      <c r="E3633">
        <v>8725</v>
      </c>
      <c r="F3633" t="s">
        <v>8221</v>
      </c>
      <c r="G3633" t="s">
        <v>8224</v>
      </c>
      <c r="H3633" t="s">
        <v>8246</v>
      </c>
      <c r="I3633" s="9">
        <v>1411444740</v>
      </c>
      <c r="J3633">
        <v>1409335497</v>
      </c>
      <c r="K3633" t="b">
        <v>0</v>
      </c>
      <c r="L3633">
        <v>59</v>
      </c>
      <c r="M3633" t="b">
        <v>0</v>
      </c>
      <c r="N3633" s="11">
        <f t="shared" si="336"/>
        <v>51.023391812865491</v>
      </c>
      <c r="O3633" s="16">
        <f t="shared" si="337"/>
        <v>41880.753437499996</v>
      </c>
      <c r="P3633" s="18">
        <f t="shared" si="338"/>
        <v>41905.165972222225</v>
      </c>
      <c r="Q3633" t="s">
        <v>8305</v>
      </c>
      <c r="R3633" s="7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7">
        <v>500</v>
      </c>
      <c r="E3634">
        <v>100</v>
      </c>
      <c r="F3634" t="s">
        <v>8221</v>
      </c>
      <c r="G3634" t="s">
        <v>8225</v>
      </c>
      <c r="H3634" t="s">
        <v>8247</v>
      </c>
      <c r="I3634" s="9">
        <v>1416781749</v>
      </c>
      <c r="J3634">
        <v>1415053749</v>
      </c>
      <c r="K3634" t="b">
        <v>0</v>
      </c>
      <c r="L3634">
        <v>1</v>
      </c>
      <c r="M3634" t="b">
        <v>0</v>
      </c>
      <c r="N3634" s="11">
        <f t="shared" si="336"/>
        <v>20</v>
      </c>
      <c r="O3634" s="16">
        <f t="shared" si="337"/>
        <v>41946.936909722222</v>
      </c>
      <c r="P3634" s="18">
        <f t="shared" si="338"/>
        <v>41966.936909722222</v>
      </c>
      <c r="Q3634" t="s">
        <v>8305</v>
      </c>
      <c r="R3634" s="7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7">
        <v>5000</v>
      </c>
      <c r="E3635">
        <v>1762</v>
      </c>
      <c r="F3635" t="s">
        <v>8221</v>
      </c>
      <c r="G3635" t="s">
        <v>8224</v>
      </c>
      <c r="H3635" t="s">
        <v>8246</v>
      </c>
      <c r="I3635" s="9">
        <v>1479517200</v>
      </c>
      <c r="J3635">
        <v>1475765867</v>
      </c>
      <c r="K3635" t="b">
        <v>0</v>
      </c>
      <c r="L3635">
        <v>31</v>
      </c>
      <c r="M3635" t="b">
        <v>0</v>
      </c>
      <c r="N3635" s="11">
        <f t="shared" si="336"/>
        <v>35.24</v>
      </c>
      <c r="O3635" s="16">
        <f t="shared" si="337"/>
        <v>42649.623460648145</v>
      </c>
      <c r="P3635" s="18">
        <f t="shared" si="338"/>
        <v>42693.041666666672</v>
      </c>
      <c r="Q3635" t="s">
        <v>8305</v>
      </c>
      <c r="R3635" s="7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7">
        <v>75000</v>
      </c>
      <c r="E3636">
        <v>3185</v>
      </c>
      <c r="F3636" t="s">
        <v>8221</v>
      </c>
      <c r="G3636" t="s">
        <v>8229</v>
      </c>
      <c r="H3636" t="s">
        <v>8251</v>
      </c>
      <c r="I3636" s="9">
        <v>1484366340</v>
      </c>
      <c r="J3636">
        <v>1480219174</v>
      </c>
      <c r="K3636" t="b">
        <v>0</v>
      </c>
      <c r="L3636">
        <v>18</v>
      </c>
      <c r="M3636" t="b">
        <v>0</v>
      </c>
      <c r="N3636" s="11">
        <f t="shared" si="336"/>
        <v>4.246666666666667</v>
      </c>
      <c r="O3636" s="16">
        <f t="shared" si="337"/>
        <v>42701.166365740741</v>
      </c>
      <c r="P3636" s="18">
        <f t="shared" si="338"/>
        <v>42749.165972222225</v>
      </c>
      <c r="Q3636" t="s">
        <v>8305</v>
      </c>
      <c r="R3636" s="7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7">
        <v>3500</v>
      </c>
      <c r="E3637">
        <v>1276</v>
      </c>
      <c r="F3637" t="s">
        <v>8221</v>
      </c>
      <c r="G3637" t="s">
        <v>8224</v>
      </c>
      <c r="H3637" t="s">
        <v>8246</v>
      </c>
      <c r="I3637" s="9">
        <v>1461186676</v>
      </c>
      <c r="J3637">
        <v>1458594676</v>
      </c>
      <c r="K3637" t="b">
        <v>0</v>
      </c>
      <c r="L3637">
        <v>10</v>
      </c>
      <c r="M3637" t="b">
        <v>0</v>
      </c>
      <c r="N3637" s="11">
        <f t="shared" si="336"/>
        <v>36.457142857142856</v>
      </c>
      <c r="O3637" s="16">
        <f t="shared" si="337"/>
        <v>42450.88282407407</v>
      </c>
      <c r="P3637" s="18">
        <f t="shared" si="338"/>
        <v>42480.88282407407</v>
      </c>
      <c r="Q3637" t="s">
        <v>8305</v>
      </c>
      <c r="R3637" s="7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7">
        <v>150000</v>
      </c>
      <c r="E3638">
        <v>0</v>
      </c>
      <c r="F3638" t="s">
        <v>8221</v>
      </c>
      <c r="G3638" t="s">
        <v>8224</v>
      </c>
      <c r="H3638" t="s">
        <v>8246</v>
      </c>
      <c r="I3638" s="9">
        <v>1442248829</v>
      </c>
      <c r="J3638">
        <v>1439224829</v>
      </c>
      <c r="K3638" t="b">
        <v>0</v>
      </c>
      <c r="L3638">
        <v>0</v>
      </c>
      <c r="M3638" t="b">
        <v>0</v>
      </c>
      <c r="N3638" s="11">
        <f t="shared" si="336"/>
        <v>0</v>
      </c>
      <c r="O3638" s="16">
        <f t="shared" si="337"/>
        <v>42226.694780092599</v>
      </c>
      <c r="P3638" s="18">
        <f t="shared" si="338"/>
        <v>42261.694780092599</v>
      </c>
      <c r="Q3638" t="s">
        <v>8305</v>
      </c>
      <c r="R3638" s="7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7">
        <v>3000</v>
      </c>
      <c r="E3639">
        <v>926</v>
      </c>
      <c r="F3639" t="s">
        <v>8221</v>
      </c>
      <c r="G3639" t="s">
        <v>8224</v>
      </c>
      <c r="H3639" t="s">
        <v>8246</v>
      </c>
      <c r="I3639" s="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>
        <f t="shared" si="336"/>
        <v>30.866666666666664</v>
      </c>
      <c r="O3639" s="16">
        <f t="shared" si="337"/>
        <v>41975.700636574074</v>
      </c>
      <c r="P3639" s="18">
        <f t="shared" si="338"/>
        <v>42005.700636574074</v>
      </c>
      <c r="Q3639" t="s">
        <v>8305</v>
      </c>
      <c r="R3639" s="7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7">
        <v>3300</v>
      </c>
      <c r="E3640">
        <v>216</v>
      </c>
      <c r="F3640" t="s">
        <v>8221</v>
      </c>
      <c r="G3640" t="s">
        <v>8229</v>
      </c>
      <c r="H3640" t="s">
        <v>8251</v>
      </c>
      <c r="I3640" s="9">
        <v>1429456132</v>
      </c>
      <c r="J3640">
        <v>1424275732</v>
      </c>
      <c r="K3640" t="b">
        <v>0</v>
      </c>
      <c r="L3640">
        <v>2</v>
      </c>
      <c r="M3640" t="b">
        <v>0</v>
      </c>
      <c r="N3640" s="11">
        <f t="shared" si="336"/>
        <v>6.5454545454545459</v>
      </c>
      <c r="O3640" s="16">
        <f t="shared" si="337"/>
        <v>42053.672824074078</v>
      </c>
      <c r="P3640" s="18">
        <f t="shared" si="338"/>
        <v>42113.631157407406</v>
      </c>
      <c r="Q3640" t="s">
        <v>8305</v>
      </c>
      <c r="R3640" s="7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7">
        <v>25000</v>
      </c>
      <c r="E3641">
        <v>1</v>
      </c>
      <c r="F3641" t="s">
        <v>8221</v>
      </c>
      <c r="G3641" t="s">
        <v>8224</v>
      </c>
      <c r="H3641" t="s">
        <v>8246</v>
      </c>
      <c r="I3641" s="9">
        <v>1475853060</v>
      </c>
      <c r="J3641">
        <v>1470672906</v>
      </c>
      <c r="K3641" t="b">
        <v>0</v>
      </c>
      <c r="L3641">
        <v>1</v>
      </c>
      <c r="M3641" t="b">
        <v>0</v>
      </c>
      <c r="N3641" s="11">
        <f t="shared" si="336"/>
        <v>4.0000000000000001E-3</v>
      </c>
      <c r="O3641" s="16">
        <f t="shared" si="337"/>
        <v>42590.677152777775</v>
      </c>
      <c r="P3641" s="18">
        <f t="shared" si="338"/>
        <v>42650.632638888885</v>
      </c>
      <c r="Q3641" t="s">
        <v>8305</v>
      </c>
      <c r="R3641" s="7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7">
        <v>1000</v>
      </c>
      <c r="E3642">
        <v>55</v>
      </c>
      <c r="F3642" t="s">
        <v>8221</v>
      </c>
      <c r="G3642" t="s">
        <v>8224</v>
      </c>
      <c r="H3642" t="s">
        <v>8246</v>
      </c>
      <c r="I3642" s="9">
        <v>1431283530</v>
      </c>
      <c r="J3642">
        <v>1428691530</v>
      </c>
      <c r="K3642" t="b">
        <v>0</v>
      </c>
      <c r="L3642">
        <v>3</v>
      </c>
      <c r="M3642" t="b">
        <v>0</v>
      </c>
      <c r="N3642" s="11">
        <f t="shared" si="336"/>
        <v>5.5</v>
      </c>
      <c r="O3642" s="16">
        <f t="shared" si="337"/>
        <v>42104.781597222223</v>
      </c>
      <c r="P3642" s="18">
        <f t="shared" si="338"/>
        <v>42134.781597222223</v>
      </c>
      <c r="Q3642" t="s">
        <v>8305</v>
      </c>
      <c r="R3642" s="7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7">
        <v>3000</v>
      </c>
      <c r="E3643">
        <v>0</v>
      </c>
      <c r="F3643" t="s">
        <v>8221</v>
      </c>
      <c r="G3643" t="s">
        <v>8224</v>
      </c>
      <c r="H3643" t="s">
        <v>8246</v>
      </c>
      <c r="I3643" s="9">
        <v>1412485200</v>
      </c>
      <c r="J3643">
        <v>1410966179</v>
      </c>
      <c r="K3643" t="b">
        <v>0</v>
      </c>
      <c r="L3643">
        <v>0</v>
      </c>
      <c r="M3643" t="b">
        <v>0</v>
      </c>
      <c r="N3643" s="11">
        <f t="shared" si="336"/>
        <v>0</v>
      </c>
      <c r="O3643" s="16">
        <f t="shared" si="337"/>
        <v>41899.627071759263</v>
      </c>
      <c r="P3643" s="18">
        <f t="shared" si="338"/>
        <v>41917.208333333336</v>
      </c>
      <c r="Q3643" t="s">
        <v>8305</v>
      </c>
      <c r="R3643" s="7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7">
        <v>700</v>
      </c>
      <c r="E3644">
        <v>15</v>
      </c>
      <c r="F3644" t="s">
        <v>8221</v>
      </c>
      <c r="G3644" t="s">
        <v>8236</v>
      </c>
      <c r="H3644" t="s">
        <v>8249</v>
      </c>
      <c r="I3644" s="9">
        <v>1448902800</v>
      </c>
      <c r="J3644">
        <v>1445369727</v>
      </c>
      <c r="K3644" t="b">
        <v>0</v>
      </c>
      <c r="L3644">
        <v>2</v>
      </c>
      <c r="M3644" t="b">
        <v>0</v>
      </c>
      <c r="N3644" s="11">
        <f t="shared" si="336"/>
        <v>2.1428571428571428</v>
      </c>
      <c r="O3644" s="16">
        <f t="shared" si="337"/>
        <v>42297.816284722227</v>
      </c>
      <c r="P3644" s="18">
        <f t="shared" si="338"/>
        <v>42338.708333333328</v>
      </c>
      <c r="Q3644" t="s">
        <v>8305</v>
      </c>
      <c r="R3644" s="7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7">
        <v>25000</v>
      </c>
      <c r="E3645">
        <v>0</v>
      </c>
      <c r="F3645" t="s">
        <v>8221</v>
      </c>
      <c r="G3645" t="s">
        <v>8224</v>
      </c>
      <c r="H3645" t="s">
        <v>8246</v>
      </c>
      <c r="I3645" s="9">
        <v>1447734439</v>
      </c>
      <c r="J3645">
        <v>1444274839</v>
      </c>
      <c r="K3645" t="b">
        <v>0</v>
      </c>
      <c r="L3645">
        <v>0</v>
      </c>
      <c r="M3645" t="b">
        <v>0</v>
      </c>
      <c r="N3645" s="11">
        <f t="shared" si="336"/>
        <v>0</v>
      </c>
      <c r="O3645" s="16">
        <f t="shared" si="337"/>
        <v>42285.143969907411</v>
      </c>
      <c r="P3645" s="18">
        <f t="shared" si="338"/>
        <v>42325.185636574075</v>
      </c>
      <c r="Q3645" t="s">
        <v>8305</v>
      </c>
      <c r="R3645" s="7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7">
        <v>5000</v>
      </c>
      <c r="E3646">
        <v>821</v>
      </c>
      <c r="F3646" t="s">
        <v>8221</v>
      </c>
      <c r="G3646" t="s">
        <v>8224</v>
      </c>
      <c r="H3646" t="s">
        <v>8246</v>
      </c>
      <c r="I3646" s="9">
        <v>1457413140</v>
      </c>
      <c r="J3646">
        <v>1454996887</v>
      </c>
      <c r="K3646" t="b">
        <v>0</v>
      </c>
      <c r="L3646">
        <v>12</v>
      </c>
      <c r="M3646" t="b">
        <v>0</v>
      </c>
      <c r="N3646" s="11">
        <f t="shared" si="336"/>
        <v>16.420000000000002</v>
      </c>
      <c r="O3646" s="16">
        <f t="shared" si="337"/>
        <v>42409.241747685184</v>
      </c>
      <c r="P3646" s="18">
        <f t="shared" si="338"/>
        <v>42437.207638888889</v>
      </c>
      <c r="Q3646" t="s">
        <v>8305</v>
      </c>
      <c r="R3646" s="7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7">
        <v>1000</v>
      </c>
      <c r="E3647">
        <v>1</v>
      </c>
      <c r="F3647" t="s">
        <v>8221</v>
      </c>
      <c r="G3647" t="s">
        <v>8229</v>
      </c>
      <c r="H3647" t="s">
        <v>8251</v>
      </c>
      <c r="I3647" s="9">
        <v>1479773838</v>
      </c>
      <c r="J3647">
        <v>1477178238</v>
      </c>
      <c r="K3647" t="b">
        <v>0</v>
      </c>
      <c r="L3647">
        <v>1</v>
      </c>
      <c r="M3647" t="b">
        <v>0</v>
      </c>
      <c r="N3647" s="11">
        <f t="shared" si="336"/>
        <v>0.1</v>
      </c>
      <c r="O3647" s="16">
        <f t="shared" si="337"/>
        <v>42665.970347222217</v>
      </c>
      <c r="P3647" s="18">
        <f t="shared" si="338"/>
        <v>42696.012013888889</v>
      </c>
      <c r="Q3647" t="s">
        <v>8305</v>
      </c>
      <c r="R3647" s="7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7">
        <v>10000</v>
      </c>
      <c r="E3648">
        <v>481</v>
      </c>
      <c r="F3648" t="s">
        <v>8221</v>
      </c>
      <c r="G3648" t="s">
        <v>8224</v>
      </c>
      <c r="H3648" t="s">
        <v>8246</v>
      </c>
      <c r="I3648" s="9">
        <v>1434497400</v>
      </c>
      <c r="J3648">
        <v>1431770802</v>
      </c>
      <c r="K3648" t="b">
        <v>0</v>
      </c>
      <c r="L3648">
        <v>8</v>
      </c>
      <c r="M3648" t="b">
        <v>0</v>
      </c>
      <c r="N3648" s="11">
        <f t="shared" si="336"/>
        <v>4.8099999999999996</v>
      </c>
      <c r="O3648" s="16">
        <f t="shared" si="337"/>
        <v>42140.421319444446</v>
      </c>
      <c r="P3648" s="18">
        <f t="shared" si="338"/>
        <v>42171.979166666672</v>
      </c>
      <c r="Q3648" t="s">
        <v>8305</v>
      </c>
      <c r="R3648" s="7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7">
        <v>500</v>
      </c>
      <c r="E3649">
        <v>30</v>
      </c>
      <c r="F3649" t="s">
        <v>8221</v>
      </c>
      <c r="G3649" t="s">
        <v>8225</v>
      </c>
      <c r="H3649" t="s">
        <v>8247</v>
      </c>
      <c r="I3649" s="9">
        <v>1475258327</v>
      </c>
      <c r="J3649">
        <v>1471370327</v>
      </c>
      <c r="K3649" t="b">
        <v>0</v>
      </c>
      <c r="L3649">
        <v>2</v>
      </c>
      <c r="M3649" t="b">
        <v>0</v>
      </c>
      <c r="N3649" s="11">
        <f t="shared" si="336"/>
        <v>6</v>
      </c>
      <c r="O3649" s="16">
        <f t="shared" si="337"/>
        <v>42598.749155092592</v>
      </c>
      <c r="P3649" s="18">
        <f t="shared" si="338"/>
        <v>42643.749155092592</v>
      </c>
      <c r="Q3649" t="s">
        <v>8305</v>
      </c>
      <c r="R3649" s="7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7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9">
        <v>1412492445</v>
      </c>
      <c r="J3650">
        <v>1409900445</v>
      </c>
      <c r="K3650" t="b">
        <v>0</v>
      </c>
      <c r="L3650">
        <v>73</v>
      </c>
      <c r="M3650" t="b">
        <v>1</v>
      </c>
      <c r="N3650" s="11">
        <f t="shared" ref="N3650:N3713" si="342">E3650/D3650*100</f>
        <v>100.38249999999999</v>
      </c>
      <c r="O3650" s="16">
        <f t="shared" ref="O3650:O3713" si="343">(((J3650/60)/60)/24)+DATE(1970,1,1)</f>
        <v>41887.292187500003</v>
      </c>
      <c r="P3650" s="18">
        <f t="shared" ref="P3650:P3713" si="344">(((I3650/60)/60)/24)+DATE(1970,1,1)</f>
        <v>41917.292187500003</v>
      </c>
      <c r="Q3650" t="s">
        <v>8271</v>
      </c>
      <c r="R3650" s="7">
        <f t="shared" ref="R3650:R3713" si="345">E3650/L3650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7">
        <v>750</v>
      </c>
      <c r="E3651">
        <v>780</v>
      </c>
      <c r="F3651" t="s">
        <v>8219</v>
      </c>
      <c r="G3651" t="s">
        <v>8229</v>
      </c>
      <c r="H3651" t="s">
        <v>8251</v>
      </c>
      <c r="I3651" s="9">
        <v>1402938394</v>
      </c>
      <c r="J3651">
        <v>1400691994</v>
      </c>
      <c r="K3651" t="b">
        <v>0</v>
      </c>
      <c r="L3651">
        <v>8</v>
      </c>
      <c r="M3651" t="b">
        <v>1</v>
      </c>
      <c r="N3651" s="11">
        <f t="shared" si="342"/>
        <v>104</v>
      </c>
      <c r="O3651" s="16">
        <f t="shared" si="343"/>
        <v>41780.712893518517</v>
      </c>
      <c r="P3651" s="18">
        <f t="shared" si="344"/>
        <v>41806.712893518517</v>
      </c>
      <c r="Q3651" t="s">
        <v>8271</v>
      </c>
      <c r="R3651" s="7">
        <f t="shared" si="345"/>
        <v>97.5</v>
      </c>
      <c r="S3651" t="str">
        <f t="shared" ref="S3651:S3714" si="346">LEFT(Q3651,FIND("/",Q3651)-1)</f>
        <v>theater</v>
      </c>
      <c r="T3651" t="str">
        <f t="shared" ref="T3651:T3714" si="347">RIGHT(Q3651,LEN(Q3651)-FIND("/",Q3651))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7">
        <v>500</v>
      </c>
      <c r="E3652">
        <v>500</v>
      </c>
      <c r="F3652" t="s">
        <v>8219</v>
      </c>
      <c r="G3652" t="s">
        <v>8225</v>
      </c>
      <c r="H3652" t="s">
        <v>8247</v>
      </c>
      <c r="I3652" s="9">
        <v>1454412584</v>
      </c>
      <c r="J3652">
        <v>1452598184</v>
      </c>
      <c r="K3652" t="b">
        <v>0</v>
      </c>
      <c r="L3652">
        <v>17</v>
      </c>
      <c r="M3652" t="b">
        <v>1</v>
      </c>
      <c r="N3652" s="11">
        <f t="shared" si="342"/>
        <v>100</v>
      </c>
      <c r="O3652" s="16">
        <f t="shared" si="343"/>
        <v>42381.478981481487</v>
      </c>
      <c r="P3652" s="18">
        <f t="shared" si="344"/>
        <v>42402.478981481487</v>
      </c>
      <c r="Q3652" t="s">
        <v>8271</v>
      </c>
      <c r="R3652" s="7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7">
        <v>500</v>
      </c>
      <c r="E3653">
        <v>520</v>
      </c>
      <c r="F3653" t="s">
        <v>8219</v>
      </c>
      <c r="G3653" t="s">
        <v>8224</v>
      </c>
      <c r="H3653" t="s">
        <v>8246</v>
      </c>
      <c r="I3653" s="9">
        <v>1407686340</v>
      </c>
      <c r="J3653">
        <v>1404833442</v>
      </c>
      <c r="K3653" t="b">
        <v>0</v>
      </c>
      <c r="L3653">
        <v>9</v>
      </c>
      <c r="M3653" t="b">
        <v>1</v>
      </c>
      <c r="N3653" s="11">
        <f t="shared" si="342"/>
        <v>104</v>
      </c>
      <c r="O3653" s="16">
        <f t="shared" si="343"/>
        <v>41828.646319444444</v>
      </c>
      <c r="P3653" s="18">
        <f t="shared" si="344"/>
        <v>41861.665972222225</v>
      </c>
      <c r="Q3653" t="s">
        <v>8271</v>
      </c>
      <c r="R3653" s="7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7">
        <v>300</v>
      </c>
      <c r="E3654">
        <v>752</v>
      </c>
      <c r="F3654" t="s">
        <v>8219</v>
      </c>
      <c r="G3654" t="s">
        <v>8229</v>
      </c>
      <c r="H3654" t="s">
        <v>8251</v>
      </c>
      <c r="I3654" s="9">
        <v>1472097540</v>
      </c>
      <c r="J3654">
        <v>1471188502</v>
      </c>
      <c r="K3654" t="b">
        <v>0</v>
      </c>
      <c r="L3654">
        <v>17</v>
      </c>
      <c r="M3654" t="b">
        <v>1</v>
      </c>
      <c r="N3654" s="11">
        <f t="shared" si="342"/>
        <v>250.66666666666669</v>
      </c>
      <c r="O3654" s="16">
        <f t="shared" si="343"/>
        <v>42596.644699074073</v>
      </c>
      <c r="P3654" s="18">
        <f t="shared" si="344"/>
        <v>42607.165972222225</v>
      </c>
      <c r="Q3654" t="s">
        <v>8271</v>
      </c>
      <c r="R3654" s="7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7">
        <v>2000</v>
      </c>
      <c r="E3655">
        <v>2010</v>
      </c>
      <c r="F3655" t="s">
        <v>8219</v>
      </c>
      <c r="G3655" t="s">
        <v>8225</v>
      </c>
      <c r="H3655" t="s">
        <v>8247</v>
      </c>
      <c r="I3655" s="9">
        <v>1438764207</v>
      </c>
      <c r="J3655">
        <v>1436172207</v>
      </c>
      <c r="K3655" t="b">
        <v>0</v>
      </c>
      <c r="L3655">
        <v>33</v>
      </c>
      <c r="M3655" t="b">
        <v>1</v>
      </c>
      <c r="N3655" s="11">
        <f t="shared" si="342"/>
        <v>100.49999999999999</v>
      </c>
      <c r="O3655" s="16">
        <f t="shared" si="343"/>
        <v>42191.363506944443</v>
      </c>
      <c r="P3655" s="18">
        <f t="shared" si="344"/>
        <v>42221.363506944443</v>
      </c>
      <c r="Q3655" t="s">
        <v>8271</v>
      </c>
      <c r="R3655" s="7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7">
        <v>1500</v>
      </c>
      <c r="E3656">
        <v>2616</v>
      </c>
      <c r="F3656" t="s">
        <v>8219</v>
      </c>
      <c r="G3656" t="s">
        <v>8225</v>
      </c>
      <c r="H3656" t="s">
        <v>8247</v>
      </c>
      <c r="I3656" s="9">
        <v>1459702800</v>
      </c>
      <c r="J3656">
        <v>1457690386</v>
      </c>
      <c r="K3656" t="b">
        <v>0</v>
      </c>
      <c r="L3656">
        <v>38</v>
      </c>
      <c r="M3656" t="b">
        <v>1</v>
      </c>
      <c r="N3656" s="11">
        <f t="shared" si="342"/>
        <v>174.4</v>
      </c>
      <c r="O3656" s="16">
        <f t="shared" si="343"/>
        <v>42440.416504629626</v>
      </c>
      <c r="P3656" s="18">
        <f t="shared" si="344"/>
        <v>42463.708333333328</v>
      </c>
      <c r="Q3656" t="s">
        <v>8271</v>
      </c>
      <c r="R3656" s="7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7">
        <v>5000</v>
      </c>
      <c r="E3657">
        <v>5813</v>
      </c>
      <c r="F3657" t="s">
        <v>8219</v>
      </c>
      <c r="G3657" t="s">
        <v>8224</v>
      </c>
      <c r="H3657" t="s">
        <v>8246</v>
      </c>
      <c r="I3657" s="9">
        <v>1437202740</v>
      </c>
      <c r="J3657">
        <v>1434654998</v>
      </c>
      <c r="K3657" t="b">
        <v>0</v>
      </c>
      <c r="L3657">
        <v>79</v>
      </c>
      <c r="M3657" t="b">
        <v>1</v>
      </c>
      <c r="N3657" s="11">
        <f t="shared" si="342"/>
        <v>116.26</v>
      </c>
      <c r="O3657" s="16">
        <f t="shared" si="343"/>
        <v>42173.803217592591</v>
      </c>
      <c r="P3657" s="18">
        <f t="shared" si="344"/>
        <v>42203.290972222225</v>
      </c>
      <c r="Q3657" t="s">
        <v>8271</v>
      </c>
      <c r="R3657" s="7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7">
        <v>5000</v>
      </c>
      <c r="E3658">
        <v>5291</v>
      </c>
      <c r="F3658" t="s">
        <v>8219</v>
      </c>
      <c r="G3658" t="s">
        <v>8240</v>
      </c>
      <c r="H3658" t="s">
        <v>8257</v>
      </c>
      <c r="I3658" s="9">
        <v>1485989940</v>
      </c>
      <c r="J3658">
        <v>1483393836</v>
      </c>
      <c r="K3658" t="b">
        <v>0</v>
      </c>
      <c r="L3658">
        <v>46</v>
      </c>
      <c r="M3658" t="b">
        <v>1</v>
      </c>
      <c r="N3658" s="11">
        <f t="shared" si="342"/>
        <v>105.82000000000001</v>
      </c>
      <c r="O3658" s="16">
        <f t="shared" si="343"/>
        <v>42737.910138888896</v>
      </c>
      <c r="P3658" s="18">
        <f t="shared" si="344"/>
        <v>42767.957638888889</v>
      </c>
      <c r="Q3658" t="s">
        <v>8271</v>
      </c>
      <c r="R3658" s="7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7">
        <v>2000</v>
      </c>
      <c r="E3659">
        <v>2215</v>
      </c>
      <c r="F3659" t="s">
        <v>8219</v>
      </c>
      <c r="G3659" t="s">
        <v>8232</v>
      </c>
      <c r="H3659" t="s">
        <v>8253</v>
      </c>
      <c r="I3659" s="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>
        <f t="shared" si="342"/>
        <v>110.75</v>
      </c>
      <c r="O3659" s="16">
        <f t="shared" si="343"/>
        <v>42499.629849537043</v>
      </c>
      <c r="P3659" s="18">
        <f t="shared" si="344"/>
        <v>42522.904166666667</v>
      </c>
      <c r="Q3659" t="s">
        <v>8271</v>
      </c>
      <c r="R3659" s="7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7">
        <v>1500</v>
      </c>
      <c r="E3660">
        <v>1510</v>
      </c>
      <c r="F3660" t="s">
        <v>8219</v>
      </c>
      <c r="G3660" t="s">
        <v>8224</v>
      </c>
      <c r="H3660" t="s">
        <v>8246</v>
      </c>
      <c r="I3660" s="9">
        <v>1404273540</v>
      </c>
      <c r="J3660">
        <v>1400272580</v>
      </c>
      <c r="K3660" t="b">
        <v>0</v>
      </c>
      <c r="L3660">
        <v>20</v>
      </c>
      <c r="M3660" t="b">
        <v>1</v>
      </c>
      <c r="N3660" s="11">
        <f t="shared" si="342"/>
        <v>100.66666666666666</v>
      </c>
      <c r="O3660" s="16">
        <f t="shared" si="343"/>
        <v>41775.858564814815</v>
      </c>
      <c r="P3660" s="18">
        <f t="shared" si="344"/>
        <v>41822.165972222225</v>
      </c>
      <c r="Q3660" t="s">
        <v>8271</v>
      </c>
      <c r="R3660" s="7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7">
        <v>3000</v>
      </c>
      <c r="E3661">
        <v>3061</v>
      </c>
      <c r="F3661" t="s">
        <v>8219</v>
      </c>
      <c r="G3661" t="s">
        <v>8224</v>
      </c>
      <c r="H3661" t="s">
        <v>8246</v>
      </c>
      <c r="I3661" s="9">
        <v>1426775940</v>
      </c>
      <c r="J3661">
        <v>1424414350</v>
      </c>
      <c r="K3661" t="b">
        <v>0</v>
      </c>
      <c r="L3661">
        <v>13</v>
      </c>
      <c r="M3661" t="b">
        <v>1</v>
      </c>
      <c r="N3661" s="11">
        <f t="shared" si="342"/>
        <v>102.03333333333333</v>
      </c>
      <c r="O3661" s="16">
        <f t="shared" si="343"/>
        <v>42055.277199074073</v>
      </c>
      <c r="P3661" s="18">
        <f t="shared" si="344"/>
        <v>42082.610416666663</v>
      </c>
      <c r="Q3661" t="s">
        <v>8271</v>
      </c>
      <c r="R3661" s="7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7">
        <v>250</v>
      </c>
      <c r="E3662">
        <v>250</v>
      </c>
      <c r="F3662" t="s">
        <v>8219</v>
      </c>
      <c r="G3662" t="s">
        <v>8225</v>
      </c>
      <c r="H3662" t="s">
        <v>8247</v>
      </c>
      <c r="I3662" s="9">
        <v>1419368925</v>
      </c>
      <c r="J3662">
        <v>1417208925</v>
      </c>
      <c r="K3662" t="b">
        <v>0</v>
      </c>
      <c r="L3662">
        <v>22</v>
      </c>
      <c r="M3662" t="b">
        <v>1</v>
      </c>
      <c r="N3662" s="11">
        <f t="shared" si="342"/>
        <v>100</v>
      </c>
      <c r="O3662" s="16">
        <f t="shared" si="343"/>
        <v>41971.881076388891</v>
      </c>
      <c r="P3662" s="18">
        <f t="shared" si="344"/>
        <v>41996.881076388891</v>
      </c>
      <c r="Q3662" t="s">
        <v>8271</v>
      </c>
      <c r="R3662" s="7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7">
        <v>3000</v>
      </c>
      <c r="E3663">
        <v>3330</v>
      </c>
      <c r="F3663" t="s">
        <v>8219</v>
      </c>
      <c r="G3663" t="s">
        <v>8224</v>
      </c>
      <c r="H3663" t="s">
        <v>8246</v>
      </c>
      <c r="I3663" s="9">
        <v>1460260800</v>
      </c>
      <c r="J3663">
        <v>1458336672</v>
      </c>
      <c r="K3663" t="b">
        <v>0</v>
      </c>
      <c r="L3663">
        <v>36</v>
      </c>
      <c r="M3663" t="b">
        <v>1</v>
      </c>
      <c r="N3663" s="11">
        <f t="shared" si="342"/>
        <v>111.00000000000001</v>
      </c>
      <c r="O3663" s="16">
        <f t="shared" si="343"/>
        <v>42447.896666666667</v>
      </c>
      <c r="P3663" s="18">
        <f t="shared" si="344"/>
        <v>42470.166666666672</v>
      </c>
      <c r="Q3663" t="s">
        <v>8271</v>
      </c>
      <c r="R3663" s="7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7">
        <v>8000</v>
      </c>
      <c r="E3664">
        <v>8114</v>
      </c>
      <c r="F3664" t="s">
        <v>8219</v>
      </c>
      <c r="G3664" t="s">
        <v>8229</v>
      </c>
      <c r="H3664" t="s">
        <v>8251</v>
      </c>
      <c r="I3664" s="9">
        <v>1427775414</v>
      </c>
      <c r="J3664">
        <v>1425187014</v>
      </c>
      <c r="K3664" t="b">
        <v>0</v>
      </c>
      <c r="L3664">
        <v>40</v>
      </c>
      <c r="M3664" t="b">
        <v>1</v>
      </c>
      <c r="N3664" s="11">
        <f t="shared" si="342"/>
        <v>101.42500000000001</v>
      </c>
      <c r="O3664" s="16">
        <f t="shared" si="343"/>
        <v>42064.220069444447</v>
      </c>
      <c r="P3664" s="18">
        <f t="shared" si="344"/>
        <v>42094.178402777776</v>
      </c>
      <c r="Q3664" t="s">
        <v>8271</v>
      </c>
      <c r="R3664" s="7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7">
        <v>225</v>
      </c>
      <c r="E3665">
        <v>234</v>
      </c>
      <c r="F3665" t="s">
        <v>8219</v>
      </c>
      <c r="G3665" t="s">
        <v>8225</v>
      </c>
      <c r="H3665" t="s">
        <v>8247</v>
      </c>
      <c r="I3665" s="9">
        <v>1482321030</v>
      </c>
      <c r="J3665">
        <v>1477133430</v>
      </c>
      <c r="K3665" t="b">
        <v>0</v>
      </c>
      <c r="L3665">
        <v>9</v>
      </c>
      <c r="M3665" t="b">
        <v>1</v>
      </c>
      <c r="N3665" s="11">
        <f t="shared" si="342"/>
        <v>104</v>
      </c>
      <c r="O3665" s="16">
        <f t="shared" si="343"/>
        <v>42665.451736111107</v>
      </c>
      <c r="P3665" s="18">
        <f t="shared" si="344"/>
        <v>42725.493402777778</v>
      </c>
      <c r="Q3665" t="s">
        <v>8271</v>
      </c>
      <c r="R3665" s="7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7">
        <v>800</v>
      </c>
      <c r="E3666">
        <v>875</v>
      </c>
      <c r="F3666" t="s">
        <v>8219</v>
      </c>
      <c r="G3666" t="s">
        <v>8224</v>
      </c>
      <c r="H3666" t="s">
        <v>8246</v>
      </c>
      <c r="I3666" s="9">
        <v>1466056689</v>
      </c>
      <c r="J3666">
        <v>1464847089</v>
      </c>
      <c r="K3666" t="b">
        <v>0</v>
      </c>
      <c r="L3666">
        <v>19</v>
      </c>
      <c r="M3666" t="b">
        <v>1</v>
      </c>
      <c r="N3666" s="11">
        <f t="shared" si="342"/>
        <v>109.375</v>
      </c>
      <c r="O3666" s="16">
        <f t="shared" si="343"/>
        <v>42523.248715277776</v>
      </c>
      <c r="P3666" s="18">
        <f t="shared" si="344"/>
        <v>42537.248715277776</v>
      </c>
      <c r="Q3666" t="s">
        <v>8271</v>
      </c>
      <c r="R3666" s="7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7">
        <v>620</v>
      </c>
      <c r="E3667">
        <v>714</v>
      </c>
      <c r="F3667" t="s">
        <v>8219</v>
      </c>
      <c r="G3667" t="s">
        <v>8230</v>
      </c>
      <c r="H3667" t="s">
        <v>8249</v>
      </c>
      <c r="I3667" s="9">
        <v>1446062040</v>
      </c>
      <c r="J3667">
        <v>1445109822</v>
      </c>
      <c r="K3667" t="b">
        <v>0</v>
      </c>
      <c r="L3667">
        <v>14</v>
      </c>
      <c r="M3667" t="b">
        <v>1</v>
      </c>
      <c r="N3667" s="11">
        <f t="shared" si="342"/>
        <v>115.16129032258064</v>
      </c>
      <c r="O3667" s="16">
        <f t="shared" si="343"/>
        <v>42294.808124999996</v>
      </c>
      <c r="P3667" s="18">
        <f t="shared" si="344"/>
        <v>42305.829166666663</v>
      </c>
      <c r="Q3667" t="s">
        <v>8271</v>
      </c>
      <c r="R3667" s="7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7">
        <v>1200</v>
      </c>
      <c r="E3668">
        <v>1200</v>
      </c>
      <c r="F3668" t="s">
        <v>8219</v>
      </c>
      <c r="G3668" t="s">
        <v>8224</v>
      </c>
      <c r="H3668" t="s">
        <v>8246</v>
      </c>
      <c r="I3668" s="9">
        <v>1406185200</v>
      </c>
      <c r="J3668">
        <v>1404337382</v>
      </c>
      <c r="K3668" t="b">
        <v>0</v>
      </c>
      <c r="L3668">
        <v>38</v>
      </c>
      <c r="M3668" t="b">
        <v>1</v>
      </c>
      <c r="N3668" s="11">
        <f t="shared" si="342"/>
        <v>100</v>
      </c>
      <c r="O3668" s="16">
        <f t="shared" si="343"/>
        <v>41822.90488425926</v>
      </c>
      <c r="P3668" s="18">
        <f t="shared" si="344"/>
        <v>41844.291666666664</v>
      </c>
      <c r="Q3668" t="s">
        <v>8271</v>
      </c>
      <c r="R3668" s="7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7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>
        <f t="shared" si="342"/>
        <v>103.17033333333335</v>
      </c>
      <c r="O3669" s="16">
        <f t="shared" si="343"/>
        <v>42173.970127314817</v>
      </c>
      <c r="P3669" s="18">
        <f t="shared" si="344"/>
        <v>42203.970127314817</v>
      </c>
      <c r="Q3669" t="s">
        <v>8271</v>
      </c>
      <c r="R3669" s="7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7">
        <v>1000</v>
      </c>
      <c r="E3670">
        <v>1035</v>
      </c>
      <c r="F3670" t="s">
        <v>8219</v>
      </c>
      <c r="G3670" t="s">
        <v>8224</v>
      </c>
      <c r="H3670" t="s">
        <v>8246</v>
      </c>
      <c r="I3670" s="9">
        <v>1437676380</v>
      </c>
      <c r="J3670">
        <v>1435670452</v>
      </c>
      <c r="K3670" t="b">
        <v>0</v>
      </c>
      <c r="L3670">
        <v>28</v>
      </c>
      <c r="M3670" t="b">
        <v>1</v>
      </c>
      <c r="N3670" s="11">
        <f t="shared" si="342"/>
        <v>103.49999999999999</v>
      </c>
      <c r="O3670" s="16">
        <f t="shared" si="343"/>
        <v>42185.556157407409</v>
      </c>
      <c r="P3670" s="18">
        <f t="shared" si="344"/>
        <v>42208.772916666669</v>
      </c>
      <c r="Q3670" t="s">
        <v>8271</v>
      </c>
      <c r="R3670" s="7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7">
        <v>1000</v>
      </c>
      <c r="E3671">
        <v>1382</v>
      </c>
      <c r="F3671" t="s">
        <v>8219</v>
      </c>
      <c r="G3671" t="s">
        <v>8225</v>
      </c>
      <c r="H3671" t="s">
        <v>8247</v>
      </c>
      <c r="I3671" s="9">
        <v>1434039137</v>
      </c>
      <c r="J3671">
        <v>1431447137</v>
      </c>
      <c r="K3671" t="b">
        <v>0</v>
      </c>
      <c r="L3671">
        <v>17</v>
      </c>
      <c r="M3671" t="b">
        <v>1</v>
      </c>
      <c r="N3671" s="11">
        <f t="shared" si="342"/>
        <v>138.19999999999999</v>
      </c>
      <c r="O3671" s="16">
        <f t="shared" si="343"/>
        <v>42136.675196759257</v>
      </c>
      <c r="P3671" s="18">
        <f t="shared" si="344"/>
        <v>42166.675196759257</v>
      </c>
      <c r="Q3671" t="s">
        <v>8271</v>
      </c>
      <c r="R3671" s="7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7">
        <v>220</v>
      </c>
      <c r="E3672">
        <v>241</v>
      </c>
      <c r="F3672" t="s">
        <v>8219</v>
      </c>
      <c r="G3672" t="s">
        <v>8225</v>
      </c>
      <c r="H3672" t="s">
        <v>8247</v>
      </c>
      <c r="I3672" s="9">
        <v>1433113200</v>
      </c>
      <c r="J3672">
        <v>1431951611</v>
      </c>
      <c r="K3672" t="b">
        <v>0</v>
      </c>
      <c r="L3672">
        <v>12</v>
      </c>
      <c r="M3672" t="b">
        <v>1</v>
      </c>
      <c r="N3672" s="11">
        <f t="shared" si="342"/>
        <v>109.54545454545455</v>
      </c>
      <c r="O3672" s="16">
        <f t="shared" si="343"/>
        <v>42142.514016203699</v>
      </c>
      <c r="P3672" s="18">
        <f t="shared" si="344"/>
        <v>42155.958333333328</v>
      </c>
      <c r="Q3672" t="s">
        <v>8271</v>
      </c>
      <c r="R3672" s="7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7">
        <v>3500</v>
      </c>
      <c r="E3673">
        <v>3530</v>
      </c>
      <c r="F3673" t="s">
        <v>8219</v>
      </c>
      <c r="G3673" t="s">
        <v>8224</v>
      </c>
      <c r="H3673" t="s">
        <v>8246</v>
      </c>
      <c r="I3673" s="9">
        <v>1405915140</v>
      </c>
      <c r="J3673">
        <v>1404140667</v>
      </c>
      <c r="K3673" t="b">
        <v>0</v>
      </c>
      <c r="L3673">
        <v>40</v>
      </c>
      <c r="M3673" t="b">
        <v>1</v>
      </c>
      <c r="N3673" s="11">
        <f t="shared" si="342"/>
        <v>100.85714285714286</v>
      </c>
      <c r="O3673" s="16">
        <f t="shared" si="343"/>
        <v>41820.62809027778</v>
      </c>
      <c r="P3673" s="18">
        <f t="shared" si="344"/>
        <v>41841.165972222225</v>
      </c>
      <c r="Q3673" t="s">
        <v>8271</v>
      </c>
      <c r="R3673" s="7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7">
        <v>3000</v>
      </c>
      <c r="E3674">
        <v>3046</v>
      </c>
      <c r="F3674" t="s">
        <v>8219</v>
      </c>
      <c r="G3674" t="s">
        <v>8225</v>
      </c>
      <c r="H3674" t="s">
        <v>8247</v>
      </c>
      <c r="I3674" s="9">
        <v>1411771384</v>
      </c>
      <c r="J3674">
        <v>1409179384</v>
      </c>
      <c r="K3674" t="b">
        <v>0</v>
      </c>
      <c r="L3674">
        <v>57</v>
      </c>
      <c r="M3674" t="b">
        <v>1</v>
      </c>
      <c r="N3674" s="11">
        <f t="shared" si="342"/>
        <v>101.53333333333335</v>
      </c>
      <c r="O3674" s="16">
        <f t="shared" si="343"/>
        <v>41878.946574074071</v>
      </c>
      <c r="P3674" s="18">
        <f t="shared" si="344"/>
        <v>41908.946574074071</v>
      </c>
      <c r="Q3674" t="s">
        <v>8271</v>
      </c>
      <c r="R3674" s="7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7">
        <v>4000</v>
      </c>
      <c r="E3675">
        <v>4545</v>
      </c>
      <c r="F3675" t="s">
        <v>8219</v>
      </c>
      <c r="G3675" t="s">
        <v>8225</v>
      </c>
      <c r="H3675" t="s">
        <v>8247</v>
      </c>
      <c r="I3675" s="9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>
        <f t="shared" si="342"/>
        <v>113.625</v>
      </c>
      <c r="O3675" s="16">
        <f t="shared" si="343"/>
        <v>41914.295104166667</v>
      </c>
      <c r="P3675" s="18">
        <f t="shared" si="344"/>
        <v>41948.536111111112</v>
      </c>
      <c r="Q3675" t="s">
        <v>8271</v>
      </c>
      <c r="R3675" s="7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7">
        <v>4500</v>
      </c>
      <c r="E3676">
        <v>4500</v>
      </c>
      <c r="F3676" t="s">
        <v>8219</v>
      </c>
      <c r="G3676" t="s">
        <v>8236</v>
      </c>
      <c r="H3676" t="s">
        <v>8249</v>
      </c>
      <c r="I3676" s="9">
        <v>1472936229</v>
      </c>
      <c r="J3676">
        <v>1467752229</v>
      </c>
      <c r="K3676" t="b">
        <v>0</v>
      </c>
      <c r="L3676">
        <v>31</v>
      </c>
      <c r="M3676" t="b">
        <v>1</v>
      </c>
      <c r="N3676" s="11">
        <f t="shared" si="342"/>
        <v>100</v>
      </c>
      <c r="O3676" s="16">
        <f t="shared" si="343"/>
        <v>42556.873020833329</v>
      </c>
      <c r="P3676" s="18">
        <f t="shared" si="344"/>
        <v>42616.873020833329</v>
      </c>
      <c r="Q3676" t="s">
        <v>8271</v>
      </c>
      <c r="R3676" s="7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7">
        <v>50</v>
      </c>
      <c r="E3677">
        <v>70</v>
      </c>
      <c r="F3677" t="s">
        <v>8219</v>
      </c>
      <c r="G3677" t="s">
        <v>8225</v>
      </c>
      <c r="H3677" t="s">
        <v>8247</v>
      </c>
      <c r="I3677" s="9">
        <v>1463353200</v>
      </c>
      <c r="J3677">
        <v>1462285182</v>
      </c>
      <c r="K3677" t="b">
        <v>0</v>
      </c>
      <c r="L3677">
        <v>3</v>
      </c>
      <c r="M3677" t="b">
        <v>1</v>
      </c>
      <c r="N3677" s="11">
        <f t="shared" si="342"/>
        <v>140</v>
      </c>
      <c r="O3677" s="16">
        <f t="shared" si="343"/>
        <v>42493.597013888888</v>
      </c>
      <c r="P3677" s="18">
        <f t="shared" si="344"/>
        <v>42505.958333333328</v>
      </c>
      <c r="Q3677" t="s">
        <v>8271</v>
      </c>
      <c r="R3677" s="7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7">
        <v>800</v>
      </c>
      <c r="E3678">
        <v>1030</v>
      </c>
      <c r="F3678" t="s">
        <v>8219</v>
      </c>
      <c r="G3678" t="s">
        <v>8224</v>
      </c>
      <c r="H3678" t="s">
        <v>8246</v>
      </c>
      <c r="I3678" s="9">
        <v>1410550484</v>
      </c>
      <c r="J3678">
        <v>1408995284</v>
      </c>
      <c r="K3678" t="b">
        <v>0</v>
      </c>
      <c r="L3678">
        <v>16</v>
      </c>
      <c r="M3678" t="b">
        <v>1</v>
      </c>
      <c r="N3678" s="11">
        <f t="shared" si="342"/>
        <v>128.75</v>
      </c>
      <c r="O3678" s="16">
        <f t="shared" si="343"/>
        <v>41876.815787037034</v>
      </c>
      <c r="P3678" s="18">
        <f t="shared" si="344"/>
        <v>41894.815787037034</v>
      </c>
      <c r="Q3678" t="s">
        <v>8271</v>
      </c>
      <c r="R3678" s="7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7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>
        <f t="shared" si="342"/>
        <v>102.90416666666667</v>
      </c>
      <c r="O3679" s="16">
        <f t="shared" si="343"/>
        <v>41802.574282407404</v>
      </c>
      <c r="P3679" s="18">
        <f t="shared" si="344"/>
        <v>41823.165972222225</v>
      </c>
      <c r="Q3679" t="s">
        <v>8271</v>
      </c>
      <c r="R3679" s="7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7">
        <v>2000</v>
      </c>
      <c r="E3680">
        <v>2050</v>
      </c>
      <c r="F3680" t="s">
        <v>8219</v>
      </c>
      <c r="G3680" t="s">
        <v>8225</v>
      </c>
      <c r="H3680" t="s">
        <v>8247</v>
      </c>
      <c r="I3680" s="9">
        <v>1433076298</v>
      </c>
      <c r="J3680">
        <v>1430052298</v>
      </c>
      <c r="K3680" t="b">
        <v>0</v>
      </c>
      <c r="L3680">
        <v>31</v>
      </c>
      <c r="M3680" t="b">
        <v>1</v>
      </c>
      <c r="N3680" s="11">
        <f t="shared" si="342"/>
        <v>102.49999999999999</v>
      </c>
      <c r="O3680" s="16">
        <f t="shared" si="343"/>
        <v>42120.531226851846</v>
      </c>
      <c r="P3680" s="18">
        <f t="shared" si="344"/>
        <v>42155.531226851846</v>
      </c>
      <c r="Q3680" t="s">
        <v>8271</v>
      </c>
      <c r="R3680" s="7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7">
        <v>2000</v>
      </c>
      <c r="E3681">
        <v>2202</v>
      </c>
      <c r="F3681" t="s">
        <v>8219</v>
      </c>
      <c r="G3681" t="s">
        <v>8224</v>
      </c>
      <c r="H3681" t="s">
        <v>8246</v>
      </c>
      <c r="I3681" s="9">
        <v>1404190740</v>
      </c>
      <c r="J3681">
        <v>1401214581</v>
      </c>
      <c r="K3681" t="b">
        <v>0</v>
      </c>
      <c r="L3681">
        <v>30</v>
      </c>
      <c r="M3681" t="b">
        <v>1</v>
      </c>
      <c r="N3681" s="11">
        <f t="shared" si="342"/>
        <v>110.1</v>
      </c>
      <c r="O3681" s="16">
        <f t="shared" si="343"/>
        <v>41786.761354166665</v>
      </c>
      <c r="P3681" s="18">
        <f t="shared" si="344"/>
        <v>41821.207638888889</v>
      </c>
      <c r="Q3681" t="s">
        <v>8271</v>
      </c>
      <c r="R3681" s="7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7">
        <v>3000</v>
      </c>
      <c r="E3682">
        <v>3383</v>
      </c>
      <c r="F3682" t="s">
        <v>8219</v>
      </c>
      <c r="G3682" t="s">
        <v>8224</v>
      </c>
      <c r="H3682" t="s">
        <v>8246</v>
      </c>
      <c r="I3682" s="9">
        <v>1475664834</v>
      </c>
      <c r="J3682">
        <v>1473850434</v>
      </c>
      <c r="K3682" t="b">
        <v>0</v>
      </c>
      <c r="L3682">
        <v>34</v>
      </c>
      <c r="M3682" t="b">
        <v>1</v>
      </c>
      <c r="N3682" s="11">
        <f t="shared" si="342"/>
        <v>112.76666666666667</v>
      </c>
      <c r="O3682" s="16">
        <f t="shared" si="343"/>
        <v>42627.454097222217</v>
      </c>
      <c r="P3682" s="18">
        <f t="shared" si="344"/>
        <v>42648.454097222217</v>
      </c>
      <c r="Q3682" t="s">
        <v>8271</v>
      </c>
      <c r="R3682" s="7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7">
        <v>1000</v>
      </c>
      <c r="E3683">
        <v>1119</v>
      </c>
      <c r="F3683" t="s">
        <v>8219</v>
      </c>
      <c r="G3683" t="s">
        <v>8224</v>
      </c>
      <c r="H3683" t="s">
        <v>8246</v>
      </c>
      <c r="I3683" s="9">
        <v>1452872290</v>
      </c>
      <c r="J3683">
        <v>1452008290</v>
      </c>
      <c r="K3683" t="b">
        <v>0</v>
      </c>
      <c r="L3683">
        <v>18</v>
      </c>
      <c r="M3683" t="b">
        <v>1</v>
      </c>
      <c r="N3683" s="11">
        <f t="shared" si="342"/>
        <v>111.9</v>
      </c>
      <c r="O3683" s="16">
        <f t="shared" si="343"/>
        <v>42374.651504629626</v>
      </c>
      <c r="P3683" s="18">
        <f t="shared" si="344"/>
        <v>42384.651504629626</v>
      </c>
      <c r="Q3683" t="s">
        <v>8271</v>
      </c>
      <c r="R3683" s="7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7">
        <v>3000</v>
      </c>
      <c r="E3684">
        <v>4176</v>
      </c>
      <c r="F3684" t="s">
        <v>8219</v>
      </c>
      <c r="G3684" t="s">
        <v>8224</v>
      </c>
      <c r="H3684" t="s">
        <v>8246</v>
      </c>
      <c r="I3684" s="9">
        <v>1402901940</v>
      </c>
      <c r="J3684">
        <v>1399998418</v>
      </c>
      <c r="K3684" t="b">
        <v>0</v>
      </c>
      <c r="L3684">
        <v>67</v>
      </c>
      <c r="M3684" t="b">
        <v>1</v>
      </c>
      <c r="N3684" s="11">
        <f t="shared" si="342"/>
        <v>139.19999999999999</v>
      </c>
      <c r="O3684" s="16">
        <f t="shared" si="343"/>
        <v>41772.685393518521</v>
      </c>
      <c r="P3684" s="18">
        <f t="shared" si="344"/>
        <v>41806.290972222225</v>
      </c>
      <c r="Q3684" t="s">
        <v>8271</v>
      </c>
      <c r="R3684" s="7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7">
        <v>3500</v>
      </c>
      <c r="E3685">
        <v>3880</v>
      </c>
      <c r="F3685" t="s">
        <v>8219</v>
      </c>
      <c r="G3685" t="s">
        <v>8224</v>
      </c>
      <c r="H3685" t="s">
        <v>8246</v>
      </c>
      <c r="I3685" s="9">
        <v>1476931696</v>
      </c>
      <c r="J3685">
        <v>1474339696</v>
      </c>
      <c r="K3685" t="b">
        <v>0</v>
      </c>
      <c r="L3685">
        <v>66</v>
      </c>
      <c r="M3685" t="b">
        <v>1</v>
      </c>
      <c r="N3685" s="11">
        <f t="shared" si="342"/>
        <v>110.85714285714286</v>
      </c>
      <c r="O3685" s="16">
        <f t="shared" si="343"/>
        <v>42633.116851851853</v>
      </c>
      <c r="P3685" s="18">
        <f t="shared" si="344"/>
        <v>42663.116851851853</v>
      </c>
      <c r="Q3685" t="s">
        <v>8271</v>
      </c>
      <c r="R3685" s="7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7">
        <v>750</v>
      </c>
      <c r="E3686">
        <v>1043</v>
      </c>
      <c r="F3686" t="s">
        <v>8219</v>
      </c>
      <c r="G3686" t="s">
        <v>8224</v>
      </c>
      <c r="H3686" t="s">
        <v>8246</v>
      </c>
      <c r="I3686" s="9">
        <v>1441167586</v>
      </c>
      <c r="J3686">
        <v>1438575586</v>
      </c>
      <c r="K3686" t="b">
        <v>0</v>
      </c>
      <c r="L3686">
        <v>23</v>
      </c>
      <c r="M3686" t="b">
        <v>1</v>
      </c>
      <c r="N3686" s="11">
        <f t="shared" si="342"/>
        <v>139.06666666666666</v>
      </c>
      <c r="O3686" s="16">
        <f t="shared" si="343"/>
        <v>42219.180393518516</v>
      </c>
      <c r="P3686" s="18">
        <f t="shared" si="344"/>
        <v>42249.180393518516</v>
      </c>
      <c r="Q3686" t="s">
        <v>8271</v>
      </c>
      <c r="R3686" s="7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7">
        <v>5000</v>
      </c>
      <c r="E3687">
        <v>5285</v>
      </c>
      <c r="F3687" t="s">
        <v>8219</v>
      </c>
      <c r="G3687" t="s">
        <v>8224</v>
      </c>
      <c r="H3687" t="s">
        <v>8246</v>
      </c>
      <c r="I3687" s="9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>
        <f t="shared" si="342"/>
        <v>105.69999999999999</v>
      </c>
      <c r="O3687" s="16">
        <f t="shared" si="343"/>
        <v>41753.593275462961</v>
      </c>
      <c r="P3687" s="18">
        <f t="shared" si="344"/>
        <v>41778.875</v>
      </c>
      <c r="Q3687" t="s">
        <v>8271</v>
      </c>
      <c r="R3687" s="7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7">
        <v>350</v>
      </c>
      <c r="E3688">
        <v>355</v>
      </c>
      <c r="F3688" t="s">
        <v>8219</v>
      </c>
      <c r="G3688" t="s">
        <v>8224</v>
      </c>
      <c r="H3688" t="s">
        <v>8246</v>
      </c>
      <c r="I3688" s="9">
        <v>1440820740</v>
      </c>
      <c r="J3688">
        <v>1439567660</v>
      </c>
      <c r="K3688" t="b">
        <v>0</v>
      </c>
      <c r="L3688">
        <v>6</v>
      </c>
      <c r="M3688" t="b">
        <v>1</v>
      </c>
      <c r="N3688" s="11">
        <f t="shared" si="342"/>
        <v>101.42857142857142</v>
      </c>
      <c r="O3688" s="16">
        <f t="shared" si="343"/>
        <v>42230.662731481483</v>
      </c>
      <c r="P3688" s="18">
        <f t="shared" si="344"/>
        <v>42245.165972222225</v>
      </c>
      <c r="Q3688" t="s">
        <v>8271</v>
      </c>
      <c r="R3688" s="7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7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>
        <f t="shared" si="342"/>
        <v>100.245</v>
      </c>
      <c r="O3689" s="16">
        <f t="shared" si="343"/>
        <v>41787.218229166669</v>
      </c>
      <c r="P3689" s="18">
        <f t="shared" si="344"/>
        <v>41817.218229166669</v>
      </c>
      <c r="Q3689" t="s">
        <v>8271</v>
      </c>
      <c r="R3689" s="7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7">
        <v>3000</v>
      </c>
      <c r="E3690">
        <v>3275</v>
      </c>
      <c r="F3690" t="s">
        <v>8219</v>
      </c>
      <c r="G3690" t="s">
        <v>8225</v>
      </c>
      <c r="H3690" t="s">
        <v>8247</v>
      </c>
      <c r="I3690" s="9">
        <v>1407524004</v>
      </c>
      <c r="J3690">
        <v>1404932004</v>
      </c>
      <c r="K3690" t="b">
        <v>0</v>
      </c>
      <c r="L3690">
        <v>39</v>
      </c>
      <c r="M3690" t="b">
        <v>1</v>
      </c>
      <c r="N3690" s="11">
        <f t="shared" si="342"/>
        <v>109.16666666666666</v>
      </c>
      <c r="O3690" s="16">
        <f t="shared" si="343"/>
        <v>41829.787083333329</v>
      </c>
      <c r="P3690" s="18">
        <f t="shared" si="344"/>
        <v>41859.787083333329</v>
      </c>
      <c r="Q3690" t="s">
        <v>8271</v>
      </c>
      <c r="R3690" s="7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7">
        <v>3000</v>
      </c>
      <c r="E3691">
        <v>3550</v>
      </c>
      <c r="F3691" t="s">
        <v>8219</v>
      </c>
      <c r="G3691" t="s">
        <v>8224</v>
      </c>
      <c r="H3691" t="s">
        <v>8246</v>
      </c>
      <c r="I3691" s="9">
        <v>1434925500</v>
      </c>
      <c r="J3691">
        <v>1432410639</v>
      </c>
      <c r="K3691" t="b">
        <v>0</v>
      </c>
      <c r="L3691">
        <v>62</v>
      </c>
      <c r="M3691" t="b">
        <v>1</v>
      </c>
      <c r="N3691" s="11">
        <f t="shared" si="342"/>
        <v>118.33333333333333</v>
      </c>
      <c r="O3691" s="16">
        <f t="shared" si="343"/>
        <v>42147.826840277776</v>
      </c>
      <c r="P3691" s="18">
        <f t="shared" si="344"/>
        <v>42176.934027777781</v>
      </c>
      <c r="Q3691" t="s">
        <v>8271</v>
      </c>
      <c r="R3691" s="7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7">
        <v>1500</v>
      </c>
      <c r="E3692">
        <v>1800</v>
      </c>
      <c r="F3692" t="s">
        <v>8219</v>
      </c>
      <c r="G3692" t="s">
        <v>8224</v>
      </c>
      <c r="H3692" t="s">
        <v>8246</v>
      </c>
      <c r="I3692" s="9">
        <v>1417101683</v>
      </c>
      <c r="J3692">
        <v>1414506083</v>
      </c>
      <c r="K3692" t="b">
        <v>0</v>
      </c>
      <c r="L3692">
        <v>31</v>
      </c>
      <c r="M3692" t="b">
        <v>1</v>
      </c>
      <c r="N3692" s="11">
        <f t="shared" si="342"/>
        <v>120</v>
      </c>
      <c r="O3692" s="16">
        <f t="shared" si="343"/>
        <v>41940.598182870373</v>
      </c>
      <c r="P3692" s="18">
        <f t="shared" si="344"/>
        <v>41970.639849537038</v>
      </c>
      <c r="Q3692" t="s">
        <v>8271</v>
      </c>
      <c r="R3692" s="7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7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9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>
        <f t="shared" si="342"/>
        <v>127.96000000000001</v>
      </c>
      <c r="O3693" s="16">
        <f t="shared" si="343"/>
        <v>42020.700567129628</v>
      </c>
      <c r="P3693" s="18">
        <f t="shared" si="344"/>
        <v>42065.207638888889</v>
      </c>
      <c r="Q3693" t="s">
        <v>8271</v>
      </c>
      <c r="R3693" s="7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7">
        <v>1000</v>
      </c>
      <c r="E3694">
        <v>1260</v>
      </c>
      <c r="F3694" t="s">
        <v>8219</v>
      </c>
      <c r="G3694" t="s">
        <v>8224</v>
      </c>
      <c r="H3694" t="s">
        <v>8246</v>
      </c>
      <c r="I3694" s="9">
        <v>1411084800</v>
      </c>
      <c r="J3694">
        <v>1410304179</v>
      </c>
      <c r="K3694" t="b">
        <v>0</v>
      </c>
      <c r="L3694">
        <v>17</v>
      </c>
      <c r="M3694" t="b">
        <v>1</v>
      </c>
      <c r="N3694" s="11">
        <f t="shared" si="342"/>
        <v>126</v>
      </c>
      <c r="O3694" s="16">
        <f t="shared" si="343"/>
        <v>41891.96503472222</v>
      </c>
      <c r="P3694" s="18">
        <f t="shared" si="344"/>
        <v>41901</v>
      </c>
      <c r="Q3694" t="s">
        <v>8271</v>
      </c>
      <c r="R3694" s="7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7">
        <v>333</v>
      </c>
      <c r="E3695">
        <v>430</v>
      </c>
      <c r="F3695" t="s">
        <v>8219</v>
      </c>
      <c r="G3695" t="s">
        <v>8225</v>
      </c>
      <c r="H3695" t="s">
        <v>8247</v>
      </c>
      <c r="I3695" s="9">
        <v>1448922600</v>
      </c>
      <c r="J3695">
        <v>1446352529</v>
      </c>
      <c r="K3695" t="b">
        <v>0</v>
      </c>
      <c r="L3695">
        <v>14</v>
      </c>
      <c r="M3695" t="b">
        <v>1</v>
      </c>
      <c r="N3695" s="11">
        <f t="shared" si="342"/>
        <v>129.12912912912913</v>
      </c>
      <c r="O3695" s="16">
        <f t="shared" si="343"/>
        <v>42309.191307870366</v>
      </c>
      <c r="P3695" s="18">
        <f t="shared" si="344"/>
        <v>42338.9375</v>
      </c>
      <c r="Q3695" t="s">
        <v>8271</v>
      </c>
      <c r="R3695" s="7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7">
        <v>3500</v>
      </c>
      <c r="E3696">
        <v>3760</v>
      </c>
      <c r="F3696" t="s">
        <v>8219</v>
      </c>
      <c r="G3696" t="s">
        <v>8224</v>
      </c>
      <c r="H3696" t="s">
        <v>8246</v>
      </c>
      <c r="I3696" s="9">
        <v>1465178400</v>
      </c>
      <c r="J3696">
        <v>1461985967</v>
      </c>
      <c r="K3696" t="b">
        <v>0</v>
      </c>
      <c r="L3696">
        <v>60</v>
      </c>
      <c r="M3696" t="b">
        <v>1</v>
      </c>
      <c r="N3696" s="11">
        <f t="shared" si="342"/>
        <v>107.42857142857143</v>
      </c>
      <c r="O3696" s="16">
        <f t="shared" si="343"/>
        <v>42490.133877314816</v>
      </c>
      <c r="P3696" s="18">
        <f t="shared" si="344"/>
        <v>42527.083333333328</v>
      </c>
      <c r="Q3696" t="s">
        <v>8271</v>
      </c>
      <c r="R3696" s="7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7">
        <v>4000</v>
      </c>
      <c r="E3697">
        <v>4005</v>
      </c>
      <c r="F3697" t="s">
        <v>8219</v>
      </c>
      <c r="G3697" t="s">
        <v>8224</v>
      </c>
      <c r="H3697" t="s">
        <v>8246</v>
      </c>
      <c r="I3697" s="9">
        <v>1421009610</v>
      </c>
      <c r="J3697">
        <v>1419281610</v>
      </c>
      <c r="K3697" t="b">
        <v>0</v>
      </c>
      <c r="L3697">
        <v>33</v>
      </c>
      <c r="M3697" t="b">
        <v>1</v>
      </c>
      <c r="N3697" s="11">
        <f t="shared" si="342"/>
        <v>100.125</v>
      </c>
      <c r="O3697" s="16">
        <f t="shared" si="343"/>
        <v>41995.870486111111</v>
      </c>
      <c r="P3697" s="18">
        <f t="shared" si="344"/>
        <v>42015.870486111111</v>
      </c>
      <c r="Q3697" t="s">
        <v>8271</v>
      </c>
      <c r="R3697" s="7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7">
        <v>2000</v>
      </c>
      <c r="E3698">
        <v>3100</v>
      </c>
      <c r="F3698" t="s">
        <v>8219</v>
      </c>
      <c r="G3698" t="s">
        <v>8225</v>
      </c>
      <c r="H3698" t="s">
        <v>8247</v>
      </c>
      <c r="I3698" s="9">
        <v>1423838916</v>
      </c>
      <c r="J3698">
        <v>1418654916</v>
      </c>
      <c r="K3698" t="b">
        <v>0</v>
      </c>
      <c r="L3698">
        <v>78</v>
      </c>
      <c r="M3698" t="b">
        <v>1</v>
      </c>
      <c r="N3698" s="11">
        <f t="shared" si="342"/>
        <v>155</v>
      </c>
      <c r="O3698" s="16">
        <f t="shared" si="343"/>
        <v>41988.617083333331</v>
      </c>
      <c r="P3698" s="18">
        <f t="shared" si="344"/>
        <v>42048.617083333331</v>
      </c>
      <c r="Q3698" t="s">
        <v>8271</v>
      </c>
      <c r="R3698" s="7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7">
        <v>2000</v>
      </c>
      <c r="E3699">
        <v>2160</v>
      </c>
      <c r="F3699" t="s">
        <v>8219</v>
      </c>
      <c r="G3699" t="s">
        <v>8225</v>
      </c>
      <c r="H3699" t="s">
        <v>8247</v>
      </c>
      <c r="I3699" s="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>
        <f t="shared" si="342"/>
        <v>108</v>
      </c>
      <c r="O3699" s="16">
        <f t="shared" si="343"/>
        <v>42479.465833333335</v>
      </c>
      <c r="P3699" s="18">
        <f t="shared" si="344"/>
        <v>42500.465833333335</v>
      </c>
      <c r="Q3699" t="s">
        <v>8271</v>
      </c>
      <c r="R3699" s="7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7">
        <v>5000</v>
      </c>
      <c r="E3700">
        <v>5526</v>
      </c>
      <c r="F3700" t="s">
        <v>8219</v>
      </c>
      <c r="G3700" t="s">
        <v>8224</v>
      </c>
      <c r="H3700" t="s">
        <v>8246</v>
      </c>
      <c r="I3700" s="9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>
        <f t="shared" si="342"/>
        <v>110.52</v>
      </c>
      <c r="O3700" s="16">
        <f t="shared" si="343"/>
        <v>42401.806562500002</v>
      </c>
      <c r="P3700" s="18">
        <f t="shared" si="344"/>
        <v>42431.806562500002</v>
      </c>
      <c r="Q3700" t="s">
        <v>8271</v>
      </c>
      <c r="R3700" s="7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7">
        <v>2500</v>
      </c>
      <c r="E3701">
        <v>2520</v>
      </c>
      <c r="F3701" t="s">
        <v>8219</v>
      </c>
      <c r="G3701" t="s">
        <v>8224</v>
      </c>
      <c r="H3701" t="s">
        <v>8246</v>
      </c>
      <c r="I3701" s="9">
        <v>1413383216</v>
      </c>
      <c r="J3701">
        <v>1410791216</v>
      </c>
      <c r="K3701" t="b">
        <v>0</v>
      </c>
      <c r="L3701">
        <v>40</v>
      </c>
      <c r="M3701" t="b">
        <v>1</v>
      </c>
      <c r="N3701" s="11">
        <f t="shared" si="342"/>
        <v>100.8</v>
      </c>
      <c r="O3701" s="16">
        <f t="shared" si="343"/>
        <v>41897.602037037039</v>
      </c>
      <c r="P3701" s="18">
        <f t="shared" si="344"/>
        <v>41927.602037037039</v>
      </c>
      <c r="Q3701" t="s">
        <v>8271</v>
      </c>
      <c r="R3701" s="7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7">
        <v>500</v>
      </c>
      <c r="E3702">
        <v>606</v>
      </c>
      <c r="F3702" t="s">
        <v>8219</v>
      </c>
      <c r="G3702" t="s">
        <v>8224</v>
      </c>
      <c r="H3702" t="s">
        <v>8246</v>
      </c>
      <c r="I3702" s="9">
        <v>1412092800</v>
      </c>
      <c r="J3702">
        <v>1409493800</v>
      </c>
      <c r="K3702" t="b">
        <v>0</v>
      </c>
      <c r="L3702">
        <v>18</v>
      </c>
      <c r="M3702" t="b">
        <v>1</v>
      </c>
      <c r="N3702" s="11">
        <f t="shared" si="342"/>
        <v>121.2</v>
      </c>
      <c r="O3702" s="16">
        <f t="shared" si="343"/>
        <v>41882.585648148146</v>
      </c>
      <c r="P3702" s="18">
        <f t="shared" si="344"/>
        <v>41912.666666666664</v>
      </c>
      <c r="Q3702" t="s">
        <v>8271</v>
      </c>
      <c r="R3702" s="7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7">
        <v>1500</v>
      </c>
      <c r="E3703">
        <v>1505</v>
      </c>
      <c r="F3703" t="s">
        <v>8219</v>
      </c>
      <c r="G3703" t="s">
        <v>8225</v>
      </c>
      <c r="H3703" t="s">
        <v>8247</v>
      </c>
      <c r="I3703" s="9">
        <v>1433422793</v>
      </c>
      <c r="J3703">
        <v>1430830793</v>
      </c>
      <c r="K3703" t="b">
        <v>0</v>
      </c>
      <c r="L3703">
        <v>39</v>
      </c>
      <c r="M3703" t="b">
        <v>1</v>
      </c>
      <c r="N3703" s="11">
        <f t="shared" si="342"/>
        <v>100.33333333333334</v>
      </c>
      <c r="O3703" s="16">
        <f t="shared" si="343"/>
        <v>42129.541585648149</v>
      </c>
      <c r="P3703" s="18">
        <f t="shared" si="344"/>
        <v>42159.541585648149</v>
      </c>
      <c r="Q3703" t="s">
        <v>8271</v>
      </c>
      <c r="R3703" s="7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7">
        <v>3000</v>
      </c>
      <c r="E3704">
        <v>3275</v>
      </c>
      <c r="F3704" t="s">
        <v>8219</v>
      </c>
      <c r="G3704" t="s">
        <v>8225</v>
      </c>
      <c r="H3704" t="s">
        <v>8247</v>
      </c>
      <c r="I3704" s="9">
        <v>1468191540</v>
      </c>
      <c r="J3704">
        <v>1464958484</v>
      </c>
      <c r="K3704" t="b">
        <v>0</v>
      </c>
      <c r="L3704">
        <v>21</v>
      </c>
      <c r="M3704" t="b">
        <v>1</v>
      </c>
      <c r="N3704" s="11">
        <f t="shared" si="342"/>
        <v>109.16666666666666</v>
      </c>
      <c r="O3704" s="16">
        <f t="shared" si="343"/>
        <v>42524.53800925926</v>
      </c>
      <c r="P3704" s="18">
        <f t="shared" si="344"/>
        <v>42561.957638888889</v>
      </c>
      <c r="Q3704" t="s">
        <v>8271</v>
      </c>
      <c r="R3704" s="7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7">
        <v>1050</v>
      </c>
      <c r="E3705">
        <v>1296</v>
      </c>
      <c r="F3705" t="s">
        <v>8219</v>
      </c>
      <c r="G3705" t="s">
        <v>8224</v>
      </c>
      <c r="H3705" t="s">
        <v>8246</v>
      </c>
      <c r="I3705" s="9">
        <v>1471071540</v>
      </c>
      <c r="J3705">
        <v>1467720388</v>
      </c>
      <c r="K3705" t="b">
        <v>0</v>
      </c>
      <c r="L3705">
        <v>30</v>
      </c>
      <c r="M3705" t="b">
        <v>1</v>
      </c>
      <c r="N3705" s="11">
        <f t="shared" si="342"/>
        <v>123.42857142857142</v>
      </c>
      <c r="O3705" s="16">
        <f t="shared" si="343"/>
        <v>42556.504490740743</v>
      </c>
      <c r="P3705" s="18">
        <f t="shared" si="344"/>
        <v>42595.290972222225</v>
      </c>
      <c r="Q3705" t="s">
        <v>8271</v>
      </c>
      <c r="R3705" s="7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7">
        <v>300</v>
      </c>
      <c r="E3706">
        <v>409.01</v>
      </c>
      <c r="F3706" t="s">
        <v>8219</v>
      </c>
      <c r="G3706" t="s">
        <v>8225</v>
      </c>
      <c r="H3706" t="s">
        <v>8247</v>
      </c>
      <c r="I3706" s="9">
        <v>1464712394</v>
      </c>
      <c r="J3706">
        <v>1459528394</v>
      </c>
      <c r="K3706" t="b">
        <v>0</v>
      </c>
      <c r="L3706">
        <v>27</v>
      </c>
      <c r="M3706" t="b">
        <v>1</v>
      </c>
      <c r="N3706" s="11">
        <f t="shared" si="342"/>
        <v>136.33666666666667</v>
      </c>
      <c r="O3706" s="16">
        <f t="shared" si="343"/>
        <v>42461.689745370371</v>
      </c>
      <c r="P3706" s="18">
        <f t="shared" si="344"/>
        <v>42521.689745370371</v>
      </c>
      <c r="Q3706" t="s">
        <v>8271</v>
      </c>
      <c r="R3706" s="7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7">
        <v>2827</v>
      </c>
      <c r="E3707">
        <v>2925</v>
      </c>
      <c r="F3707" t="s">
        <v>8219</v>
      </c>
      <c r="G3707" t="s">
        <v>8224</v>
      </c>
      <c r="H3707" t="s">
        <v>8246</v>
      </c>
      <c r="I3707" s="9">
        <v>1403546400</v>
      </c>
      <c r="J3707">
        <v>1401714114</v>
      </c>
      <c r="K3707" t="b">
        <v>0</v>
      </c>
      <c r="L3707">
        <v>35</v>
      </c>
      <c r="M3707" t="b">
        <v>1</v>
      </c>
      <c r="N3707" s="11">
        <f t="shared" si="342"/>
        <v>103.46657233816768</v>
      </c>
      <c r="O3707" s="16">
        <f t="shared" si="343"/>
        <v>41792.542986111112</v>
      </c>
      <c r="P3707" s="18">
        <f t="shared" si="344"/>
        <v>41813.75</v>
      </c>
      <c r="Q3707" t="s">
        <v>8271</v>
      </c>
      <c r="R3707" s="7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7">
        <v>1500</v>
      </c>
      <c r="E3708">
        <v>1820</v>
      </c>
      <c r="F3708" t="s">
        <v>8219</v>
      </c>
      <c r="G3708" t="s">
        <v>8224</v>
      </c>
      <c r="H3708" t="s">
        <v>8246</v>
      </c>
      <c r="I3708" s="9">
        <v>1410558949</v>
      </c>
      <c r="J3708">
        <v>1409262949</v>
      </c>
      <c r="K3708" t="b">
        <v>0</v>
      </c>
      <c r="L3708">
        <v>13</v>
      </c>
      <c r="M3708" t="b">
        <v>1</v>
      </c>
      <c r="N3708" s="11">
        <f t="shared" si="342"/>
        <v>121.33333333333334</v>
      </c>
      <c r="O3708" s="16">
        <f t="shared" si="343"/>
        <v>41879.913761574076</v>
      </c>
      <c r="P3708" s="18">
        <f t="shared" si="344"/>
        <v>41894.913761574076</v>
      </c>
      <c r="Q3708" t="s">
        <v>8271</v>
      </c>
      <c r="R3708" s="7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7">
        <v>1000</v>
      </c>
      <c r="E3709">
        <v>1860</v>
      </c>
      <c r="F3709" t="s">
        <v>8219</v>
      </c>
      <c r="G3709" t="s">
        <v>8224</v>
      </c>
      <c r="H3709" t="s">
        <v>8246</v>
      </c>
      <c r="I3709" s="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>
        <f t="shared" si="342"/>
        <v>186</v>
      </c>
      <c r="O3709" s="16">
        <f t="shared" si="343"/>
        <v>42552.048356481479</v>
      </c>
      <c r="P3709" s="18">
        <f t="shared" si="344"/>
        <v>42573.226388888885</v>
      </c>
      <c r="Q3709" t="s">
        <v>8271</v>
      </c>
      <c r="R3709" s="7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7">
        <v>700</v>
      </c>
      <c r="E3710">
        <v>2100</v>
      </c>
      <c r="F3710" t="s">
        <v>8219</v>
      </c>
      <c r="G3710" t="s">
        <v>8224</v>
      </c>
      <c r="H3710" t="s">
        <v>8246</v>
      </c>
      <c r="I3710" s="9">
        <v>1404444286</v>
      </c>
      <c r="J3710">
        <v>1403234686</v>
      </c>
      <c r="K3710" t="b">
        <v>0</v>
      </c>
      <c r="L3710">
        <v>39</v>
      </c>
      <c r="M3710" t="b">
        <v>1</v>
      </c>
      <c r="N3710" s="11">
        <f t="shared" si="342"/>
        <v>300</v>
      </c>
      <c r="O3710" s="16">
        <f t="shared" si="343"/>
        <v>41810.142199074071</v>
      </c>
      <c r="P3710" s="18">
        <f t="shared" si="344"/>
        <v>41824.142199074071</v>
      </c>
      <c r="Q3710" t="s">
        <v>8271</v>
      </c>
      <c r="R3710" s="7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7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9">
        <v>1403715546</v>
      </c>
      <c r="J3711">
        <v>1401123546</v>
      </c>
      <c r="K3711" t="b">
        <v>0</v>
      </c>
      <c r="L3711">
        <v>35</v>
      </c>
      <c r="M3711" t="b">
        <v>1</v>
      </c>
      <c r="N3711" s="11">
        <f t="shared" si="342"/>
        <v>108.25</v>
      </c>
      <c r="O3711" s="16">
        <f t="shared" si="343"/>
        <v>41785.707708333335</v>
      </c>
      <c r="P3711" s="18">
        <f t="shared" si="344"/>
        <v>41815.707708333335</v>
      </c>
      <c r="Q3711" t="s">
        <v>8271</v>
      </c>
      <c r="R3711" s="7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7">
        <v>1300</v>
      </c>
      <c r="E3712">
        <v>1835</v>
      </c>
      <c r="F3712" t="s">
        <v>8219</v>
      </c>
      <c r="G3712" t="s">
        <v>8224</v>
      </c>
      <c r="H3712" t="s">
        <v>8246</v>
      </c>
      <c r="I3712" s="9">
        <v>1428068988</v>
      </c>
      <c r="J3712">
        <v>1425908988</v>
      </c>
      <c r="K3712" t="b">
        <v>0</v>
      </c>
      <c r="L3712">
        <v>27</v>
      </c>
      <c r="M3712" t="b">
        <v>1</v>
      </c>
      <c r="N3712" s="11">
        <f t="shared" si="342"/>
        <v>141.15384615384616</v>
      </c>
      <c r="O3712" s="16">
        <f t="shared" si="343"/>
        <v>42072.576249999998</v>
      </c>
      <c r="P3712" s="18">
        <f t="shared" si="344"/>
        <v>42097.576249999998</v>
      </c>
      <c r="Q3712" t="s">
        <v>8271</v>
      </c>
      <c r="R3712" s="7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7">
        <v>500</v>
      </c>
      <c r="E3713">
        <v>570</v>
      </c>
      <c r="F3713" t="s">
        <v>8219</v>
      </c>
      <c r="G3713" t="s">
        <v>8224</v>
      </c>
      <c r="H3713" t="s">
        <v>8246</v>
      </c>
      <c r="I3713" s="9">
        <v>1402848000</v>
      </c>
      <c r="J3713">
        <v>1400606573</v>
      </c>
      <c r="K3713" t="b">
        <v>0</v>
      </c>
      <c r="L3713">
        <v>21</v>
      </c>
      <c r="M3713" t="b">
        <v>1</v>
      </c>
      <c r="N3713" s="11">
        <f t="shared" si="342"/>
        <v>113.99999999999999</v>
      </c>
      <c r="O3713" s="16">
        <f t="shared" si="343"/>
        <v>41779.724224537036</v>
      </c>
      <c r="P3713" s="18">
        <f t="shared" si="344"/>
        <v>41805.666666666664</v>
      </c>
      <c r="Q3713" t="s">
        <v>8271</v>
      </c>
      <c r="R3713" s="7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7">
        <v>7500</v>
      </c>
      <c r="E3714">
        <v>11530</v>
      </c>
      <c r="F3714" t="s">
        <v>8219</v>
      </c>
      <c r="G3714" t="s">
        <v>8224</v>
      </c>
      <c r="H3714" t="s">
        <v>8246</v>
      </c>
      <c r="I3714" s="9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>
        <f t="shared" ref="N3714:N3777" si="348">E3714/D3714*100</f>
        <v>153.73333333333335</v>
      </c>
      <c r="O3714" s="16">
        <f t="shared" ref="O3714:O3777" si="349">(((J3714/60)/60)/24)+DATE(1970,1,1)</f>
        <v>42134.172071759262</v>
      </c>
      <c r="P3714" s="18">
        <f t="shared" ref="P3714:P3777" si="350">(((I3714/60)/60)/24)+DATE(1970,1,1)</f>
        <v>42155.290972222225</v>
      </c>
      <c r="Q3714" t="s">
        <v>8271</v>
      </c>
      <c r="R3714" s="7">
        <f t="shared" ref="R3714:R3777" si="351">E3714/L3714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7">
        <v>2000</v>
      </c>
      <c r="E3715">
        <v>2030</v>
      </c>
      <c r="F3715" t="s">
        <v>8219</v>
      </c>
      <c r="G3715" t="s">
        <v>8224</v>
      </c>
      <c r="H3715" t="s">
        <v>8246</v>
      </c>
      <c r="I3715" s="9">
        <v>1465062166</v>
      </c>
      <c r="J3715">
        <v>1463334166</v>
      </c>
      <c r="K3715" t="b">
        <v>0</v>
      </c>
      <c r="L3715">
        <v>19</v>
      </c>
      <c r="M3715" t="b">
        <v>1</v>
      </c>
      <c r="N3715" s="11">
        <f t="shared" si="348"/>
        <v>101.49999999999999</v>
      </c>
      <c r="O3715" s="16">
        <f t="shared" si="349"/>
        <v>42505.738032407404</v>
      </c>
      <c r="P3715" s="18">
        <f t="shared" si="350"/>
        <v>42525.738032407404</v>
      </c>
      <c r="Q3715" t="s">
        <v>8271</v>
      </c>
      <c r="R3715" s="7">
        <f t="shared" si="351"/>
        <v>106.84210526315789</v>
      </c>
      <c r="S3715" t="str">
        <f t="shared" ref="S3715:S3778" si="352">LEFT(Q3715,FIND("/",Q3715)-1)</f>
        <v>theater</v>
      </c>
      <c r="T3715" t="str">
        <f t="shared" ref="T3715:T3778" si="353">RIGHT(Q3715,LEN(Q3715)-FIND("/",Q3715))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7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9">
        <v>1432612740</v>
      </c>
      <c r="J3716">
        <v>1429881667</v>
      </c>
      <c r="K3716" t="b">
        <v>0</v>
      </c>
      <c r="L3716">
        <v>97</v>
      </c>
      <c r="M3716" t="b">
        <v>1</v>
      </c>
      <c r="N3716" s="11">
        <f t="shared" si="348"/>
        <v>102.35000000000001</v>
      </c>
      <c r="O3716" s="16">
        <f t="shared" si="349"/>
        <v>42118.556331018524</v>
      </c>
      <c r="P3716" s="18">
        <f t="shared" si="350"/>
        <v>42150.165972222225</v>
      </c>
      <c r="Q3716" t="s">
        <v>8271</v>
      </c>
      <c r="R3716" s="7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7">
        <v>3500</v>
      </c>
      <c r="E3717">
        <v>3590</v>
      </c>
      <c r="F3717" t="s">
        <v>8219</v>
      </c>
      <c r="G3717" t="s">
        <v>8225</v>
      </c>
      <c r="H3717" t="s">
        <v>8247</v>
      </c>
      <c r="I3717" s="9">
        <v>1427806320</v>
      </c>
      <c r="J3717">
        <v>1422834819</v>
      </c>
      <c r="K3717" t="b">
        <v>0</v>
      </c>
      <c r="L3717">
        <v>27</v>
      </c>
      <c r="M3717" t="b">
        <v>1</v>
      </c>
      <c r="N3717" s="11">
        <f t="shared" si="348"/>
        <v>102.57142857142858</v>
      </c>
      <c r="O3717" s="16">
        <f t="shared" si="349"/>
        <v>42036.995590277773</v>
      </c>
      <c r="P3717" s="18">
        <f t="shared" si="350"/>
        <v>42094.536111111112</v>
      </c>
      <c r="Q3717" t="s">
        <v>8271</v>
      </c>
      <c r="R3717" s="7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7">
        <v>800</v>
      </c>
      <c r="E3718">
        <v>1246</v>
      </c>
      <c r="F3718" t="s">
        <v>8219</v>
      </c>
      <c r="G3718" t="s">
        <v>8224</v>
      </c>
      <c r="H3718" t="s">
        <v>8246</v>
      </c>
      <c r="I3718" s="9">
        <v>1453411109</v>
      </c>
      <c r="J3718">
        <v>1450819109</v>
      </c>
      <c r="K3718" t="b">
        <v>0</v>
      </c>
      <c r="L3718">
        <v>24</v>
      </c>
      <c r="M3718" t="b">
        <v>1</v>
      </c>
      <c r="N3718" s="11">
        <f t="shared" si="348"/>
        <v>155.75</v>
      </c>
      <c r="O3718" s="16">
        <f t="shared" si="349"/>
        <v>42360.887835648144</v>
      </c>
      <c r="P3718" s="18">
        <f t="shared" si="350"/>
        <v>42390.887835648144</v>
      </c>
      <c r="Q3718" t="s">
        <v>8271</v>
      </c>
      <c r="R3718" s="7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7">
        <v>4000</v>
      </c>
      <c r="E3719">
        <v>4030</v>
      </c>
      <c r="F3719" t="s">
        <v>8219</v>
      </c>
      <c r="G3719" t="s">
        <v>8225</v>
      </c>
      <c r="H3719" t="s">
        <v>8247</v>
      </c>
      <c r="I3719" s="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>
        <f t="shared" si="348"/>
        <v>100.75</v>
      </c>
      <c r="O3719" s="16">
        <f t="shared" si="349"/>
        <v>42102.866307870368</v>
      </c>
      <c r="P3719" s="18">
        <f t="shared" si="350"/>
        <v>42133.866307870368</v>
      </c>
      <c r="Q3719" t="s">
        <v>8271</v>
      </c>
      <c r="R3719" s="7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7">
        <v>500</v>
      </c>
      <c r="E3720">
        <v>1197</v>
      </c>
      <c r="F3720" t="s">
        <v>8219</v>
      </c>
      <c r="G3720" t="s">
        <v>8225</v>
      </c>
      <c r="H3720" t="s">
        <v>8247</v>
      </c>
      <c r="I3720" s="9">
        <v>1425057075</v>
      </c>
      <c r="J3720">
        <v>1422465075</v>
      </c>
      <c r="K3720" t="b">
        <v>0</v>
      </c>
      <c r="L3720">
        <v>46</v>
      </c>
      <c r="M3720" t="b">
        <v>1</v>
      </c>
      <c r="N3720" s="11">
        <f t="shared" si="348"/>
        <v>239.4</v>
      </c>
      <c r="O3720" s="16">
        <f t="shared" si="349"/>
        <v>42032.716145833328</v>
      </c>
      <c r="P3720" s="18">
        <f t="shared" si="350"/>
        <v>42062.716145833328</v>
      </c>
      <c r="Q3720" t="s">
        <v>8271</v>
      </c>
      <c r="R3720" s="7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7">
        <v>200</v>
      </c>
      <c r="E3721">
        <v>420</v>
      </c>
      <c r="F3721" t="s">
        <v>8219</v>
      </c>
      <c r="G3721" t="s">
        <v>8225</v>
      </c>
      <c r="H3721" t="s">
        <v>8247</v>
      </c>
      <c r="I3721" s="9">
        <v>1434994266</v>
      </c>
      <c r="J3721">
        <v>1432402266</v>
      </c>
      <c r="K3721" t="b">
        <v>0</v>
      </c>
      <c r="L3721">
        <v>4</v>
      </c>
      <c r="M3721" t="b">
        <v>1</v>
      </c>
      <c r="N3721" s="11">
        <f t="shared" si="348"/>
        <v>210</v>
      </c>
      <c r="O3721" s="16">
        <f t="shared" si="349"/>
        <v>42147.729930555557</v>
      </c>
      <c r="P3721" s="18">
        <f t="shared" si="350"/>
        <v>42177.729930555557</v>
      </c>
      <c r="Q3721" t="s">
        <v>8271</v>
      </c>
      <c r="R3721" s="7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7">
        <v>3300</v>
      </c>
      <c r="E3722">
        <v>3449</v>
      </c>
      <c r="F3722" t="s">
        <v>8219</v>
      </c>
      <c r="G3722" t="s">
        <v>8224</v>
      </c>
      <c r="H3722" t="s">
        <v>8246</v>
      </c>
      <c r="I3722" s="9">
        <v>1435881006</v>
      </c>
      <c r="J3722">
        <v>1433980206</v>
      </c>
      <c r="K3722" t="b">
        <v>0</v>
      </c>
      <c r="L3722">
        <v>40</v>
      </c>
      <c r="M3722" t="b">
        <v>1</v>
      </c>
      <c r="N3722" s="11">
        <f t="shared" si="348"/>
        <v>104.51515151515152</v>
      </c>
      <c r="O3722" s="16">
        <f t="shared" si="349"/>
        <v>42165.993125000001</v>
      </c>
      <c r="P3722" s="18">
        <f t="shared" si="350"/>
        <v>42187.993125000001</v>
      </c>
      <c r="Q3722" t="s">
        <v>8271</v>
      </c>
      <c r="R3722" s="7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7">
        <v>5000</v>
      </c>
      <c r="E3723">
        <v>5040</v>
      </c>
      <c r="F3723" t="s">
        <v>8219</v>
      </c>
      <c r="G3723" t="s">
        <v>8224</v>
      </c>
      <c r="H3723" t="s">
        <v>8246</v>
      </c>
      <c r="I3723" s="9">
        <v>1415230084</v>
      </c>
      <c r="J3723">
        <v>1413412084</v>
      </c>
      <c r="K3723" t="b">
        <v>0</v>
      </c>
      <c r="L3723">
        <v>44</v>
      </c>
      <c r="M3723" t="b">
        <v>1</v>
      </c>
      <c r="N3723" s="11">
        <f t="shared" si="348"/>
        <v>100.8</v>
      </c>
      <c r="O3723" s="16">
        <f t="shared" si="349"/>
        <v>41927.936157407406</v>
      </c>
      <c r="P3723" s="18">
        <f t="shared" si="350"/>
        <v>41948.977824074071</v>
      </c>
      <c r="Q3723" t="s">
        <v>8271</v>
      </c>
      <c r="R3723" s="7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7">
        <v>1500</v>
      </c>
      <c r="E3724">
        <v>1668</v>
      </c>
      <c r="F3724" t="s">
        <v>8219</v>
      </c>
      <c r="G3724" t="s">
        <v>8229</v>
      </c>
      <c r="H3724" t="s">
        <v>8251</v>
      </c>
      <c r="I3724" s="9">
        <v>1455231540</v>
      </c>
      <c r="J3724">
        <v>1452614847</v>
      </c>
      <c r="K3724" t="b">
        <v>0</v>
      </c>
      <c r="L3724">
        <v>35</v>
      </c>
      <c r="M3724" t="b">
        <v>1</v>
      </c>
      <c r="N3724" s="11">
        <f t="shared" si="348"/>
        <v>111.20000000000002</v>
      </c>
      <c r="O3724" s="16">
        <f t="shared" si="349"/>
        <v>42381.671840277777</v>
      </c>
      <c r="P3724" s="18">
        <f t="shared" si="350"/>
        <v>42411.957638888889</v>
      </c>
      <c r="Q3724" t="s">
        <v>8271</v>
      </c>
      <c r="R3724" s="7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7">
        <v>4500</v>
      </c>
      <c r="E3725">
        <v>4592</v>
      </c>
      <c r="F3725" t="s">
        <v>8219</v>
      </c>
      <c r="G3725" t="s">
        <v>8225</v>
      </c>
      <c r="H3725" t="s">
        <v>8247</v>
      </c>
      <c r="I3725" s="9">
        <v>1417374262</v>
      </c>
      <c r="J3725">
        <v>1414778662</v>
      </c>
      <c r="K3725" t="b">
        <v>0</v>
      </c>
      <c r="L3725">
        <v>63</v>
      </c>
      <c r="M3725" t="b">
        <v>1</v>
      </c>
      <c r="N3725" s="11">
        <f t="shared" si="348"/>
        <v>102.04444444444445</v>
      </c>
      <c r="O3725" s="16">
        <f t="shared" si="349"/>
        <v>41943.753032407411</v>
      </c>
      <c r="P3725" s="18">
        <f t="shared" si="350"/>
        <v>41973.794699074075</v>
      </c>
      <c r="Q3725" t="s">
        <v>8271</v>
      </c>
      <c r="R3725" s="7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7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9">
        <v>1462402800</v>
      </c>
      <c r="J3726">
        <v>1459856860</v>
      </c>
      <c r="K3726" t="b">
        <v>0</v>
      </c>
      <c r="L3726">
        <v>89</v>
      </c>
      <c r="M3726" t="b">
        <v>1</v>
      </c>
      <c r="N3726" s="11">
        <f t="shared" si="348"/>
        <v>102.54767441860466</v>
      </c>
      <c r="O3726" s="16">
        <f t="shared" si="349"/>
        <v>42465.491435185191</v>
      </c>
      <c r="P3726" s="18">
        <f t="shared" si="350"/>
        <v>42494.958333333328</v>
      </c>
      <c r="Q3726" t="s">
        <v>8271</v>
      </c>
      <c r="R3726" s="7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7">
        <v>300</v>
      </c>
      <c r="E3727">
        <v>381</v>
      </c>
      <c r="F3727" t="s">
        <v>8219</v>
      </c>
      <c r="G3727" t="s">
        <v>8225</v>
      </c>
      <c r="H3727" t="s">
        <v>8247</v>
      </c>
      <c r="I3727" s="9">
        <v>1455831000</v>
      </c>
      <c r="J3727">
        <v>1454366467</v>
      </c>
      <c r="K3727" t="b">
        <v>0</v>
      </c>
      <c r="L3727">
        <v>15</v>
      </c>
      <c r="M3727" t="b">
        <v>1</v>
      </c>
      <c r="N3727" s="11">
        <f t="shared" si="348"/>
        <v>127</v>
      </c>
      <c r="O3727" s="16">
        <f t="shared" si="349"/>
        <v>42401.945219907408</v>
      </c>
      <c r="P3727" s="18">
        <f t="shared" si="350"/>
        <v>42418.895833333328</v>
      </c>
      <c r="Q3727" t="s">
        <v>8271</v>
      </c>
      <c r="R3727" s="7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7">
        <v>850</v>
      </c>
      <c r="E3728">
        <v>2879</v>
      </c>
      <c r="F3728" t="s">
        <v>8219</v>
      </c>
      <c r="G3728" t="s">
        <v>8224</v>
      </c>
      <c r="H3728" t="s">
        <v>8246</v>
      </c>
      <c r="I3728" s="9">
        <v>1461963600</v>
      </c>
      <c r="J3728">
        <v>1459567371</v>
      </c>
      <c r="K3728" t="b">
        <v>0</v>
      </c>
      <c r="L3728">
        <v>46</v>
      </c>
      <c r="M3728" t="b">
        <v>1</v>
      </c>
      <c r="N3728" s="11">
        <f t="shared" si="348"/>
        <v>338.70588235294122</v>
      </c>
      <c r="O3728" s="16">
        <f t="shared" si="349"/>
        <v>42462.140868055561</v>
      </c>
      <c r="P3728" s="18">
        <f t="shared" si="350"/>
        <v>42489.875</v>
      </c>
      <c r="Q3728" t="s">
        <v>8271</v>
      </c>
      <c r="R3728" s="7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7">
        <v>2000</v>
      </c>
      <c r="E3729">
        <v>2015</v>
      </c>
      <c r="F3729" t="s">
        <v>8219</v>
      </c>
      <c r="G3729" t="s">
        <v>8224</v>
      </c>
      <c r="H3729" t="s">
        <v>8246</v>
      </c>
      <c r="I3729" s="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>
        <f t="shared" si="348"/>
        <v>100.75</v>
      </c>
      <c r="O3729" s="16">
        <f t="shared" si="349"/>
        <v>42632.348310185189</v>
      </c>
      <c r="P3729" s="18">
        <f t="shared" si="350"/>
        <v>42663.204861111109</v>
      </c>
      <c r="Q3729" t="s">
        <v>8271</v>
      </c>
      <c r="R3729" s="7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7">
        <v>20000</v>
      </c>
      <c r="E3730">
        <v>1862</v>
      </c>
      <c r="F3730" t="s">
        <v>8221</v>
      </c>
      <c r="G3730" t="s">
        <v>8224</v>
      </c>
      <c r="H3730" t="s">
        <v>8246</v>
      </c>
      <c r="I3730" s="9">
        <v>1439957176</v>
      </c>
      <c r="J3730">
        <v>1437365176</v>
      </c>
      <c r="K3730" t="b">
        <v>0</v>
      </c>
      <c r="L3730">
        <v>31</v>
      </c>
      <c r="M3730" t="b">
        <v>0</v>
      </c>
      <c r="N3730" s="11">
        <f t="shared" si="348"/>
        <v>9.31</v>
      </c>
      <c r="O3730" s="16">
        <f t="shared" si="349"/>
        <v>42205.171018518522</v>
      </c>
      <c r="P3730" s="18">
        <f t="shared" si="350"/>
        <v>42235.171018518522</v>
      </c>
      <c r="Q3730" t="s">
        <v>8271</v>
      </c>
      <c r="R3730" s="7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7">
        <v>5000</v>
      </c>
      <c r="E3731">
        <v>362</v>
      </c>
      <c r="F3731" t="s">
        <v>8221</v>
      </c>
      <c r="G3731" t="s">
        <v>8224</v>
      </c>
      <c r="H3731" t="s">
        <v>8246</v>
      </c>
      <c r="I3731" s="9">
        <v>1427082912</v>
      </c>
      <c r="J3731">
        <v>1423198512</v>
      </c>
      <c r="K3731" t="b">
        <v>0</v>
      </c>
      <c r="L3731">
        <v>5</v>
      </c>
      <c r="M3731" t="b">
        <v>0</v>
      </c>
      <c r="N3731" s="11">
        <f t="shared" si="348"/>
        <v>7.24</v>
      </c>
      <c r="O3731" s="16">
        <f t="shared" si="349"/>
        <v>42041.205000000002</v>
      </c>
      <c r="P3731" s="18">
        <f t="shared" si="350"/>
        <v>42086.16333333333</v>
      </c>
      <c r="Q3731" t="s">
        <v>8271</v>
      </c>
      <c r="R3731" s="7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7">
        <v>1000</v>
      </c>
      <c r="E3732">
        <v>100</v>
      </c>
      <c r="F3732" t="s">
        <v>8221</v>
      </c>
      <c r="G3732" t="s">
        <v>8224</v>
      </c>
      <c r="H3732" t="s">
        <v>8246</v>
      </c>
      <c r="I3732" s="9">
        <v>1439828159</v>
      </c>
      <c r="J3732">
        <v>1437236159</v>
      </c>
      <c r="K3732" t="b">
        <v>0</v>
      </c>
      <c r="L3732">
        <v>1</v>
      </c>
      <c r="M3732" t="b">
        <v>0</v>
      </c>
      <c r="N3732" s="11">
        <f t="shared" si="348"/>
        <v>10</v>
      </c>
      <c r="O3732" s="16">
        <f t="shared" si="349"/>
        <v>42203.677766203706</v>
      </c>
      <c r="P3732" s="18">
        <f t="shared" si="350"/>
        <v>42233.677766203706</v>
      </c>
      <c r="Q3732" t="s">
        <v>8271</v>
      </c>
      <c r="R3732" s="7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7">
        <v>5500</v>
      </c>
      <c r="E3733">
        <v>620</v>
      </c>
      <c r="F3733" t="s">
        <v>8221</v>
      </c>
      <c r="G3733" t="s">
        <v>8224</v>
      </c>
      <c r="H3733" t="s">
        <v>8246</v>
      </c>
      <c r="I3733" s="9">
        <v>1420860180</v>
      </c>
      <c r="J3733">
        <v>1418234646</v>
      </c>
      <c r="K3733" t="b">
        <v>0</v>
      </c>
      <c r="L3733">
        <v>12</v>
      </c>
      <c r="M3733" t="b">
        <v>0</v>
      </c>
      <c r="N3733" s="11">
        <f t="shared" si="348"/>
        <v>11.272727272727273</v>
      </c>
      <c r="O3733" s="16">
        <f t="shared" si="349"/>
        <v>41983.752847222218</v>
      </c>
      <c r="P3733" s="18">
        <f t="shared" si="350"/>
        <v>42014.140972222223</v>
      </c>
      <c r="Q3733" t="s">
        <v>8271</v>
      </c>
      <c r="R3733" s="7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7">
        <v>850</v>
      </c>
      <c r="E3734">
        <v>131</v>
      </c>
      <c r="F3734" t="s">
        <v>8221</v>
      </c>
      <c r="G3734" t="s">
        <v>8233</v>
      </c>
      <c r="H3734" t="s">
        <v>8249</v>
      </c>
      <c r="I3734" s="9">
        <v>1422100800</v>
      </c>
      <c r="J3734">
        <v>1416932133</v>
      </c>
      <c r="K3734" t="b">
        <v>0</v>
      </c>
      <c r="L3734">
        <v>4</v>
      </c>
      <c r="M3734" t="b">
        <v>0</v>
      </c>
      <c r="N3734" s="11">
        <f t="shared" si="348"/>
        <v>15.411764705882353</v>
      </c>
      <c r="O3734" s="16">
        <f t="shared" si="349"/>
        <v>41968.677465277782</v>
      </c>
      <c r="P3734" s="18">
        <f t="shared" si="350"/>
        <v>42028.5</v>
      </c>
      <c r="Q3734" t="s">
        <v>8271</v>
      </c>
      <c r="R3734" s="7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7">
        <v>1500</v>
      </c>
      <c r="E3735">
        <v>0</v>
      </c>
      <c r="F3735" t="s">
        <v>8221</v>
      </c>
      <c r="G3735" t="s">
        <v>8224</v>
      </c>
      <c r="H3735" t="s">
        <v>8246</v>
      </c>
      <c r="I3735" s="9">
        <v>1429396200</v>
      </c>
      <c r="J3735">
        <v>1428539708</v>
      </c>
      <c r="K3735" t="b">
        <v>0</v>
      </c>
      <c r="L3735">
        <v>0</v>
      </c>
      <c r="M3735" t="b">
        <v>0</v>
      </c>
      <c r="N3735" s="11">
        <f t="shared" si="348"/>
        <v>0</v>
      </c>
      <c r="O3735" s="16">
        <f t="shared" si="349"/>
        <v>42103.024398148147</v>
      </c>
      <c r="P3735" s="18">
        <f t="shared" si="350"/>
        <v>42112.9375</v>
      </c>
      <c r="Q3735" t="s">
        <v>8271</v>
      </c>
      <c r="R3735" s="7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7">
        <v>1500</v>
      </c>
      <c r="E3736">
        <v>427</v>
      </c>
      <c r="F3736" t="s">
        <v>8221</v>
      </c>
      <c r="G3736" t="s">
        <v>8224</v>
      </c>
      <c r="H3736" t="s">
        <v>8246</v>
      </c>
      <c r="I3736" s="9">
        <v>1432589896</v>
      </c>
      <c r="J3736">
        <v>1427405896</v>
      </c>
      <c r="K3736" t="b">
        <v>0</v>
      </c>
      <c r="L3736">
        <v>7</v>
      </c>
      <c r="M3736" t="b">
        <v>0</v>
      </c>
      <c r="N3736" s="11">
        <f t="shared" si="348"/>
        <v>28.466666666666669</v>
      </c>
      <c r="O3736" s="16">
        <f t="shared" si="349"/>
        <v>42089.901574074072</v>
      </c>
      <c r="P3736" s="18">
        <f t="shared" si="350"/>
        <v>42149.901574074072</v>
      </c>
      <c r="Q3736" t="s">
        <v>8271</v>
      </c>
      <c r="R3736" s="7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7">
        <v>150</v>
      </c>
      <c r="E3737">
        <v>20</v>
      </c>
      <c r="F3737" t="s">
        <v>8221</v>
      </c>
      <c r="G3737" t="s">
        <v>8225</v>
      </c>
      <c r="H3737" t="s">
        <v>8247</v>
      </c>
      <c r="I3737" s="9">
        <v>1432831089</v>
      </c>
      <c r="J3737">
        <v>1430239089</v>
      </c>
      <c r="K3737" t="b">
        <v>0</v>
      </c>
      <c r="L3737">
        <v>2</v>
      </c>
      <c r="M3737" t="b">
        <v>0</v>
      </c>
      <c r="N3737" s="11">
        <f t="shared" si="348"/>
        <v>13.333333333333334</v>
      </c>
      <c r="O3737" s="16">
        <f t="shared" si="349"/>
        <v>42122.693159722221</v>
      </c>
      <c r="P3737" s="18">
        <f t="shared" si="350"/>
        <v>42152.693159722221</v>
      </c>
      <c r="Q3737" t="s">
        <v>8271</v>
      </c>
      <c r="R3737" s="7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7">
        <v>1500</v>
      </c>
      <c r="E3738">
        <v>10</v>
      </c>
      <c r="F3738" t="s">
        <v>8221</v>
      </c>
      <c r="G3738" t="s">
        <v>8225</v>
      </c>
      <c r="H3738" t="s">
        <v>8247</v>
      </c>
      <c r="I3738" s="9">
        <v>1427133600</v>
      </c>
      <c r="J3738">
        <v>1423847093</v>
      </c>
      <c r="K3738" t="b">
        <v>0</v>
      </c>
      <c r="L3738">
        <v>1</v>
      </c>
      <c r="M3738" t="b">
        <v>0</v>
      </c>
      <c r="N3738" s="11">
        <f t="shared" si="348"/>
        <v>0.66666666666666674</v>
      </c>
      <c r="O3738" s="16">
        <f t="shared" si="349"/>
        <v>42048.711724537032</v>
      </c>
      <c r="P3738" s="18">
        <f t="shared" si="350"/>
        <v>42086.75</v>
      </c>
      <c r="Q3738" t="s">
        <v>8271</v>
      </c>
      <c r="R3738" s="7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7">
        <v>700</v>
      </c>
      <c r="E3739">
        <v>150</v>
      </c>
      <c r="F3739" t="s">
        <v>8221</v>
      </c>
      <c r="G3739" t="s">
        <v>8224</v>
      </c>
      <c r="H3739" t="s">
        <v>8246</v>
      </c>
      <c r="I3739" s="9">
        <v>1447311540</v>
      </c>
      <c r="J3739">
        <v>1445358903</v>
      </c>
      <c r="K3739" t="b">
        <v>0</v>
      </c>
      <c r="L3739">
        <v>4</v>
      </c>
      <c r="M3739" t="b">
        <v>0</v>
      </c>
      <c r="N3739" s="11">
        <f t="shared" si="348"/>
        <v>21.428571428571427</v>
      </c>
      <c r="O3739" s="16">
        <f t="shared" si="349"/>
        <v>42297.691006944442</v>
      </c>
      <c r="P3739" s="18">
        <f t="shared" si="350"/>
        <v>42320.290972222225</v>
      </c>
      <c r="Q3739" t="s">
        <v>8271</v>
      </c>
      <c r="R3739" s="7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7">
        <v>1500</v>
      </c>
      <c r="E3740">
        <v>270</v>
      </c>
      <c r="F3740" t="s">
        <v>8221</v>
      </c>
      <c r="G3740" t="s">
        <v>8225</v>
      </c>
      <c r="H3740" t="s">
        <v>8247</v>
      </c>
      <c r="I3740" s="9">
        <v>1405461600</v>
      </c>
      <c r="J3740">
        <v>1403562705</v>
      </c>
      <c r="K3740" t="b">
        <v>0</v>
      </c>
      <c r="L3740">
        <v>6</v>
      </c>
      <c r="M3740" t="b">
        <v>0</v>
      </c>
      <c r="N3740" s="11">
        <f t="shared" si="348"/>
        <v>18</v>
      </c>
      <c r="O3740" s="16">
        <f t="shared" si="349"/>
        <v>41813.938715277778</v>
      </c>
      <c r="P3740" s="18">
        <f t="shared" si="350"/>
        <v>41835.916666666664</v>
      </c>
      <c r="Q3740" t="s">
        <v>8271</v>
      </c>
      <c r="R3740" s="7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7">
        <v>4000</v>
      </c>
      <c r="E3741">
        <v>805</v>
      </c>
      <c r="F3741" t="s">
        <v>8221</v>
      </c>
      <c r="G3741" t="s">
        <v>8225</v>
      </c>
      <c r="H3741" t="s">
        <v>8247</v>
      </c>
      <c r="I3741" s="9">
        <v>1468752468</v>
      </c>
      <c r="J3741">
        <v>1467024468</v>
      </c>
      <c r="K3741" t="b">
        <v>0</v>
      </c>
      <c r="L3741">
        <v>8</v>
      </c>
      <c r="M3741" t="b">
        <v>0</v>
      </c>
      <c r="N3741" s="11">
        <f t="shared" si="348"/>
        <v>20.125</v>
      </c>
      <c r="O3741" s="16">
        <f t="shared" si="349"/>
        <v>42548.449861111112</v>
      </c>
      <c r="P3741" s="18">
        <f t="shared" si="350"/>
        <v>42568.449861111112</v>
      </c>
      <c r="Q3741" t="s">
        <v>8271</v>
      </c>
      <c r="R3741" s="7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7">
        <v>2000</v>
      </c>
      <c r="E3742">
        <v>358</v>
      </c>
      <c r="F3742" t="s">
        <v>8221</v>
      </c>
      <c r="G3742" t="s">
        <v>8224</v>
      </c>
      <c r="H3742" t="s">
        <v>8246</v>
      </c>
      <c r="I3742" s="9">
        <v>1407808438</v>
      </c>
      <c r="J3742">
        <v>1405217355</v>
      </c>
      <c r="K3742" t="b">
        <v>0</v>
      </c>
      <c r="L3742">
        <v>14</v>
      </c>
      <c r="M3742" t="b">
        <v>0</v>
      </c>
      <c r="N3742" s="11">
        <f t="shared" si="348"/>
        <v>17.899999999999999</v>
      </c>
      <c r="O3742" s="16">
        <f t="shared" si="349"/>
        <v>41833.089756944442</v>
      </c>
      <c r="P3742" s="18">
        <f t="shared" si="350"/>
        <v>41863.079143518517</v>
      </c>
      <c r="Q3742" t="s">
        <v>8271</v>
      </c>
      <c r="R3742" s="7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7">
        <v>20000</v>
      </c>
      <c r="E3743">
        <v>0</v>
      </c>
      <c r="F3743" t="s">
        <v>8221</v>
      </c>
      <c r="G3743" t="s">
        <v>8224</v>
      </c>
      <c r="H3743" t="s">
        <v>8246</v>
      </c>
      <c r="I3743" s="9">
        <v>1450389950</v>
      </c>
      <c r="J3743">
        <v>1447797950</v>
      </c>
      <c r="K3743" t="b">
        <v>0</v>
      </c>
      <c r="L3743">
        <v>0</v>
      </c>
      <c r="M3743" t="b">
        <v>0</v>
      </c>
      <c r="N3743" s="11">
        <f t="shared" si="348"/>
        <v>0</v>
      </c>
      <c r="O3743" s="16">
        <f t="shared" si="349"/>
        <v>42325.920717592591</v>
      </c>
      <c r="P3743" s="18">
        <f t="shared" si="350"/>
        <v>42355.920717592591</v>
      </c>
      <c r="Q3743" t="s">
        <v>8271</v>
      </c>
      <c r="R3743" s="7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7">
        <v>5000</v>
      </c>
      <c r="E3744">
        <v>100</v>
      </c>
      <c r="F3744" t="s">
        <v>8221</v>
      </c>
      <c r="G3744" t="s">
        <v>8224</v>
      </c>
      <c r="H3744" t="s">
        <v>8246</v>
      </c>
      <c r="I3744" s="9">
        <v>1409980144</v>
      </c>
      <c r="J3744">
        <v>1407388144</v>
      </c>
      <c r="K3744" t="b">
        <v>0</v>
      </c>
      <c r="L3744">
        <v>4</v>
      </c>
      <c r="M3744" t="b">
        <v>0</v>
      </c>
      <c r="N3744" s="11">
        <f t="shared" si="348"/>
        <v>2</v>
      </c>
      <c r="O3744" s="16">
        <f t="shared" si="349"/>
        <v>41858.214629629627</v>
      </c>
      <c r="P3744" s="18">
        <f t="shared" si="350"/>
        <v>41888.214629629627</v>
      </c>
      <c r="Q3744" t="s">
        <v>8271</v>
      </c>
      <c r="R3744" s="7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7">
        <v>2200</v>
      </c>
      <c r="E3745">
        <v>0</v>
      </c>
      <c r="F3745" t="s">
        <v>8221</v>
      </c>
      <c r="G3745" t="s">
        <v>8224</v>
      </c>
      <c r="H3745" t="s">
        <v>8246</v>
      </c>
      <c r="I3745" s="9">
        <v>1404406964</v>
      </c>
      <c r="J3745">
        <v>1401814964</v>
      </c>
      <c r="K3745" t="b">
        <v>0</v>
      </c>
      <c r="L3745">
        <v>0</v>
      </c>
      <c r="M3745" t="b">
        <v>0</v>
      </c>
      <c r="N3745" s="11">
        <f t="shared" si="348"/>
        <v>0</v>
      </c>
      <c r="O3745" s="16">
        <f t="shared" si="349"/>
        <v>41793.710231481484</v>
      </c>
      <c r="P3745" s="18">
        <f t="shared" si="350"/>
        <v>41823.710231481484</v>
      </c>
      <c r="Q3745" t="s">
        <v>8271</v>
      </c>
      <c r="R3745" s="7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7">
        <v>1200</v>
      </c>
      <c r="E3746">
        <v>0</v>
      </c>
      <c r="F3746" t="s">
        <v>8221</v>
      </c>
      <c r="G3746" t="s">
        <v>8224</v>
      </c>
      <c r="H3746" t="s">
        <v>8246</v>
      </c>
      <c r="I3746" s="9">
        <v>1404532740</v>
      </c>
      <c r="J3746">
        <v>1401823952</v>
      </c>
      <c r="K3746" t="b">
        <v>0</v>
      </c>
      <c r="L3746">
        <v>0</v>
      </c>
      <c r="M3746" t="b">
        <v>0</v>
      </c>
      <c r="N3746" s="11">
        <f t="shared" si="348"/>
        <v>0</v>
      </c>
      <c r="O3746" s="16">
        <f t="shared" si="349"/>
        <v>41793.814259259263</v>
      </c>
      <c r="P3746" s="18">
        <f t="shared" si="350"/>
        <v>41825.165972222225</v>
      </c>
      <c r="Q3746" t="s">
        <v>8271</v>
      </c>
      <c r="R3746" s="7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7">
        <v>100</v>
      </c>
      <c r="E3747">
        <v>10</v>
      </c>
      <c r="F3747" t="s">
        <v>8221</v>
      </c>
      <c r="G3747" t="s">
        <v>8224</v>
      </c>
      <c r="H3747" t="s">
        <v>8246</v>
      </c>
      <c r="I3747" s="9">
        <v>1407689102</v>
      </c>
      <c r="J3747">
        <v>1405097102</v>
      </c>
      <c r="K3747" t="b">
        <v>0</v>
      </c>
      <c r="L3747">
        <v>1</v>
      </c>
      <c r="M3747" t="b">
        <v>0</v>
      </c>
      <c r="N3747" s="11">
        <f t="shared" si="348"/>
        <v>10</v>
      </c>
      <c r="O3747" s="16">
        <f t="shared" si="349"/>
        <v>41831.697939814818</v>
      </c>
      <c r="P3747" s="18">
        <f t="shared" si="350"/>
        <v>41861.697939814818</v>
      </c>
      <c r="Q3747" t="s">
        <v>8271</v>
      </c>
      <c r="R3747" s="7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7">
        <v>8500</v>
      </c>
      <c r="E3748">
        <v>202</v>
      </c>
      <c r="F3748" t="s">
        <v>8221</v>
      </c>
      <c r="G3748" t="s">
        <v>8224</v>
      </c>
      <c r="H3748" t="s">
        <v>8246</v>
      </c>
      <c r="I3748" s="9">
        <v>1475918439</v>
      </c>
      <c r="J3748">
        <v>1473326439</v>
      </c>
      <c r="K3748" t="b">
        <v>0</v>
      </c>
      <c r="L3748">
        <v>1</v>
      </c>
      <c r="M3748" t="b">
        <v>0</v>
      </c>
      <c r="N3748" s="11">
        <f t="shared" si="348"/>
        <v>2.3764705882352941</v>
      </c>
      <c r="O3748" s="16">
        <f t="shared" si="349"/>
        <v>42621.389340277776</v>
      </c>
      <c r="P3748" s="18">
        <f t="shared" si="350"/>
        <v>42651.389340277776</v>
      </c>
      <c r="Q3748" t="s">
        <v>8271</v>
      </c>
      <c r="R3748" s="7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7">
        <v>2500</v>
      </c>
      <c r="E3749">
        <v>25</v>
      </c>
      <c r="F3749" t="s">
        <v>8221</v>
      </c>
      <c r="G3749" t="s">
        <v>8225</v>
      </c>
      <c r="H3749" t="s">
        <v>8247</v>
      </c>
      <c r="I3749" s="9">
        <v>1436137140</v>
      </c>
      <c r="J3749">
        <v>1433833896</v>
      </c>
      <c r="K3749" t="b">
        <v>0</v>
      </c>
      <c r="L3749">
        <v>1</v>
      </c>
      <c r="M3749" t="b">
        <v>0</v>
      </c>
      <c r="N3749" s="11">
        <f t="shared" si="348"/>
        <v>1</v>
      </c>
      <c r="O3749" s="16">
        <f t="shared" si="349"/>
        <v>42164.299722222218</v>
      </c>
      <c r="P3749" s="18">
        <f t="shared" si="350"/>
        <v>42190.957638888889</v>
      </c>
      <c r="Q3749" t="s">
        <v>8271</v>
      </c>
      <c r="R3749" s="7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7">
        <v>5000</v>
      </c>
      <c r="E3750">
        <v>5176</v>
      </c>
      <c r="F3750" t="s">
        <v>8219</v>
      </c>
      <c r="G3750" t="s">
        <v>8224</v>
      </c>
      <c r="H3750" t="s">
        <v>8246</v>
      </c>
      <c r="I3750" s="9">
        <v>1455602340</v>
      </c>
      <c r="J3750">
        <v>1453827436</v>
      </c>
      <c r="K3750" t="b">
        <v>0</v>
      </c>
      <c r="L3750">
        <v>52</v>
      </c>
      <c r="M3750" t="b">
        <v>1</v>
      </c>
      <c r="N3750" s="11">
        <f t="shared" si="348"/>
        <v>103.52</v>
      </c>
      <c r="O3750" s="16">
        <f t="shared" si="349"/>
        <v>42395.706435185188</v>
      </c>
      <c r="P3750" s="18">
        <f t="shared" si="350"/>
        <v>42416.249305555553</v>
      </c>
      <c r="Q3750" t="s">
        <v>8305</v>
      </c>
      <c r="R3750" s="7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7">
        <v>500</v>
      </c>
      <c r="E3751">
        <v>525</v>
      </c>
      <c r="F3751" t="s">
        <v>8219</v>
      </c>
      <c r="G3751" t="s">
        <v>8224</v>
      </c>
      <c r="H3751" t="s">
        <v>8246</v>
      </c>
      <c r="I3751" s="9">
        <v>1461902340</v>
      </c>
      <c r="J3751">
        <v>1459220588</v>
      </c>
      <c r="K3751" t="b">
        <v>0</v>
      </c>
      <c r="L3751">
        <v>7</v>
      </c>
      <c r="M3751" t="b">
        <v>1</v>
      </c>
      <c r="N3751" s="11">
        <f t="shared" si="348"/>
        <v>105</v>
      </c>
      <c r="O3751" s="16">
        <f t="shared" si="349"/>
        <v>42458.127175925925</v>
      </c>
      <c r="P3751" s="18">
        <f t="shared" si="350"/>
        <v>42489.165972222225</v>
      </c>
      <c r="Q3751" t="s">
        <v>8305</v>
      </c>
      <c r="R3751" s="7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7">
        <v>6000</v>
      </c>
      <c r="E3752">
        <v>6027</v>
      </c>
      <c r="F3752" t="s">
        <v>8219</v>
      </c>
      <c r="G3752" t="s">
        <v>8224</v>
      </c>
      <c r="H3752" t="s">
        <v>8246</v>
      </c>
      <c r="I3752" s="9">
        <v>1423555140</v>
      </c>
      <c r="J3752">
        <v>1421105608</v>
      </c>
      <c r="K3752" t="b">
        <v>0</v>
      </c>
      <c r="L3752">
        <v>28</v>
      </c>
      <c r="M3752" t="b">
        <v>1</v>
      </c>
      <c r="N3752" s="11">
        <f t="shared" si="348"/>
        <v>100.44999999999999</v>
      </c>
      <c r="O3752" s="16">
        <f t="shared" si="349"/>
        <v>42016.981574074074</v>
      </c>
      <c r="P3752" s="18">
        <f t="shared" si="350"/>
        <v>42045.332638888889</v>
      </c>
      <c r="Q3752" t="s">
        <v>8305</v>
      </c>
      <c r="R3752" s="7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7">
        <v>1000</v>
      </c>
      <c r="E3753">
        <v>1326</v>
      </c>
      <c r="F3753" t="s">
        <v>8219</v>
      </c>
      <c r="G3753" t="s">
        <v>8224</v>
      </c>
      <c r="H3753" t="s">
        <v>8246</v>
      </c>
      <c r="I3753" s="9">
        <v>1459641073</v>
      </c>
      <c r="J3753">
        <v>1454460673</v>
      </c>
      <c r="K3753" t="b">
        <v>0</v>
      </c>
      <c r="L3753">
        <v>11</v>
      </c>
      <c r="M3753" t="b">
        <v>1</v>
      </c>
      <c r="N3753" s="11">
        <f t="shared" si="348"/>
        <v>132.6</v>
      </c>
      <c r="O3753" s="16">
        <f t="shared" si="349"/>
        <v>42403.035567129627</v>
      </c>
      <c r="P3753" s="18">
        <f t="shared" si="350"/>
        <v>42462.993900462956</v>
      </c>
      <c r="Q3753" t="s">
        <v>8305</v>
      </c>
      <c r="R3753" s="7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7">
        <v>500</v>
      </c>
      <c r="E3754">
        <v>565</v>
      </c>
      <c r="F3754" t="s">
        <v>8219</v>
      </c>
      <c r="G3754" t="s">
        <v>8225</v>
      </c>
      <c r="H3754" t="s">
        <v>8247</v>
      </c>
      <c r="I3754" s="9">
        <v>1476651600</v>
      </c>
      <c r="J3754">
        <v>1473189335</v>
      </c>
      <c r="K3754" t="b">
        <v>0</v>
      </c>
      <c r="L3754">
        <v>15</v>
      </c>
      <c r="M3754" t="b">
        <v>1</v>
      </c>
      <c r="N3754" s="11">
        <f t="shared" si="348"/>
        <v>112.99999999999999</v>
      </c>
      <c r="O3754" s="16">
        <f t="shared" si="349"/>
        <v>42619.802488425921</v>
      </c>
      <c r="P3754" s="18">
        <f t="shared" si="350"/>
        <v>42659.875</v>
      </c>
      <c r="Q3754" t="s">
        <v>8305</v>
      </c>
      <c r="R3754" s="7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7">
        <v>5000</v>
      </c>
      <c r="E3755">
        <v>5167</v>
      </c>
      <c r="F3755" t="s">
        <v>8219</v>
      </c>
      <c r="G3755" t="s">
        <v>8224</v>
      </c>
      <c r="H3755" t="s">
        <v>8246</v>
      </c>
      <c r="I3755" s="9">
        <v>1433289600</v>
      </c>
      <c r="J3755">
        <v>1430768800</v>
      </c>
      <c r="K3755" t="b">
        <v>0</v>
      </c>
      <c r="L3755">
        <v>30</v>
      </c>
      <c r="M3755" t="b">
        <v>1</v>
      </c>
      <c r="N3755" s="11">
        <f t="shared" si="348"/>
        <v>103.34</v>
      </c>
      <c r="O3755" s="16">
        <f t="shared" si="349"/>
        <v>42128.824074074073</v>
      </c>
      <c r="P3755" s="18">
        <f t="shared" si="350"/>
        <v>42158</v>
      </c>
      <c r="Q3755" t="s">
        <v>8305</v>
      </c>
      <c r="R3755" s="7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7">
        <v>2500</v>
      </c>
      <c r="E3756">
        <v>3000</v>
      </c>
      <c r="F3756" t="s">
        <v>8219</v>
      </c>
      <c r="G3756" t="s">
        <v>8224</v>
      </c>
      <c r="H3756" t="s">
        <v>8246</v>
      </c>
      <c r="I3756" s="9">
        <v>1406350740</v>
      </c>
      <c r="J3756">
        <v>1403125737</v>
      </c>
      <c r="K3756" t="b">
        <v>0</v>
      </c>
      <c r="L3756">
        <v>27</v>
      </c>
      <c r="M3756" t="b">
        <v>1</v>
      </c>
      <c r="N3756" s="11">
        <f t="shared" si="348"/>
        <v>120</v>
      </c>
      <c r="O3756" s="16">
        <f t="shared" si="349"/>
        <v>41808.881215277775</v>
      </c>
      <c r="P3756" s="18">
        <f t="shared" si="350"/>
        <v>41846.207638888889</v>
      </c>
      <c r="Q3756" t="s">
        <v>8305</v>
      </c>
      <c r="R3756" s="7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7">
        <v>550</v>
      </c>
      <c r="E3757">
        <v>713</v>
      </c>
      <c r="F3757" t="s">
        <v>8219</v>
      </c>
      <c r="G3757" t="s">
        <v>8225</v>
      </c>
      <c r="H3757" t="s">
        <v>8247</v>
      </c>
      <c r="I3757" s="9">
        <v>1460753307</v>
      </c>
      <c r="J3757">
        <v>1458161307</v>
      </c>
      <c r="K3757" t="b">
        <v>0</v>
      </c>
      <c r="L3757">
        <v>28</v>
      </c>
      <c r="M3757" t="b">
        <v>1</v>
      </c>
      <c r="N3757" s="11">
        <f t="shared" si="348"/>
        <v>129.63636363636363</v>
      </c>
      <c r="O3757" s="16">
        <f t="shared" si="349"/>
        <v>42445.866979166662</v>
      </c>
      <c r="P3757" s="18">
        <f t="shared" si="350"/>
        <v>42475.866979166662</v>
      </c>
      <c r="Q3757" t="s">
        <v>8305</v>
      </c>
      <c r="R3757" s="7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7">
        <v>4500</v>
      </c>
      <c r="E3758">
        <v>4550</v>
      </c>
      <c r="F3758" t="s">
        <v>8219</v>
      </c>
      <c r="G3758" t="s">
        <v>8224</v>
      </c>
      <c r="H3758" t="s">
        <v>8246</v>
      </c>
      <c r="I3758" s="9">
        <v>1402515198</v>
      </c>
      <c r="J3758">
        <v>1399923198</v>
      </c>
      <c r="K3758" t="b">
        <v>0</v>
      </c>
      <c r="L3758">
        <v>17</v>
      </c>
      <c r="M3758" t="b">
        <v>1</v>
      </c>
      <c r="N3758" s="11">
        <f t="shared" si="348"/>
        <v>101.11111111111111</v>
      </c>
      <c r="O3758" s="16">
        <f t="shared" si="349"/>
        <v>41771.814791666664</v>
      </c>
      <c r="P3758" s="18">
        <f t="shared" si="350"/>
        <v>41801.814791666664</v>
      </c>
      <c r="Q3758" t="s">
        <v>8305</v>
      </c>
      <c r="R3758" s="7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7">
        <v>3500</v>
      </c>
      <c r="E3759">
        <v>3798</v>
      </c>
      <c r="F3759" t="s">
        <v>8219</v>
      </c>
      <c r="G3759" t="s">
        <v>8224</v>
      </c>
      <c r="H3759" t="s">
        <v>8246</v>
      </c>
      <c r="I3759" s="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>
        <f t="shared" si="348"/>
        <v>108.51428571428572</v>
      </c>
      <c r="O3759" s="16">
        <f t="shared" si="349"/>
        <v>41954.850868055553</v>
      </c>
      <c r="P3759" s="18">
        <f t="shared" si="350"/>
        <v>41974.850868055553</v>
      </c>
      <c r="Q3759" t="s">
        <v>8305</v>
      </c>
      <c r="R3759" s="7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7">
        <v>1500</v>
      </c>
      <c r="E3760">
        <v>1535</v>
      </c>
      <c r="F3760" t="s">
        <v>8219</v>
      </c>
      <c r="G3760" t="s">
        <v>8224</v>
      </c>
      <c r="H3760" t="s">
        <v>8246</v>
      </c>
      <c r="I3760" s="9">
        <v>1400475600</v>
      </c>
      <c r="J3760">
        <v>1397819938</v>
      </c>
      <c r="K3760" t="b">
        <v>0</v>
      </c>
      <c r="L3760">
        <v>26</v>
      </c>
      <c r="M3760" t="b">
        <v>1</v>
      </c>
      <c r="N3760" s="11">
        <f t="shared" si="348"/>
        <v>102.33333333333334</v>
      </c>
      <c r="O3760" s="16">
        <f t="shared" si="349"/>
        <v>41747.471504629626</v>
      </c>
      <c r="P3760" s="18">
        <f t="shared" si="350"/>
        <v>41778.208333333336</v>
      </c>
      <c r="Q3760" t="s">
        <v>8305</v>
      </c>
      <c r="R3760" s="7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7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9">
        <v>1440556553</v>
      </c>
      <c r="J3761">
        <v>1435372553</v>
      </c>
      <c r="K3761" t="b">
        <v>0</v>
      </c>
      <c r="L3761">
        <v>88</v>
      </c>
      <c r="M3761" t="b">
        <v>1</v>
      </c>
      <c r="N3761" s="11">
        <f t="shared" si="348"/>
        <v>110.24425000000002</v>
      </c>
      <c r="O3761" s="16">
        <f t="shared" si="349"/>
        <v>42182.108252314814</v>
      </c>
      <c r="P3761" s="18">
        <f t="shared" si="350"/>
        <v>42242.108252314814</v>
      </c>
      <c r="Q3761" t="s">
        <v>8305</v>
      </c>
      <c r="R3761" s="7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7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9">
        <v>1399293386</v>
      </c>
      <c r="J3762">
        <v>1397133386</v>
      </c>
      <c r="K3762" t="b">
        <v>0</v>
      </c>
      <c r="L3762">
        <v>91</v>
      </c>
      <c r="M3762" t="b">
        <v>1</v>
      </c>
      <c r="N3762" s="11">
        <f t="shared" si="348"/>
        <v>101.0154</v>
      </c>
      <c r="O3762" s="16">
        <f t="shared" si="349"/>
        <v>41739.525300925925</v>
      </c>
      <c r="P3762" s="18">
        <f t="shared" si="350"/>
        <v>41764.525300925925</v>
      </c>
      <c r="Q3762" t="s">
        <v>8305</v>
      </c>
      <c r="R3762" s="7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7">
        <v>500</v>
      </c>
      <c r="E3763">
        <v>500</v>
      </c>
      <c r="F3763" t="s">
        <v>8219</v>
      </c>
      <c r="G3763" t="s">
        <v>8225</v>
      </c>
      <c r="H3763" t="s">
        <v>8247</v>
      </c>
      <c r="I3763" s="9">
        <v>1439247600</v>
      </c>
      <c r="J3763">
        <v>1434625937</v>
      </c>
      <c r="K3763" t="b">
        <v>0</v>
      </c>
      <c r="L3763">
        <v>3</v>
      </c>
      <c r="M3763" t="b">
        <v>1</v>
      </c>
      <c r="N3763" s="11">
        <f t="shared" si="348"/>
        <v>100</v>
      </c>
      <c r="O3763" s="16">
        <f t="shared" si="349"/>
        <v>42173.466863425929</v>
      </c>
      <c r="P3763" s="18">
        <f t="shared" si="350"/>
        <v>42226.958333333328</v>
      </c>
      <c r="Q3763" t="s">
        <v>8305</v>
      </c>
      <c r="R3763" s="7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7">
        <v>1250</v>
      </c>
      <c r="E3764">
        <v>1328</v>
      </c>
      <c r="F3764" t="s">
        <v>8219</v>
      </c>
      <c r="G3764" t="s">
        <v>8225</v>
      </c>
      <c r="H3764" t="s">
        <v>8247</v>
      </c>
      <c r="I3764" s="9">
        <v>1438543889</v>
      </c>
      <c r="J3764">
        <v>1436383889</v>
      </c>
      <c r="K3764" t="b">
        <v>0</v>
      </c>
      <c r="L3764">
        <v>28</v>
      </c>
      <c r="M3764" t="b">
        <v>1</v>
      </c>
      <c r="N3764" s="11">
        <f t="shared" si="348"/>
        <v>106.24</v>
      </c>
      <c r="O3764" s="16">
        <f t="shared" si="349"/>
        <v>42193.813530092593</v>
      </c>
      <c r="P3764" s="18">
        <f t="shared" si="350"/>
        <v>42218.813530092593</v>
      </c>
      <c r="Q3764" t="s">
        <v>8305</v>
      </c>
      <c r="R3764" s="7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7">
        <v>5000</v>
      </c>
      <c r="E3765">
        <v>5000</v>
      </c>
      <c r="F3765" t="s">
        <v>8219</v>
      </c>
      <c r="G3765" t="s">
        <v>8224</v>
      </c>
      <c r="H3765" t="s">
        <v>8246</v>
      </c>
      <c r="I3765" s="9">
        <v>1427907626</v>
      </c>
      <c r="J3765">
        <v>1425319226</v>
      </c>
      <c r="K3765" t="b">
        <v>0</v>
      </c>
      <c r="L3765">
        <v>77</v>
      </c>
      <c r="M3765" t="b">
        <v>1</v>
      </c>
      <c r="N3765" s="11">
        <f t="shared" si="348"/>
        <v>100</v>
      </c>
      <c r="O3765" s="16">
        <f t="shared" si="349"/>
        <v>42065.750300925924</v>
      </c>
      <c r="P3765" s="18">
        <f t="shared" si="350"/>
        <v>42095.708634259259</v>
      </c>
      <c r="Q3765" t="s">
        <v>8305</v>
      </c>
      <c r="R3765" s="7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7">
        <v>1500</v>
      </c>
      <c r="E3766">
        <v>1500</v>
      </c>
      <c r="F3766" t="s">
        <v>8219</v>
      </c>
      <c r="G3766" t="s">
        <v>8224</v>
      </c>
      <c r="H3766" t="s">
        <v>8246</v>
      </c>
      <c r="I3766" s="9">
        <v>1464482160</v>
      </c>
      <c r="J3766">
        <v>1462824832</v>
      </c>
      <c r="K3766" t="b">
        <v>0</v>
      </c>
      <c r="L3766">
        <v>27</v>
      </c>
      <c r="M3766" t="b">
        <v>1</v>
      </c>
      <c r="N3766" s="11">
        <f t="shared" si="348"/>
        <v>100</v>
      </c>
      <c r="O3766" s="16">
        <f t="shared" si="349"/>
        <v>42499.842962962968</v>
      </c>
      <c r="P3766" s="18">
        <f t="shared" si="350"/>
        <v>42519.024999999994</v>
      </c>
      <c r="Q3766" t="s">
        <v>8305</v>
      </c>
      <c r="R3766" s="7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7">
        <v>7000</v>
      </c>
      <c r="E3767">
        <v>7942</v>
      </c>
      <c r="F3767" t="s">
        <v>8219</v>
      </c>
      <c r="G3767" t="s">
        <v>8224</v>
      </c>
      <c r="H3767" t="s">
        <v>8246</v>
      </c>
      <c r="I3767" s="9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>
        <f t="shared" si="348"/>
        <v>113.45714285714286</v>
      </c>
      <c r="O3767" s="16">
        <f t="shared" si="349"/>
        <v>41820.776412037041</v>
      </c>
      <c r="P3767" s="18">
        <f t="shared" si="350"/>
        <v>41850.776412037041</v>
      </c>
      <c r="Q3767" t="s">
        <v>8305</v>
      </c>
      <c r="R3767" s="7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7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9">
        <v>1404360045</v>
      </c>
      <c r="J3768">
        <v>1401336045</v>
      </c>
      <c r="K3768" t="b">
        <v>0</v>
      </c>
      <c r="L3768">
        <v>96</v>
      </c>
      <c r="M3768" t="b">
        <v>1</v>
      </c>
      <c r="N3768" s="11">
        <f t="shared" si="348"/>
        <v>102.65010000000001</v>
      </c>
      <c r="O3768" s="16">
        <f t="shared" si="349"/>
        <v>41788.167187500003</v>
      </c>
      <c r="P3768" s="18">
        <f t="shared" si="350"/>
        <v>41823.167187500003</v>
      </c>
      <c r="Q3768" t="s">
        <v>8305</v>
      </c>
      <c r="R3768" s="7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7">
        <v>2000</v>
      </c>
      <c r="E3769">
        <v>2335</v>
      </c>
      <c r="F3769" t="s">
        <v>8219</v>
      </c>
      <c r="G3769" t="s">
        <v>8224</v>
      </c>
      <c r="H3769" t="s">
        <v>8246</v>
      </c>
      <c r="I3769" s="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>
        <f t="shared" si="348"/>
        <v>116.75</v>
      </c>
      <c r="O3769" s="16">
        <f t="shared" si="349"/>
        <v>42050.019641203704</v>
      </c>
      <c r="P3769" s="18">
        <f t="shared" si="350"/>
        <v>42064.207638888889</v>
      </c>
      <c r="Q3769" t="s">
        <v>8305</v>
      </c>
      <c r="R3769" s="7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7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9">
        <v>1402594090</v>
      </c>
      <c r="J3770">
        <v>1400002090</v>
      </c>
      <c r="K3770" t="b">
        <v>0</v>
      </c>
      <c r="L3770">
        <v>58</v>
      </c>
      <c r="M3770" t="b">
        <v>1</v>
      </c>
      <c r="N3770" s="11">
        <f t="shared" si="348"/>
        <v>107.65274999999998</v>
      </c>
      <c r="O3770" s="16">
        <f t="shared" si="349"/>
        <v>41772.727893518517</v>
      </c>
      <c r="P3770" s="18">
        <f t="shared" si="350"/>
        <v>41802.727893518517</v>
      </c>
      <c r="Q3770" t="s">
        <v>8305</v>
      </c>
      <c r="R3770" s="7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7">
        <v>1100</v>
      </c>
      <c r="E3771">
        <v>1100</v>
      </c>
      <c r="F3771" t="s">
        <v>8219</v>
      </c>
      <c r="G3771" t="s">
        <v>8224</v>
      </c>
      <c r="H3771" t="s">
        <v>8246</v>
      </c>
      <c r="I3771" s="9">
        <v>1460730079</v>
      </c>
      <c r="J3771">
        <v>1458138079</v>
      </c>
      <c r="K3771" t="b">
        <v>0</v>
      </c>
      <c r="L3771">
        <v>15</v>
      </c>
      <c r="M3771" t="b">
        <v>1</v>
      </c>
      <c r="N3771" s="11">
        <f t="shared" si="348"/>
        <v>100</v>
      </c>
      <c r="O3771" s="16">
        <f t="shared" si="349"/>
        <v>42445.598136574074</v>
      </c>
      <c r="P3771" s="18">
        <f t="shared" si="350"/>
        <v>42475.598136574074</v>
      </c>
      <c r="Q3771" t="s">
        <v>8305</v>
      </c>
      <c r="R3771" s="7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7">
        <v>2000</v>
      </c>
      <c r="E3772">
        <v>2000</v>
      </c>
      <c r="F3772" t="s">
        <v>8219</v>
      </c>
      <c r="G3772" t="s">
        <v>8225</v>
      </c>
      <c r="H3772" t="s">
        <v>8247</v>
      </c>
      <c r="I3772" s="9">
        <v>1434234010</v>
      </c>
      <c r="J3772">
        <v>1431642010</v>
      </c>
      <c r="K3772" t="b">
        <v>0</v>
      </c>
      <c r="L3772">
        <v>20</v>
      </c>
      <c r="M3772" t="b">
        <v>1</v>
      </c>
      <c r="N3772" s="11">
        <f t="shared" si="348"/>
        <v>100</v>
      </c>
      <c r="O3772" s="16">
        <f t="shared" si="349"/>
        <v>42138.930671296301</v>
      </c>
      <c r="P3772" s="18">
        <f t="shared" si="350"/>
        <v>42168.930671296301</v>
      </c>
      <c r="Q3772" t="s">
        <v>8305</v>
      </c>
      <c r="R3772" s="7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7">
        <v>1000</v>
      </c>
      <c r="E3773">
        <v>1460</v>
      </c>
      <c r="F3773" t="s">
        <v>8219</v>
      </c>
      <c r="G3773" t="s">
        <v>8224</v>
      </c>
      <c r="H3773" t="s">
        <v>8246</v>
      </c>
      <c r="I3773" s="9">
        <v>1463529600</v>
      </c>
      <c r="J3773">
        <v>1462307652</v>
      </c>
      <c r="K3773" t="b">
        <v>0</v>
      </c>
      <c r="L3773">
        <v>38</v>
      </c>
      <c r="M3773" t="b">
        <v>1</v>
      </c>
      <c r="N3773" s="11">
        <f t="shared" si="348"/>
        <v>146</v>
      </c>
      <c r="O3773" s="16">
        <f t="shared" si="349"/>
        <v>42493.857083333336</v>
      </c>
      <c r="P3773" s="18">
        <f t="shared" si="350"/>
        <v>42508</v>
      </c>
      <c r="Q3773" t="s">
        <v>8305</v>
      </c>
      <c r="R3773" s="7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7">
        <v>5000</v>
      </c>
      <c r="E3774">
        <v>5510</v>
      </c>
      <c r="F3774" t="s">
        <v>8219</v>
      </c>
      <c r="G3774" t="s">
        <v>8224</v>
      </c>
      <c r="H3774" t="s">
        <v>8246</v>
      </c>
      <c r="I3774" s="9">
        <v>1480399200</v>
      </c>
      <c r="J3774">
        <v>1478616506</v>
      </c>
      <c r="K3774" t="b">
        <v>0</v>
      </c>
      <c r="L3774">
        <v>33</v>
      </c>
      <c r="M3774" t="b">
        <v>1</v>
      </c>
      <c r="N3774" s="11">
        <f t="shared" si="348"/>
        <v>110.2</v>
      </c>
      <c r="O3774" s="16">
        <f t="shared" si="349"/>
        <v>42682.616967592592</v>
      </c>
      <c r="P3774" s="18">
        <f t="shared" si="350"/>
        <v>42703.25</v>
      </c>
      <c r="Q3774" t="s">
        <v>8305</v>
      </c>
      <c r="R3774" s="7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7">
        <v>5000</v>
      </c>
      <c r="E3775">
        <v>5410</v>
      </c>
      <c r="F3775" t="s">
        <v>8219</v>
      </c>
      <c r="G3775" t="s">
        <v>8224</v>
      </c>
      <c r="H3775" t="s">
        <v>8246</v>
      </c>
      <c r="I3775" s="9">
        <v>1479175680</v>
      </c>
      <c r="J3775">
        <v>1476317247</v>
      </c>
      <c r="K3775" t="b">
        <v>0</v>
      </c>
      <c r="L3775">
        <v>57</v>
      </c>
      <c r="M3775" t="b">
        <v>1</v>
      </c>
      <c r="N3775" s="11">
        <f t="shared" si="348"/>
        <v>108.2</v>
      </c>
      <c r="O3775" s="16">
        <f t="shared" si="349"/>
        <v>42656.005173611105</v>
      </c>
      <c r="P3775" s="18">
        <f t="shared" si="350"/>
        <v>42689.088888888888</v>
      </c>
      <c r="Q3775" t="s">
        <v>8305</v>
      </c>
      <c r="R3775" s="7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7">
        <v>2500</v>
      </c>
      <c r="E3776">
        <v>2500</v>
      </c>
      <c r="F3776" t="s">
        <v>8219</v>
      </c>
      <c r="G3776" t="s">
        <v>8229</v>
      </c>
      <c r="H3776" t="s">
        <v>8251</v>
      </c>
      <c r="I3776" s="9">
        <v>1428606055</v>
      </c>
      <c r="J3776">
        <v>1427223655</v>
      </c>
      <c r="K3776" t="b">
        <v>0</v>
      </c>
      <c r="L3776">
        <v>25</v>
      </c>
      <c r="M3776" t="b">
        <v>1</v>
      </c>
      <c r="N3776" s="11">
        <f t="shared" si="348"/>
        <v>100</v>
      </c>
      <c r="O3776" s="16">
        <f t="shared" si="349"/>
        <v>42087.792303240742</v>
      </c>
      <c r="P3776" s="18">
        <f t="shared" si="350"/>
        <v>42103.792303240742</v>
      </c>
      <c r="Q3776" t="s">
        <v>8305</v>
      </c>
      <c r="R3776" s="7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7">
        <v>2000</v>
      </c>
      <c r="E3777">
        <v>2005</v>
      </c>
      <c r="F3777" t="s">
        <v>8219</v>
      </c>
      <c r="G3777" t="s">
        <v>8224</v>
      </c>
      <c r="H3777" t="s">
        <v>8246</v>
      </c>
      <c r="I3777" s="9">
        <v>1428552000</v>
      </c>
      <c r="J3777">
        <v>1426199843</v>
      </c>
      <c r="K3777" t="b">
        <v>0</v>
      </c>
      <c r="L3777">
        <v>14</v>
      </c>
      <c r="M3777" t="b">
        <v>1</v>
      </c>
      <c r="N3777" s="11">
        <f t="shared" si="348"/>
        <v>100.25</v>
      </c>
      <c r="O3777" s="16">
        <f t="shared" si="349"/>
        <v>42075.942627314813</v>
      </c>
      <c r="P3777" s="18">
        <f t="shared" si="350"/>
        <v>42103.166666666672</v>
      </c>
      <c r="Q3777" t="s">
        <v>8305</v>
      </c>
      <c r="R3777" s="7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7">
        <v>8000</v>
      </c>
      <c r="E3778">
        <v>8537</v>
      </c>
      <c r="F3778" t="s">
        <v>8219</v>
      </c>
      <c r="G3778" t="s">
        <v>8224</v>
      </c>
      <c r="H3778" t="s">
        <v>8246</v>
      </c>
      <c r="I3778" s="9">
        <v>1406854800</v>
      </c>
      <c r="J3778">
        <v>1403599778</v>
      </c>
      <c r="K3778" t="b">
        <v>0</v>
      </c>
      <c r="L3778">
        <v>94</v>
      </c>
      <c r="M3778" t="b">
        <v>1</v>
      </c>
      <c r="N3778" s="11">
        <f t="shared" ref="N3778:N3841" si="354">E3778/D3778*100</f>
        <v>106.71250000000001</v>
      </c>
      <c r="O3778" s="16">
        <f t="shared" ref="O3778:O3841" si="355">(((J3778/60)/60)/24)+DATE(1970,1,1)</f>
        <v>41814.367800925924</v>
      </c>
      <c r="P3778" s="18">
        <f t="shared" ref="P3778:P3841" si="356">(((I3778/60)/60)/24)+DATE(1970,1,1)</f>
        <v>41852.041666666664</v>
      </c>
      <c r="Q3778" t="s">
        <v>8305</v>
      </c>
      <c r="R3778" s="7">
        <f t="shared" ref="R3778:R3841" si="357">E3778/L3778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7">
        <v>2000</v>
      </c>
      <c r="E3779">
        <v>2864</v>
      </c>
      <c r="F3779" t="s">
        <v>8219</v>
      </c>
      <c r="G3779" t="s">
        <v>8224</v>
      </c>
      <c r="H3779" t="s">
        <v>8246</v>
      </c>
      <c r="I3779" s="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>
        <f t="shared" si="354"/>
        <v>143.19999999999999</v>
      </c>
      <c r="O3779" s="16">
        <f t="shared" si="355"/>
        <v>41887.111354166671</v>
      </c>
      <c r="P3779" s="18">
        <f t="shared" si="356"/>
        <v>41909.166666666664</v>
      </c>
      <c r="Q3779" t="s">
        <v>8305</v>
      </c>
      <c r="R3779" s="7">
        <f t="shared" si="357"/>
        <v>48.542372881355931</v>
      </c>
      <c r="S3779" t="str">
        <f t="shared" ref="S3779:S3842" si="358">LEFT(Q3779,FIND("/",Q3779)-1)</f>
        <v>theater</v>
      </c>
      <c r="T3779" t="str">
        <f t="shared" ref="T3779:T3842" si="359">RIGHT(Q3779,LEN(Q3779)-FIND("/",Q3779))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7">
        <v>2400</v>
      </c>
      <c r="E3780">
        <v>2521</v>
      </c>
      <c r="F3780" t="s">
        <v>8219</v>
      </c>
      <c r="G3780" t="s">
        <v>8224</v>
      </c>
      <c r="H3780" t="s">
        <v>8246</v>
      </c>
      <c r="I3780" s="9">
        <v>1423942780</v>
      </c>
      <c r="J3780">
        <v>1418758780</v>
      </c>
      <c r="K3780" t="b">
        <v>0</v>
      </c>
      <c r="L3780">
        <v>36</v>
      </c>
      <c r="M3780" t="b">
        <v>1</v>
      </c>
      <c r="N3780" s="11">
        <f t="shared" si="354"/>
        <v>105.04166666666667</v>
      </c>
      <c r="O3780" s="16">
        <f t="shared" si="355"/>
        <v>41989.819212962961</v>
      </c>
      <c r="P3780" s="18">
        <f t="shared" si="356"/>
        <v>42049.819212962961</v>
      </c>
      <c r="Q3780" t="s">
        <v>8305</v>
      </c>
      <c r="R3780" s="7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7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9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>
        <f t="shared" si="354"/>
        <v>103.98</v>
      </c>
      <c r="O3781" s="16">
        <f t="shared" si="355"/>
        <v>42425.735416666663</v>
      </c>
      <c r="P3781" s="18">
        <f t="shared" si="356"/>
        <v>42455.693750000006</v>
      </c>
      <c r="Q3781" t="s">
        <v>8305</v>
      </c>
      <c r="R3781" s="7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7">
        <v>2500</v>
      </c>
      <c r="E3782">
        <v>3000</v>
      </c>
      <c r="F3782" t="s">
        <v>8219</v>
      </c>
      <c r="G3782" t="s">
        <v>8224</v>
      </c>
      <c r="H3782" t="s">
        <v>8246</v>
      </c>
      <c r="I3782" s="9">
        <v>1436817960</v>
      </c>
      <c r="J3782">
        <v>1433999785</v>
      </c>
      <c r="K3782" t="b">
        <v>0</v>
      </c>
      <c r="L3782">
        <v>30</v>
      </c>
      <c r="M3782" t="b">
        <v>1</v>
      </c>
      <c r="N3782" s="11">
        <f t="shared" si="354"/>
        <v>120</v>
      </c>
      <c r="O3782" s="16">
        <f t="shared" si="355"/>
        <v>42166.219733796301</v>
      </c>
      <c r="P3782" s="18">
        <f t="shared" si="356"/>
        <v>42198.837499999994</v>
      </c>
      <c r="Q3782" t="s">
        <v>8305</v>
      </c>
      <c r="R3782" s="7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7">
        <v>4500</v>
      </c>
      <c r="E3783">
        <v>4935</v>
      </c>
      <c r="F3783" t="s">
        <v>8219</v>
      </c>
      <c r="G3783" t="s">
        <v>8224</v>
      </c>
      <c r="H3783" t="s">
        <v>8246</v>
      </c>
      <c r="I3783" s="9">
        <v>1410210685</v>
      </c>
      <c r="J3783">
        <v>1408050685</v>
      </c>
      <c r="K3783" t="b">
        <v>0</v>
      </c>
      <c r="L3783">
        <v>52</v>
      </c>
      <c r="M3783" t="b">
        <v>1</v>
      </c>
      <c r="N3783" s="11">
        <f t="shared" si="354"/>
        <v>109.66666666666667</v>
      </c>
      <c r="O3783" s="16">
        <f t="shared" si="355"/>
        <v>41865.882928240739</v>
      </c>
      <c r="P3783" s="18">
        <f t="shared" si="356"/>
        <v>41890.882928240739</v>
      </c>
      <c r="Q3783" t="s">
        <v>8305</v>
      </c>
      <c r="R3783" s="7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7">
        <v>2000</v>
      </c>
      <c r="E3784">
        <v>2035</v>
      </c>
      <c r="F3784" t="s">
        <v>8219</v>
      </c>
      <c r="G3784" t="s">
        <v>8225</v>
      </c>
      <c r="H3784" t="s">
        <v>8247</v>
      </c>
      <c r="I3784" s="9">
        <v>1469401200</v>
      </c>
      <c r="J3784">
        <v>1466887297</v>
      </c>
      <c r="K3784" t="b">
        <v>0</v>
      </c>
      <c r="L3784">
        <v>27</v>
      </c>
      <c r="M3784" t="b">
        <v>1</v>
      </c>
      <c r="N3784" s="11">
        <f t="shared" si="354"/>
        <v>101.75</v>
      </c>
      <c r="O3784" s="16">
        <f t="shared" si="355"/>
        <v>42546.862233796302</v>
      </c>
      <c r="P3784" s="18">
        <f t="shared" si="356"/>
        <v>42575.958333333328</v>
      </c>
      <c r="Q3784" t="s">
        <v>8305</v>
      </c>
      <c r="R3784" s="7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7">
        <v>1200</v>
      </c>
      <c r="E3785">
        <v>1547</v>
      </c>
      <c r="F3785" t="s">
        <v>8219</v>
      </c>
      <c r="G3785" t="s">
        <v>8224</v>
      </c>
      <c r="H3785" t="s">
        <v>8246</v>
      </c>
      <c r="I3785" s="9">
        <v>1458057600</v>
      </c>
      <c r="J3785">
        <v>1455938520</v>
      </c>
      <c r="K3785" t="b">
        <v>0</v>
      </c>
      <c r="L3785">
        <v>24</v>
      </c>
      <c r="M3785" t="b">
        <v>1</v>
      </c>
      <c r="N3785" s="11">
        <f t="shared" si="354"/>
        <v>128.91666666666666</v>
      </c>
      <c r="O3785" s="16">
        <f t="shared" si="355"/>
        <v>42420.140277777777</v>
      </c>
      <c r="P3785" s="18">
        <f t="shared" si="356"/>
        <v>42444.666666666672</v>
      </c>
      <c r="Q3785" t="s">
        <v>8305</v>
      </c>
      <c r="R3785" s="7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7">
        <v>1000</v>
      </c>
      <c r="E3786">
        <v>1150</v>
      </c>
      <c r="F3786" t="s">
        <v>8219</v>
      </c>
      <c r="G3786" t="s">
        <v>8229</v>
      </c>
      <c r="H3786" t="s">
        <v>8251</v>
      </c>
      <c r="I3786" s="9">
        <v>1468193532</v>
      </c>
      <c r="J3786">
        <v>1465601532</v>
      </c>
      <c r="K3786" t="b">
        <v>0</v>
      </c>
      <c r="L3786">
        <v>10</v>
      </c>
      <c r="M3786" t="b">
        <v>1</v>
      </c>
      <c r="N3786" s="11">
        <f t="shared" si="354"/>
        <v>114.99999999999999</v>
      </c>
      <c r="O3786" s="16">
        <f t="shared" si="355"/>
        <v>42531.980694444443</v>
      </c>
      <c r="P3786" s="18">
        <f t="shared" si="356"/>
        <v>42561.980694444443</v>
      </c>
      <c r="Q3786" t="s">
        <v>8305</v>
      </c>
      <c r="R3786" s="7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7">
        <v>2000</v>
      </c>
      <c r="E3787">
        <v>3015</v>
      </c>
      <c r="F3787" t="s">
        <v>8219</v>
      </c>
      <c r="G3787" t="s">
        <v>8225</v>
      </c>
      <c r="H3787" t="s">
        <v>8247</v>
      </c>
      <c r="I3787" s="9">
        <v>1470132180</v>
      </c>
      <c r="J3787">
        <v>1467040769</v>
      </c>
      <c r="K3787" t="b">
        <v>0</v>
      </c>
      <c r="L3787">
        <v>30</v>
      </c>
      <c r="M3787" t="b">
        <v>1</v>
      </c>
      <c r="N3787" s="11">
        <f t="shared" si="354"/>
        <v>150.75</v>
      </c>
      <c r="O3787" s="16">
        <f t="shared" si="355"/>
        <v>42548.63853009259</v>
      </c>
      <c r="P3787" s="18">
        <f t="shared" si="356"/>
        <v>42584.418749999997</v>
      </c>
      <c r="Q3787" t="s">
        <v>8305</v>
      </c>
      <c r="R3787" s="7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7">
        <v>6000</v>
      </c>
      <c r="E3788">
        <v>6658</v>
      </c>
      <c r="F3788" t="s">
        <v>8219</v>
      </c>
      <c r="G3788" t="s">
        <v>8224</v>
      </c>
      <c r="H3788" t="s">
        <v>8246</v>
      </c>
      <c r="I3788" s="9">
        <v>1464310475</v>
      </c>
      <c r="J3788">
        <v>1461718475</v>
      </c>
      <c r="K3788" t="b">
        <v>0</v>
      </c>
      <c r="L3788">
        <v>71</v>
      </c>
      <c r="M3788" t="b">
        <v>1</v>
      </c>
      <c r="N3788" s="11">
        <f t="shared" si="354"/>
        <v>110.96666666666665</v>
      </c>
      <c r="O3788" s="16">
        <f t="shared" si="355"/>
        <v>42487.037905092591</v>
      </c>
      <c r="P3788" s="18">
        <f t="shared" si="356"/>
        <v>42517.037905092591</v>
      </c>
      <c r="Q3788" t="s">
        <v>8305</v>
      </c>
      <c r="R3788" s="7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7">
        <v>350</v>
      </c>
      <c r="E3789">
        <v>351</v>
      </c>
      <c r="F3789" t="s">
        <v>8219</v>
      </c>
      <c r="G3789" t="s">
        <v>8224</v>
      </c>
      <c r="H3789" t="s">
        <v>8246</v>
      </c>
      <c r="I3789" s="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>
        <f t="shared" si="354"/>
        <v>100.28571428571429</v>
      </c>
      <c r="O3789" s="16">
        <f t="shared" si="355"/>
        <v>42167.534791666665</v>
      </c>
      <c r="P3789" s="18">
        <f t="shared" si="356"/>
        <v>42196.165972222225</v>
      </c>
      <c r="Q3789" t="s">
        <v>8305</v>
      </c>
      <c r="R3789" s="7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7">
        <v>75000</v>
      </c>
      <c r="E3790">
        <v>500</v>
      </c>
      <c r="F3790" t="s">
        <v>8221</v>
      </c>
      <c r="G3790" t="s">
        <v>8224</v>
      </c>
      <c r="H3790" t="s">
        <v>8246</v>
      </c>
      <c r="I3790" s="9">
        <v>1450887480</v>
      </c>
      <c r="J3790">
        <v>1448469719</v>
      </c>
      <c r="K3790" t="b">
        <v>0</v>
      </c>
      <c r="L3790">
        <v>1</v>
      </c>
      <c r="M3790" t="b">
        <v>0</v>
      </c>
      <c r="N3790" s="11">
        <f t="shared" si="354"/>
        <v>0.66666666666666674</v>
      </c>
      <c r="O3790" s="16">
        <f t="shared" si="355"/>
        <v>42333.695821759262</v>
      </c>
      <c r="P3790" s="18">
        <f t="shared" si="356"/>
        <v>42361.679166666669</v>
      </c>
      <c r="Q3790" t="s">
        <v>8305</v>
      </c>
      <c r="R3790" s="7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7">
        <v>3550</v>
      </c>
      <c r="E3791">
        <v>116</v>
      </c>
      <c r="F3791" t="s">
        <v>8221</v>
      </c>
      <c r="G3791" t="s">
        <v>8225</v>
      </c>
      <c r="H3791" t="s">
        <v>8247</v>
      </c>
      <c r="I3791" s="9">
        <v>1434395418</v>
      </c>
      <c r="J3791">
        <v>1431630618</v>
      </c>
      <c r="K3791" t="b">
        <v>0</v>
      </c>
      <c r="L3791">
        <v>4</v>
      </c>
      <c r="M3791" t="b">
        <v>0</v>
      </c>
      <c r="N3791" s="11">
        <f t="shared" si="354"/>
        <v>3.267605633802817</v>
      </c>
      <c r="O3791" s="16">
        <f t="shared" si="355"/>
        <v>42138.798819444448</v>
      </c>
      <c r="P3791" s="18">
        <f t="shared" si="356"/>
        <v>42170.798819444448</v>
      </c>
      <c r="Q3791" t="s">
        <v>8305</v>
      </c>
      <c r="R3791" s="7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7">
        <v>15000</v>
      </c>
      <c r="E3792">
        <v>0</v>
      </c>
      <c r="F3792" t="s">
        <v>8221</v>
      </c>
      <c r="G3792" t="s">
        <v>8224</v>
      </c>
      <c r="H3792" t="s">
        <v>8246</v>
      </c>
      <c r="I3792" s="9">
        <v>1479834023</v>
      </c>
      <c r="J3792">
        <v>1477238423</v>
      </c>
      <c r="K3792" t="b">
        <v>0</v>
      </c>
      <c r="L3792">
        <v>0</v>
      </c>
      <c r="M3792" t="b">
        <v>0</v>
      </c>
      <c r="N3792" s="11">
        <f t="shared" si="354"/>
        <v>0</v>
      </c>
      <c r="O3792" s="16">
        <f t="shared" si="355"/>
        <v>42666.666932870372</v>
      </c>
      <c r="P3792" s="18">
        <f t="shared" si="356"/>
        <v>42696.708599537036</v>
      </c>
      <c r="Q3792" t="s">
        <v>8305</v>
      </c>
      <c r="R3792" s="7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7">
        <v>1500</v>
      </c>
      <c r="E3793">
        <v>0</v>
      </c>
      <c r="F3793" t="s">
        <v>8221</v>
      </c>
      <c r="G3793" t="s">
        <v>8224</v>
      </c>
      <c r="H3793" t="s">
        <v>8246</v>
      </c>
      <c r="I3793" s="9">
        <v>1404664592</v>
      </c>
      <c r="J3793">
        <v>1399480592</v>
      </c>
      <c r="K3793" t="b">
        <v>0</v>
      </c>
      <c r="L3793">
        <v>0</v>
      </c>
      <c r="M3793" t="b">
        <v>0</v>
      </c>
      <c r="N3793" s="11">
        <f t="shared" si="354"/>
        <v>0</v>
      </c>
      <c r="O3793" s="16">
        <f t="shared" si="355"/>
        <v>41766.692037037035</v>
      </c>
      <c r="P3793" s="18">
        <f t="shared" si="356"/>
        <v>41826.692037037035</v>
      </c>
      <c r="Q3793" t="s">
        <v>8305</v>
      </c>
      <c r="R3793" s="7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7">
        <v>12500</v>
      </c>
      <c r="E3794">
        <v>35</v>
      </c>
      <c r="F3794" t="s">
        <v>8221</v>
      </c>
      <c r="G3794" t="s">
        <v>8224</v>
      </c>
      <c r="H3794" t="s">
        <v>8246</v>
      </c>
      <c r="I3794" s="9">
        <v>1436957022</v>
      </c>
      <c r="J3794">
        <v>1434365022</v>
      </c>
      <c r="K3794" t="b">
        <v>0</v>
      </c>
      <c r="L3794">
        <v>2</v>
      </c>
      <c r="M3794" t="b">
        <v>0</v>
      </c>
      <c r="N3794" s="11">
        <f t="shared" si="354"/>
        <v>0.27999999999999997</v>
      </c>
      <c r="O3794" s="16">
        <f t="shared" si="355"/>
        <v>42170.447013888886</v>
      </c>
      <c r="P3794" s="18">
        <f t="shared" si="356"/>
        <v>42200.447013888886</v>
      </c>
      <c r="Q3794" t="s">
        <v>8305</v>
      </c>
      <c r="R3794" s="7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7">
        <v>7000</v>
      </c>
      <c r="E3795">
        <v>4176</v>
      </c>
      <c r="F3795" t="s">
        <v>8221</v>
      </c>
      <c r="G3795" t="s">
        <v>8224</v>
      </c>
      <c r="H3795" t="s">
        <v>8246</v>
      </c>
      <c r="I3795" s="9">
        <v>1418769129</v>
      </c>
      <c r="J3795">
        <v>1416954729</v>
      </c>
      <c r="K3795" t="b">
        <v>0</v>
      </c>
      <c r="L3795">
        <v>24</v>
      </c>
      <c r="M3795" t="b">
        <v>0</v>
      </c>
      <c r="N3795" s="11">
        <f t="shared" si="354"/>
        <v>59.657142857142851</v>
      </c>
      <c r="O3795" s="16">
        <f t="shared" si="355"/>
        <v>41968.938993055555</v>
      </c>
      <c r="P3795" s="18">
        <f t="shared" si="356"/>
        <v>41989.938993055555</v>
      </c>
      <c r="Q3795" t="s">
        <v>8305</v>
      </c>
      <c r="R3795" s="7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7">
        <v>5000</v>
      </c>
      <c r="E3796">
        <v>50</v>
      </c>
      <c r="F3796" t="s">
        <v>8221</v>
      </c>
      <c r="G3796" t="s">
        <v>8225</v>
      </c>
      <c r="H3796" t="s">
        <v>8247</v>
      </c>
      <c r="I3796" s="9">
        <v>1433685354</v>
      </c>
      <c r="J3796">
        <v>1431093354</v>
      </c>
      <c r="K3796" t="b">
        <v>0</v>
      </c>
      <c r="L3796">
        <v>1</v>
      </c>
      <c r="M3796" t="b">
        <v>0</v>
      </c>
      <c r="N3796" s="11">
        <f t="shared" si="354"/>
        <v>1</v>
      </c>
      <c r="O3796" s="16">
        <f t="shared" si="355"/>
        <v>42132.58048611111</v>
      </c>
      <c r="P3796" s="18">
        <f t="shared" si="356"/>
        <v>42162.58048611111</v>
      </c>
      <c r="Q3796" t="s">
        <v>8305</v>
      </c>
      <c r="R3796" s="7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7">
        <v>600</v>
      </c>
      <c r="E3797">
        <v>10</v>
      </c>
      <c r="F3797" t="s">
        <v>8221</v>
      </c>
      <c r="G3797" t="s">
        <v>8225</v>
      </c>
      <c r="H3797" t="s">
        <v>8247</v>
      </c>
      <c r="I3797" s="9">
        <v>1440801000</v>
      </c>
      <c r="J3797">
        <v>1437042490</v>
      </c>
      <c r="K3797" t="b">
        <v>0</v>
      </c>
      <c r="L3797">
        <v>2</v>
      </c>
      <c r="M3797" t="b">
        <v>0</v>
      </c>
      <c r="N3797" s="11">
        <f t="shared" si="354"/>
        <v>1.6666666666666667</v>
      </c>
      <c r="O3797" s="16">
        <f t="shared" si="355"/>
        <v>42201.436226851853</v>
      </c>
      <c r="P3797" s="18">
        <f t="shared" si="356"/>
        <v>42244.9375</v>
      </c>
      <c r="Q3797" t="s">
        <v>8305</v>
      </c>
      <c r="R3797" s="7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7">
        <v>22500</v>
      </c>
      <c r="E3798">
        <v>1</v>
      </c>
      <c r="F3798" t="s">
        <v>8221</v>
      </c>
      <c r="G3798" t="s">
        <v>8224</v>
      </c>
      <c r="H3798" t="s">
        <v>8246</v>
      </c>
      <c r="I3798" s="9">
        <v>1484354556</v>
      </c>
      <c r="J3798">
        <v>1479170556</v>
      </c>
      <c r="K3798" t="b">
        <v>0</v>
      </c>
      <c r="L3798">
        <v>1</v>
      </c>
      <c r="M3798" t="b">
        <v>0</v>
      </c>
      <c r="N3798" s="11">
        <f t="shared" si="354"/>
        <v>4.4444444444444444E-3</v>
      </c>
      <c r="O3798" s="16">
        <f t="shared" si="355"/>
        <v>42689.029583333337</v>
      </c>
      <c r="P3798" s="18">
        <f t="shared" si="356"/>
        <v>42749.029583333337</v>
      </c>
      <c r="Q3798" t="s">
        <v>8305</v>
      </c>
      <c r="R3798" s="7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7">
        <v>6000</v>
      </c>
      <c r="E3799">
        <v>5380</v>
      </c>
      <c r="F3799" t="s">
        <v>8221</v>
      </c>
      <c r="G3799" t="s">
        <v>8224</v>
      </c>
      <c r="H3799" t="s">
        <v>8246</v>
      </c>
      <c r="I3799" s="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>
        <f t="shared" si="354"/>
        <v>89.666666666666657</v>
      </c>
      <c r="O3799" s="16">
        <f t="shared" si="355"/>
        <v>42084.881539351853</v>
      </c>
      <c r="P3799" s="18">
        <f t="shared" si="356"/>
        <v>42114.881539351853</v>
      </c>
      <c r="Q3799" t="s">
        <v>8305</v>
      </c>
      <c r="R3799" s="7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7">
        <v>70000</v>
      </c>
      <c r="E3800">
        <v>1025</v>
      </c>
      <c r="F3800" t="s">
        <v>8221</v>
      </c>
      <c r="G3800" t="s">
        <v>8224</v>
      </c>
      <c r="H3800" t="s">
        <v>8246</v>
      </c>
      <c r="I3800" s="9">
        <v>1407691248</v>
      </c>
      <c r="J3800">
        <v>1405099248</v>
      </c>
      <c r="K3800" t="b">
        <v>0</v>
      </c>
      <c r="L3800">
        <v>5</v>
      </c>
      <c r="M3800" t="b">
        <v>0</v>
      </c>
      <c r="N3800" s="11">
        <f t="shared" si="354"/>
        <v>1.4642857142857144</v>
      </c>
      <c r="O3800" s="16">
        <f t="shared" si="355"/>
        <v>41831.722777777781</v>
      </c>
      <c r="P3800" s="18">
        <f t="shared" si="356"/>
        <v>41861.722777777781</v>
      </c>
      <c r="Q3800" t="s">
        <v>8305</v>
      </c>
      <c r="R3800" s="7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7">
        <v>10000</v>
      </c>
      <c r="E3801">
        <v>402</v>
      </c>
      <c r="F3801" t="s">
        <v>8221</v>
      </c>
      <c r="G3801" t="s">
        <v>8224</v>
      </c>
      <c r="H3801" t="s">
        <v>8246</v>
      </c>
      <c r="I3801" s="9">
        <v>1457734843</v>
      </c>
      <c r="J3801">
        <v>1455142843</v>
      </c>
      <c r="K3801" t="b">
        <v>0</v>
      </c>
      <c r="L3801">
        <v>4</v>
      </c>
      <c r="M3801" t="b">
        <v>0</v>
      </c>
      <c r="N3801" s="11">
        <f t="shared" si="354"/>
        <v>4.0199999999999996</v>
      </c>
      <c r="O3801" s="16">
        <f t="shared" si="355"/>
        <v>42410.93105324074</v>
      </c>
      <c r="P3801" s="18">
        <f t="shared" si="356"/>
        <v>42440.93105324074</v>
      </c>
      <c r="Q3801" t="s">
        <v>8305</v>
      </c>
      <c r="R3801" s="7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7">
        <v>22000</v>
      </c>
      <c r="E3802">
        <v>881</v>
      </c>
      <c r="F3802" t="s">
        <v>8221</v>
      </c>
      <c r="G3802" t="s">
        <v>8224</v>
      </c>
      <c r="H3802" t="s">
        <v>8246</v>
      </c>
      <c r="I3802" s="9">
        <v>1420952340</v>
      </c>
      <c r="J3802">
        <v>1418146883</v>
      </c>
      <c r="K3802" t="b">
        <v>0</v>
      </c>
      <c r="L3802">
        <v>16</v>
      </c>
      <c r="M3802" t="b">
        <v>0</v>
      </c>
      <c r="N3802" s="11">
        <f t="shared" si="354"/>
        <v>4.004545454545454</v>
      </c>
      <c r="O3802" s="16">
        <f t="shared" si="355"/>
        <v>41982.737071759257</v>
      </c>
      <c r="P3802" s="18">
        <f t="shared" si="356"/>
        <v>42015.207638888889</v>
      </c>
      <c r="Q3802" t="s">
        <v>8305</v>
      </c>
      <c r="R3802" s="7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7">
        <v>5000</v>
      </c>
      <c r="E3803">
        <v>426</v>
      </c>
      <c r="F3803" t="s">
        <v>8221</v>
      </c>
      <c r="G3803" t="s">
        <v>8224</v>
      </c>
      <c r="H3803" t="s">
        <v>8246</v>
      </c>
      <c r="I3803" s="9">
        <v>1420215216</v>
      </c>
      <c r="J3803">
        <v>1417536816</v>
      </c>
      <c r="K3803" t="b">
        <v>0</v>
      </c>
      <c r="L3803">
        <v>9</v>
      </c>
      <c r="M3803" t="b">
        <v>0</v>
      </c>
      <c r="N3803" s="11">
        <f t="shared" si="354"/>
        <v>8.52</v>
      </c>
      <c r="O3803" s="16">
        <f t="shared" si="355"/>
        <v>41975.676111111112</v>
      </c>
      <c r="P3803" s="18">
        <f t="shared" si="356"/>
        <v>42006.676111111112</v>
      </c>
      <c r="Q3803" t="s">
        <v>8305</v>
      </c>
      <c r="R3803" s="7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7">
        <v>3000</v>
      </c>
      <c r="E3804">
        <v>0</v>
      </c>
      <c r="F3804" t="s">
        <v>8221</v>
      </c>
      <c r="G3804" t="s">
        <v>8224</v>
      </c>
      <c r="H3804" t="s">
        <v>8246</v>
      </c>
      <c r="I3804" s="9">
        <v>1445482906</v>
      </c>
      <c r="J3804">
        <v>1442890906</v>
      </c>
      <c r="K3804" t="b">
        <v>0</v>
      </c>
      <c r="L3804">
        <v>0</v>
      </c>
      <c r="M3804" t="b">
        <v>0</v>
      </c>
      <c r="N3804" s="11">
        <f t="shared" si="354"/>
        <v>0</v>
      </c>
      <c r="O3804" s="16">
        <f t="shared" si="355"/>
        <v>42269.126226851848</v>
      </c>
      <c r="P3804" s="18">
        <f t="shared" si="356"/>
        <v>42299.126226851848</v>
      </c>
      <c r="Q3804" t="s">
        <v>8305</v>
      </c>
      <c r="R3804" s="7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7">
        <v>12000</v>
      </c>
      <c r="E3805">
        <v>2358</v>
      </c>
      <c r="F3805" t="s">
        <v>8221</v>
      </c>
      <c r="G3805" t="s">
        <v>8224</v>
      </c>
      <c r="H3805" t="s">
        <v>8246</v>
      </c>
      <c r="I3805" s="9">
        <v>1457133568</v>
      </c>
      <c r="J3805">
        <v>1454541568</v>
      </c>
      <c r="K3805" t="b">
        <v>0</v>
      </c>
      <c r="L3805">
        <v>40</v>
      </c>
      <c r="M3805" t="b">
        <v>0</v>
      </c>
      <c r="N3805" s="11">
        <f t="shared" si="354"/>
        <v>19.650000000000002</v>
      </c>
      <c r="O3805" s="16">
        <f t="shared" si="355"/>
        <v>42403.971851851849</v>
      </c>
      <c r="P3805" s="18">
        <f t="shared" si="356"/>
        <v>42433.971851851849</v>
      </c>
      <c r="Q3805" t="s">
        <v>8305</v>
      </c>
      <c r="R3805" s="7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7">
        <v>8000</v>
      </c>
      <c r="E3806">
        <v>0</v>
      </c>
      <c r="F3806" t="s">
        <v>8221</v>
      </c>
      <c r="G3806" t="s">
        <v>8224</v>
      </c>
      <c r="H3806" t="s">
        <v>8246</v>
      </c>
      <c r="I3806" s="9">
        <v>1469948400</v>
      </c>
      <c r="J3806">
        <v>1465172024</v>
      </c>
      <c r="K3806" t="b">
        <v>0</v>
      </c>
      <c r="L3806">
        <v>0</v>
      </c>
      <c r="M3806" t="b">
        <v>0</v>
      </c>
      <c r="N3806" s="11">
        <f t="shared" si="354"/>
        <v>0</v>
      </c>
      <c r="O3806" s="16">
        <f t="shared" si="355"/>
        <v>42527.00953703704</v>
      </c>
      <c r="P3806" s="18">
        <f t="shared" si="356"/>
        <v>42582.291666666672</v>
      </c>
      <c r="Q3806" t="s">
        <v>8305</v>
      </c>
      <c r="R3806" s="7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7">
        <v>150000</v>
      </c>
      <c r="E3807">
        <v>3</v>
      </c>
      <c r="F3807" t="s">
        <v>8221</v>
      </c>
      <c r="G3807" t="s">
        <v>8224</v>
      </c>
      <c r="H3807" t="s">
        <v>8246</v>
      </c>
      <c r="I3807" s="9">
        <v>1411852640</v>
      </c>
      <c r="J3807">
        <v>1406668640</v>
      </c>
      <c r="K3807" t="b">
        <v>0</v>
      </c>
      <c r="L3807">
        <v>2</v>
      </c>
      <c r="M3807" t="b">
        <v>0</v>
      </c>
      <c r="N3807" s="11">
        <f t="shared" si="354"/>
        <v>2E-3</v>
      </c>
      <c r="O3807" s="16">
        <f t="shared" si="355"/>
        <v>41849.887037037035</v>
      </c>
      <c r="P3807" s="18">
        <f t="shared" si="356"/>
        <v>41909.887037037035</v>
      </c>
      <c r="Q3807" t="s">
        <v>8305</v>
      </c>
      <c r="R3807" s="7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7">
        <v>7500</v>
      </c>
      <c r="E3808">
        <v>5</v>
      </c>
      <c r="F3808" t="s">
        <v>8221</v>
      </c>
      <c r="G3808" t="s">
        <v>8226</v>
      </c>
      <c r="H3808" t="s">
        <v>8248</v>
      </c>
      <c r="I3808" s="9">
        <v>1404022381</v>
      </c>
      <c r="J3808">
        <v>1402294381</v>
      </c>
      <c r="K3808" t="b">
        <v>0</v>
      </c>
      <c r="L3808">
        <v>1</v>
      </c>
      <c r="M3808" t="b">
        <v>0</v>
      </c>
      <c r="N3808" s="11">
        <f t="shared" si="354"/>
        <v>6.6666666666666666E-2</v>
      </c>
      <c r="O3808" s="16">
        <f t="shared" si="355"/>
        <v>41799.259039351848</v>
      </c>
      <c r="P3808" s="18">
        <f t="shared" si="356"/>
        <v>41819.259039351848</v>
      </c>
      <c r="Q3808" t="s">
        <v>8305</v>
      </c>
      <c r="R3808" s="7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7">
        <v>1500</v>
      </c>
      <c r="E3809">
        <v>455</v>
      </c>
      <c r="F3809" t="s">
        <v>8221</v>
      </c>
      <c r="G3809" t="s">
        <v>8224</v>
      </c>
      <c r="H3809" t="s">
        <v>8246</v>
      </c>
      <c r="I3809" s="9">
        <v>1428097739</v>
      </c>
      <c r="J3809">
        <v>1427492939</v>
      </c>
      <c r="K3809" t="b">
        <v>0</v>
      </c>
      <c r="L3809">
        <v>9</v>
      </c>
      <c r="M3809" t="b">
        <v>0</v>
      </c>
      <c r="N3809" s="11">
        <f t="shared" si="354"/>
        <v>30.333333333333336</v>
      </c>
      <c r="O3809" s="16">
        <f t="shared" si="355"/>
        <v>42090.909016203703</v>
      </c>
      <c r="P3809" s="18">
        <f t="shared" si="356"/>
        <v>42097.909016203703</v>
      </c>
      <c r="Q3809" t="s">
        <v>8305</v>
      </c>
      <c r="R3809" s="7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7">
        <v>1000</v>
      </c>
      <c r="E3810">
        <v>1000</v>
      </c>
      <c r="F3810" t="s">
        <v>8219</v>
      </c>
      <c r="G3810" t="s">
        <v>8225</v>
      </c>
      <c r="H3810" t="s">
        <v>8247</v>
      </c>
      <c r="I3810" s="9">
        <v>1429955619</v>
      </c>
      <c r="J3810">
        <v>1424775219</v>
      </c>
      <c r="K3810" t="b">
        <v>0</v>
      </c>
      <c r="L3810">
        <v>24</v>
      </c>
      <c r="M3810" t="b">
        <v>1</v>
      </c>
      <c r="N3810" s="11">
        <f t="shared" si="354"/>
        <v>100</v>
      </c>
      <c r="O3810" s="16">
        <f t="shared" si="355"/>
        <v>42059.453923611116</v>
      </c>
      <c r="P3810" s="18">
        <f t="shared" si="356"/>
        <v>42119.412256944444</v>
      </c>
      <c r="Q3810" t="s">
        <v>8271</v>
      </c>
      <c r="R3810" s="7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7">
        <v>2000</v>
      </c>
      <c r="E3811">
        <v>2025</v>
      </c>
      <c r="F3811" t="s">
        <v>8219</v>
      </c>
      <c r="G3811" t="s">
        <v>8225</v>
      </c>
      <c r="H3811" t="s">
        <v>8247</v>
      </c>
      <c r="I3811" s="9">
        <v>1406761200</v>
      </c>
      <c r="J3811">
        <v>1402403907</v>
      </c>
      <c r="K3811" t="b">
        <v>0</v>
      </c>
      <c r="L3811">
        <v>38</v>
      </c>
      <c r="M3811" t="b">
        <v>1</v>
      </c>
      <c r="N3811" s="11">
        <f t="shared" si="354"/>
        <v>101.25</v>
      </c>
      <c r="O3811" s="16">
        <f t="shared" si="355"/>
        <v>41800.526701388888</v>
      </c>
      <c r="P3811" s="18">
        <f t="shared" si="356"/>
        <v>41850.958333333336</v>
      </c>
      <c r="Q3811" t="s">
        <v>8271</v>
      </c>
      <c r="R3811" s="7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7">
        <v>1500</v>
      </c>
      <c r="E3812">
        <v>1826</v>
      </c>
      <c r="F3812" t="s">
        <v>8219</v>
      </c>
      <c r="G3812" t="s">
        <v>8224</v>
      </c>
      <c r="H3812" t="s">
        <v>8246</v>
      </c>
      <c r="I3812" s="9">
        <v>1426965758</v>
      </c>
      <c r="J3812">
        <v>1424377358</v>
      </c>
      <c r="K3812" t="b">
        <v>0</v>
      </c>
      <c r="L3812">
        <v>26</v>
      </c>
      <c r="M3812" t="b">
        <v>1</v>
      </c>
      <c r="N3812" s="11">
        <f t="shared" si="354"/>
        <v>121.73333333333333</v>
      </c>
      <c r="O3812" s="16">
        <f t="shared" si="355"/>
        <v>42054.849050925928</v>
      </c>
      <c r="P3812" s="18">
        <f t="shared" si="356"/>
        <v>42084.807384259257</v>
      </c>
      <c r="Q3812" t="s">
        <v>8271</v>
      </c>
      <c r="R3812" s="7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7">
        <v>250</v>
      </c>
      <c r="E3813">
        <v>825</v>
      </c>
      <c r="F3813" t="s">
        <v>8219</v>
      </c>
      <c r="G3813" t="s">
        <v>8225</v>
      </c>
      <c r="H3813" t="s">
        <v>8247</v>
      </c>
      <c r="I3813" s="9">
        <v>1464692400</v>
      </c>
      <c r="J3813">
        <v>1461769373</v>
      </c>
      <c r="K3813" t="b">
        <v>0</v>
      </c>
      <c r="L3813">
        <v>19</v>
      </c>
      <c r="M3813" t="b">
        <v>1</v>
      </c>
      <c r="N3813" s="11">
        <f t="shared" si="354"/>
        <v>330</v>
      </c>
      <c r="O3813" s="16">
        <f t="shared" si="355"/>
        <v>42487.62700231481</v>
      </c>
      <c r="P3813" s="18">
        <f t="shared" si="356"/>
        <v>42521.458333333328</v>
      </c>
      <c r="Q3813" t="s">
        <v>8271</v>
      </c>
      <c r="R3813" s="7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7">
        <v>2000</v>
      </c>
      <c r="E3814">
        <v>2191</v>
      </c>
      <c r="F3814" t="s">
        <v>8219</v>
      </c>
      <c r="G3814" t="s">
        <v>8229</v>
      </c>
      <c r="H3814" t="s">
        <v>8251</v>
      </c>
      <c r="I3814" s="9">
        <v>1433131140</v>
      </c>
      <c r="J3814">
        <v>1429120908</v>
      </c>
      <c r="K3814" t="b">
        <v>0</v>
      </c>
      <c r="L3814">
        <v>11</v>
      </c>
      <c r="M3814" t="b">
        <v>1</v>
      </c>
      <c r="N3814" s="11">
        <f t="shared" si="354"/>
        <v>109.55</v>
      </c>
      <c r="O3814" s="16">
        <f t="shared" si="355"/>
        <v>42109.751250000001</v>
      </c>
      <c r="P3814" s="18">
        <f t="shared" si="356"/>
        <v>42156.165972222225</v>
      </c>
      <c r="Q3814" t="s">
        <v>8271</v>
      </c>
      <c r="R3814" s="7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7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9">
        <v>1465940580</v>
      </c>
      <c r="J3815">
        <v>1462603021</v>
      </c>
      <c r="K3815" t="b">
        <v>0</v>
      </c>
      <c r="L3815">
        <v>27</v>
      </c>
      <c r="M3815" t="b">
        <v>1</v>
      </c>
      <c r="N3815" s="11">
        <f t="shared" si="354"/>
        <v>100.95190476190474</v>
      </c>
      <c r="O3815" s="16">
        <f t="shared" si="355"/>
        <v>42497.275706018518</v>
      </c>
      <c r="P3815" s="18">
        <f t="shared" si="356"/>
        <v>42535.904861111107</v>
      </c>
      <c r="Q3815" t="s">
        <v>8271</v>
      </c>
      <c r="R3815" s="7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7">
        <v>1500</v>
      </c>
      <c r="E3816">
        <v>2102</v>
      </c>
      <c r="F3816" t="s">
        <v>8219</v>
      </c>
      <c r="G3816" t="s">
        <v>8224</v>
      </c>
      <c r="H3816" t="s">
        <v>8246</v>
      </c>
      <c r="I3816" s="9">
        <v>1427860740</v>
      </c>
      <c r="J3816">
        <v>1424727712</v>
      </c>
      <c r="K3816" t="b">
        <v>0</v>
      </c>
      <c r="L3816">
        <v>34</v>
      </c>
      <c r="M3816" t="b">
        <v>1</v>
      </c>
      <c r="N3816" s="11">
        <f t="shared" si="354"/>
        <v>140.13333333333333</v>
      </c>
      <c r="O3816" s="16">
        <f t="shared" si="355"/>
        <v>42058.904074074075</v>
      </c>
      <c r="P3816" s="18">
        <f t="shared" si="356"/>
        <v>42095.165972222225</v>
      </c>
      <c r="Q3816" t="s">
        <v>8271</v>
      </c>
      <c r="R3816" s="7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9">
        <v>1440111600</v>
      </c>
      <c r="J3817">
        <v>1437545657</v>
      </c>
      <c r="K3817" t="b">
        <v>0</v>
      </c>
      <c r="L3817">
        <v>20</v>
      </c>
      <c r="M3817" t="b">
        <v>1</v>
      </c>
      <c r="N3817" s="11">
        <f t="shared" si="354"/>
        <v>100.001</v>
      </c>
      <c r="O3817" s="16">
        <f t="shared" si="355"/>
        <v>42207.259918981479</v>
      </c>
      <c r="P3817" s="18">
        <f t="shared" si="356"/>
        <v>42236.958333333328</v>
      </c>
      <c r="Q3817" t="s">
        <v>8271</v>
      </c>
      <c r="R3817" s="7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7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9">
        <v>1405614823</v>
      </c>
      <c r="J3818">
        <v>1403022823</v>
      </c>
      <c r="K3818" t="b">
        <v>0</v>
      </c>
      <c r="L3818">
        <v>37</v>
      </c>
      <c r="M3818" t="b">
        <v>1</v>
      </c>
      <c r="N3818" s="11">
        <f t="shared" si="354"/>
        <v>119.238</v>
      </c>
      <c r="O3818" s="16">
        <f t="shared" si="355"/>
        <v>41807.690081018518</v>
      </c>
      <c r="P3818" s="18">
        <f t="shared" si="356"/>
        <v>41837.690081018518</v>
      </c>
      <c r="Q3818" t="s">
        <v>8271</v>
      </c>
      <c r="R3818" s="7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7">
        <v>2000</v>
      </c>
      <c r="E3819">
        <v>2145</v>
      </c>
      <c r="F3819" t="s">
        <v>8219</v>
      </c>
      <c r="G3819" t="s">
        <v>8224</v>
      </c>
      <c r="H3819" t="s">
        <v>8246</v>
      </c>
      <c r="I3819" s="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>
        <f t="shared" si="354"/>
        <v>107.25</v>
      </c>
      <c r="O3819" s="16">
        <f t="shared" si="355"/>
        <v>42284.69694444444</v>
      </c>
      <c r="P3819" s="18">
        <f t="shared" si="356"/>
        <v>42301.165972222225</v>
      </c>
      <c r="Q3819" t="s">
        <v>8271</v>
      </c>
      <c r="R3819" s="7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7">
        <v>250</v>
      </c>
      <c r="E3820">
        <v>570</v>
      </c>
      <c r="F3820" t="s">
        <v>8219</v>
      </c>
      <c r="G3820" t="s">
        <v>8224</v>
      </c>
      <c r="H3820" t="s">
        <v>8246</v>
      </c>
      <c r="I3820" s="9">
        <v>1426187582</v>
      </c>
      <c r="J3820">
        <v>1423599182</v>
      </c>
      <c r="K3820" t="b">
        <v>0</v>
      </c>
      <c r="L3820">
        <v>10</v>
      </c>
      <c r="M3820" t="b">
        <v>1</v>
      </c>
      <c r="N3820" s="11">
        <f t="shared" si="354"/>
        <v>227.99999999999997</v>
      </c>
      <c r="O3820" s="16">
        <f t="shared" si="355"/>
        <v>42045.84238425926</v>
      </c>
      <c r="P3820" s="18">
        <f t="shared" si="356"/>
        <v>42075.800717592589</v>
      </c>
      <c r="Q3820" t="s">
        <v>8271</v>
      </c>
      <c r="R3820" s="7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7">
        <v>1000</v>
      </c>
      <c r="E3821">
        <v>1064</v>
      </c>
      <c r="F3821" t="s">
        <v>8219</v>
      </c>
      <c r="G3821" t="s">
        <v>8224</v>
      </c>
      <c r="H3821" t="s">
        <v>8246</v>
      </c>
      <c r="I3821" s="9">
        <v>1437166920</v>
      </c>
      <c r="J3821">
        <v>1435554104</v>
      </c>
      <c r="K3821" t="b">
        <v>0</v>
      </c>
      <c r="L3821">
        <v>26</v>
      </c>
      <c r="M3821" t="b">
        <v>1</v>
      </c>
      <c r="N3821" s="11">
        <f t="shared" si="354"/>
        <v>106.4</v>
      </c>
      <c r="O3821" s="16">
        <f t="shared" si="355"/>
        <v>42184.209537037037</v>
      </c>
      <c r="P3821" s="18">
        <f t="shared" si="356"/>
        <v>42202.876388888893</v>
      </c>
      <c r="Q3821" t="s">
        <v>8271</v>
      </c>
      <c r="R3821" s="7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7">
        <v>300</v>
      </c>
      <c r="E3822">
        <v>430</v>
      </c>
      <c r="F3822" t="s">
        <v>8219</v>
      </c>
      <c r="G3822" t="s">
        <v>8225</v>
      </c>
      <c r="H3822" t="s">
        <v>8247</v>
      </c>
      <c r="I3822" s="9">
        <v>1436110717</v>
      </c>
      <c r="J3822">
        <v>1433518717</v>
      </c>
      <c r="K3822" t="b">
        <v>0</v>
      </c>
      <c r="L3822">
        <v>20</v>
      </c>
      <c r="M3822" t="b">
        <v>1</v>
      </c>
      <c r="N3822" s="11">
        <f t="shared" si="354"/>
        <v>143.33333333333334</v>
      </c>
      <c r="O3822" s="16">
        <f t="shared" si="355"/>
        <v>42160.651817129634</v>
      </c>
      <c r="P3822" s="18">
        <f t="shared" si="356"/>
        <v>42190.651817129634</v>
      </c>
      <c r="Q3822" t="s">
        <v>8271</v>
      </c>
      <c r="R3822" s="7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7">
        <v>3500</v>
      </c>
      <c r="E3823">
        <v>3659</v>
      </c>
      <c r="F3823" t="s">
        <v>8219</v>
      </c>
      <c r="G3823" t="s">
        <v>8224</v>
      </c>
      <c r="H3823" t="s">
        <v>8246</v>
      </c>
      <c r="I3823" s="9">
        <v>1451881207</v>
      </c>
      <c r="J3823">
        <v>1449116407</v>
      </c>
      <c r="K3823" t="b">
        <v>0</v>
      </c>
      <c r="L3823">
        <v>46</v>
      </c>
      <c r="M3823" t="b">
        <v>1</v>
      </c>
      <c r="N3823" s="11">
        <f t="shared" si="354"/>
        <v>104.54285714285714</v>
      </c>
      <c r="O3823" s="16">
        <f t="shared" si="355"/>
        <v>42341.180636574078</v>
      </c>
      <c r="P3823" s="18">
        <f t="shared" si="356"/>
        <v>42373.180636574078</v>
      </c>
      <c r="Q3823" t="s">
        <v>8271</v>
      </c>
      <c r="R3823" s="7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7">
        <v>5000</v>
      </c>
      <c r="E3824">
        <v>5501</v>
      </c>
      <c r="F3824" t="s">
        <v>8219</v>
      </c>
      <c r="G3824" t="s">
        <v>8236</v>
      </c>
      <c r="H3824" t="s">
        <v>8249</v>
      </c>
      <c r="I3824" s="9">
        <v>1453244340</v>
      </c>
      <c r="J3824">
        <v>1448136417</v>
      </c>
      <c r="K3824" t="b">
        <v>0</v>
      </c>
      <c r="L3824">
        <v>76</v>
      </c>
      <c r="M3824" t="b">
        <v>1</v>
      </c>
      <c r="N3824" s="11">
        <f t="shared" si="354"/>
        <v>110.02000000000001</v>
      </c>
      <c r="O3824" s="16">
        <f t="shared" si="355"/>
        <v>42329.838159722218</v>
      </c>
      <c r="P3824" s="18">
        <f t="shared" si="356"/>
        <v>42388.957638888889</v>
      </c>
      <c r="Q3824" t="s">
        <v>8271</v>
      </c>
      <c r="R3824" s="7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7">
        <v>2500</v>
      </c>
      <c r="E3825">
        <v>2650</v>
      </c>
      <c r="F3825" t="s">
        <v>8219</v>
      </c>
      <c r="G3825" t="s">
        <v>8224</v>
      </c>
      <c r="H3825" t="s">
        <v>8246</v>
      </c>
      <c r="I3825" s="9">
        <v>1437364740</v>
      </c>
      <c r="J3825">
        <v>1434405044</v>
      </c>
      <c r="K3825" t="b">
        <v>0</v>
      </c>
      <c r="L3825">
        <v>41</v>
      </c>
      <c r="M3825" t="b">
        <v>1</v>
      </c>
      <c r="N3825" s="11">
        <f t="shared" si="354"/>
        <v>106</v>
      </c>
      <c r="O3825" s="16">
        <f t="shared" si="355"/>
        <v>42170.910231481481</v>
      </c>
      <c r="P3825" s="18">
        <f t="shared" si="356"/>
        <v>42205.165972222225</v>
      </c>
      <c r="Q3825" t="s">
        <v>8271</v>
      </c>
      <c r="R3825" s="7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7">
        <v>250</v>
      </c>
      <c r="E3826">
        <v>270</v>
      </c>
      <c r="F3826" t="s">
        <v>8219</v>
      </c>
      <c r="G3826" t="s">
        <v>8225</v>
      </c>
      <c r="H3826" t="s">
        <v>8247</v>
      </c>
      <c r="I3826" s="9">
        <v>1470058860</v>
      </c>
      <c r="J3826">
        <v>1469026903</v>
      </c>
      <c r="K3826" t="b">
        <v>0</v>
      </c>
      <c r="L3826">
        <v>7</v>
      </c>
      <c r="M3826" t="b">
        <v>1</v>
      </c>
      <c r="N3826" s="11">
        <f t="shared" si="354"/>
        <v>108</v>
      </c>
      <c r="O3826" s="16">
        <f t="shared" si="355"/>
        <v>42571.626192129625</v>
      </c>
      <c r="P3826" s="18">
        <f t="shared" si="356"/>
        <v>42583.570138888885</v>
      </c>
      <c r="Q3826" t="s">
        <v>8271</v>
      </c>
      <c r="R3826" s="7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7">
        <v>5000</v>
      </c>
      <c r="E3827">
        <v>5271</v>
      </c>
      <c r="F3827" t="s">
        <v>8219</v>
      </c>
      <c r="G3827" t="s">
        <v>8224</v>
      </c>
      <c r="H3827" t="s">
        <v>8246</v>
      </c>
      <c r="I3827" s="9">
        <v>1434505214</v>
      </c>
      <c r="J3827">
        <v>1432690814</v>
      </c>
      <c r="K3827" t="b">
        <v>0</v>
      </c>
      <c r="L3827">
        <v>49</v>
      </c>
      <c r="M3827" t="b">
        <v>1</v>
      </c>
      <c r="N3827" s="11">
        <f t="shared" si="354"/>
        <v>105.42</v>
      </c>
      <c r="O3827" s="16">
        <f t="shared" si="355"/>
        <v>42151.069606481484</v>
      </c>
      <c r="P3827" s="18">
        <f t="shared" si="356"/>
        <v>42172.069606481484</v>
      </c>
      <c r="Q3827" t="s">
        <v>8271</v>
      </c>
      <c r="R3827" s="7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7">
        <v>600</v>
      </c>
      <c r="E3828">
        <v>715</v>
      </c>
      <c r="F3828" t="s">
        <v>8219</v>
      </c>
      <c r="G3828" t="s">
        <v>8225</v>
      </c>
      <c r="H3828" t="s">
        <v>8247</v>
      </c>
      <c r="I3828" s="9">
        <v>1430993394</v>
      </c>
      <c r="J3828">
        <v>1428401394</v>
      </c>
      <c r="K3828" t="b">
        <v>0</v>
      </c>
      <c r="L3828">
        <v>26</v>
      </c>
      <c r="M3828" t="b">
        <v>1</v>
      </c>
      <c r="N3828" s="11">
        <f t="shared" si="354"/>
        <v>119.16666666666667</v>
      </c>
      <c r="O3828" s="16">
        <f t="shared" si="355"/>
        <v>42101.423541666663</v>
      </c>
      <c r="P3828" s="18">
        <f t="shared" si="356"/>
        <v>42131.423541666663</v>
      </c>
      <c r="Q3828" t="s">
        <v>8271</v>
      </c>
      <c r="R3828" s="7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7">
        <v>3000</v>
      </c>
      <c r="E3829">
        <v>4580</v>
      </c>
      <c r="F3829" t="s">
        <v>8219</v>
      </c>
      <c r="G3829" t="s">
        <v>8225</v>
      </c>
      <c r="H3829" t="s">
        <v>8247</v>
      </c>
      <c r="I3829" s="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>
        <f t="shared" si="354"/>
        <v>152.66666666666666</v>
      </c>
      <c r="O3829" s="16">
        <f t="shared" si="355"/>
        <v>42034.928252314814</v>
      </c>
      <c r="P3829" s="18">
        <f t="shared" si="356"/>
        <v>42090</v>
      </c>
      <c r="Q3829" t="s">
        <v>8271</v>
      </c>
      <c r="R3829" s="7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7">
        <v>5000</v>
      </c>
      <c r="E3830">
        <v>5000</v>
      </c>
      <c r="F3830" t="s">
        <v>8219</v>
      </c>
      <c r="G3830" t="s">
        <v>8224</v>
      </c>
      <c r="H3830" t="s">
        <v>8246</v>
      </c>
      <c r="I3830" s="9">
        <v>1420033187</v>
      </c>
      <c r="J3830">
        <v>1414845587</v>
      </c>
      <c r="K3830" t="b">
        <v>0</v>
      </c>
      <c r="L3830">
        <v>28</v>
      </c>
      <c r="M3830" t="b">
        <v>1</v>
      </c>
      <c r="N3830" s="11">
        <f t="shared" si="354"/>
        <v>100</v>
      </c>
      <c r="O3830" s="16">
        <f t="shared" si="355"/>
        <v>41944.527627314819</v>
      </c>
      <c r="P3830" s="18">
        <f t="shared" si="356"/>
        <v>42004.569293981483</v>
      </c>
      <c r="Q3830" t="s">
        <v>8271</v>
      </c>
      <c r="R3830" s="7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7">
        <v>500</v>
      </c>
      <c r="E3831">
        <v>501</v>
      </c>
      <c r="F3831" t="s">
        <v>8219</v>
      </c>
      <c r="G3831" t="s">
        <v>8224</v>
      </c>
      <c r="H3831" t="s">
        <v>8246</v>
      </c>
      <c r="I3831" s="9">
        <v>1472676371</v>
      </c>
      <c r="J3831">
        <v>1470948371</v>
      </c>
      <c r="K3831" t="b">
        <v>0</v>
      </c>
      <c r="L3831">
        <v>8</v>
      </c>
      <c r="M3831" t="b">
        <v>1</v>
      </c>
      <c r="N3831" s="11">
        <f t="shared" si="354"/>
        <v>100.2</v>
      </c>
      <c r="O3831" s="16">
        <f t="shared" si="355"/>
        <v>42593.865405092598</v>
      </c>
      <c r="P3831" s="18">
        <f t="shared" si="356"/>
        <v>42613.865405092598</v>
      </c>
      <c r="Q3831" t="s">
        <v>8271</v>
      </c>
      <c r="R3831" s="7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7">
        <v>100</v>
      </c>
      <c r="E3832">
        <v>225</v>
      </c>
      <c r="F3832" t="s">
        <v>8219</v>
      </c>
      <c r="G3832" t="s">
        <v>8224</v>
      </c>
      <c r="H3832" t="s">
        <v>8246</v>
      </c>
      <c r="I3832" s="9">
        <v>1464371211</v>
      </c>
      <c r="J3832">
        <v>1463161611</v>
      </c>
      <c r="K3832" t="b">
        <v>0</v>
      </c>
      <c r="L3832">
        <v>3</v>
      </c>
      <c r="M3832" t="b">
        <v>1</v>
      </c>
      <c r="N3832" s="11">
        <f t="shared" si="354"/>
        <v>225</v>
      </c>
      <c r="O3832" s="16">
        <f t="shared" si="355"/>
        <v>42503.740868055553</v>
      </c>
      <c r="P3832" s="18">
        <f t="shared" si="356"/>
        <v>42517.740868055553</v>
      </c>
      <c r="Q3832" t="s">
        <v>8271</v>
      </c>
      <c r="R3832" s="7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7">
        <v>500</v>
      </c>
      <c r="E3833">
        <v>530.11</v>
      </c>
      <c r="F3833" t="s">
        <v>8219</v>
      </c>
      <c r="G3833" t="s">
        <v>8224</v>
      </c>
      <c r="H3833" t="s">
        <v>8246</v>
      </c>
      <c r="I3833" s="9">
        <v>1415222545</v>
      </c>
      <c r="J3833">
        <v>1413404545</v>
      </c>
      <c r="K3833" t="b">
        <v>0</v>
      </c>
      <c r="L3833">
        <v>9</v>
      </c>
      <c r="M3833" t="b">
        <v>1</v>
      </c>
      <c r="N3833" s="11">
        <f t="shared" si="354"/>
        <v>106.02199999999999</v>
      </c>
      <c r="O3833" s="16">
        <f t="shared" si="355"/>
        <v>41927.848900462966</v>
      </c>
      <c r="P3833" s="18">
        <f t="shared" si="356"/>
        <v>41948.890567129631</v>
      </c>
      <c r="Q3833" t="s">
        <v>8271</v>
      </c>
      <c r="R3833" s="7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7">
        <v>1200</v>
      </c>
      <c r="E3834">
        <v>1256</v>
      </c>
      <c r="F3834" t="s">
        <v>8219</v>
      </c>
      <c r="G3834" t="s">
        <v>8224</v>
      </c>
      <c r="H3834" t="s">
        <v>8246</v>
      </c>
      <c r="I3834" s="9">
        <v>1455936335</v>
      </c>
      <c r="J3834">
        <v>1452048335</v>
      </c>
      <c r="K3834" t="b">
        <v>0</v>
      </c>
      <c r="L3834">
        <v>9</v>
      </c>
      <c r="M3834" t="b">
        <v>1</v>
      </c>
      <c r="N3834" s="11">
        <f t="shared" si="354"/>
        <v>104.66666666666666</v>
      </c>
      <c r="O3834" s="16">
        <f t="shared" si="355"/>
        <v>42375.114988425921</v>
      </c>
      <c r="P3834" s="18">
        <f t="shared" si="356"/>
        <v>42420.114988425921</v>
      </c>
      <c r="Q3834" t="s">
        <v>8271</v>
      </c>
      <c r="R3834" s="7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7">
        <v>1200</v>
      </c>
      <c r="E3835">
        <v>1400</v>
      </c>
      <c r="F3835" t="s">
        <v>8219</v>
      </c>
      <c r="G3835" t="s">
        <v>8229</v>
      </c>
      <c r="H3835" t="s">
        <v>8251</v>
      </c>
      <c r="I3835" s="9">
        <v>1417460940</v>
      </c>
      <c r="J3835">
        <v>1416516972</v>
      </c>
      <c r="K3835" t="b">
        <v>0</v>
      </c>
      <c r="L3835">
        <v>20</v>
      </c>
      <c r="M3835" t="b">
        <v>1</v>
      </c>
      <c r="N3835" s="11">
        <f t="shared" si="354"/>
        <v>116.66666666666667</v>
      </c>
      <c r="O3835" s="16">
        <f t="shared" si="355"/>
        <v>41963.872361111105</v>
      </c>
      <c r="P3835" s="18">
        <f t="shared" si="356"/>
        <v>41974.797916666663</v>
      </c>
      <c r="Q3835" t="s">
        <v>8271</v>
      </c>
      <c r="R3835" s="7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7">
        <v>3000</v>
      </c>
      <c r="E3836">
        <v>3271</v>
      </c>
      <c r="F3836" t="s">
        <v>8219</v>
      </c>
      <c r="G3836" t="s">
        <v>8225</v>
      </c>
      <c r="H3836" t="s">
        <v>8247</v>
      </c>
      <c r="I3836" s="9">
        <v>1434624067</v>
      </c>
      <c r="J3836">
        <v>1432032067</v>
      </c>
      <c r="K3836" t="b">
        <v>0</v>
      </c>
      <c r="L3836">
        <v>57</v>
      </c>
      <c r="M3836" t="b">
        <v>1</v>
      </c>
      <c r="N3836" s="11">
        <f t="shared" si="354"/>
        <v>109.03333333333333</v>
      </c>
      <c r="O3836" s="16">
        <f t="shared" si="355"/>
        <v>42143.445219907408</v>
      </c>
      <c r="P3836" s="18">
        <f t="shared" si="356"/>
        <v>42173.445219907408</v>
      </c>
      <c r="Q3836" t="s">
        <v>8271</v>
      </c>
      <c r="R3836" s="7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7">
        <v>200</v>
      </c>
      <c r="E3837">
        <v>320</v>
      </c>
      <c r="F3837" t="s">
        <v>8219</v>
      </c>
      <c r="G3837" t="s">
        <v>8225</v>
      </c>
      <c r="H3837" t="s">
        <v>8247</v>
      </c>
      <c r="I3837" s="9">
        <v>1461278208</v>
      </c>
      <c r="J3837">
        <v>1459463808</v>
      </c>
      <c r="K3837" t="b">
        <v>0</v>
      </c>
      <c r="L3837">
        <v>8</v>
      </c>
      <c r="M3837" t="b">
        <v>1</v>
      </c>
      <c r="N3837" s="11">
        <f t="shared" si="354"/>
        <v>160</v>
      </c>
      <c r="O3837" s="16">
        <f t="shared" si="355"/>
        <v>42460.94222222222</v>
      </c>
      <c r="P3837" s="18">
        <f t="shared" si="356"/>
        <v>42481.94222222222</v>
      </c>
      <c r="Q3837" t="s">
        <v>8271</v>
      </c>
      <c r="R3837" s="7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7">
        <v>800</v>
      </c>
      <c r="E3838">
        <v>900</v>
      </c>
      <c r="F3838" t="s">
        <v>8219</v>
      </c>
      <c r="G3838" t="s">
        <v>8224</v>
      </c>
      <c r="H3838" t="s">
        <v>8246</v>
      </c>
      <c r="I3838" s="9">
        <v>1470197340</v>
      </c>
      <c r="J3838">
        <v>1467497652</v>
      </c>
      <c r="K3838" t="b">
        <v>0</v>
      </c>
      <c r="L3838">
        <v>14</v>
      </c>
      <c r="M3838" t="b">
        <v>1</v>
      </c>
      <c r="N3838" s="11">
        <f t="shared" si="354"/>
        <v>112.5</v>
      </c>
      <c r="O3838" s="16">
        <f t="shared" si="355"/>
        <v>42553.926527777774</v>
      </c>
      <c r="P3838" s="18">
        <f t="shared" si="356"/>
        <v>42585.172916666663</v>
      </c>
      <c r="Q3838" t="s">
        <v>8271</v>
      </c>
      <c r="R3838" s="7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7">
        <v>2000</v>
      </c>
      <c r="E3839">
        <v>2042</v>
      </c>
      <c r="F3839" t="s">
        <v>8219</v>
      </c>
      <c r="G3839" t="s">
        <v>8225</v>
      </c>
      <c r="H3839" t="s">
        <v>8247</v>
      </c>
      <c r="I3839" s="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>
        <f t="shared" si="354"/>
        <v>102.1</v>
      </c>
      <c r="O3839" s="16">
        <f t="shared" si="355"/>
        <v>42152.765717592592</v>
      </c>
      <c r="P3839" s="18">
        <f t="shared" si="356"/>
        <v>42188.765717592592</v>
      </c>
      <c r="Q3839" t="s">
        <v>8271</v>
      </c>
      <c r="R3839" s="7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7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9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>
        <f t="shared" si="354"/>
        <v>100.824</v>
      </c>
      <c r="O3840" s="16">
        <f t="shared" si="355"/>
        <v>42116.710752314815</v>
      </c>
      <c r="P3840" s="18">
        <f t="shared" si="356"/>
        <v>42146.710752314815</v>
      </c>
      <c r="Q3840" t="s">
        <v>8271</v>
      </c>
      <c r="R3840" s="7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7">
        <v>2000</v>
      </c>
      <c r="E3841">
        <v>2025</v>
      </c>
      <c r="F3841" t="s">
        <v>8219</v>
      </c>
      <c r="G3841" t="s">
        <v>8224</v>
      </c>
      <c r="H3841" t="s">
        <v>8246</v>
      </c>
      <c r="I3841" s="9">
        <v>1438226724</v>
      </c>
      <c r="J3841">
        <v>1433042724</v>
      </c>
      <c r="K3841" t="b">
        <v>0</v>
      </c>
      <c r="L3841">
        <v>32</v>
      </c>
      <c r="M3841" t="b">
        <v>1</v>
      </c>
      <c r="N3841" s="11">
        <f t="shared" si="354"/>
        <v>101.25</v>
      </c>
      <c r="O3841" s="16">
        <f t="shared" si="355"/>
        <v>42155.142638888887</v>
      </c>
      <c r="P3841" s="18">
        <f t="shared" si="356"/>
        <v>42215.142638888887</v>
      </c>
      <c r="Q3841" t="s">
        <v>8271</v>
      </c>
      <c r="R3841" s="7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7">
        <v>1</v>
      </c>
      <c r="E3842">
        <v>65</v>
      </c>
      <c r="F3842" t="s">
        <v>8219</v>
      </c>
      <c r="G3842" t="s">
        <v>8225</v>
      </c>
      <c r="H3842" t="s">
        <v>8247</v>
      </c>
      <c r="I3842" s="9">
        <v>1459180229</v>
      </c>
      <c r="J3842">
        <v>1457023829</v>
      </c>
      <c r="K3842" t="b">
        <v>0</v>
      </c>
      <c r="L3842">
        <v>3</v>
      </c>
      <c r="M3842" t="b">
        <v>1</v>
      </c>
      <c r="N3842" s="11">
        <f t="shared" ref="N3842:N3905" si="360">E3842/D3842*100</f>
        <v>6500</v>
      </c>
      <c r="O3842" s="16">
        <f t="shared" ref="O3842:O3905" si="361">(((J3842/60)/60)/24)+DATE(1970,1,1)</f>
        <v>42432.701724537037</v>
      </c>
      <c r="P3842" s="18">
        <f t="shared" ref="P3842:P3905" si="362">(((I3842/60)/60)/24)+DATE(1970,1,1)</f>
        <v>42457.660057870366</v>
      </c>
      <c r="Q3842" t="s">
        <v>8271</v>
      </c>
      <c r="R3842" s="7">
        <f t="shared" ref="R3842:R3905" si="363">E3842/L3842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7">
        <v>10000</v>
      </c>
      <c r="E3843">
        <v>872</v>
      </c>
      <c r="F3843" t="s">
        <v>8221</v>
      </c>
      <c r="G3843" t="s">
        <v>8224</v>
      </c>
      <c r="H3843" t="s">
        <v>8246</v>
      </c>
      <c r="I3843" s="9">
        <v>1405882287</v>
      </c>
      <c r="J3843">
        <v>1400698287</v>
      </c>
      <c r="K3843" t="b">
        <v>1</v>
      </c>
      <c r="L3843">
        <v>34</v>
      </c>
      <c r="M3843" t="b">
        <v>0</v>
      </c>
      <c r="N3843" s="11">
        <f t="shared" si="360"/>
        <v>8.7200000000000006</v>
      </c>
      <c r="O3843" s="16">
        <f t="shared" si="361"/>
        <v>41780.785729166666</v>
      </c>
      <c r="P3843" s="18">
        <f t="shared" si="362"/>
        <v>41840.785729166666</v>
      </c>
      <c r="Q3843" t="s">
        <v>8271</v>
      </c>
      <c r="R3843" s="7">
        <f t="shared" si="363"/>
        <v>25.647058823529413</v>
      </c>
      <c r="S3843" t="str">
        <f t="shared" ref="S3843:S3906" si="364">LEFT(Q3843,FIND("/",Q3843)-1)</f>
        <v>theater</v>
      </c>
      <c r="T3843" t="str">
        <f t="shared" ref="T3843:T3906" si="365">RIGHT(Q3843,LEN(Q3843)-FIND("/",Q3843))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7">
        <v>5000</v>
      </c>
      <c r="E3844">
        <v>1097</v>
      </c>
      <c r="F3844" t="s">
        <v>8221</v>
      </c>
      <c r="G3844" t="s">
        <v>8225</v>
      </c>
      <c r="H3844" t="s">
        <v>8247</v>
      </c>
      <c r="I3844" s="9">
        <v>1399809052</v>
      </c>
      <c r="J3844">
        <v>1397217052</v>
      </c>
      <c r="K3844" t="b">
        <v>1</v>
      </c>
      <c r="L3844">
        <v>23</v>
      </c>
      <c r="M3844" t="b">
        <v>0</v>
      </c>
      <c r="N3844" s="11">
        <f t="shared" si="360"/>
        <v>21.94</v>
      </c>
      <c r="O3844" s="16">
        <f t="shared" si="361"/>
        <v>41740.493657407409</v>
      </c>
      <c r="P3844" s="18">
        <f t="shared" si="362"/>
        <v>41770.493657407409</v>
      </c>
      <c r="Q3844" t="s">
        <v>8271</v>
      </c>
      <c r="R3844" s="7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7">
        <v>5000</v>
      </c>
      <c r="E3845">
        <v>1065</v>
      </c>
      <c r="F3845" t="s">
        <v>8221</v>
      </c>
      <c r="G3845" t="s">
        <v>8224</v>
      </c>
      <c r="H3845" t="s">
        <v>8246</v>
      </c>
      <c r="I3845" s="9">
        <v>1401587064</v>
      </c>
      <c r="J3845">
        <v>1399427064</v>
      </c>
      <c r="K3845" t="b">
        <v>1</v>
      </c>
      <c r="L3845">
        <v>19</v>
      </c>
      <c r="M3845" t="b">
        <v>0</v>
      </c>
      <c r="N3845" s="11">
        <f t="shared" si="360"/>
        <v>21.3</v>
      </c>
      <c r="O3845" s="16">
        <f t="shared" si="361"/>
        <v>41766.072500000002</v>
      </c>
      <c r="P3845" s="18">
        <f t="shared" si="362"/>
        <v>41791.072500000002</v>
      </c>
      <c r="Q3845" t="s">
        <v>8271</v>
      </c>
      <c r="R3845" s="7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7">
        <v>9800</v>
      </c>
      <c r="E3846">
        <v>4066</v>
      </c>
      <c r="F3846" t="s">
        <v>8221</v>
      </c>
      <c r="G3846" t="s">
        <v>8224</v>
      </c>
      <c r="H3846" t="s">
        <v>8246</v>
      </c>
      <c r="I3846" s="9">
        <v>1401778740</v>
      </c>
      <c r="J3846">
        <v>1399474134</v>
      </c>
      <c r="K3846" t="b">
        <v>1</v>
      </c>
      <c r="L3846">
        <v>50</v>
      </c>
      <c r="M3846" t="b">
        <v>0</v>
      </c>
      <c r="N3846" s="11">
        <f t="shared" si="360"/>
        <v>41.489795918367342</v>
      </c>
      <c r="O3846" s="16">
        <f t="shared" si="361"/>
        <v>41766.617291666669</v>
      </c>
      <c r="P3846" s="18">
        <f t="shared" si="362"/>
        <v>41793.290972222225</v>
      </c>
      <c r="Q3846" t="s">
        <v>8271</v>
      </c>
      <c r="R3846" s="7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7">
        <v>40000</v>
      </c>
      <c r="E3847">
        <v>842</v>
      </c>
      <c r="F3847" t="s">
        <v>8221</v>
      </c>
      <c r="G3847" t="s">
        <v>8224</v>
      </c>
      <c r="H3847" t="s">
        <v>8246</v>
      </c>
      <c r="I3847" s="9">
        <v>1443711774</v>
      </c>
      <c r="J3847">
        <v>1441119774</v>
      </c>
      <c r="K3847" t="b">
        <v>1</v>
      </c>
      <c r="L3847">
        <v>12</v>
      </c>
      <c r="M3847" t="b">
        <v>0</v>
      </c>
      <c r="N3847" s="11">
        <f t="shared" si="360"/>
        <v>2.105</v>
      </c>
      <c r="O3847" s="16">
        <f t="shared" si="361"/>
        <v>42248.627013888887</v>
      </c>
      <c r="P3847" s="18">
        <f t="shared" si="362"/>
        <v>42278.627013888887</v>
      </c>
      <c r="Q3847" t="s">
        <v>8271</v>
      </c>
      <c r="R3847" s="7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7">
        <v>7000</v>
      </c>
      <c r="E3848">
        <v>189</v>
      </c>
      <c r="F3848" t="s">
        <v>8221</v>
      </c>
      <c r="G3848" t="s">
        <v>8224</v>
      </c>
      <c r="H3848" t="s">
        <v>8246</v>
      </c>
      <c r="I3848" s="9">
        <v>1412405940</v>
      </c>
      <c r="J3848">
        <v>1409721542</v>
      </c>
      <c r="K3848" t="b">
        <v>1</v>
      </c>
      <c r="L3848">
        <v>8</v>
      </c>
      <c r="M3848" t="b">
        <v>0</v>
      </c>
      <c r="N3848" s="11">
        <f t="shared" si="360"/>
        <v>2.7</v>
      </c>
      <c r="O3848" s="16">
        <f t="shared" si="361"/>
        <v>41885.221550925926</v>
      </c>
      <c r="P3848" s="18">
        <f t="shared" si="362"/>
        <v>41916.290972222225</v>
      </c>
      <c r="Q3848" t="s">
        <v>8271</v>
      </c>
      <c r="R3848" s="7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7">
        <v>10500</v>
      </c>
      <c r="E3849">
        <v>1697</v>
      </c>
      <c r="F3849" t="s">
        <v>8221</v>
      </c>
      <c r="G3849" t="s">
        <v>8224</v>
      </c>
      <c r="H3849" t="s">
        <v>8246</v>
      </c>
      <c r="I3849" s="9">
        <v>1437283391</v>
      </c>
      <c r="J3849">
        <v>1433395391</v>
      </c>
      <c r="K3849" t="b">
        <v>1</v>
      </c>
      <c r="L3849">
        <v>9</v>
      </c>
      <c r="M3849" t="b">
        <v>0</v>
      </c>
      <c r="N3849" s="11">
        <f t="shared" si="360"/>
        <v>16.161904761904761</v>
      </c>
      <c r="O3849" s="16">
        <f t="shared" si="361"/>
        <v>42159.224432870367</v>
      </c>
      <c r="P3849" s="18">
        <f t="shared" si="362"/>
        <v>42204.224432870367</v>
      </c>
      <c r="Q3849" t="s">
        <v>8271</v>
      </c>
      <c r="R3849" s="7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7">
        <v>13000</v>
      </c>
      <c r="E3850">
        <v>2129</v>
      </c>
      <c r="F3850" t="s">
        <v>8221</v>
      </c>
      <c r="G3850" t="s">
        <v>8224</v>
      </c>
      <c r="H3850" t="s">
        <v>8246</v>
      </c>
      <c r="I3850" s="9">
        <v>1445196989</v>
      </c>
      <c r="J3850">
        <v>1442604989</v>
      </c>
      <c r="K3850" t="b">
        <v>1</v>
      </c>
      <c r="L3850">
        <v>43</v>
      </c>
      <c r="M3850" t="b">
        <v>0</v>
      </c>
      <c r="N3850" s="11">
        <f t="shared" si="360"/>
        <v>16.376923076923077</v>
      </c>
      <c r="O3850" s="16">
        <f t="shared" si="361"/>
        <v>42265.817002314812</v>
      </c>
      <c r="P3850" s="18">
        <f t="shared" si="362"/>
        <v>42295.817002314812</v>
      </c>
      <c r="Q3850" t="s">
        <v>8271</v>
      </c>
      <c r="R3850" s="7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7">
        <v>30000</v>
      </c>
      <c r="E3851">
        <v>2113</v>
      </c>
      <c r="F3851" t="s">
        <v>8221</v>
      </c>
      <c r="G3851" t="s">
        <v>8236</v>
      </c>
      <c r="H3851" t="s">
        <v>8249</v>
      </c>
      <c r="I3851" s="9">
        <v>1434047084</v>
      </c>
      <c r="J3851">
        <v>1431455084</v>
      </c>
      <c r="K3851" t="b">
        <v>1</v>
      </c>
      <c r="L3851">
        <v>28</v>
      </c>
      <c r="M3851" t="b">
        <v>0</v>
      </c>
      <c r="N3851" s="11">
        <f t="shared" si="360"/>
        <v>7.043333333333333</v>
      </c>
      <c r="O3851" s="16">
        <f t="shared" si="361"/>
        <v>42136.767175925925</v>
      </c>
      <c r="P3851" s="18">
        <f t="shared" si="362"/>
        <v>42166.767175925925</v>
      </c>
      <c r="Q3851" t="s">
        <v>8271</v>
      </c>
      <c r="R3851" s="7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7">
        <v>1000</v>
      </c>
      <c r="E3852">
        <v>38</v>
      </c>
      <c r="F3852" t="s">
        <v>8221</v>
      </c>
      <c r="G3852" t="s">
        <v>8224</v>
      </c>
      <c r="H3852" t="s">
        <v>8246</v>
      </c>
      <c r="I3852" s="9">
        <v>1420081143</v>
      </c>
      <c r="J3852">
        <v>1417489143</v>
      </c>
      <c r="K3852" t="b">
        <v>1</v>
      </c>
      <c r="L3852">
        <v>4</v>
      </c>
      <c r="M3852" t="b">
        <v>0</v>
      </c>
      <c r="N3852" s="11">
        <f t="shared" si="360"/>
        <v>3.8</v>
      </c>
      <c r="O3852" s="16">
        <f t="shared" si="361"/>
        <v>41975.124340277776</v>
      </c>
      <c r="P3852" s="18">
        <f t="shared" si="362"/>
        <v>42005.124340277776</v>
      </c>
      <c r="Q3852" t="s">
        <v>8271</v>
      </c>
      <c r="R3852" s="7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7">
        <v>2500</v>
      </c>
      <c r="E3853">
        <v>852</v>
      </c>
      <c r="F3853" t="s">
        <v>8221</v>
      </c>
      <c r="G3853" t="s">
        <v>8225</v>
      </c>
      <c r="H3853" t="s">
        <v>8247</v>
      </c>
      <c r="I3853" s="9">
        <v>1437129179</v>
      </c>
      <c r="J3853">
        <v>1434537179</v>
      </c>
      <c r="K3853" t="b">
        <v>1</v>
      </c>
      <c r="L3853">
        <v>24</v>
      </c>
      <c r="M3853" t="b">
        <v>0</v>
      </c>
      <c r="N3853" s="11">
        <f t="shared" si="360"/>
        <v>34.08</v>
      </c>
      <c r="O3853" s="16">
        <f t="shared" si="361"/>
        <v>42172.439571759256</v>
      </c>
      <c r="P3853" s="18">
        <f t="shared" si="362"/>
        <v>42202.439571759256</v>
      </c>
      <c r="Q3853" t="s">
        <v>8271</v>
      </c>
      <c r="R3853" s="7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7">
        <v>10000</v>
      </c>
      <c r="E3854">
        <v>20</v>
      </c>
      <c r="F3854" t="s">
        <v>8221</v>
      </c>
      <c r="G3854" t="s">
        <v>8224</v>
      </c>
      <c r="H3854" t="s">
        <v>8246</v>
      </c>
      <c r="I3854" s="9">
        <v>1427427276</v>
      </c>
      <c r="J3854">
        <v>1425270876</v>
      </c>
      <c r="K3854" t="b">
        <v>0</v>
      </c>
      <c r="L3854">
        <v>2</v>
      </c>
      <c r="M3854" t="b">
        <v>0</v>
      </c>
      <c r="N3854" s="11">
        <f t="shared" si="360"/>
        <v>0.2</v>
      </c>
      <c r="O3854" s="16">
        <f t="shared" si="361"/>
        <v>42065.190694444449</v>
      </c>
      <c r="P3854" s="18">
        <f t="shared" si="362"/>
        <v>42090.149027777778</v>
      </c>
      <c r="Q3854" t="s">
        <v>8271</v>
      </c>
      <c r="R3854" s="7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7">
        <v>100000</v>
      </c>
      <c r="E3855">
        <v>26</v>
      </c>
      <c r="F3855" t="s">
        <v>8221</v>
      </c>
      <c r="G3855" t="s">
        <v>8224</v>
      </c>
      <c r="H3855" t="s">
        <v>8246</v>
      </c>
      <c r="I3855" s="9">
        <v>1409602178</v>
      </c>
      <c r="J3855">
        <v>1406578178</v>
      </c>
      <c r="K3855" t="b">
        <v>0</v>
      </c>
      <c r="L3855">
        <v>2</v>
      </c>
      <c r="M3855" t="b">
        <v>0</v>
      </c>
      <c r="N3855" s="11">
        <f t="shared" si="360"/>
        <v>2.5999999999999999E-2</v>
      </c>
      <c r="O3855" s="16">
        <f t="shared" si="361"/>
        <v>41848.84002314815</v>
      </c>
      <c r="P3855" s="18">
        <f t="shared" si="362"/>
        <v>41883.84002314815</v>
      </c>
      <c r="Q3855" t="s">
        <v>8271</v>
      </c>
      <c r="R3855" s="7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7">
        <v>11000</v>
      </c>
      <c r="E3856">
        <v>1788</v>
      </c>
      <c r="F3856" t="s">
        <v>8221</v>
      </c>
      <c r="G3856" t="s">
        <v>8224</v>
      </c>
      <c r="H3856" t="s">
        <v>8246</v>
      </c>
      <c r="I3856" s="9">
        <v>1431206058</v>
      </c>
      <c r="J3856">
        <v>1428614058</v>
      </c>
      <c r="K3856" t="b">
        <v>0</v>
      </c>
      <c r="L3856">
        <v>20</v>
      </c>
      <c r="M3856" t="b">
        <v>0</v>
      </c>
      <c r="N3856" s="11">
        <f t="shared" si="360"/>
        <v>16.254545454545454</v>
      </c>
      <c r="O3856" s="16">
        <f t="shared" si="361"/>
        <v>42103.884930555556</v>
      </c>
      <c r="P3856" s="18">
        <f t="shared" si="362"/>
        <v>42133.884930555556</v>
      </c>
      <c r="Q3856" t="s">
        <v>8271</v>
      </c>
      <c r="R3856" s="7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7">
        <v>1000</v>
      </c>
      <c r="E3857">
        <v>25</v>
      </c>
      <c r="F3857" t="s">
        <v>8221</v>
      </c>
      <c r="G3857" t="s">
        <v>8224</v>
      </c>
      <c r="H3857" t="s">
        <v>8246</v>
      </c>
      <c r="I3857" s="9">
        <v>1427408271</v>
      </c>
      <c r="J3857">
        <v>1424819871</v>
      </c>
      <c r="K3857" t="b">
        <v>0</v>
      </c>
      <c r="L3857">
        <v>1</v>
      </c>
      <c r="M3857" t="b">
        <v>0</v>
      </c>
      <c r="N3857" s="11">
        <f t="shared" si="360"/>
        <v>2.5</v>
      </c>
      <c r="O3857" s="16">
        <f t="shared" si="361"/>
        <v>42059.970729166671</v>
      </c>
      <c r="P3857" s="18">
        <f t="shared" si="362"/>
        <v>42089.929062499999</v>
      </c>
      <c r="Q3857" t="s">
        <v>8271</v>
      </c>
      <c r="R3857" s="7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7">
        <v>5000</v>
      </c>
      <c r="E3858">
        <v>1</v>
      </c>
      <c r="F3858" t="s">
        <v>8221</v>
      </c>
      <c r="G3858" t="s">
        <v>8224</v>
      </c>
      <c r="H3858" t="s">
        <v>8246</v>
      </c>
      <c r="I3858" s="9">
        <v>1425833403</v>
      </c>
      <c r="J3858">
        <v>1423245003</v>
      </c>
      <c r="K3858" t="b">
        <v>0</v>
      </c>
      <c r="L3858">
        <v>1</v>
      </c>
      <c r="M3858" t="b">
        <v>0</v>
      </c>
      <c r="N3858" s="11">
        <f t="shared" si="360"/>
        <v>0.02</v>
      </c>
      <c r="O3858" s="16">
        <f t="shared" si="361"/>
        <v>42041.743090277778</v>
      </c>
      <c r="P3858" s="18">
        <f t="shared" si="362"/>
        <v>42071.701423611114</v>
      </c>
      <c r="Q3858" t="s">
        <v>8271</v>
      </c>
      <c r="R3858" s="7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7">
        <v>5000</v>
      </c>
      <c r="E3859">
        <v>260</v>
      </c>
      <c r="F3859" t="s">
        <v>8221</v>
      </c>
      <c r="G3859" t="s">
        <v>8224</v>
      </c>
      <c r="H3859" t="s">
        <v>8246</v>
      </c>
      <c r="I3859" s="9">
        <v>1406913120</v>
      </c>
      <c r="J3859">
        <v>1404927690</v>
      </c>
      <c r="K3859" t="b">
        <v>0</v>
      </c>
      <c r="L3859">
        <v>4</v>
      </c>
      <c r="M3859" t="b">
        <v>0</v>
      </c>
      <c r="N3859" s="11">
        <f t="shared" si="360"/>
        <v>5.2</v>
      </c>
      <c r="O3859" s="16">
        <f t="shared" si="361"/>
        <v>41829.73715277778</v>
      </c>
      <c r="P3859" s="18">
        <f t="shared" si="362"/>
        <v>41852.716666666667</v>
      </c>
      <c r="Q3859" t="s">
        <v>8271</v>
      </c>
      <c r="R3859" s="7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7">
        <v>500</v>
      </c>
      <c r="E3860">
        <v>10</v>
      </c>
      <c r="F3860" t="s">
        <v>8221</v>
      </c>
      <c r="G3860" t="s">
        <v>8225</v>
      </c>
      <c r="H3860" t="s">
        <v>8247</v>
      </c>
      <c r="I3860" s="9">
        <v>1432328400</v>
      </c>
      <c r="J3860">
        <v>1430734844</v>
      </c>
      <c r="K3860" t="b">
        <v>0</v>
      </c>
      <c r="L3860">
        <v>1</v>
      </c>
      <c r="M3860" t="b">
        <v>0</v>
      </c>
      <c r="N3860" s="11">
        <f t="shared" si="360"/>
        <v>2</v>
      </c>
      <c r="O3860" s="16">
        <f t="shared" si="361"/>
        <v>42128.431064814817</v>
      </c>
      <c r="P3860" s="18">
        <f t="shared" si="362"/>
        <v>42146.875</v>
      </c>
      <c r="Q3860" t="s">
        <v>8271</v>
      </c>
      <c r="R3860" s="7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7">
        <v>2500</v>
      </c>
      <c r="E3861">
        <v>1</v>
      </c>
      <c r="F3861" t="s">
        <v>8221</v>
      </c>
      <c r="G3861" t="s">
        <v>8224</v>
      </c>
      <c r="H3861" t="s">
        <v>8246</v>
      </c>
      <c r="I3861" s="9">
        <v>1403730000</v>
      </c>
      <c r="J3861">
        <v>1401485207</v>
      </c>
      <c r="K3861" t="b">
        <v>0</v>
      </c>
      <c r="L3861">
        <v>1</v>
      </c>
      <c r="M3861" t="b">
        <v>0</v>
      </c>
      <c r="N3861" s="11">
        <f t="shared" si="360"/>
        <v>0.04</v>
      </c>
      <c r="O3861" s="16">
        <f t="shared" si="361"/>
        <v>41789.893599537041</v>
      </c>
      <c r="P3861" s="18">
        <f t="shared" si="362"/>
        <v>41815.875</v>
      </c>
      <c r="Q3861" t="s">
        <v>8271</v>
      </c>
      <c r="R3861" s="7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7">
        <v>6000</v>
      </c>
      <c r="E3862">
        <v>1060</v>
      </c>
      <c r="F3862" t="s">
        <v>8221</v>
      </c>
      <c r="G3862" t="s">
        <v>8224</v>
      </c>
      <c r="H3862" t="s">
        <v>8246</v>
      </c>
      <c r="I3862" s="9">
        <v>1407858710</v>
      </c>
      <c r="J3862">
        <v>1405266710</v>
      </c>
      <c r="K3862" t="b">
        <v>0</v>
      </c>
      <c r="L3862">
        <v>13</v>
      </c>
      <c r="M3862" t="b">
        <v>0</v>
      </c>
      <c r="N3862" s="11">
        <f t="shared" si="360"/>
        <v>17.666666666666668</v>
      </c>
      <c r="O3862" s="16">
        <f t="shared" si="361"/>
        <v>41833.660995370366</v>
      </c>
      <c r="P3862" s="18">
        <f t="shared" si="362"/>
        <v>41863.660995370366</v>
      </c>
      <c r="Q3862" t="s">
        <v>8271</v>
      </c>
      <c r="R3862" s="7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7">
        <v>2000</v>
      </c>
      <c r="E3863">
        <v>100</v>
      </c>
      <c r="F3863" t="s">
        <v>8221</v>
      </c>
      <c r="G3863" t="s">
        <v>8224</v>
      </c>
      <c r="H3863" t="s">
        <v>8246</v>
      </c>
      <c r="I3863" s="9">
        <v>1415828820</v>
      </c>
      <c r="J3863">
        <v>1412258977</v>
      </c>
      <c r="K3863" t="b">
        <v>0</v>
      </c>
      <c r="L3863">
        <v>1</v>
      </c>
      <c r="M3863" t="b">
        <v>0</v>
      </c>
      <c r="N3863" s="11">
        <f t="shared" si="360"/>
        <v>5</v>
      </c>
      <c r="O3863" s="16">
        <f t="shared" si="361"/>
        <v>41914.590011574073</v>
      </c>
      <c r="P3863" s="18">
        <f t="shared" si="362"/>
        <v>41955.907638888893</v>
      </c>
      <c r="Q3863" t="s">
        <v>8271</v>
      </c>
      <c r="R3863" s="7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7">
        <v>7500</v>
      </c>
      <c r="E3864">
        <v>1</v>
      </c>
      <c r="F3864" t="s">
        <v>8221</v>
      </c>
      <c r="G3864" t="s">
        <v>8224</v>
      </c>
      <c r="H3864" t="s">
        <v>8246</v>
      </c>
      <c r="I3864" s="9">
        <v>1473699540</v>
      </c>
      <c r="J3864">
        <v>1472451356</v>
      </c>
      <c r="K3864" t="b">
        <v>0</v>
      </c>
      <c r="L3864">
        <v>1</v>
      </c>
      <c r="M3864" t="b">
        <v>0</v>
      </c>
      <c r="N3864" s="11">
        <f t="shared" si="360"/>
        <v>1.3333333333333334E-2</v>
      </c>
      <c r="O3864" s="16">
        <f t="shared" si="361"/>
        <v>42611.261064814811</v>
      </c>
      <c r="P3864" s="18">
        <f t="shared" si="362"/>
        <v>42625.707638888889</v>
      </c>
      <c r="Q3864" t="s">
        <v>8271</v>
      </c>
      <c r="R3864" s="7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7">
        <v>6000</v>
      </c>
      <c r="E3865">
        <v>0</v>
      </c>
      <c r="F3865" t="s">
        <v>8221</v>
      </c>
      <c r="G3865" t="s">
        <v>8224</v>
      </c>
      <c r="H3865" t="s">
        <v>8246</v>
      </c>
      <c r="I3865" s="9">
        <v>1446739905</v>
      </c>
      <c r="J3865">
        <v>1441552305</v>
      </c>
      <c r="K3865" t="b">
        <v>0</v>
      </c>
      <c r="L3865">
        <v>0</v>
      </c>
      <c r="M3865" t="b">
        <v>0</v>
      </c>
      <c r="N3865" s="11">
        <f t="shared" si="360"/>
        <v>0</v>
      </c>
      <c r="O3865" s="16">
        <f t="shared" si="361"/>
        <v>42253.633159722223</v>
      </c>
      <c r="P3865" s="18">
        <f t="shared" si="362"/>
        <v>42313.674826388888</v>
      </c>
      <c r="Q3865" t="s">
        <v>8271</v>
      </c>
      <c r="R3865" s="7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7">
        <v>5000</v>
      </c>
      <c r="E3866">
        <v>60</v>
      </c>
      <c r="F3866" t="s">
        <v>8221</v>
      </c>
      <c r="G3866" t="s">
        <v>8224</v>
      </c>
      <c r="H3866" t="s">
        <v>8246</v>
      </c>
      <c r="I3866" s="9">
        <v>1447799054</v>
      </c>
      <c r="J3866">
        <v>1445203454</v>
      </c>
      <c r="K3866" t="b">
        <v>0</v>
      </c>
      <c r="L3866">
        <v>3</v>
      </c>
      <c r="M3866" t="b">
        <v>0</v>
      </c>
      <c r="N3866" s="11">
        <f t="shared" si="360"/>
        <v>1.2</v>
      </c>
      <c r="O3866" s="16">
        <f t="shared" si="361"/>
        <v>42295.891828703709</v>
      </c>
      <c r="P3866" s="18">
        <f t="shared" si="362"/>
        <v>42325.933495370366</v>
      </c>
      <c r="Q3866" t="s">
        <v>8271</v>
      </c>
      <c r="R3866" s="7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7">
        <v>2413</v>
      </c>
      <c r="E3867">
        <v>650</v>
      </c>
      <c r="F3867" t="s">
        <v>8221</v>
      </c>
      <c r="G3867" t="s">
        <v>8229</v>
      </c>
      <c r="H3867" t="s">
        <v>8251</v>
      </c>
      <c r="I3867" s="9">
        <v>1409376600</v>
      </c>
      <c r="J3867">
        <v>1405957098</v>
      </c>
      <c r="K3867" t="b">
        <v>0</v>
      </c>
      <c r="L3867">
        <v>14</v>
      </c>
      <c r="M3867" t="b">
        <v>0</v>
      </c>
      <c r="N3867" s="11">
        <f t="shared" si="360"/>
        <v>26.937422295897225</v>
      </c>
      <c r="O3867" s="16">
        <f t="shared" si="361"/>
        <v>41841.651597222226</v>
      </c>
      <c r="P3867" s="18">
        <f t="shared" si="362"/>
        <v>41881.229166666664</v>
      </c>
      <c r="Q3867" t="s">
        <v>8271</v>
      </c>
      <c r="R3867" s="7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7">
        <v>2000</v>
      </c>
      <c r="E3868">
        <v>11</v>
      </c>
      <c r="F3868" t="s">
        <v>8221</v>
      </c>
      <c r="G3868" t="s">
        <v>8224</v>
      </c>
      <c r="H3868" t="s">
        <v>8246</v>
      </c>
      <c r="I3868" s="9">
        <v>1458703740</v>
      </c>
      <c r="J3868">
        <v>1454453021</v>
      </c>
      <c r="K3868" t="b">
        <v>0</v>
      </c>
      <c r="L3868">
        <v>2</v>
      </c>
      <c r="M3868" t="b">
        <v>0</v>
      </c>
      <c r="N3868" s="11">
        <f t="shared" si="360"/>
        <v>0.54999999999999993</v>
      </c>
      <c r="O3868" s="16">
        <f t="shared" si="361"/>
        <v>42402.947002314817</v>
      </c>
      <c r="P3868" s="18">
        <f t="shared" si="362"/>
        <v>42452.145138888889</v>
      </c>
      <c r="Q3868" t="s">
        <v>8271</v>
      </c>
      <c r="R3868" s="7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7">
        <v>2000</v>
      </c>
      <c r="E3869">
        <v>251</v>
      </c>
      <c r="F3869" t="s">
        <v>8221</v>
      </c>
      <c r="G3869" t="s">
        <v>8224</v>
      </c>
      <c r="H3869" t="s">
        <v>8246</v>
      </c>
      <c r="I3869" s="9">
        <v>1466278339</v>
      </c>
      <c r="J3869">
        <v>1463686339</v>
      </c>
      <c r="K3869" t="b">
        <v>0</v>
      </c>
      <c r="L3869">
        <v>5</v>
      </c>
      <c r="M3869" t="b">
        <v>0</v>
      </c>
      <c r="N3869" s="11">
        <f t="shared" si="360"/>
        <v>12.55</v>
      </c>
      <c r="O3869" s="16">
        <f t="shared" si="361"/>
        <v>42509.814108796301</v>
      </c>
      <c r="P3869" s="18">
        <f t="shared" si="362"/>
        <v>42539.814108796301</v>
      </c>
      <c r="Q3869" t="s">
        <v>8271</v>
      </c>
      <c r="R3869" s="7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7">
        <v>5000</v>
      </c>
      <c r="E3870">
        <v>10</v>
      </c>
      <c r="F3870" t="s">
        <v>8220</v>
      </c>
      <c r="G3870" t="s">
        <v>8225</v>
      </c>
      <c r="H3870" t="s">
        <v>8247</v>
      </c>
      <c r="I3870" s="9">
        <v>1410191405</v>
      </c>
      <c r="J3870">
        <v>1408031405</v>
      </c>
      <c r="K3870" t="b">
        <v>0</v>
      </c>
      <c r="L3870">
        <v>1</v>
      </c>
      <c r="M3870" t="b">
        <v>0</v>
      </c>
      <c r="N3870" s="11">
        <f t="shared" si="360"/>
        <v>0.2</v>
      </c>
      <c r="O3870" s="16">
        <f t="shared" si="361"/>
        <v>41865.659780092588</v>
      </c>
      <c r="P3870" s="18">
        <f t="shared" si="362"/>
        <v>41890.659780092588</v>
      </c>
      <c r="Q3870" t="s">
        <v>8305</v>
      </c>
      <c r="R3870" s="7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7">
        <v>13111</v>
      </c>
      <c r="E3871">
        <v>452</v>
      </c>
      <c r="F3871" t="s">
        <v>8220</v>
      </c>
      <c r="G3871" t="s">
        <v>8224</v>
      </c>
      <c r="H3871" t="s">
        <v>8246</v>
      </c>
      <c r="I3871" s="9">
        <v>1426302660</v>
      </c>
      <c r="J3871">
        <v>1423761792</v>
      </c>
      <c r="K3871" t="b">
        <v>0</v>
      </c>
      <c r="L3871">
        <v>15</v>
      </c>
      <c r="M3871" t="b">
        <v>0</v>
      </c>
      <c r="N3871" s="11">
        <f t="shared" si="360"/>
        <v>3.4474868431088401</v>
      </c>
      <c r="O3871" s="16">
        <f t="shared" si="361"/>
        <v>42047.724444444444</v>
      </c>
      <c r="P3871" s="18">
        <f t="shared" si="362"/>
        <v>42077.132638888885</v>
      </c>
      <c r="Q3871" t="s">
        <v>8305</v>
      </c>
      <c r="R3871" s="7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7">
        <v>10000</v>
      </c>
      <c r="E3872">
        <v>1500</v>
      </c>
      <c r="F3872" t="s">
        <v>8220</v>
      </c>
      <c r="G3872" t="s">
        <v>8224</v>
      </c>
      <c r="H3872" t="s">
        <v>8246</v>
      </c>
      <c r="I3872" s="9">
        <v>1404360478</v>
      </c>
      <c r="J3872">
        <v>1401768478</v>
      </c>
      <c r="K3872" t="b">
        <v>0</v>
      </c>
      <c r="L3872">
        <v>10</v>
      </c>
      <c r="M3872" t="b">
        <v>0</v>
      </c>
      <c r="N3872" s="11">
        <f t="shared" si="360"/>
        <v>15</v>
      </c>
      <c r="O3872" s="16">
        <f t="shared" si="361"/>
        <v>41793.17219907407</v>
      </c>
      <c r="P3872" s="18">
        <f t="shared" si="362"/>
        <v>41823.17219907407</v>
      </c>
      <c r="Q3872" t="s">
        <v>8305</v>
      </c>
      <c r="R3872" s="7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7">
        <v>1500</v>
      </c>
      <c r="E3873">
        <v>40</v>
      </c>
      <c r="F3873" t="s">
        <v>8220</v>
      </c>
      <c r="G3873" t="s">
        <v>8224</v>
      </c>
      <c r="H3873" t="s">
        <v>8246</v>
      </c>
      <c r="I3873" s="9">
        <v>1490809450</v>
      </c>
      <c r="J3873">
        <v>1485629050</v>
      </c>
      <c r="K3873" t="b">
        <v>0</v>
      </c>
      <c r="L3873">
        <v>3</v>
      </c>
      <c r="M3873" t="b">
        <v>0</v>
      </c>
      <c r="N3873" s="11">
        <f t="shared" si="360"/>
        <v>2.666666666666667</v>
      </c>
      <c r="O3873" s="16">
        <f t="shared" si="361"/>
        <v>42763.780671296292</v>
      </c>
      <c r="P3873" s="18">
        <f t="shared" si="362"/>
        <v>42823.739004629635</v>
      </c>
      <c r="Q3873" t="s">
        <v>8305</v>
      </c>
      <c r="R3873" s="7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7">
        <v>15000</v>
      </c>
      <c r="E3874">
        <v>0</v>
      </c>
      <c r="F3874" t="s">
        <v>8220</v>
      </c>
      <c r="G3874" t="s">
        <v>8224</v>
      </c>
      <c r="H3874" t="s">
        <v>8246</v>
      </c>
      <c r="I3874" s="9">
        <v>1439522996</v>
      </c>
      <c r="J3874">
        <v>1435202996</v>
      </c>
      <c r="K3874" t="b">
        <v>0</v>
      </c>
      <c r="L3874">
        <v>0</v>
      </c>
      <c r="M3874" t="b">
        <v>0</v>
      </c>
      <c r="N3874" s="11">
        <f t="shared" si="360"/>
        <v>0</v>
      </c>
      <c r="O3874" s="16">
        <f t="shared" si="361"/>
        <v>42180.145787037036</v>
      </c>
      <c r="P3874" s="18">
        <f t="shared" si="362"/>
        <v>42230.145787037036</v>
      </c>
      <c r="Q3874" t="s">
        <v>8305</v>
      </c>
      <c r="R3874" s="7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7">
        <v>5500</v>
      </c>
      <c r="E3875">
        <v>0</v>
      </c>
      <c r="F3875" t="s">
        <v>8220</v>
      </c>
      <c r="G3875" t="s">
        <v>8224</v>
      </c>
      <c r="H3875" t="s">
        <v>8246</v>
      </c>
      <c r="I3875" s="9">
        <v>1444322535</v>
      </c>
      <c r="J3875">
        <v>1441730535</v>
      </c>
      <c r="K3875" t="b">
        <v>0</v>
      </c>
      <c r="L3875">
        <v>0</v>
      </c>
      <c r="M3875" t="b">
        <v>0</v>
      </c>
      <c r="N3875" s="11">
        <f t="shared" si="360"/>
        <v>0</v>
      </c>
      <c r="O3875" s="16">
        <f t="shared" si="361"/>
        <v>42255.696006944447</v>
      </c>
      <c r="P3875" s="18">
        <f t="shared" si="362"/>
        <v>42285.696006944447</v>
      </c>
      <c r="Q3875" t="s">
        <v>8305</v>
      </c>
      <c r="R3875" s="7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7">
        <v>620</v>
      </c>
      <c r="E3876">
        <v>0</v>
      </c>
      <c r="F3876" t="s">
        <v>8220</v>
      </c>
      <c r="G3876" t="s">
        <v>8228</v>
      </c>
      <c r="H3876" t="s">
        <v>8250</v>
      </c>
      <c r="I3876" s="9">
        <v>1422061200</v>
      </c>
      <c r="J3876">
        <v>1420244622</v>
      </c>
      <c r="K3876" t="b">
        <v>0</v>
      </c>
      <c r="L3876">
        <v>0</v>
      </c>
      <c r="M3876" t="b">
        <v>0</v>
      </c>
      <c r="N3876" s="11">
        <f t="shared" si="360"/>
        <v>0</v>
      </c>
      <c r="O3876" s="16">
        <f t="shared" si="361"/>
        <v>42007.016458333332</v>
      </c>
      <c r="P3876" s="18">
        <f t="shared" si="362"/>
        <v>42028.041666666672</v>
      </c>
      <c r="Q3876" t="s">
        <v>8305</v>
      </c>
      <c r="R3876" s="7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7">
        <v>30000</v>
      </c>
      <c r="E3877">
        <v>0</v>
      </c>
      <c r="F3877" t="s">
        <v>8220</v>
      </c>
      <c r="G3877" t="s">
        <v>8232</v>
      </c>
      <c r="H3877" t="s">
        <v>8253</v>
      </c>
      <c r="I3877" s="9">
        <v>1472896800</v>
      </c>
      <c r="J3877">
        <v>1472804365</v>
      </c>
      <c r="K3877" t="b">
        <v>0</v>
      </c>
      <c r="L3877">
        <v>0</v>
      </c>
      <c r="M3877" t="b">
        <v>0</v>
      </c>
      <c r="N3877" s="11">
        <f t="shared" si="360"/>
        <v>0</v>
      </c>
      <c r="O3877" s="16">
        <f t="shared" si="361"/>
        <v>42615.346817129626</v>
      </c>
      <c r="P3877" s="18">
        <f t="shared" si="362"/>
        <v>42616.416666666672</v>
      </c>
      <c r="Q3877" t="s">
        <v>8305</v>
      </c>
      <c r="R3877" s="7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7">
        <v>3900</v>
      </c>
      <c r="E3878">
        <v>2059</v>
      </c>
      <c r="F3878" t="s">
        <v>8220</v>
      </c>
      <c r="G3878" t="s">
        <v>8225</v>
      </c>
      <c r="H3878" t="s">
        <v>8247</v>
      </c>
      <c r="I3878" s="9">
        <v>1454425128</v>
      </c>
      <c r="J3878">
        <v>1451833128</v>
      </c>
      <c r="K3878" t="b">
        <v>0</v>
      </c>
      <c r="L3878">
        <v>46</v>
      </c>
      <c r="M3878" t="b">
        <v>0</v>
      </c>
      <c r="N3878" s="11">
        <f t="shared" si="360"/>
        <v>52.794871794871788</v>
      </c>
      <c r="O3878" s="16">
        <f t="shared" si="361"/>
        <v>42372.624166666668</v>
      </c>
      <c r="P3878" s="18">
        <f t="shared" si="362"/>
        <v>42402.624166666668</v>
      </c>
      <c r="Q3878" t="s">
        <v>8305</v>
      </c>
      <c r="R3878" s="7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7">
        <v>25000</v>
      </c>
      <c r="E3879">
        <v>1241</v>
      </c>
      <c r="F3879" t="s">
        <v>8220</v>
      </c>
      <c r="G3879" t="s">
        <v>8224</v>
      </c>
      <c r="H3879" t="s">
        <v>8246</v>
      </c>
      <c r="I3879" s="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>
        <f t="shared" si="360"/>
        <v>4.9639999999999995</v>
      </c>
      <c r="O3879" s="16">
        <f t="shared" si="361"/>
        <v>42682.67768518519</v>
      </c>
      <c r="P3879" s="18">
        <f t="shared" si="362"/>
        <v>42712.67768518519</v>
      </c>
      <c r="Q3879" t="s">
        <v>8305</v>
      </c>
      <c r="R3879" s="7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7">
        <v>18000</v>
      </c>
      <c r="E3880">
        <v>10</v>
      </c>
      <c r="F3880" t="s">
        <v>8220</v>
      </c>
      <c r="G3880" t="s">
        <v>8224</v>
      </c>
      <c r="H3880" t="s">
        <v>8246</v>
      </c>
      <c r="I3880" s="9">
        <v>1435636740</v>
      </c>
      <c r="J3880">
        <v>1433014746</v>
      </c>
      <c r="K3880" t="b">
        <v>0</v>
      </c>
      <c r="L3880">
        <v>1</v>
      </c>
      <c r="M3880" t="b">
        <v>0</v>
      </c>
      <c r="N3880" s="11">
        <f t="shared" si="360"/>
        <v>5.5555555555555552E-2</v>
      </c>
      <c r="O3880" s="16">
        <f t="shared" si="361"/>
        <v>42154.818819444445</v>
      </c>
      <c r="P3880" s="18">
        <f t="shared" si="362"/>
        <v>42185.165972222225</v>
      </c>
      <c r="Q3880" t="s">
        <v>8305</v>
      </c>
      <c r="R3880" s="7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7">
        <v>15000</v>
      </c>
      <c r="E3881">
        <v>0</v>
      </c>
      <c r="F3881" t="s">
        <v>8220</v>
      </c>
      <c r="G3881" t="s">
        <v>8225</v>
      </c>
      <c r="H3881" t="s">
        <v>8247</v>
      </c>
      <c r="I3881" s="9">
        <v>1422218396</v>
      </c>
      <c r="J3881">
        <v>1419626396</v>
      </c>
      <c r="K3881" t="b">
        <v>0</v>
      </c>
      <c r="L3881">
        <v>0</v>
      </c>
      <c r="M3881" t="b">
        <v>0</v>
      </c>
      <c r="N3881" s="11">
        <f t="shared" si="360"/>
        <v>0</v>
      </c>
      <c r="O3881" s="16">
        <f t="shared" si="361"/>
        <v>41999.861064814817</v>
      </c>
      <c r="P3881" s="18">
        <f t="shared" si="362"/>
        <v>42029.861064814817</v>
      </c>
      <c r="Q3881" t="s">
        <v>8305</v>
      </c>
      <c r="R3881" s="7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7">
        <v>7500</v>
      </c>
      <c r="E3882">
        <v>980</v>
      </c>
      <c r="F3882" t="s">
        <v>8220</v>
      </c>
      <c r="G3882" t="s">
        <v>8225</v>
      </c>
      <c r="H3882" t="s">
        <v>8247</v>
      </c>
      <c r="I3882" s="9">
        <v>1406761200</v>
      </c>
      <c r="J3882">
        <v>1403724820</v>
      </c>
      <c r="K3882" t="b">
        <v>0</v>
      </c>
      <c r="L3882">
        <v>17</v>
      </c>
      <c r="M3882" t="b">
        <v>0</v>
      </c>
      <c r="N3882" s="11">
        <f t="shared" si="360"/>
        <v>13.066666666666665</v>
      </c>
      <c r="O3882" s="16">
        <f t="shared" si="361"/>
        <v>41815.815046296295</v>
      </c>
      <c r="P3882" s="18">
        <f t="shared" si="362"/>
        <v>41850.958333333336</v>
      </c>
      <c r="Q3882" t="s">
        <v>8305</v>
      </c>
      <c r="R3882" s="7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7">
        <v>500</v>
      </c>
      <c r="E3883">
        <v>25</v>
      </c>
      <c r="F3883" t="s">
        <v>8220</v>
      </c>
      <c r="G3883" t="s">
        <v>8224</v>
      </c>
      <c r="H3883" t="s">
        <v>8246</v>
      </c>
      <c r="I3883" s="9">
        <v>1487550399</v>
      </c>
      <c r="J3883">
        <v>1484958399</v>
      </c>
      <c r="K3883" t="b">
        <v>0</v>
      </c>
      <c r="L3883">
        <v>1</v>
      </c>
      <c r="M3883" t="b">
        <v>0</v>
      </c>
      <c r="N3883" s="11">
        <f t="shared" si="360"/>
        <v>5</v>
      </c>
      <c r="O3883" s="16">
        <f t="shared" si="361"/>
        <v>42756.018506944441</v>
      </c>
      <c r="P3883" s="18">
        <f t="shared" si="362"/>
        <v>42786.018506944441</v>
      </c>
      <c r="Q3883" t="s">
        <v>8305</v>
      </c>
      <c r="R3883" s="7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7">
        <v>30000</v>
      </c>
      <c r="E3884">
        <v>0</v>
      </c>
      <c r="F3884" t="s">
        <v>8220</v>
      </c>
      <c r="G3884" t="s">
        <v>8226</v>
      </c>
      <c r="H3884" t="s">
        <v>8248</v>
      </c>
      <c r="I3884" s="9">
        <v>1454281380</v>
      </c>
      <c r="J3884">
        <v>1451950570</v>
      </c>
      <c r="K3884" t="b">
        <v>0</v>
      </c>
      <c r="L3884">
        <v>0</v>
      </c>
      <c r="M3884" t="b">
        <v>0</v>
      </c>
      <c r="N3884" s="11">
        <f t="shared" si="360"/>
        <v>0</v>
      </c>
      <c r="O3884" s="16">
        <f t="shared" si="361"/>
        <v>42373.983449074076</v>
      </c>
      <c r="P3884" s="18">
        <f t="shared" si="362"/>
        <v>42400.960416666669</v>
      </c>
      <c r="Q3884" t="s">
        <v>8305</v>
      </c>
      <c r="R3884" s="7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7">
        <v>15000</v>
      </c>
      <c r="E3885">
        <v>0</v>
      </c>
      <c r="F3885" t="s">
        <v>8220</v>
      </c>
      <c r="G3885" t="s">
        <v>8225</v>
      </c>
      <c r="H3885" t="s">
        <v>8247</v>
      </c>
      <c r="I3885" s="9">
        <v>1409668069</v>
      </c>
      <c r="J3885">
        <v>1407076069</v>
      </c>
      <c r="K3885" t="b">
        <v>0</v>
      </c>
      <c r="L3885">
        <v>0</v>
      </c>
      <c r="M3885" t="b">
        <v>0</v>
      </c>
      <c r="N3885" s="11">
        <f t="shared" si="360"/>
        <v>0</v>
      </c>
      <c r="O3885" s="16">
        <f t="shared" si="361"/>
        <v>41854.602650462963</v>
      </c>
      <c r="P3885" s="18">
        <f t="shared" si="362"/>
        <v>41884.602650462963</v>
      </c>
      <c r="Q3885" t="s">
        <v>8305</v>
      </c>
      <c r="R3885" s="7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7">
        <v>10000</v>
      </c>
      <c r="E3886">
        <v>0</v>
      </c>
      <c r="F3886" t="s">
        <v>8220</v>
      </c>
      <c r="G3886" t="s">
        <v>8224</v>
      </c>
      <c r="H3886" t="s">
        <v>8246</v>
      </c>
      <c r="I3886" s="9">
        <v>1427479192</v>
      </c>
      <c r="J3886">
        <v>1425322792</v>
      </c>
      <c r="K3886" t="b">
        <v>0</v>
      </c>
      <c r="L3886">
        <v>0</v>
      </c>
      <c r="M3886" t="b">
        <v>0</v>
      </c>
      <c r="N3886" s="11">
        <f t="shared" si="360"/>
        <v>0</v>
      </c>
      <c r="O3886" s="16">
        <f t="shared" si="361"/>
        <v>42065.791574074072</v>
      </c>
      <c r="P3886" s="18">
        <f t="shared" si="362"/>
        <v>42090.749907407408</v>
      </c>
      <c r="Q3886" t="s">
        <v>8305</v>
      </c>
      <c r="R3886" s="7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7">
        <v>375000</v>
      </c>
      <c r="E3887">
        <v>0</v>
      </c>
      <c r="F3887" t="s">
        <v>8220</v>
      </c>
      <c r="G3887" t="s">
        <v>8224</v>
      </c>
      <c r="H3887" t="s">
        <v>8246</v>
      </c>
      <c r="I3887" s="9">
        <v>1462834191</v>
      </c>
      <c r="J3887">
        <v>1460242191</v>
      </c>
      <c r="K3887" t="b">
        <v>0</v>
      </c>
      <c r="L3887">
        <v>0</v>
      </c>
      <c r="M3887" t="b">
        <v>0</v>
      </c>
      <c r="N3887" s="11">
        <f t="shared" si="360"/>
        <v>0</v>
      </c>
      <c r="O3887" s="16">
        <f t="shared" si="361"/>
        <v>42469.951284722221</v>
      </c>
      <c r="P3887" s="18">
        <f t="shared" si="362"/>
        <v>42499.951284722221</v>
      </c>
      <c r="Q3887" t="s">
        <v>8305</v>
      </c>
      <c r="R3887" s="7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 s="7">
        <v>10000</v>
      </c>
      <c r="E3888">
        <v>0</v>
      </c>
      <c r="F3888" t="s">
        <v>8220</v>
      </c>
      <c r="G3888" t="s">
        <v>8226</v>
      </c>
      <c r="H3888" t="s">
        <v>8248</v>
      </c>
      <c r="I3888" s="9">
        <v>1418275702</v>
      </c>
      <c r="J3888">
        <v>1415683702</v>
      </c>
      <c r="K3888" t="b">
        <v>0</v>
      </c>
      <c r="L3888">
        <v>0</v>
      </c>
      <c r="M3888" t="b">
        <v>0</v>
      </c>
      <c r="N3888" s="11">
        <f t="shared" si="360"/>
        <v>0</v>
      </c>
      <c r="O3888" s="16">
        <f t="shared" si="361"/>
        <v>41954.228032407409</v>
      </c>
      <c r="P3888" s="18">
        <f t="shared" si="362"/>
        <v>41984.228032407409</v>
      </c>
      <c r="Q3888" t="s">
        <v>8305</v>
      </c>
      <c r="R3888" s="7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7">
        <v>2000</v>
      </c>
      <c r="E3889">
        <v>35</v>
      </c>
      <c r="F3889" t="s">
        <v>8220</v>
      </c>
      <c r="G3889" t="s">
        <v>8224</v>
      </c>
      <c r="H3889" t="s">
        <v>8246</v>
      </c>
      <c r="I3889" s="9">
        <v>1430517600</v>
      </c>
      <c r="J3889">
        <v>1426538129</v>
      </c>
      <c r="K3889" t="b">
        <v>0</v>
      </c>
      <c r="L3889">
        <v>2</v>
      </c>
      <c r="M3889" t="b">
        <v>0</v>
      </c>
      <c r="N3889" s="11">
        <f t="shared" si="360"/>
        <v>1.7500000000000002</v>
      </c>
      <c r="O3889" s="16">
        <f t="shared" si="361"/>
        <v>42079.857974537037</v>
      </c>
      <c r="P3889" s="18">
        <f t="shared" si="362"/>
        <v>42125.916666666672</v>
      </c>
      <c r="Q3889" t="s">
        <v>8305</v>
      </c>
      <c r="R3889" s="7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7">
        <v>2000</v>
      </c>
      <c r="E3890">
        <v>542</v>
      </c>
      <c r="F3890" t="s">
        <v>8221</v>
      </c>
      <c r="G3890" t="s">
        <v>8225</v>
      </c>
      <c r="H3890" t="s">
        <v>8247</v>
      </c>
      <c r="I3890" s="9">
        <v>1488114358</v>
      </c>
      <c r="J3890">
        <v>1485522358</v>
      </c>
      <c r="K3890" t="b">
        <v>0</v>
      </c>
      <c r="L3890">
        <v>14</v>
      </c>
      <c r="M3890" t="b">
        <v>0</v>
      </c>
      <c r="N3890" s="11">
        <f t="shared" si="360"/>
        <v>27.1</v>
      </c>
      <c r="O3890" s="16">
        <f t="shared" si="361"/>
        <v>42762.545810185184</v>
      </c>
      <c r="P3890" s="18">
        <f t="shared" si="362"/>
        <v>42792.545810185184</v>
      </c>
      <c r="Q3890" t="s">
        <v>8271</v>
      </c>
      <c r="R3890" s="7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7">
        <v>8000</v>
      </c>
      <c r="E3891">
        <v>118</v>
      </c>
      <c r="F3891" t="s">
        <v>8221</v>
      </c>
      <c r="G3891" t="s">
        <v>8224</v>
      </c>
      <c r="H3891" t="s">
        <v>8246</v>
      </c>
      <c r="I3891" s="9">
        <v>1420413960</v>
      </c>
      <c r="J3891">
        <v>1417651630</v>
      </c>
      <c r="K3891" t="b">
        <v>0</v>
      </c>
      <c r="L3891">
        <v>9</v>
      </c>
      <c r="M3891" t="b">
        <v>0</v>
      </c>
      <c r="N3891" s="11">
        <f t="shared" si="360"/>
        <v>1.4749999999999999</v>
      </c>
      <c r="O3891" s="16">
        <f t="shared" si="361"/>
        <v>41977.004976851851</v>
      </c>
      <c r="P3891" s="18">
        <f t="shared" si="362"/>
        <v>42008.976388888885</v>
      </c>
      <c r="Q3891" t="s">
        <v>8271</v>
      </c>
      <c r="R3891" s="7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7">
        <v>15000</v>
      </c>
      <c r="E3892">
        <v>2524</v>
      </c>
      <c r="F3892" t="s">
        <v>8221</v>
      </c>
      <c r="G3892" t="s">
        <v>8224</v>
      </c>
      <c r="H3892" t="s">
        <v>8246</v>
      </c>
      <c r="I3892" s="9">
        <v>1439662344</v>
      </c>
      <c r="J3892">
        <v>1434478344</v>
      </c>
      <c r="K3892" t="b">
        <v>0</v>
      </c>
      <c r="L3892">
        <v>8</v>
      </c>
      <c r="M3892" t="b">
        <v>0</v>
      </c>
      <c r="N3892" s="11">
        <f t="shared" si="360"/>
        <v>16.826666666666668</v>
      </c>
      <c r="O3892" s="16">
        <f t="shared" si="361"/>
        <v>42171.758611111116</v>
      </c>
      <c r="P3892" s="18">
        <f t="shared" si="362"/>
        <v>42231.758611111116</v>
      </c>
      <c r="Q3892" t="s">
        <v>8271</v>
      </c>
      <c r="R3892" s="7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7">
        <v>800</v>
      </c>
      <c r="E3893">
        <v>260</v>
      </c>
      <c r="F3893" t="s">
        <v>8221</v>
      </c>
      <c r="G3893" t="s">
        <v>8224</v>
      </c>
      <c r="H3893" t="s">
        <v>8246</v>
      </c>
      <c r="I3893" s="9">
        <v>1427086740</v>
      </c>
      <c r="J3893">
        <v>1424488244</v>
      </c>
      <c r="K3893" t="b">
        <v>0</v>
      </c>
      <c r="L3893">
        <v>7</v>
      </c>
      <c r="M3893" t="b">
        <v>0</v>
      </c>
      <c r="N3893" s="11">
        <f t="shared" si="360"/>
        <v>32.5</v>
      </c>
      <c r="O3893" s="16">
        <f t="shared" si="361"/>
        <v>42056.1324537037</v>
      </c>
      <c r="P3893" s="18">
        <f t="shared" si="362"/>
        <v>42086.207638888889</v>
      </c>
      <c r="Q3893" t="s">
        <v>8271</v>
      </c>
      <c r="R3893" s="7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7">
        <v>1000</v>
      </c>
      <c r="E3894">
        <v>0</v>
      </c>
      <c r="F3894" t="s">
        <v>8221</v>
      </c>
      <c r="G3894" t="s">
        <v>8224</v>
      </c>
      <c r="H3894" t="s">
        <v>8246</v>
      </c>
      <c r="I3894" s="9">
        <v>1408863600</v>
      </c>
      <c r="J3894">
        <v>1408203557</v>
      </c>
      <c r="K3894" t="b">
        <v>0</v>
      </c>
      <c r="L3894">
        <v>0</v>
      </c>
      <c r="M3894" t="b">
        <v>0</v>
      </c>
      <c r="N3894" s="11">
        <f t="shared" si="360"/>
        <v>0</v>
      </c>
      <c r="O3894" s="16">
        <f t="shared" si="361"/>
        <v>41867.652280092596</v>
      </c>
      <c r="P3894" s="18">
        <f t="shared" si="362"/>
        <v>41875.291666666664</v>
      </c>
      <c r="Q3894" t="s">
        <v>8271</v>
      </c>
      <c r="R3894" s="7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7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9">
        <v>1404194400</v>
      </c>
      <c r="J3895">
        <v>1400600840</v>
      </c>
      <c r="K3895" t="b">
        <v>0</v>
      </c>
      <c r="L3895">
        <v>84</v>
      </c>
      <c r="M3895" t="b">
        <v>0</v>
      </c>
      <c r="N3895" s="11">
        <f t="shared" si="360"/>
        <v>21.55</v>
      </c>
      <c r="O3895" s="16">
        <f t="shared" si="361"/>
        <v>41779.657870370371</v>
      </c>
      <c r="P3895" s="18">
        <f t="shared" si="362"/>
        <v>41821.25</v>
      </c>
      <c r="Q3895" t="s">
        <v>8271</v>
      </c>
      <c r="R3895" s="7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7">
        <v>15000</v>
      </c>
      <c r="E3896">
        <v>520</v>
      </c>
      <c r="F3896" t="s">
        <v>8221</v>
      </c>
      <c r="G3896" t="s">
        <v>8224</v>
      </c>
      <c r="H3896" t="s">
        <v>8246</v>
      </c>
      <c r="I3896" s="9">
        <v>1481000340</v>
      </c>
      <c r="J3896">
        <v>1478386812</v>
      </c>
      <c r="K3896" t="b">
        <v>0</v>
      </c>
      <c r="L3896">
        <v>11</v>
      </c>
      <c r="M3896" t="b">
        <v>0</v>
      </c>
      <c r="N3896" s="11">
        <f t="shared" si="360"/>
        <v>3.4666666666666663</v>
      </c>
      <c r="O3896" s="16">
        <f t="shared" si="361"/>
        <v>42679.958472222221</v>
      </c>
      <c r="P3896" s="18">
        <f t="shared" si="362"/>
        <v>42710.207638888889</v>
      </c>
      <c r="Q3896" t="s">
        <v>8271</v>
      </c>
      <c r="R3896" s="7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7">
        <v>1000</v>
      </c>
      <c r="E3897">
        <v>50</v>
      </c>
      <c r="F3897" t="s">
        <v>8221</v>
      </c>
      <c r="G3897" t="s">
        <v>8224</v>
      </c>
      <c r="H3897" t="s">
        <v>8246</v>
      </c>
      <c r="I3897" s="9">
        <v>1425103218</v>
      </c>
      <c r="J3897">
        <v>1422424818</v>
      </c>
      <c r="K3897" t="b">
        <v>0</v>
      </c>
      <c r="L3897">
        <v>1</v>
      </c>
      <c r="M3897" t="b">
        <v>0</v>
      </c>
      <c r="N3897" s="11">
        <f t="shared" si="360"/>
        <v>5</v>
      </c>
      <c r="O3897" s="16">
        <f t="shared" si="361"/>
        <v>42032.250208333338</v>
      </c>
      <c r="P3897" s="18">
        <f t="shared" si="362"/>
        <v>42063.250208333338</v>
      </c>
      <c r="Q3897" t="s">
        <v>8271</v>
      </c>
      <c r="R3897" s="7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7">
        <v>1600</v>
      </c>
      <c r="E3898">
        <v>170</v>
      </c>
      <c r="F3898" t="s">
        <v>8221</v>
      </c>
      <c r="G3898" t="s">
        <v>8224</v>
      </c>
      <c r="H3898" t="s">
        <v>8246</v>
      </c>
      <c r="I3898" s="9">
        <v>1402979778</v>
      </c>
      <c r="J3898">
        <v>1401770178</v>
      </c>
      <c r="K3898" t="b">
        <v>0</v>
      </c>
      <c r="L3898">
        <v>4</v>
      </c>
      <c r="M3898" t="b">
        <v>0</v>
      </c>
      <c r="N3898" s="11">
        <f t="shared" si="360"/>
        <v>10.625</v>
      </c>
      <c r="O3898" s="16">
        <f t="shared" si="361"/>
        <v>41793.191875000004</v>
      </c>
      <c r="P3898" s="18">
        <f t="shared" si="362"/>
        <v>41807.191875000004</v>
      </c>
      <c r="Q3898" t="s">
        <v>8271</v>
      </c>
      <c r="R3898" s="7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7">
        <v>2500</v>
      </c>
      <c r="E3899">
        <v>440</v>
      </c>
      <c r="F3899" t="s">
        <v>8221</v>
      </c>
      <c r="G3899" t="s">
        <v>8228</v>
      </c>
      <c r="H3899" t="s">
        <v>8250</v>
      </c>
      <c r="I3899" s="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>
        <f t="shared" si="360"/>
        <v>17.599999999999998</v>
      </c>
      <c r="O3899" s="16">
        <f t="shared" si="361"/>
        <v>41982.87364583333</v>
      </c>
      <c r="P3899" s="18">
        <f t="shared" si="362"/>
        <v>42012.87364583333</v>
      </c>
      <c r="Q3899" t="s">
        <v>8271</v>
      </c>
      <c r="R3899" s="7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7">
        <v>2500</v>
      </c>
      <c r="E3900">
        <v>814</v>
      </c>
      <c r="F3900" t="s">
        <v>8221</v>
      </c>
      <c r="G3900" t="s">
        <v>8225</v>
      </c>
      <c r="H3900" t="s">
        <v>8247</v>
      </c>
      <c r="I3900" s="9">
        <v>1439827200</v>
      </c>
      <c r="J3900">
        <v>1436355270</v>
      </c>
      <c r="K3900" t="b">
        <v>0</v>
      </c>
      <c r="L3900">
        <v>16</v>
      </c>
      <c r="M3900" t="b">
        <v>0</v>
      </c>
      <c r="N3900" s="11">
        <f t="shared" si="360"/>
        <v>32.56</v>
      </c>
      <c r="O3900" s="16">
        <f t="shared" si="361"/>
        <v>42193.482291666667</v>
      </c>
      <c r="P3900" s="18">
        <f t="shared" si="362"/>
        <v>42233.666666666672</v>
      </c>
      <c r="Q3900" t="s">
        <v>8271</v>
      </c>
      <c r="R3900" s="7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7">
        <v>10000</v>
      </c>
      <c r="E3901">
        <v>125</v>
      </c>
      <c r="F3901" t="s">
        <v>8221</v>
      </c>
      <c r="G3901" t="s">
        <v>8224</v>
      </c>
      <c r="H3901" t="s">
        <v>8246</v>
      </c>
      <c r="I3901" s="9">
        <v>1407868561</v>
      </c>
      <c r="J3901">
        <v>1406140561</v>
      </c>
      <c r="K3901" t="b">
        <v>0</v>
      </c>
      <c r="L3901">
        <v>2</v>
      </c>
      <c r="M3901" t="b">
        <v>0</v>
      </c>
      <c r="N3901" s="11">
        <f t="shared" si="360"/>
        <v>1.25</v>
      </c>
      <c r="O3901" s="16">
        <f t="shared" si="361"/>
        <v>41843.775011574071</v>
      </c>
      <c r="P3901" s="18">
        <f t="shared" si="362"/>
        <v>41863.775011574071</v>
      </c>
      <c r="Q3901" t="s">
        <v>8271</v>
      </c>
      <c r="R3901" s="7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7">
        <v>2500</v>
      </c>
      <c r="E3902">
        <v>135</v>
      </c>
      <c r="F3902" t="s">
        <v>8221</v>
      </c>
      <c r="G3902" t="s">
        <v>8224</v>
      </c>
      <c r="H3902" t="s">
        <v>8246</v>
      </c>
      <c r="I3902" s="9">
        <v>1433988791</v>
      </c>
      <c r="J3902">
        <v>1431396791</v>
      </c>
      <c r="K3902" t="b">
        <v>0</v>
      </c>
      <c r="L3902">
        <v>5</v>
      </c>
      <c r="M3902" t="b">
        <v>0</v>
      </c>
      <c r="N3902" s="11">
        <f t="shared" si="360"/>
        <v>5.4</v>
      </c>
      <c r="O3902" s="16">
        <f t="shared" si="361"/>
        <v>42136.092488425929</v>
      </c>
      <c r="P3902" s="18">
        <f t="shared" si="362"/>
        <v>42166.092488425929</v>
      </c>
      <c r="Q3902" t="s">
        <v>8271</v>
      </c>
      <c r="R3902" s="7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7">
        <v>3000</v>
      </c>
      <c r="E3903">
        <v>25</v>
      </c>
      <c r="F3903" t="s">
        <v>8221</v>
      </c>
      <c r="G3903" t="s">
        <v>8224</v>
      </c>
      <c r="H3903" t="s">
        <v>8246</v>
      </c>
      <c r="I3903" s="9">
        <v>1450554599</v>
      </c>
      <c r="J3903">
        <v>1447098599</v>
      </c>
      <c r="K3903" t="b">
        <v>0</v>
      </c>
      <c r="L3903">
        <v>1</v>
      </c>
      <c r="M3903" t="b">
        <v>0</v>
      </c>
      <c r="N3903" s="11">
        <f t="shared" si="360"/>
        <v>0.83333333333333337</v>
      </c>
      <c r="O3903" s="16">
        <f t="shared" si="361"/>
        <v>42317.826377314821</v>
      </c>
      <c r="P3903" s="18">
        <f t="shared" si="362"/>
        <v>42357.826377314821</v>
      </c>
      <c r="Q3903" t="s">
        <v>8271</v>
      </c>
      <c r="R3903" s="7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7">
        <v>3000</v>
      </c>
      <c r="E3904">
        <v>1465</v>
      </c>
      <c r="F3904" t="s">
        <v>8221</v>
      </c>
      <c r="G3904" t="s">
        <v>8225</v>
      </c>
      <c r="H3904" t="s">
        <v>8247</v>
      </c>
      <c r="I3904" s="9">
        <v>1479125642</v>
      </c>
      <c r="J3904">
        <v>1476962042</v>
      </c>
      <c r="K3904" t="b">
        <v>0</v>
      </c>
      <c r="L3904">
        <v>31</v>
      </c>
      <c r="M3904" t="b">
        <v>0</v>
      </c>
      <c r="N3904" s="11">
        <f t="shared" si="360"/>
        <v>48.833333333333336</v>
      </c>
      <c r="O3904" s="16">
        <f t="shared" si="361"/>
        <v>42663.468078703707</v>
      </c>
      <c r="P3904" s="18">
        <f t="shared" si="362"/>
        <v>42688.509745370371</v>
      </c>
      <c r="Q3904" t="s">
        <v>8271</v>
      </c>
      <c r="R3904" s="7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7">
        <v>1500</v>
      </c>
      <c r="E3905">
        <v>0</v>
      </c>
      <c r="F3905" t="s">
        <v>8221</v>
      </c>
      <c r="G3905" t="s">
        <v>8224</v>
      </c>
      <c r="H3905" t="s">
        <v>8246</v>
      </c>
      <c r="I3905" s="9">
        <v>1439581080</v>
      </c>
      <c r="J3905">
        <v>1435709765</v>
      </c>
      <c r="K3905" t="b">
        <v>0</v>
      </c>
      <c r="L3905">
        <v>0</v>
      </c>
      <c r="M3905" t="b">
        <v>0</v>
      </c>
      <c r="N3905" s="11">
        <f t="shared" si="360"/>
        <v>0</v>
      </c>
      <c r="O3905" s="16">
        <f t="shared" si="361"/>
        <v>42186.01116898148</v>
      </c>
      <c r="P3905" s="18">
        <f t="shared" si="362"/>
        <v>42230.818055555559</v>
      </c>
      <c r="Q3905" t="s">
        <v>8271</v>
      </c>
      <c r="R3905" s="7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7">
        <v>10000</v>
      </c>
      <c r="E3906">
        <v>3</v>
      </c>
      <c r="F3906" t="s">
        <v>8221</v>
      </c>
      <c r="G3906" t="s">
        <v>8224</v>
      </c>
      <c r="H3906" t="s">
        <v>8246</v>
      </c>
      <c r="I3906" s="9">
        <v>1429074240</v>
      </c>
      <c r="J3906">
        <v>1427866200</v>
      </c>
      <c r="K3906" t="b">
        <v>0</v>
      </c>
      <c r="L3906">
        <v>2</v>
      </c>
      <c r="M3906" t="b">
        <v>0</v>
      </c>
      <c r="N3906" s="11">
        <f t="shared" ref="N3906:N3969" si="366">E3906/D3906*100</f>
        <v>0.03</v>
      </c>
      <c r="O3906" s="16">
        <f t="shared" ref="O3906:O3969" si="367">(((J3906/60)/60)/24)+DATE(1970,1,1)</f>
        <v>42095.229166666672</v>
      </c>
      <c r="P3906" s="18">
        <f t="shared" ref="P3906:P3969" si="368">(((I3906/60)/60)/24)+DATE(1970,1,1)</f>
        <v>42109.211111111115</v>
      </c>
      <c r="Q3906" t="s">
        <v>8271</v>
      </c>
      <c r="R3906" s="7">
        <f t="shared" ref="R3906:R3969" si="369">E3906/L3906</f>
        <v>1.5</v>
      </c>
      <c r="S3906" t="str">
        <f t="shared" si="364"/>
        <v>theater</v>
      </c>
      <c r="T3906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7">
        <v>1500</v>
      </c>
      <c r="E3907">
        <v>173</v>
      </c>
      <c r="F3907" t="s">
        <v>8221</v>
      </c>
      <c r="G3907" t="s">
        <v>8225</v>
      </c>
      <c r="H3907" t="s">
        <v>8247</v>
      </c>
      <c r="I3907" s="9">
        <v>1434063600</v>
      </c>
      <c r="J3907">
        <v>1430405903</v>
      </c>
      <c r="K3907" t="b">
        <v>0</v>
      </c>
      <c r="L3907">
        <v>7</v>
      </c>
      <c r="M3907" t="b">
        <v>0</v>
      </c>
      <c r="N3907" s="11">
        <f t="shared" si="366"/>
        <v>11.533333333333333</v>
      </c>
      <c r="O3907" s="16">
        <f t="shared" si="367"/>
        <v>42124.623877314814</v>
      </c>
      <c r="P3907" s="18">
        <f t="shared" si="368"/>
        <v>42166.958333333328</v>
      </c>
      <c r="Q3907" t="s">
        <v>8271</v>
      </c>
      <c r="R3907" s="7">
        <f t="shared" si="369"/>
        <v>24.714285714285715</v>
      </c>
      <c r="S3907" t="str">
        <f t="shared" ref="S3907:S3970" si="370">LEFT(Q3907,FIND("/",Q3907)-1)</f>
        <v>theater</v>
      </c>
      <c r="T3907" t="str">
        <f t="shared" ref="T3907:T3970" si="371">RIGHT(Q3907,LEN(Q3907)-FIND("/",Q3907))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7">
        <v>1500</v>
      </c>
      <c r="E3908">
        <v>1010</v>
      </c>
      <c r="F3908" t="s">
        <v>8221</v>
      </c>
      <c r="G3908" t="s">
        <v>8225</v>
      </c>
      <c r="H3908" t="s">
        <v>8247</v>
      </c>
      <c r="I3908" s="9">
        <v>1435325100</v>
      </c>
      <c r="J3908">
        <v>1432072893</v>
      </c>
      <c r="K3908" t="b">
        <v>0</v>
      </c>
      <c r="L3908">
        <v>16</v>
      </c>
      <c r="M3908" t="b">
        <v>0</v>
      </c>
      <c r="N3908" s="11">
        <f t="shared" si="366"/>
        <v>67.333333333333329</v>
      </c>
      <c r="O3908" s="16">
        <f t="shared" si="367"/>
        <v>42143.917743055557</v>
      </c>
      <c r="P3908" s="18">
        <f t="shared" si="368"/>
        <v>42181.559027777781</v>
      </c>
      <c r="Q3908" t="s">
        <v>8271</v>
      </c>
      <c r="R3908" s="7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7">
        <v>1000</v>
      </c>
      <c r="E3909">
        <v>153</v>
      </c>
      <c r="F3909" t="s">
        <v>8221</v>
      </c>
      <c r="G3909" t="s">
        <v>8224</v>
      </c>
      <c r="H3909" t="s">
        <v>8246</v>
      </c>
      <c r="I3909" s="9">
        <v>1414354080</v>
      </c>
      <c r="J3909">
        <v>1411587606</v>
      </c>
      <c r="K3909" t="b">
        <v>0</v>
      </c>
      <c r="L3909">
        <v>4</v>
      </c>
      <c r="M3909" t="b">
        <v>0</v>
      </c>
      <c r="N3909" s="11">
        <f t="shared" si="366"/>
        <v>15.299999999999999</v>
      </c>
      <c r="O3909" s="16">
        <f t="shared" si="367"/>
        <v>41906.819513888891</v>
      </c>
      <c r="P3909" s="18">
        <f t="shared" si="368"/>
        <v>41938.838888888888</v>
      </c>
      <c r="Q3909" t="s">
        <v>8271</v>
      </c>
      <c r="R3909" s="7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7">
        <v>750</v>
      </c>
      <c r="E3910">
        <v>65</v>
      </c>
      <c r="F3910" t="s">
        <v>8221</v>
      </c>
      <c r="G3910" t="s">
        <v>8224</v>
      </c>
      <c r="H3910" t="s">
        <v>8246</v>
      </c>
      <c r="I3910" s="9">
        <v>1406603696</v>
      </c>
      <c r="J3910">
        <v>1405307696</v>
      </c>
      <c r="K3910" t="b">
        <v>0</v>
      </c>
      <c r="L3910">
        <v>4</v>
      </c>
      <c r="M3910" t="b">
        <v>0</v>
      </c>
      <c r="N3910" s="11">
        <f t="shared" si="366"/>
        <v>8.6666666666666679</v>
      </c>
      <c r="O3910" s="16">
        <f t="shared" si="367"/>
        <v>41834.135370370372</v>
      </c>
      <c r="P3910" s="18">
        <f t="shared" si="368"/>
        <v>41849.135370370372</v>
      </c>
      <c r="Q3910" t="s">
        <v>8271</v>
      </c>
      <c r="R3910" s="7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7">
        <v>60000</v>
      </c>
      <c r="E3911">
        <v>135</v>
      </c>
      <c r="F3911" t="s">
        <v>8221</v>
      </c>
      <c r="G3911" t="s">
        <v>8224</v>
      </c>
      <c r="H3911" t="s">
        <v>8246</v>
      </c>
      <c r="I3911" s="9">
        <v>1410424642</v>
      </c>
      <c r="J3911">
        <v>1407832642</v>
      </c>
      <c r="K3911" t="b">
        <v>0</v>
      </c>
      <c r="L3911">
        <v>4</v>
      </c>
      <c r="M3911" t="b">
        <v>0</v>
      </c>
      <c r="N3911" s="11">
        <f t="shared" si="366"/>
        <v>0.22499999999999998</v>
      </c>
      <c r="O3911" s="16">
        <f t="shared" si="367"/>
        <v>41863.359282407408</v>
      </c>
      <c r="P3911" s="18">
        <f t="shared" si="368"/>
        <v>41893.359282407408</v>
      </c>
      <c r="Q3911" t="s">
        <v>8271</v>
      </c>
      <c r="R3911" s="7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7">
        <v>6000</v>
      </c>
      <c r="E3912">
        <v>185</v>
      </c>
      <c r="F3912" t="s">
        <v>8221</v>
      </c>
      <c r="G3912" t="s">
        <v>8224</v>
      </c>
      <c r="H3912" t="s">
        <v>8246</v>
      </c>
      <c r="I3912" s="9">
        <v>1441649397</v>
      </c>
      <c r="J3912">
        <v>1439057397</v>
      </c>
      <c r="K3912" t="b">
        <v>0</v>
      </c>
      <c r="L3912">
        <v>3</v>
      </c>
      <c r="M3912" t="b">
        <v>0</v>
      </c>
      <c r="N3912" s="11">
        <f t="shared" si="366"/>
        <v>3.0833333333333335</v>
      </c>
      <c r="O3912" s="16">
        <f t="shared" si="367"/>
        <v>42224.756909722222</v>
      </c>
      <c r="P3912" s="18">
        <f t="shared" si="368"/>
        <v>42254.756909722222</v>
      </c>
      <c r="Q3912" t="s">
        <v>8271</v>
      </c>
      <c r="R3912" s="7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7">
        <v>8000</v>
      </c>
      <c r="E3913">
        <v>2993</v>
      </c>
      <c r="F3913" t="s">
        <v>8221</v>
      </c>
      <c r="G3913" t="s">
        <v>8224</v>
      </c>
      <c r="H3913" t="s">
        <v>8246</v>
      </c>
      <c r="I3913" s="9">
        <v>1417033777</v>
      </c>
      <c r="J3913">
        <v>1414438177</v>
      </c>
      <c r="K3913" t="b">
        <v>0</v>
      </c>
      <c r="L3913">
        <v>36</v>
      </c>
      <c r="M3913" t="b">
        <v>0</v>
      </c>
      <c r="N3913" s="11">
        <f t="shared" si="366"/>
        <v>37.412500000000001</v>
      </c>
      <c r="O3913" s="16">
        <f t="shared" si="367"/>
        <v>41939.8122337963</v>
      </c>
      <c r="P3913" s="18">
        <f t="shared" si="368"/>
        <v>41969.853900462964</v>
      </c>
      <c r="Q3913" t="s">
        <v>8271</v>
      </c>
      <c r="R3913" s="7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7">
        <v>15000</v>
      </c>
      <c r="E3914">
        <v>1</v>
      </c>
      <c r="F3914" t="s">
        <v>8221</v>
      </c>
      <c r="G3914" t="s">
        <v>8224</v>
      </c>
      <c r="H3914" t="s">
        <v>8246</v>
      </c>
      <c r="I3914" s="9">
        <v>1429936500</v>
      </c>
      <c r="J3914">
        <v>1424759330</v>
      </c>
      <c r="K3914" t="b">
        <v>0</v>
      </c>
      <c r="L3914">
        <v>1</v>
      </c>
      <c r="M3914" t="b">
        <v>0</v>
      </c>
      <c r="N3914" s="11">
        <f t="shared" si="366"/>
        <v>6.6666666666666671E-3</v>
      </c>
      <c r="O3914" s="16">
        <f t="shared" si="367"/>
        <v>42059.270023148143</v>
      </c>
      <c r="P3914" s="18">
        <f t="shared" si="368"/>
        <v>42119.190972222219</v>
      </c>
      <c r="Q3914" t="s">
        <v>8271</v>
      </c>
      <c r="R3914" s="7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7">
        <v>10000</v>
      </c>
      <c r="E3915">
        <v>1000</v>
      </c>
      <c r="F3915" t="s">
        <v>8221</v>
      </c>
      <c r="G3915" t="s">
        <v>8224</v>
      </c>
      <c r="H3915" t="s">
        <v>8246</v>
      </c>
      <c r="I3915" s="9">
        <v>1448863449</v>
      </c>
      <c r="J3915">
        <v>1446267849</v>
      </c>
      <c r="K3915" t="b">
        <v>0</v>
      </c>
      <c r="L3915">
        <v>7</v>
      </c>
      <c r="M3915" t="b">
        <v>0</v>
      </c>
      <c r="N3915" s="11">
        <f t="shared" si="366"/>
        <v>10</v>
      </c>
      <c r="O3915" s="16">
        <f t="shared" si="367"/>
        <v>42308.211215277777</v>
      </c>
      <c r="P3915" s="18">
        <f t="shared" si="368"/>
        <v>42338.252881944441</v>
      </c>
      <c r="Q3915" t="s">
        <v>8271</v>
      </c>
      <c r="R3915" s="7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7">
        <v>2500</v>
      </c>
      <c r="E3916">
        <v>909</v>
      </c>
      <c r="F3916" t="s">
        <v>8221</v>
      </c>
      <c r="G3916" t="s">
        <v>8225</v>
      </c>
      <c r="H3916" t="s">
        <v>8247</v>
      </c>
      <c r="I3916" s="9">
        <v>1431298740</v>
      </c>
      <c r="J3916">
        <v>1429558756</v>
      </c>
      <c r="K3916" t="b">
        <v>0</v>
      </c>
      <c r="L3916">
        <v>27</v>
      </c>
      <c r="M3916" t="b">
        <v>0</v>
      </c>
      <c r="N3916" s="11">
        <f t="shared" si="366"/>
        <v>36.36</v>
      </c>
      <c r="O3916" s="16">
        <f t="shared" si="367"/>
        <v>42114.818935185183</v>
      </c>
      <c r="P3916" s="18">
        <f t="shared" si="368"/>
        <v>42134.957638888889</v>
      </c>
      <c r="Q3916" t="s">
        <v>8271</v>
      </c>
      <c r="R3916" s="7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7">
        <v>1500</v>
      </c>
      <c r="E3917">
        <v>5</v>
      </c>
      <c r="F3917" t="s">
        <v>8221</v>
      </c>
      <c r="G3917" t="s">
        <v>8225</v>
      </c>
      <c r="H3917" t="s">
        <v>8247</v>
      </c>
      <c r="I3917" s="9">
        <v>1464824309</v>
      </c>
      <c r="J3917">
        <v>1462232309</v>
      </c>
      <c r="K3917" t="b">
        <v>0</v>
      </c>
      <c r="L3917">
        <v>1</v>
      </c>
      <c r="M3917" t="b">
        <v>0</v>
      </c>
      <c r="N3917" s="11">
        <f t="shared" si="366"/>
        <v>0.33333333333333337</v>
      </c>
      <c r="O3917" s="16">
        <f t="shared" si="367"/>
        <v>42492.98505787037</v>
      </c>
      <c r="P3917" s="18">
        <f t="shared" si="368"/>
        <v>42522.98505787037</v>
      </c>
      <c r="Q3917" t="s">
        <v>8271</v>
      </c>
      <c r="R3917" s="7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7">
        <v>2000</v>
      </c>
      <c r="E3918">
        <v>0</v>
      </c>
      <c r="F3918" t="s">
        <v>8221</v>
      </c>
      <c r="G3918" t="s">
        <v>8232</v>
      </c>
      <c r="H3918" t="s">
        <v>8253</v>
      </c>
      <c r="I3918" s="9">
        <v>1464952752</v>
      </c>
      <c r="J3918">
        <v>1462360752</v>
      </c>
      <c r="K3918" t="b">
        <v>0</v>
      </c>
      <c r="L3918">
        <v>0</v>
      </c>
      <c r="M3918" t="b">
        <v>0</v>
      </c>
      <c r="N3918" s="11">
        <f t="shared" si="366"/>
        <v>0</v>
      </c>
      <c r="O3918" s="16">
        <f t="shared" si="367"/>
        <v>42494.471666666665</v>
      </c>
      <c r="P3918" s="18">
        <f t="shared" si="368"/>
        <v>42524.471666666665</v>
      </c>
      <c r="Q3918" t="s">
        <v>8271</v>
      </c>
      <c r="R3918" s="7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7">
        <v>3500</v>
      </c>
      <c r="E3919">
        <v>10</v>
      </c>
      <c r="F3919" t="s">
        <v>8221</v>
      </c>
      <c r="G3919" t="s">
        <v>8225</v>
      </c>
      <c r="H3919" t="s">
        <v>8247</v>
      </c>
      <c r="I3919" s="9">
        <v>1410439161</v>
      </c>
      <c r="J3919">
        <v>1407847161</v>
      </c>
      <c r="K3919" t="b">
        <v>0</v>
      </c>
      <c r="L3919">
        <v>1</v>
      </c>
      <c r="M3919" t="b">
        <v>0</v>
      </c>
      <c r="N3919" s="11">
        <f t="shared" si="366"/>
        <v>0.2857142857142857</v>
      </c>
      <c r="O3919" s="16">
        <f t="shared" si="367"/>
        <v>41863.527326388888</v>
      </c>
      <c r="P3919" s="18">
        <f t="shared" si="368"/>
        <v>41893.527326388888</v>
      </c>
      <c r="Q3919" t="s">
        <v>8271</v>
      </c>
      <c r="R3919" s="7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7">
        <v>60000</v>
      </c>
      <c r="E3920">
        <v>120</v>
      </c>
      <c r="F3920" t="s">
        <v>8221</v>
      </c>
      <c r="G3920" t="s">
        <v>8225</v>
      </c>
      <c r="H3920" t="s">
        <v>8247</v>
      </c>
      <c r="I3920" s="9">
        <v>1407168000</v>
      </c>
      <c r="J3920">
        <v>1406131023</v>
      </c>
      <c r="K3920" t="b">
        <v>0</v>
      </c>
      <c r="L3920">
        <v>3</v>
      </c>
      <c r="M3920" t="b">
        <v>0</v>
      </c>
      <c r="N3920" s="11">
        <f t="shared" si="366"/>
        <v>0.2</v>
      </c>
      <c r="O3920" s="16">
        <f t="shared" si="367"/>
        <v>41843.664618055554</v>
      </c>
      <c r="P3920" s="18">
        <f t="shared" si="368"/>
        <v>41855.666666666664</v>
      </c>
      <c r="Q3920" t="s">
        <v>8271</v>
      </c>
      <c r="R3920" s="7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7">
        <v>5000</v>
      </c>
      <c r="E3921">
        <v>90</v>
      </c>
      <c r="F3921" t="s">
        <v>8221</v>
      </c>
      <c r="G3921" t="s">
        <v>8225</v>
      </c>
      <c r="H3921" t="s">
        <v>8247</v>
      </c>
      <c r="I3921" s="9">
        <v>1453075200</v>
      </c>
      <c r="J3921">
        <v>1450628773</v>
      </c>
      <c r="K3921" t="b">
        <v>0</v>
      </c>
      <c r="L3921">
        <v>3</v>
      </c>
      <c r="M3921" t="b">
        <v>0</v>
      </c>
      <c r="N3921" s="11">
        <f t="shared" si="366"/>
        <v>1.7999999999999998</v>
      </c>
      <c r="O3921" s="16">
        <f t="shared" si="367"/>
        <v>42358.684872685189</v>
      </c>
      <c r="P3921" s="18">
        <f t="shared" si="368"/>
        <v>42387</v>
      </c>
      <c r="Q3921" t="s">
        <v>8271</v>
      </c>
      <c r="R3921" s="7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7">
        <v>2500</v>
      </c>
      <c r="E3922">
        <v>135</v>
      </c>
      <c r="F3922" t="s">
        <v>8221</v>
      </c>
      <c r="G3922" t="s">
        <v>8225</v>
      </c>
      <c r="H3922" t="s">
        <v>8247</v>
      </c>
      <c r="I3922" s="9">
        <v>1479032260</v>
      </c>
      <c r="J3922">
        <v>1476436660</v>
      </c>
      <c r="K3922" t="b">
        <v>0</v>
      </c>
      <c r="L3922">
        <v>3</v>
      </c>
      <c r="M3922" t="b">
        <v>0</v>
      </c>
      <c r="N3922" s="11">
        <f t="shared" si="366"/>
        <v>5.4</v>
      </c>
      <c r="O3922" s="16">
        <f t="shared" si="367"/>
        <v>42657.38726851852</v>
      </c>
      <c r="P3922" s="18">
        <f t="shared" si="368"/>
        <v>42687.428935185191</v>
      </c>
      <c r="Q3922" t="s">
        <v>8271</v>
      </c>
      <c r="R3922" s="7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7">
        <v>3000</v>
      </c>
      <c r="E3923">
        <v>0</v>
      </c>
      <c r="F3923" t="s">
        <v>8221</v>
      </c>
      <c r="G3923" t="s">
        <v>8225</v>
      </c>
      <c r="H3923" t="s">
        <v>8247</v>
      </c>
      <c r="I3923" s="9">
        <v>1414346400</v>
      </c>
      <c r="J3923">
        <v>1413291655</v>
      </c>
      <c r="K3923" t="b">
        <v>0</v>
      </c>
      <c r="L3923">
        <v>0</v>
      </c>
      <c r="M3923" t="b">
        <v>0</v>
      </c>
      <c r="N3923" s="11">
        <f t="shared" si="366"/>
        <v>0</v>
      </c>
      <c r="O3923" s="16">
        <f t="shared" si="367"/>
        <v>41926.542303240742</v>
      </c>
      <c r="P3923" s="18">
        <f t="shared" si="368"/>
        <v>41938.75</v>
      </c>
      <c r="Q3923" t="s">
        <v>8271</v>
      </c>
      <c r="R3923" s="7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7">
        <v>750</v>
      </c>
      <c r="E3924">
        <v>61</v>
      </c>
      <c r="F3924" t="s">
        <v>8221</v>
      </c>
      <c r="G3924" t="s">
        <v>8224</v>
      </c>
      <c r="H3924" t="s">
        <v>8246</v>
      </c>
      <c r="I3924" s="9">
        <v>1425337200</v>
      </c>
      <c r="J3924">
        <v>1421432810</v>
      </c>
      <c r="K3924" t="b">
        <v>0</v>
      </c>
      <c r="L3924">
        <v>6</v>
      </c>
      <c r="M3924" t="b">
        <v>0</v>
      </c>
      <c r="N3924" s="11">
        <f t="shared" si="366"/>
        <v>8.1333333333333329</v>
      </c>
      <c r="O3924" s="16">
        <f t="shared" si="367"/>
        <v>42020.768634259264</v>
      </c>
      <c r="P3924" s="18">
        <f t="shared" si="368"/>
        <v>42065.958333333328</v>
      </c>
      <c r="Q3924" t="s">
        <v>8271</v>
      </c>
      <c r="R3924" s="7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7">
        <v>11500</v>
      </c>
      <c r="E3925">
        <v>1384</v>
      </c>
      <c r="F3925" t="s">
        <v>8221</v>
      </c>
      <c r="G3925" t="s">
        <v>8225</v>
      </c>
      <c r="H3925" t="s">
        <v>8247</v>
      </c>
      <c r="I3925" s="9">
        <v>1428622271</v>
      </c>
      <c r="J3925">
        <v>1426203071</v>
      </c>
      <c r="K3925" t="b">
        <v>0</v>
      </c>
      <c r="L3925">
        <v>17</v>
      </c>
      <c r="M3925" t="b">
        <v>0</v>
      </c>
      <c r="N3925" s="11">
        <f t="shared" si="366"/>
        <v>12.034782608695652</v>
      </c>
      <c r="O3925" s="16">
        <f t="shared" si="367"/>
        <v>42075.979988425926</v>
      </c>
      <c r="P3925" s="18">
        <f t="shared" si="368"/>
        <v>42103.979988425926</v>
      </c>
      <c r="Q3925" t="s">
        <v>8271</v>
      </c>
      <c r="R3925" s="7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7">
        <v>15000</v>
      </c>
      <c r="E3926">
        <v>2290</v>
      </c>
      <c r="F3926" t="s">
        <v>8221</v>
      </c>
      <c r="G3926" t="s">
        <v>8224</v>
      </c>
      <c r="H3926" t="s">
        <v>8246</v>
      </c>
      <c r="I3926" s="9">
        <v>1403823722</v>
      </c>
      <c r="J3926">
        <v>1401231722</v>
      </c>
      <c r="K3926" t="b">
        <v>0</v>
      </c>
      <c r="L3926">
        <v>40</v>
      </c>
      <c r="M3926" t="b">
        <v>0</v>
      </c>
      <c r="N3926" s="11">
        <f t="shared" si="366"/>
        <v>15.266666666666667</v>
      </c>
      <c r="O3926" s="16">
        <f t="shared" si="367"/>
        <v>41786.959745370368</v>
      </c>
      <c r="P3926" s="18">
        <f t="shared" si="368"/>
        <v>41816.959745370368</v>
      </c>
      <c r="Q3926" t="s">
        <v>8271</v>
      </c>
      <c r="R3926" s="7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7">
        <v>150</v>
      </c>
      <c r="E3927">
        <v>15</v>
      </c>
      <c r="F3927" t="s">
        <v>8221</v>
      </c>
      <c r="G3927" t="s">
        <v>8224</v>
      </c>
      <c r="H3927" t="s">
        <v>8246</v>
      </c>
      <c r="I3927" s="9">
        <v>1406753639</v>
      </c>
      <c r="J3927">
        <v>1404161639</v>
      </c>
      <c r="K3927" t="b">
        <v>0</v>
      </c>
      <c r="L3927">
        <v>3</v>
      </c>
      <c r="M3927" t="b">
        <v>0</v>
      </c>
      <c r="N3927" s="11">
        <f t="shared" si="366"/>
        <v>10</v>
      </c>
      <c r="O3927" s="16">
        <f t="shared" si="367"/>
        <v>41820.870821759258</v>
      </c>
      <c r="P3927" s="18">
        <f t="shared" si="368"/>
        <v>41850.870821759258</v>
      </c>
      <c r="Q3927" t="s">
        <v>8271</v>
      </c>
      <c r="R3927" s="7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7">
        <v>5000</v>
      </c>
      <c r="E3928">
        <v>15</v>
      </c>
      <c r="F3928" t="s">
        <v>8221</v>
      </c>
      <c r="G3928" t="s">
        <v>8226</v>
      </c>
      <c r="H3928" t="s">
        <v>8248</v>
      </c>
      <c r="I3928" s="9">
        <v>1419645748</v>
      </c>
      <c r="J3928">
        <v>1417053748</v>
      </c>
      <c r="K3928" t="b">
        <v>0</v>
      </c>
      <c r="L3928">
        <v>1</v>
      </c>
      <c r="M3928" t="b">
        <v>0</v>
      </c>
      <c r="N3928" s="11">
        <f t="shared" si="366"/>
        <v>0.3</v>
      </c>
      <c r="O3928" s="16">
        <f t="shared" si="367"/>
        <v>41970.085046296299</v>
      </c>
      <c r="P3928" s="18">
        <f t="shared" si="368"/>
        <v>42000.085046296299</v>
      </c>
      <c r="Q3928" t="s">
        <v>8271</v>
      </c>
      <c r="R3928" s="7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7">
        <v>2500</v>
      </c>
      <c r="E3929">
        <v>25</v>
      </c>
      <c r="F3929" t="s">
        <v>8221</v>
      </c>
      <c r="G3929" t="s">
        <v>8225</v>
      </c>
      <c r="H3929" t="s">
        <v>8247</v>
      </c>
      <c r="I3929" s="9">
        <v>1407565504</v>
      </c>
      <c r="J3929">
        <v>1404973504</v>
      </c>
      <c r="K3929" t="b">
        <v>0</v>
      </c>
      <c r="L3929">
        <v>2</v>
      </c>
      <c r="M3929" t="b">
        <v>0</v>
      </c>
      <c r="N3929" s="11">
        <f t="shared" si="366"/>
        <v>1</v>
      </c>
      <c r="O3929" s="16">
        <f t="shared" si="367"/>
        <v>41830.267407407409</v>
      </c>
      <c r="P3929" s="18">
        <f t="shared" si="368"/>
        <v>41860.267407407409</v>
      </c>
      <c r="Q3929" t="s">
        <v>8271</v>
      </c>
      <c r="R3929" s="7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7">
        <v>5000</v>
      </c>
      <c r="E3930">
        <v>651</v>
      </c>
      <c r="F3930" t="s">
        <v>8221</v>
      </c>
      <c r="G3930" t="s">
        <v>8224</v>
      </c>
      <c r="H3930" t="s">
        <v>8246</v>
      </c>
      <c r="I3930" s="9">
        <v>1444971540</v>
      </c>
      <c r="J3930">
        <v>1442593427</v>
      </c>
      <c r="K3930" t="b">
        <v>0</v>
      </c>
      <c r="L3930">
        <v>7</v>
      </c>
      <c r="M3930" t="b">
        <v>0</v>
      </c>
      <c r="N3930" s="11">
        <f t="shared" si="366"/>
        <v>13.020000000000001</v>
      </c>
      <c r="O3930" s="16">
        <f t="shared" si="367"/>
        <v>42265.683182870373</v>
      </c>
      <c r="P3930" s="18">
        <f t="shared" si="368"/>
        <v>42293.207638888889</v>
      </c>
      <c r="Q3930" t="s">
        <v>8271</v>
      </c>
      <c r="R3930" s="7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7">
        <v>20000</v>
      </c>
      <c r="E3931">
        <v>453</v>
      </c>
      <c r="F3931" t="s">
        <v>8221</v>
      </c>
      <c r="G3931" t="s">
        <v>8224</v>
      </c>
      <c r="H3931" t="s">
        <v>8246</v>
      </c>
      <c r="I3931" s="9">
        <v>1474228265</v>
      </c>
      <c r="J3931">
        <v>1471636265</v>
      </c>
      <c r="K3931" t="b">
        <v>0</v>
      </c>
      <c r="L3931">
        <v>14</v>
      </c>
      <c r="M3931" t="b">
        <v>0</v>
      </c>
      <c r="N3931" s="11">
        <f t="shared" si="366"/>
        <v>2.2650000000000001</v>
      </c>
      <c r="O3931" s="16">
        <f t="shared" si="367"/>
        <v>42601.827141203699</v>
      </c>
      <c r="P3931" s="18">
        <f t="shared" si="368"/>
        <v>42631.827141203699</v>
      </c>
      <c r="Q3931" t="s">
        <v>8271</v>
      </c>
      <c r="R3931" s="7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7">
        <v>10000</v>
      </c>
      <c r="E3932">
        <v>0</v>
      </c>
      <c r="F3932" t="s">
        <v>8221</v>
      </c>
      <c r="G3932" t="s">
        <v>8226</v>
      </c>
      <c r="H3932" t="s">
        <v>8248</v>
      </c>
      <c r="I3932" s="9">
        <v>1459490400</v>
      </c>
      <c r="J3932">
        <v>1457078868</v>
      </c>
      <c r="K3932" t="b">
        <v>0</v>
      </c>
      <c r="L3932">
        <v>0</v>
      </c>
      <c r="M3932" t="b">
        <v>0</v>
      </c>
      <c r="N3932" s="11">
        <f t="shared" si="366"/>
        <v>0</v>
      </c>
      <c r="O3932" s="16">
        <f t="shared" si="367"/>
        <v>42433.338749999995</v>
      </c>
      <c r="P3932" s="18">
        <f t="shared" si="368"/>
        <v>42461.25</v>
      </c>
      <c r="Q3932" t="s">
        <v>8271</v>
      </c>
      <c r="R3932" s="7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7">
        <v>8000</v>
      </c>
      <c r="E3933">
        <v>0</v>
      </c>
      <c r="F3933" t="s">
        <v>8221</v>
      </c>
      <c r="G3933" t="s">
        <v>8224</v>
      </c>
      <c r="H3933" t="s">
        <v>8246</v>
      </c>
      <c r="I3933" s="9">
        <v>1441510707</v>
      </c>
      <c r="J3933">
        <v>1439350707</v>
      </c>
      <c r="K3933" t="b">
        <v>0</v>
      </c>
      <c r="L3933">
        <v>0</v>
      </c>
      <c r="M3933" t="b">
        <v>0</v>
      </c>
      <c r="N3933" s="11">
        <f t="shared" si="366"/>
        <v>0</v>
      </c>
      <c r="O3933" s="16">
        <f t="shared" si="367"/>
        <v>42228.151701388888</v>
      </c>
      <c r="P3933" s="18">
        <f t="shared" si="368"/>
        <v>42253.151701388888</v>
      </c>
      <c r="Q3933" t="s">
        <v>8271</v>
      </c>
      <c r="R3933" s="7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7">
        <v>12000</v>
      </c>
      <c r="E3934">
        <v>1</v>
      </c>
      <c r="F3934" t="s">
        <v>8221</v>
      </c>
      <c r="G3934" t="s">
        <v>8224</v>
      </c>
      <c r="H3934" t="s">
        <v>8246</v>
      </c>
      <c r="I3934" s="9">
        <v>1458097364</v>
      </c>
      <c r="J3934">
        <v>1455508964</v>
      </c>
      <c r="K3934" t="b">
        <v>0</v>
      </c>
      <c r="L3934">
        <v>1</v>
      </c>
      <c r="M3934" t="b">
        <v>0</v>
      </c>
      <c r="N3934" s="11">
        <f t="shared" si="366"/>
        <v>8.3333333333333332E-3</v>
      </c>
      <c r="O3934" s="16">
        <f t="shared" si="367"/>
        <v>42415.168564814812</v>
      </c>
      <c r="P3934" s="18">
        <f t="shared" si="368"/>
        <v>42445.126898148148</v>
      </c>
      <c r="Q3934" t="s">
        <v>8271</v>
      </c>
      <c r="R3934" s="7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7">
        <v>7000</v>
      </c>
      <c r="E3935">
        <v>1102</v>
      </c>
      <c r="F3935" t="s">
        <v>8221</v>
      </c>
      <c r="G3935" t="s">
        <v>8224</v>
      </c>
      <c r="H3935" t="s">
        <v>8246</v>
      </c>
      <c r="I3935" s="9">
        <v>1468716180</v>
      </c>
      <c r="J3935">
        <v>1466205262</v>
      </c>
      <c r="K3935" t="b">
        <v>0</v>
      </c>
      <c r="L3935">
        <v>12</v>
      </c>
      <c r="M3935" t="b">
        <v>0</v>
      </c>
      <c r="N3935" s="11">
        <f t="shared" si="366"/>
        <v>15.742857142857142</v>
      </c>
      <c r="O3935" s="16">
        <f t="shared" si="367"/>
        <v>42538.968310185184</v>
      </c>
      <c r="P3935" s="18">
        <f t="shared" si="368"/>
        <v>42568.029861111107</v>
      </c>
      <c r="Q3935" t="s">
        <v>8271</v>
      </c>
      <c r="R3935" s="7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7">
        <v>5000</v>
      </c>
      <c r="E3936">
        <v>550</v>
      </c>
      <c r="F3936" t="s">
        <v>8221</v>
      </c>
      <c r="G3936" t="s">
        <v>8224</v>
      </c>
      <c r="H3936" t="s">
        <v>8246</v>
      </c>
      <c r="I3936" s="9">
        <v>1443704400</v>
      </c>
      <c r="J3936">
        <v>1439827639</v>
      </c>
      <c r="K3936" t="b">
        <v>0</v>
      </c>
      <c r="L3936">
        <v>12</v>
      </c>
      <c r="M3936" t="b">
        <v>0</v>
      </c>
      <c r="N3936" s="11">
        <f t="shared" si="366"/>
        <v>11</v>
      </c>
      <c r="O3936" s="16">
        <f t="shared" si="367"/>
        <v>42233.671747685185</v>
      </c>
      <c r="P3936" s="18">
        <f t="shared" si="368"/>
        <v>42278.541666666672</v>
      </c>
      <c r="Q3936" t="s">
        <v>8271</v>
      </c>
      <c r="R3936" s="7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7">
        <v>3000</v>
      </c>
      <c r="E3937">
        <v>1315</v>
      </c>
      <c r="F3937" t="s">
        <v>8221</v>
      </c>
      <c r="G3937" t="s">
        <v>8225</v>
      </c>
      <c r="H3937" t="s">
        <v>8247</v>
      </c>
      <c r="I3937" s="9">
        <v>1443973546</v>
      </c>
      <c r="J3937">
        <v>1438789546</v>
      </c>
      <c r="K3937" t="b">
        <v>0</v>
      </c>
      <c r="L3937">
        <v>23</v>
      </c>
      <c r="M3937" t="b">
        <v>0</v>
      </c>
      <c r="N3937" s="11">
        <f t="shared" si="366"/>
        <v>43.833333333333336</v>
      </c>
      <c r="O3937" s="16">
        <f t="shared" si="367"/>
        <v>42221.656782407401</v>
      </c>
      <c r="P3937" s="18">
        <f t="shared" si="368"/>
        <v>42281.656782407401</v>
      </c>
      <c r="Q3937" t="s">
        <v>8271</v>
      </c>
      <c r="R3937" s="7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7">
        <v>20000</v>
      </c>
      <c r="E3938">
        <v>0</v>
      </c>
      <c r="F3938" t="s">
        <v>8221</v>
      </c>
      <c r="G3938" t="s">
        <v>8224</v>
      </c>
      <c r="H3938" t="s">
        <v>8246</v>
      </c>
      <c r="I3938" s="9">
        <v>1480576720</v>
      </c>
      <c r="J3938">
        <v>1477981120</v>
      </c>
      <c r="K3938" t="b">
        <v>0</v>
      </c>
      <c r="L3938">
        <v>0</v>
      </c>
      <c r="M3938" t="b">
        <v>0</v>
      </c>
      <c r="N3938" s="11">
        <f t="shared" si="366"/>
        <v>0</v>
      </c>
      <c r="O3938" s="16">
        <f t="shared" si="367"/>
        <v>42675.262962962966</v>
      </c>
      <c r="P3938" s="18">
        <f t="shared" si="368"/>
        <v>42705.304629629631</v>
      </c>
      <c r="Q3938" t="s">
        <v>8271</v>
      </c>
      <c r="R3938" s="7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7">
        <v>2885</v>
      </c>
      <c r="E3939">
        <v>2485</v>
      </c>
      <c r="F3939" t="s">
        <v>8221</v>
      </c>
      <c r="G3939" t="s">
        <v>8224</v>
      </c>
      <c r="H3939" t="s">
        <v>8246</v>
      </c>
      <c r="I3939" s="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>
        <f t="shared" si="366"/>
        <v>86.135181975736558</v>
      </c>
      <c r="O3939" s="16">
        <f t="shared" si="367"/>
        <v>42534.631481481483</v>
      </c>
      <c r="P3939" s="18">
        <f t="shared" si="368"/>
        <v>42562.631481481483</v>
      </c>
      <c r="Q3939" t="s">
        <v>8271</v>
      </c>
      <c r="R3939" s="7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7">
        <v>3255</v>
      </c>
      <c r="E3940">
        <v>397</v>
      </c>
      <c r="F3940" t="s">
        <v>8221</v>
      </c>
      <c r="G3940" t="s">
        <v>8224</v>
      </c>
      <c r="H3940" t="s">
        <v>8246</v>
      </c>
      <c r="I3940" s="9">
        <v>1435441454</v>
      </c>
      <c r="J3940">
        <v>1432763054</v>
      </c>
      <c r="K3940" t="b">
        <v>0</v>
      </c>
      <c r="L3940">
        <v>5</v>
      </c>
      <c r="M3940" t="b">
        <v>0</v>
      </c>
      <c r="N3940" s="11">
        <f t="shared" si="366"/>
        <v>12.196620583717358</v>
      </c>
      <c r="O3940" s="16">
        <f t="shared" si="367"/>
        <v>42151.905717592599</v>
      </c>
      <c r="P3940" s="18">
        <f t="shared" si="368"/>
        <v>42182.905717592599</v>
      </c>
      <c r="Q3940" t="s">
        <v>8271</v>
      </c>
      <c r="R3940" s="7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7">
        <v>5000</v>
      </c>
      <c r="E3941">
        <v>5</v>
      </c>
      <c r="F3941" t="s">
        <v>8221</v>
      </c>
      <c r="G3941" t="s">
        <v>8226</v>
      </c>
      <c r="H3941" t="s">
        <v>8248</v>
      </c>
      <c r="I3941" s="9">
        <v>1412656200</v>
      </c>
      <c r="J3941">
        <v>1412328979</v>
      </c>
      <c r="K3941" t="b">
        <v>0</v>
      </c>
      <c r="L3941">
        <v>1</v>
      </c>
      <c r="M3941" t="b">
        <v>0</v>
      </c>
      <c r="N3941" s="11">
        <f t="shared" si="366"/>
        <v>0.1</v>
      </c>
      <c r="O3941" s="16">
        <f t="shared" si="367"/>
        <v>41915.400219907409</v>
      </c>
      <c r="P3941" s="18">
        <f t="shared" si="368"/>
        <v>41919.1875</v>
      </c>
      <c r="Q3941" t="s">
        <v>8271</v>
      </c>
      <c r="R3941" s="7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7">
        <v>5000</v>
      </c>
      <c r="E3942">
        <v>11</v>
      </c>
      <c r="F3942" t="s">
        <v>8221</v>
      </c>
      <c r="G3942" t="s">
        <v>8224</v>
      </c>
      <c r="H3942" t="s">
        <v>8246</v>
      </c>
      <c r="I3942" s="9">
        <v>1420199351</v>
      </c>
      <c r="J3942">
        <v>1416311351</v>
      </c>
      <c r="K3942" t="b">
        <v>0</v>
      </c>
      <c r="L3942">
        <v>2</v>
      </c>
      <c r="M3942" t="b">
        <v>0</v>
      </c>
      <c r="N3942" s="11">
        <f t="shared" si="366"/>
        <v>0.22</v>
      </c>
      <c r="O3942" s="16">
        <f t="shared" si="367"/>
        <v>41961.492488425924</v>
      </c>
      <c r="P3942" s="18">
        <f t="shared" si="368"/>
        <v>42006.492488425924</v>
      </c>
      <c r="Q3942" t="s">
        <v>8271</v>
      </c>
      <c r="R3942" s="7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7">
        <v>5500</v>
      </c>
      <c r="E3943">
        <v>50</v>
      </c>
      <c r="F3943" t="s">
        <v>8221</v>
      </c>
      <c r="G3943" t="s">
        <v>8224</v>
      </c>
      <c r="H3943" t="s">
        <v>8246</v>
      </c>
      <c r="I3943" s="9">
        <v>1416877200</v>
      </c>
      <c r="J3943">
        <v>1414505137</v>
      </c>
      <c r="K3943" t="b">
        <v>0</v>
      </c>
      <c r="L3943">
        <v>2</v>
      </c>
      <c r="M3943" t="b">
        <v>0</v>
      </c>
      <c r="N3943" s="11">
        <f t="shared" si="366"/>
        <v>0.90909090909090906</v>
      </c>
      <c r="O3943" s="16">
        <f t="shared" si="367"/>
        <v>41940.587233796294</v>
      </c>
      <c r="P3943" s="18">
        <f t="shared" si="368"/>
        <v>41968.041666666672</v>
      </c>
      <c r="Q3943" t="s">
        <v>8271</v>
      </c>
      <c r="R3943" s="7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7">
        <v>1200</v>
      </c>
      <c r="E3944">
        <v>0</v>
      </c>
      <c r="F3944" t="s">
        <v>8221</v>
      </c>
      <c r="G3944" t="s">
        <v>8224</v>
      </c>
      <c r="H3944" t="s">
        <v>8246</v>
      </c>
      <c r="I3944" s="9">
        <v>1434490914</v>
      </c>
      <c r="J3944">
        <v>1429306914</v>
      </c>
      <c r="K3944" t="b">
        <v>0</v>
      </c>
      <c r="L3944">
        <v>0</v>
      </c>
      <c r="M3944" t="b">
        <v>0</v>
      </c>
      <c r="N3944" s="11">
        <f t="shared" si="366"/>
        <v>0</v>
      </c>
      <c r="O3944" s="16">
        <f t="shared" si="367"/>
        <v>42111.904097222221</v>
      </c>
      <c r="P3944" s="18">
        <f t="shared" si="368"/>
        <v>42171.904097222221</v>
      </c>
      <c r="Q3944" t="s">
        <v>8271</v>
      </c>
      <c r="R3944" s="7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7">
        <v>5000</v>
      </c>
      <c r="E3945">
        <v>1782</v>
      </c>
      <c r="F3945" t="s">
        <v>8221</v>
      </c>
      <c r="G3945" t="s">
        <v>8224</v>
      </c>
      <c r="H3945" t="s">
        <v>8246</v>
      </c>
      <c r="I3945" s="9">
        <v>1446483000</v>
      </c>
      <c r="J3945">
        <v>1443811268</v>
      </c>
      <c r="K3945" t="b">
        <v>0</v>
      </c>
      <c r="L3945">
        <v>13</v>
      </c>
      <c r="M3945" t="b">
        <v>0</v>
      </c>
      <c r="N3945" s="11">
        <f t="shared" si="366"/>
        <v>35.64</v>
      </c>
      <c r="O3945" s="16">
        <f t="shared" si="367"/>
        <v>42279.778564814813</v>
      </c>
      <c r="P3945" s="18">
        <f t="shared" si="368"/>
        <v>42310.701388888891</v>
      </c>
      <c r="Q3945" t="s">
        <v>8271</v>
      </c>
      <c r="R3945" s="7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7">
        <v>5000</v>
      </c>
      <c r="E3946">
        <v>0</v>
      </c>
      <c r="F3946" t="s">
        <v>8221</v>
      </c>
      <c r="G3946" t="s">
        <v>8224</v>
      </c>
      <c r="H3946" t="s">
        <v>8246</v>
      </c>
      <c r="I3946" s="9">
        <v>1440690875</v>
      </c>
      <c r="J3946">
        <v>1438098875</v>
      </c>
      <c r="K3946" t="b">
        <v>0</v>
      </c>
      <c r="L3946">
        <v>0</v>
      </c>
      <c r="M3946" t="b">
        <v>0</v>
      </c>
      <c r="N3946" s="11">
        <f t="shared" si="366"/>
        <v>0</v>
      </c>
      <c r="O3946" s="16">
        <f t="shared" si="367"/>
        <v>42213.662905092591</v>
      </c>
      <c r="P3946" s="18">
        <f t="shared" si="368"/>
        <v>42243.662905092591</v>
      </c>
      <c r="Q3946" t="s">
        <v>8271</v>
      </c>
      <c r="R3946" s="7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7">
        <v>2000</v>
      </c>
      <c r="E3947">
        <v>5</v>
      </c>
      <c r="F3947" t="s">
        <v>8221</v>
      </c>
      <c r="G3947" t="s">
        <v>8224</v>
      </c>
      <c r="H3947" t="s">
        <v>8246</v>
      </c>
      <c r="I3947" s="9">
        <v>1431717268</v>
      </c>
      <c r="J3947">
        <v>1429125268</v>
      </c>
      <c r="K3947" t="b">
        <v>0</v>
      </c>
      <c r="L3947">
        <v>1</v>
      </c>
      <c r="M3947" t="b">
        <v>0</v>
      </c>
      <c r="N3947" s="11">
        <f t="shared" si="366"/>
        <v>0.25</v>
      </c>
      <c r="O3947" s="16">
        <f t="shared" si="367"/>
        <v>42109.801712962959</v>
      </c>
      <c r="P3947" s="18">
        <f t="shared" si="368"/>
        <v>42139.801712962959</v>
      </c>
      <c r="Q3947" t="s">
        <v>8271</v>
      </c>
      <c r="R3947" s="7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7">
        <v>6000</v>
      </c>
      <c r="E3948">
        <v>195</v>
      </c>
      <c r="F3948" t="s">
        <v>8221</v>
      </c>
      <c r="G3948" t="s">
        <v>8224</v>
      </c>
      <c r="H3948" t="s">
        <v>8246</v>
      </c>
      <c r="I3948" s="9">
        <v>1425110400</v>
      </c>
      <c r="J3948">
        <v>1422388822</v>
      </c>
      <c r="K3948" t="b">
        <v>0</v>
      </c>
      <c r="L3948">
        <v>5</v>
      </c>
      <c r="M3948" t="b">
        <v>0</v>
      </c>
      <c r="N3948" s="11">
        <f t="shared" si="366"/>
        <v>3.25</v>
      </c>
      <c r="O3948" s="16">
        <f t="shared" si="367"/>
        <v>42031.833587962959</v>
      </c>
      <c r="P3948" s="18">
        <f t="shared" si="368"/>
        <v>42063.333333333328</v>
      </c>
      <c r="Q3948" t="s">
        <v>8271</v>
      </c>
      <c r="R3948" s="7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7">
        <v>3000</v>
      </c>
      <c r="E3949">
        <v>101</v>
      </c>
      <c r="F3949" t="s">
        <v>8221</v>
      </c>
      <c r="G3949" t="s">
        <v>8224</v>
      </c>
      <c r="H3949" t="s">
        <v>8246</v>
      </c>
      <c r="I3949" s="9">
        <v>1475378744</v>
      </c>
      <c r="J3949">
        <v>1472786744</v>
      </c>
      <c r="K3949" t="b">
        <v>0</v>
      </c>
      <c r="L3949">
        <v>2</v>
      </c>
      <c r="M3949" t="b">
        <v>0</v>
      </c>
      <c r="N3949" s="11">
        <f t="shared" si="366"/>
        <v>3.3666666666666663</v>
      </c>
      <c r="O3949" s="16">
        <f t="shared" si="367"/>
        <v>42615.142870370371</v>
      </c>
      <c r="P3949" s="18">
        <f t="shared" si="368"/>
        <v>42645.142870370371</v>
      </c>
      <c r="Q3949" t="s">
        <v>8271</v>
      </c>
      <c r="R3949" s="7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7">
        <v>30000</v>
      </c>
      <c r="E3950">
        <v>0</v>
      </c>
      <c r="F3950" t="s">
        <v>8221</v>
      </c>
      <c r="G3950" t="s">
        <v>8226</v>
      </c>
      <c r="H3950" t="s">
        <v>8248</v>
      </c>
      <c r="I3950" s="9">
        <v>1410076123</v>
      </c>
      <c r="J3950">
        <v>1404892123</v>
      </c>
      <c r="K3950" t="b">
        <v>0</v>
      </c>
      <c r="L3950">
        <v>0</v>
      </c>
      <c r="M3950" t="b">
        <v>0</v>
      </c>
      <c r="N3950" s="11">
        <f t="shared" si="366"/>
        <v>0</v>
      </c>
      <c r="O3950" s="16">
        <f t="shared" si="367"/>
        <v>41829.325497685182</v>
      </c>
      <c r="P3950" s="18">
        <f t="shared" si="368"/>
        <v>41889.325497685182</v>
      </c>
      <c r="Q3950" t="s">
        <v>8271</v>
      </c>
      <c r="R3950" s="7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7">
        <v>10000</v>
      </c>
      <c r="E3951">
        <v>1577</v>
      </c>
      <c r="F3951" t="s">
        <v>8221</v>
      </c>
      <c r="G3951" t="s">
        <v>8226</v>
      </c>
      <c r="H3951" t="s">
        <v>8248</v>
      </c>
      <c r="I3951" s="9">
        <v>1423623221</v>
      </c>
      <c r="J3951">
        <v>1421031221</v>
      </c>
      <c r="K3951" t="b">
        <v>0</v>
      </c>
      <c r="L3951">
        <v>32</v>
      </c>
      <c r="M3951" t="b">
        <v>0</v>
      </c>
      <c r="N3951" s="11">
        <f t="shared" si="366"/>
        <v>15.770000000000001</v>
      </c>
      <c r="O3951" s="16">
        <f t="shared" si="367"/>
        <v>42016.120613425926</v>
      </c>
      <c r="P3951" s="18">
        <f t="shared" si="368"/>
        <v>42046.120613425926</v>
      </c>
      <c r="Q3951" t="s">
        <v>8271</v>
      </c>
      <c r="R3951" s="7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7">
        <v>4000</v>
      </c>
      <c r="E3952">
        <v>25</v>
      </c>
      <c r="F3952" t="s">
        <v>8221</v>
      </c>
      <c r="G3952" t="s">
        <v>8224</v>
      </c>
      <c r="H3952" t="s">
        <v>8246</v>
      </c>
      <c r="I3952" s="9">
        <v>1460140500</v>
      </c>
      <c r="J3952">
        <v>1457628680</v>
      </c>
      <c r="K3952" t="b">
        <v>0</v>
      </c>
      <c r="L3952">
        <v>1</v>
      </c>
      <c r="M3952" t="b">
        <v>0</v>
      </c>
      <c r="N3952" s="11">
        <f t="shared" si="366"/>
        <v>0.625</v>
      </c>
      <c r="O3952" s="16">
        <f t="shared" si="367"/>
        <v>42439.702314814815</v>
      </c>
      <c r="P3952" s="18">
        <f t="shared" si="368"/>
        <v>42468.774305555555</v>
      </c>
      <c r="Q3952" t="s">
        <v>8271</v>
      </c>
      <c r="R3952" s="7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7">
        <v>200000</v>
      </c>
      <c r="E3953">
        <v>1</v>
      </c>
      <c r="F3953" t="s">
        <v>8221</v>
      </c>
      <c r="G3953" t="s">
        <v>8241</v>
      </c>
      <c r="H3953" t="s">
        <v>8249</v>
      </c>
      <c r="I3953" s="9">
        <v>1462301342</v>
      </c>
      <c r="J3953">
        <v>1457120942</v>
      </c>
      <c r="K3953" t="b">
        <v>0</v>
      </c>
      <c r="L3953">
        <v>1</v>
      </c>
      <c r="M3953" t="b">
        <v>0</v>
      </c>
      <c r="N3953" s="11">
        <f t="shared" si="366"/>
        <v>5.0000000000000001E-4</v>
      </c>
      <c r="O3953" s="16">
        <f t="shared" si="367"/>
        <v>42433.825717592597</v>
      </c>
      <c r="P3953" s="18">
        <f t="shared" si="368"/>
        <v>42493.784050925926</v>
      </c>
      <c r="Q3953" t="s">
        <v>8271</v>
      </c>
      <c r="R3953" s="7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7">
        <v>26000</v>
      </c>
      <c r="E3954">
        <v>25</v>
      </c>
      <c r="F3954" t="s">
        <v>8221</v>
      </c>
      <c r="G3954" t="s">
        <v>8224</v>
      </c>
      <c r="H3954" t="s">
        <v>8246</v>
      </c>
      <c r="I3954" s="9">
        <v>1445885890</v>
      </c>
      <c r="J3954">
        <v>1440701890</v>
      </c>
      <c r="K3954" t="b">
        <v>0</v>
      </c>
      <c r="L3954">
        <v>1</v>
      </c>
      <c r="M3954" t="b">
        <v>0</v>
      </c>
      <c r="N3954" s="11">
        <f t="shared" si="366"/>
        <v>9.6153846153846159E-2</v>
      </c>
      <c r="O3954" s="16">
        <f t="shared" si="367"/>
        <v>42243.790393518517</v>
      </c>
      <c r="P3954" s="18">
        <f t="shared" si="368"/>
        <v>42303.790393518517</v>
      </c>
      <c r="Q3954" t="s">
        <v>8271</v>
      </c>
      <c r="R3954" s="7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7">
        <v>17600</v>
      </c>
      <c r="E3955">
        <v>0</v>
      </c>
      <c r="F3955" t="s">
        <v>8221</v>
      </c>
      <c r="G3955" t="s">
        <v>8224</v>
      </c>
      <c r="H3955" t="s">
        <v>8246</v>
      </c>
      <c r="I3955" s="9">
        <v>1469834940</v>
      </c>
      <c r="J3955">
        <v>1467162586</v>
      </c>
      <c r="K3955" t="b">
        <v>0</v>
      </c>
      <c r="L3955">
        <v>0</v>
      </c>
      <c r="M3955" t="b">
        <v>0</v>
      </c>
      <c r="N3955" s="11">
        <f t="shared" si="366"/>
        <v>0</v>
      </c>
      <c r="O3955" s="16">
        <f t="shared" si="367"/>
        <v>42550.048449074078</v>
      </c>
      <c r="P3955" s="18">
        <f t="shared" si="368"/>
        <v>42580.978472222225</v>
      </c>
      <c r="Q3955" t="s">
        <v>8271</v>
      </c>
      <c r="R3955" s="7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7">
        <v>25000</v>
      </c>
      <c r="E3956">
        <v>0</v>
      </c>
      <c r="F3956" t="s">
        <v>8221</v>
      </c>
      <c r="G3956" t="s">
        <v>8229</v>
      </c>
      <c r="H3956" t="s">
        <v>8251</v>
      </c>
      <c r="I3956" s="9">
        <v>1405352264</v>
      </c>
      <c r="J3956">
        <v>1400168264</v>
      </c>
      <c r="K3956" t="b">
        <v>0</v>
      </c>
      <c r="L3956">
        <v>0</v>
      </c>
      <c r="M3956" t="b">
        <v>0</v>
      </c>
      <c r="N3956" s="11">
        <f t="shared" si="366"/>
        <v>0</v>
      </c>
      <c r="O3956" s="16">
        <f t="shared" si="367"/>
        <v>41774.651203703703</v>
      </c>
      <c r="P3956" s="18">
        <f t="shared" si="368"/>
        <v>41834.651203703703</v>
      </c>
      <c r="Q3956" t="s">
        <v>8271</v>
      </c>
      <c r="R3956" s="7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7">
        <v>1750</v>
      </c>
      <c r="E3957">
        <v>425</v>
      </c>
      <c r="F3957" t="s">
        <v>8221</v>
      </c>
      <c r="G3957" t="s">
        <v>8224</v>
      </c>
      <c r="H3957" t="s">
        <v>8246</v>
      </c>
      <c r="I3957" s="9">
        <v>1448745741</v>
      </c>
      <c r="J3957">
        <v>1446150141</v>
      </c>
      <c r="K3957" t="b">
        <v>0</v>
      </c>
      <c r="L3957">
        <v>8</v>
      </c>
      <c r="M3957" t="b">
        <v>0</v>
      </c>
      <c r="N3957" s="11">
        <f t="shared" si="366"/>
        <v>24.285714285714285</v>
      </c>
      <c r="O3957" s="16">
        <f t="shared" si="367"/>
        <v>42306.848854166667</v>
      </c>
      <c r="P3957" s="18">
        <f t="shared" si="368"/>
        <v>42336.890520833331</v>
      </c>
      <c r="Q3957" t="s">
        <v>8271</v>
      </c>
      <c r="R3957" s="7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7">
        <v>5500</v>
      </c>
      <c r="E3958">
        <v>0</v>
      </c>
      <c r="F3958" t="s">
        <v>8221</v>
      </c>
      <c r="G3958" t="s">
        <v>8224</v>
      </c>
      <c r="H3958" t="s">
        <v>8246</v>
      </c>
      <c r="I3958" s="9">
        <v>1461543600</v>
      </c>
      <c r="J3958">
        <v>1459203727</v>
      </c>
      <c r="K3958" t="b">
        <v>0</v>
      </c>
      <c r="L3958">
        <v>0</v>
      </c>
      <c r="M3958" t="b">
        <v>0</v>
      </c>
      <c r="N3958" s="11">
        <f t="shared" si="366"/>
        <v>0</v>
      </c>
      <c r="O3958" s="16">
        <f t="shared" si="367"/>
        <v>42457.932025462964</v>
      </c>
      <c r="P3958" s="18">
        <f t="shared" si="368"/>
        <v>42485.013888888891</v>
      </c>
      <c r="Q3958" t="s">
        <v>8271</v>
      </c>
      <c r="R3958" s="7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7">
        <v>28000</v>
      </c>
      <c r="E3959">
        <v>7</v>
      </c>
      <c r="F3959" t="s">
        <v>8221</v>
      </c>
      <c r="G3959" t="s">
        <v>8224</v>
      </c>
      <c r="H3959" t="s">
        <v>8246</v>
      </c>
      <c r="I3959" s="9">
        <v>1468020354</v>
      </c>
      <c r="J3959">
        <v>1464045954</v>
      </c>
      <c r="K3959" t="b">
        <v>0</v>
      </c>
      <c r="L3959">
        <v>1</v>
      </c>
      <c r="M3959" t="b">
        <v>0</v>
      </c>
      <c r="N3959" s="11">
        <f t="shared" si="366"/>
        <v>2.5000000000000001E-2</v>
      </c>
      <c r="O3959" s="16">
        <f t="shared" si="367"/>
        <v>42513.976319444439</v>
      </c>
      <c r="P3959" s="18">
        <f t="shared" si="368"/>
        <v>42559.976319444439</v>
      </c>
      <c r="Q3959" t="s">
        <v>8271</v>
      </c>
      <c r="R3959" s="7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7">
        <v>2000</v>
      </c>
      <c r="E3960">
        <v>641</v>
      </c>
      <c r="F3960" t="s">
        <v>8221</v>
      </c>
      <c r="G3960" t="s">
        <v>8224</v>
      </c>
      <c r="H3960" t="s">
        <v>8246</v>
      </c>
      <c r="I3960" s="9">
        <v>1406988000</v>
      </c>
      <c r="J3960">
        <v>1403822912</v>
      </c>
      <c r="K3960" t="b">
        <v>0</v>
      </c>
      <c r="L3960">
        <v>16</v>
      </c>
      <c r="M3960" t="b">
        <v>0</v>
      </c>
      <c r="N3960" s="11">
        <f t="shared" si="366"/>
        <v>32.049999999999997</v>
      </c>
      <c r="O3960" s="16">
        <f t="shared" si="367"/>
        <v>41816.950370370374</v>
      </c>
      <c r="P3960" s="18">
        <f t="shared" si="368"/>
        <v>41853.583333333336</v>
      </c>
      <c r="Q3960" t="s">
        <v>8271</v>
      </c>
      <c r="R3960" s="7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7">
        <v>1200</v>
      </c>
      <c r="E3961">
        <v>292</v>
      </c>
      <c r="F3961" t="s">
        <v>8221</v>
      </c>
      <c r="G3961" t="s">
        <v>8224</v>
      </c>
      <c r="H3961" t="s">
        <v>8246</v>
      </c>
      <c r="I3961" s="9">
        <v>1411930556</v>
      </c>
      <c r="J3961">
        <v>1409338556</v>
      </c>
      <c r="K3961" t="b">
        <v>0</v>
      </c>
      <c r="L3961">
        <v>12</v>
      </c>
      <c r="M3961" t="b">
        <v>0</v>
      </c>
      <c r="N3961" s="11">
        <f t="shared" si="366"/>
        <v>24.333333333333336</v>
      </c>
      <c r="O3961" s="16">
        <f t="shared" si="367"/>
        <v>41880.788842592592</v>
      </c>
      <c r="P3961" s="18">
        <f t="shared" si="368"/>
        <v>41910.788842592592</v>
      </c>
      <c r="Q3961" t="s">
        <v>8271</v>
      </c>
      <c r="R3961" s="7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7">
        <v>3000</v>
      </c>
      <c r="E3962">
        <v>45</v>
      </c>
      <c r="F3962" t="s">
        <v>8221</v>
      </c>
      <c r="G3962" t="s">
        <v>8224</v>
      </c>
      <c r="H3962" t="s">
        <v>8246</v>
      </c>
      <c r="I3962" s="9">
        <v>1451852256</v>
      </c>
      <c r="J3962">
        <v>1449260256</v>
      </c>
      <c r="K3962" t="b">
        <v>0</v>
      </c>
      <c r="L3962">
        <v>4</v>
      </c>
      <c r="M3962" t="b">
        <v>0</v>
      </c>
      <c r="N3962" s="11">
        <f t="shared" si="366"/>
        <v>1.5</v>
      </c>
      <c r="O3962" s="16">
        <f t="shared" si="367"/>
        <v>42342.845555555556</v>
      </c>
      <c r="P3962" s="18">
        <f t="shared" si="368"/>
        <v>42372.845555555556</v>
      </c>
      <c r="Q3962" t="s">
        <v>8271</v>
      </c>
      <c r="R3962" s="7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7">
        <v>5000</v>
      </c>
      <c r="E3963">
        <v>21</v>
      </c>
      <c r="F3963" t="s">
        <v>8221</v>
      </c>
      <c r="G3963" t="s">
        <v>8225</v>
      </c>
      <c r="H3963" t="s">
        <v>8247</v>
      </c>
      <c r="I3963" s="9">
        <v>1399584210</v>
      </c>
      <c r="J3963">
        <v>1397683410</v>
      </c>
      <c r="K3963" t="b">
        <v>0</v>
      </c>
      <c r="L3963">
        <v>2</v>
      </c>
      <c r="M3963" t="b">
        <v>0</v>
      </c>
      <c r="N3963" s="11">
        <f t="shared" si="366"/>
        <v>0.42</v>
      </c>
      <c r="O3963" s="16">
        <f t="shared" si="367"/>
        <v>41745.891319444447</v>
      </c>
      <c r="P3963" s="18">
        <f t="shared" si="368"/>
        <v>41767.891319444447</v>
      </c>
      <c r="Q3963" t="s">
        <v>8271</v>
      </c>
      <c r="R3963" s="7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7">
        <v>1400</v>
      </c>
      <c r="E3964">
        <v>45</v>
      </c>
      <c r="F3964" t="s">
        <v>8221</v>
      </c>
      <c r="G3964" t="s">
        <v>8225</v>
      </c>
      <c r="H3964" t="s">
        <v>8247</v>
      </c>
      <c r="I3964" s="9">
        <v>1448722494</v>
      </c>
      <c r="J3964">
        <v>1446562494</v>
      </c>
      <c r="K3964" t="b">
        <v>0</v>
      </c>
      <c r="L3964">
        <v>3</v>
      </c>
      <c r="M3964" t="b">
        <v>0</v>
      </c>
      <c r="N3964" s="11">
        <f t="shared" si="366"/>
        <v>3.214285714285714</v>
      </c>
      <c r="O3964" s="16">
        <f t="shared" si="367"/>
        <v>42311.621458333335</v>
      </c>
      <c r="P3964" s="18">
        <f t="shared" si="368"/>
        <v>42336.621458333335</v>
      </c>
      <c r="Q3964" t="s">
        <v>8271</v>
      </c>
      <c r="R3964" s="7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7">
        <v>10000</v>
      </c>
      <c r="E3965">
        <v>0</v>
      </c>
      <c r="F3965" t="s">
        <v>8221</v>
      </c>
      <c r="G3965" t="s">
        <v>8229</v>
      </c>
      <c r="H3965" t="s">
        <v>8251</v>
      </c>
      <c r="I3965" s="9">
        <v>1447821717</v>
      </c>
      <c r="J3965">
        <v>1445226117</v>
      </c>
      <c r="K3965" t="b">
        <v>0</v>
      </c>
      <c r="L3965">
        <v>0</v>
      </c>
      <c r="M3965" t="b">
        <v>0</v>
      </c>
      <c r="N3965" s="11">
        <f t="shared" si="366"/>
        <v>0</v>
      </c>
      <c r="O3965" s="16">
        <f t="shared" si="367"/>
        <v>42296.154131944444</v>
      </c>
      <c r="P3965" s="18">
        <f t="shared" si="368"/>
        <v>42326.195798611108</v>
      </c>
      <c r="Q3965" t="s">
        <v>8271</v>
      </c>
      <c r="R3965" s="7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7">
        <v>2000</v>
      </c>
      <c r="E3966">
        <v>126</v>
      </c>
      <c r="F3966" t="s">
        <v>8221</v>
      </c>
      <c r="G3966" t="s">
        <v>8224</v>
      </c>
      <c r="H3966" t="s">
        <v>8246</v>
      </c>
      <c r="I3966" s="9">
        <v>1429460386</v>
      </c>
      <c r="J3966">
        <v>1424279986</v>
      </c>
      <c r="K3966" t="b">
        <v>0</v>
      </c>
      <c r="L3966">
        <v>3</v>
      </c>
      <c r="M3966" t="b">
        <v>0</v>
      </c>
      <c r="N3966" s="11">
        <f t="shared" si="366"/>
        <v>6.3</v>
      </c>
      <c r="O3966" s="16">
        <f t="shared" si="367"/>
        <v>42053.722060185188</v>
      </c>
      <c r="P3966" s="18">
        <f t="shared" si="368"/>
        <v>42113.680393518516</v>
      </c>
      <c r="Q3966" t="s">
        <v>8271</v>
      </c>
      <c r="R3966" s="7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7">
        <v>2000</v>
      </c>
      <c r="E3967">
        <v>285</v>
      </c>
      <c r="F3967" t="s">
        <v>8221</v>
      </c>
      <c r="G3967" t="s">
        <v>8224</v>
      </c>
      <c r="H3967" t="s">
        <v>8246</v>
      </c>
      <c r="I3967" s="9">
        <v>1460608780</v>
      </c>
      <c r="J3967">
        <v>1455428380</v>
      </c>
      <c r="K3967" t="b">
        <v>0</v>
      </c>
      <c r="L3967">
        <v>4</v>
      </c>
      <c r="M3967" t="b">
        <v>0</v>
      </c>
      <c r="N3967" s="11">
        <f t="shared" si="366"/>
        <v>14.249999999999998</v>
      </c>
      <c r="O3967" s="16">
        <f t="shared" si="367"/>
        <v>42414.235879629632</v>
      </c>
      <c r="P3967" s="18">
        <f t="shared" si="368"/>
        <v>42474.194212962961</v>
      </c>
      <c r="Q3967" t="s">
        <v>8271</v>
      </c>
      <c r="R3967" s="7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7">
        <v>7500</v>
      </c>
      <c r="E3968">
        <v>45</v>
      </c>
      <c r="F3968" t="s">
        <v>8221</v>
      </c>
      <c r="G3968" t="s">
        <v>8224</v>
      </c>
      <c r="H3968" t="s">
        <v>8246</v>
      </c>
      <c r="I3968" s="9">
        <v>1406170740</v>
      </c>
      <c r="J3968">
        <v>1402506278</v>
      </c>
      <c r="K3968" t="b">
        <v>0</v>
      </c>
      <c r="L3968">
        <v>2</v>
      </c>
      <c r="M3968" t="b">
        <v>0</v>
      </c>
      <c r="N3968" s="11">
        <f t="shared" si="366"/>
        <v>0.6</v>
      </c>
      <c r="O3968" s="16">
        <f t="shared" si="367"/>
        <v>41801.711550925924</v>
      </c>
      <c r="P3968" s="18">
        <f t="shared" si="368"/>
        <v>41844.124305555553</v>
      </c>
      <c r="Q3968" t="s">
        <v>8271</v>
      </c>
      <c r="R3968" s="7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7">
        <v>1700</v>
      </c>
      <c r="E3969">
        <v>410</v>
      </c>
      <c r="F3969" t="s">
        <v>8221</v>
      </c>
      <c r="G3969" t="s">
        <v>8224</v>
      </c>
      <c r="H3969" t="s">
        <v>8246</v>
      </c>
      <c r="I3969" s="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>
        <f t="shared" si="366"/>
        <v>24.117647058823529</v>
      </c>
      <c r="O3969" s="16">
        <f t="shared" si="367"/>
        <v>42770.290590277778</v>
      </c>
      <c r="P3969" s="18">
        <f t="shared" si="368"/>
        <v>42800.290590277778</v>
      </c>
      <c r="Q3969" t="s">
        <v>8271</v>
      </c>
      <c r="R3969" s="7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7">
        <v>5000</v>
      </c>
      <c r="E3970">
        <v>527</v>
      </c>
      <c r="F3970" t="s">
        <v>8221</v>
      </c>
      <c r="G3970" t="s">
        <v>8224</v>
      </c>
      <c r="H3970" t="s">
        <v>8246</v>
      </c>
      <c r="I3970" s="9">
        <v>1463945673</v>
      </c>
      <c r="J3970">
        <v>1458761673</v>
      </c>
      <c r="K3970" t="b">
        <v>0</v>
      </c>
      <c r="L3970">
        <v>11</v>
      </c>
      <c r="M3970" t="b">
        <v>0</v>
      </c>
      <c r="N3970" s="11">
        <f t="shared" ref="N3970:N4033" si="372">E3970/D3970*100</f>
        <v>10.54</v>
      </c>
      <c r="O3970" s="16">
        <f t="shared" ref="O3970:O4033" si="373">(((J3970/60)/60)/24)+DATE(1970,1,1)</f>
        <v>42452.815659722226</v>
      </c>
      <c r="P3970" s="18">
        <f t="shared" ref="P3970:P4033" si="374">(((I3970/60)/60)/24)+DATE(1970,1,1)</f>
        <v>42512.815659722226</v>
      </c>
      <c r="Q3970" t="s">
        <v>8271</v>
      </c>
      <c r="R3970" s="7">
        <f t="shared" ref="R3970:R4033" si="375">E3970/L3970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7">
        <v>2825</v>
      </c>
      <c r="E3971">
        <v>211</v>
      </c>
      <c r="F3971" t="s">
        <v>8221</v>
      </c>
      <c r="G3971" t="s">
        <v>8224</v>
      </c>
      <c r="H3971" t="s">
        <v>8246</v>
      </c>
      <c r="I3971" s="9">
        <v>1472442900</v>
      </c>
      <c r="J3971">
        <v>1471638646</v>
      </c>
      <c r="K3971" t="b">
        <v>0</v>
      </c>
      <c r="L3971">
        <v>6</v>
      </c>
      <c r="M3971" t="b">
        <v>0</v>
      </c>
      <c r="N3971" s="11">
        <f t="shared" si="372"/>
        <v>7.4690265486725664</v>
      </c>
      <c r="O3971" s="16">
        <f t="shared" si="373"/>
        <v>42601.854699074072</v>
      </c>
      <c r="P3971" s="18">
        <f t="shared" si="374"/>
        <v>42611.163194444445</v>
      </c>
      <c r="Q3971" t="s">
        <v>8271</v>
      </c>
      <c r="R3971" s="7">
        <f t="shared" si="375"/>
        <v>35.166666666666664</v>
      </c>
      <c r="S3971" t="str">
        <f t="shared" ref="S3971:S4034" si="376">LEFT(Q3971,FIND("/",Q3971)-1)</f>
        <v>theater</v>
      </c>
      <c r="T3971" t="str">
        <f t="shared" ref="T3971:T4034" si="377">RIGHT(Q3971,LEN(Q3971)-FIND("/",Q3971))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7">
        <v>15000</v>
      </c>
      <c r="E3972">
        <v>11</v>
      </c>
      <c r="F3972" t="s">
        <v>8221</v>
      </c>
      <c r="G3972" t="s">
        <v>8224</v>
      </c>
      <c r="H3972" t="s">
        <v>8246</v>
      </c>
      <c r="I3972" s="9">
        <v>1460925811</v>
      </c>
      <c r="J3972">
        <v>1458333811</v>
      </c>
      <c r="K3972" t="b">
        <v>0</v>
      </c>
      <c r="L3972">
        <v>2</v>
      </c>
      <c r="M3972" t="b">
        <v>0</v>
      </c>
      <c r="N3972" s="11">
        <f t="shared" si="372"/>
        <v>7.3333333333333334E-2</v>
      </c>
      <c r="O3972" s="16">
        <f t="shared" si="373"/>
        <v>42447.863553240735</v>
      </c>
      <c r="P3972" s="18">
        <f t="shared" si="374"/>
        <v>42477.863553240735</v>
      </c>
      <c r="Q3972" t="s">
        <v>8271</v>
      </c>
      <c r="R3972" s="7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7">
        <v>14000</v>
      </c>
      <c r="E3973">
        <v>136</v>
      </c>
      <c r="F3973" t="s">
        <v>8221</v>
      </c>
      <c r="G3973" t="s">
        <v>8224</v>
      </c>
      <c r="H3973" t="s">
        <v>8246</v>
      </c>
      <c r="I3973" s="9">
        <v>1405947126</v>
      </c>
      <c r="J3973">
        <v>1403355126</v>
      </c>
      <c r="K3973" t="b">
        <v>0</v>
      </c>
      <c r="L3973">
        <v>6</v>
      </c>
      <c r="M3973" t="b">
        <v>0</v>
      </c>
      <c r="N3973" s="11">
        <f t="shared" si="372"/>
        <v>0.97142857142857131</v>
      </c>
      <c r="O3973" s="16">
        <f t="shared" si="373"/>
        <v>41811.536180555559</v>
      </c>
      <c r="P3973" s="18">
        <f t="shared" si="374"/>
        <v>41841.536180555559</v>
      </c>
      <c r="Q3973" t="s">
        <v>8271</v>
      </c>
      <c r="R3973" s="7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7">
        <v>1000</v>
      </c>
      <c r="E3974">
        <v>211</v>
      </c>
      <c r="F3974" t="s">
        <v>8221</v>
      </c>
      <c r="G3974" t="s">
        <v>8224</v>
      </c>
      <c r="H3974" t="s">
        <v>8246</v>
      </c>
      <c r="I3974" s="9">
        <v>1423186634</v>
      </c>
      <c r="J3974">
        <v>1418002634</v>
      </c>
      <c r="K3974" t="b">
        <v>0</v>
      </c>
      <c r="L3974">
        <v>8</v>
      </c>
      <c r="M3974" t="b">
        <v>0</v>
      </c>
      <c r="N3974" s="11">
        <f t="shared" si="372"/>
        <v>21.099999999999998</v>
      </c>
      <c r="O3974" s="16">
        <f t="shared" si="373"/>
        <v>41981.067523148144</v>
      </c>
      <c r="P3974" s="18">
        <f t="shared" si="374"/>
        <v>42041.067523148144</v>
      </c>
      <c r="Q3974" t="s">
        <v>8271</v>
      </c>
      <c r="R3974" s="7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7">
        <v>5000</v>
      </c>
      <c r="E3975">
        <v>3905</v>
      </c>
      <c r="F3975" t="s">
        <v>8221</v>
      </c>
      <c r="G3975" t="s">
        <v>8224</v>
      </c>
      <c r="H3975" t="s">
        <v>8246</v>
      </c>
      <c r="I3975" s="9">
        <v>1462766400</v>
      </c>
      <c r="J3975">
        <v>1460219110</v>
      </c>
      <c r="K3975" t="b">
        <v>0</v>
      </c>
      <c r="L3975">
        <v>37</v>
      </c>
      <c r="M3975" t="b">
        <v>0</v>
      </c>
      <c r="N3975" s="11">
        <f t="shared" si="372"/>
        <v>78.100000000000009</v>
      </c>
      <c r="O3975" s="16">
        <f t="shared" si="373"/>
        <v>42469.68414351852</v>
      </c>
      <c r="P3975" s="18">
        <f t="shared" si="374"/>
        <v>42499.166666666672</v>
      </c>
      <c r="Q3975" t="s">
        <v>8271</v>
      </c>
      <c r="R3975" s="7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7">
        <v>1000</v>
      </c>
      <c r="E3976">
        <v>320</v>
      </c>
      <c r="F3976" t="s">
        <v>8221</v>
      </c>
      <c r="G3976" t="s">
        <v>8225</v>
      </c>
      <c r="H3976" t="s">
        <v>8247</v>
      </c>
      <c r="I3976" s="9">
        <v>1464872848</v>
      </c>
      <c r="J3976">
        <v>1462280848</v>
      </c>
      <c r="K3976" t="b">
        <v>0</v>
      </c>
      <c r="L3976">
        <v>11</v>
      </c>
      <c r="M3976" t="b">
        <v>0</v>
      </c>
      <c r="N3976" s="11">
        <f t="shared" si="372"/>
        <v>32</v>
      </c>
      <c r="O3976" s="16">
        <f t="shared" si="373"/>
        <v>42493.546851851846</v>
      </c>
      <c r="P3976" s="18">
        <f t="shared" si="374"/>
        <v>42523.546851851846</v>
      </c>
      <c r="Q3976" t="s">
        <v>8271</v>
      </c>
      <c r="R3976" s="7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7">
        <v>678</v>
      </c>
      <c r="E3977">
        <v>0</v>
      </c>
      <c r="F3977" t="s">
        <v>8221</v>
      </c>
      <c r="G3977" t="s">
        <v>8224</v>
      </c>
      <c r="H3977" t="s">
        <v>8246</v>
      </c>
      <c r="I3977" s="9">
        <v>1468442898</v>
      </c>
      <c r="J3977">
        <v>1465850898</v>
      </c>
      <c r="K3977" t="b">
        <v>0</v>
      </c>
      <c r="L3977">
        <v>0</v>
      </c>
      <c r="M3977" t="b">
        <v>0</v>
      </c>
      <c r="N3977" s="11">
        <f t="shared" si="372"/>
        <v>0</v>
      </c>
      <c r="O3977" s="16">
        <f t="shared" si="373"/>
        <v>42534.866875</v>
      </c>
      <c r="P3977" s="18">
        <f t="shared" si="374"/>
        <v>42564.866875</v>
      </c>
      <c r="Q3977" t="s">
        <v>8271</v>
      </c>
      <c r="R3977" s="7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7">
        <v>1300</v>
      </c>
      <c r="E3978">
        <v>620</v>
      </c>
      <c r="F3978" t="s">
        <v>8221</v>
      </c>
      <c r="G3978" t="s">
        <v>8224</v>
      </c>
      <c r="H3978" t="s">
        <v>8246</v>
      </c>
      <c r="I3978" s="9">
        <v>1406876400</v>
      </c>
      <c r="J3978">
        <v>1405024561</v>
      </c>
      <c r="K3978" t="b">
        <v>0</v>
      </c>
      <c r="L3978">
        <v>10</v>
      </c>
      <c r="M3978" t="b">
        <v>0</v>
      </c>
      <c r="N3978" s="11">
        <f t="shared" si="372"/>
        <v>47.692307692307693</v>
      </c>
      <c r="O3978" s="16">
        <f t="shared" si="373"/>
        <v>41830.858344907407</v>
      </c>
      <c r="P3978" s="18">
        <f t="shared" si="374"/>
        <v>41852.291666666664</v>
      </c>
      <c r="Q3978" t="s">
        <v>8271</v>
      </c>
      <c r="R3978" s="7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7">
        <v>90000</v>
      </c>
      <c r="E3979">
        <v>1305</v>
      </c>
      <c r="F3979" t="s">
        <v>8221</v>
      </c>
      <c r="G3979" t="s">
        <v>8224</v>
      </c>
      <c r="H3979" t="s">
        <v>8246</v>
      </c>
      <c r="I3979" s="9">
        <v>1469213732</v>
      </c>
      <c r="J3979">
        <v>1466621732</v>
      </c>
      <c r="K3979" t="b">
        <v>0</v>
      </c>
      <c r="L3979">
        <v>6</v>
      </c>
      <c r="M3979" t="b">
        <v>0</v>
      </c>
      <c r="N3979" s="11">
        <f t="shared" si="372"/>
        <v>1.4500000000000002</v>
      </c>
      <c r="O3979" s="16">
        <f t="shared" si="373"/>
        <v>42543.788564814815</v>
      </c>
      <c r="P3979" s="18">
        <f t="shared" si="374"/>
        <v>42573.788564814815</v>
      </c>
      <c r="Q3979" t="s">
        <v>8271</v>
      </c>
      <c r="R3979" s="7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7">
        <v>2000</v>
      </c>
      <c r="E3980">
        <v>214</v>
      </c>
      <c r="F3980" t="s">
        <v>8221</v>
      </c>
      <c r="G3980" t="s">
        <v>8224</v>
      </c>
      <c r="H3980" t="s">
        <v>8246</v>
      </c>
      <c r="I3980" s="9">
        <v>1422717953</v>
      </c>
      <c r="J3980">
        <v>1417533953</v>
      </c>
      <c r="K3980" t="b">
        <v>0</v>
      </c>
      <c r="L3980">
        <v>8</v>
      </c>
      <c r="M3980" t="b">
        <v>0</v>
      </c>
      <c r="N3980" s="11">
        <f t="shared" si="372"/>
        <v>10.7</v>
      </c>
      <c r="O3980" s="16">
        <f t="shared" si="373"/>
        <v>41975.642974537041</v>
      </c>
      <c r="P3980" s="18">
        <f t="shared" si="374"/>
        <v>42035.642974537041</v>
      </c>
      <c r="Q3980" t="s">
        <v>8271</v>
      </c>
      <c r="R3980" s="7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7">
        <v>6000</v>
      </c>
      <c r="E3981">
        <v>110</v>
      </c>
      <c r="F3981" t="s">
        <v>8221</v>
      </c>
      <c r="G3981" t="s">
        <v>8225</v>
      </c>
      <c r="H3981" t="s">
        <v>8247</v>
      </c>
      <c r="I3981" s="9">
        <v>1427659200</v>
      </c>
      <c r="J3981">
        <v>1425678057</v>
      </c>
      <c r="K3981" t="b">
        <v>0</v>
      </c>
      <c r="L3981">
        <v>6</v>
      </c>
      <c r="M3981" t="b">
        <v>0</v>
      </c>
      <c r="N3981" s="11">
        <f t="shared" si="372"/>
        <v>1.8333333333333333</v>
      </c>
      <c r="O3981" s="16">
        <f t="shared" si="373"/>
        <v>42069.903437500005</v>
      </c>
      <c r="P3981" s="18">
        <f t="shared" si="374"/>
        <v>42092.833333333328</v>
      </c>
      <c r="Q3981" t="s">
        <v>8271</v>
      </c>
      <c r="R3981" s="7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7">
        <v>2500</v>
      </c>
      <c r="E3982">
        <v>450</v>
      </c>
      <c r="F3982" t="s">
        <v>8221</v>
      </c>
      <c r="G3982" t="s">
        <v>8224</v>
      </c>
      <c r="H3982" t="s">
        <v>8246</v>
      </c>
      <c r="I3982" s="9">
        <v>1404570147</v>
      </c>
      <c r="J3982">
        <v>1401978147</v>
      </c>
      <c r="K3982" t="b">
        <v>0</v>
      </c>
      <c r="L3982">
        <v>7</v>
      </c>
      <c r="M3982" t="b">
        <v>0</v>
      </c>
      <c r="N3982" s="11">
        <f t="shared" si="372"/>
        <v>18</v>
      </c>
      <c r="O3982" s="16">
        <f t="shared" si="373"/>
        <v>41795.598923611113</v>
      </c>
      <c r="P3982" s="18">
        <f t="shared" si="374"/>
        <v>41825.598923611113</v>
      </c>
      <c r="Q3982" t="s">
        <v>8271</v>
      </c>
      <c r="R3982" s="7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7">
        <v>30000</v>
      </c>
      <c r="E3983">
        <v>1225</v>
      </c>
      <c r="F3983" t="s">
        <v>8221</v>
      </c>
      <c r="G3983" t="s">
        <v>8224</v>
      </c>
      <c r="H3983" t="s">
        <v>8246</v>
      </c>
      <c r="I3983" s="9">
        <v>1468729149</v>
      </c>
      <c r="J3983">
        <v>1463545149</v>
      </c>
      <c r="K3983" t="b">
        <v>0</v>
      </c>
      <c r="L3983">
        <v>7</v>
      </c>
      <c r="M3983" t="b">
        <v>0</v>
      </c>
      <c r="N3983" s="11">
        <f t="shared" si="372"/>
        <v>4.083333333333333</v>
      </c>
      <c r="O3983" s="16">
        <f t="shared" si="373"/>
        <v>42508.179965277777</v>
      </c>
      <c r="P3983" s="18">
        <f t="shared" si="374"/>
        <v>42568.179965277777</v>
      </c>
      <c r="Q3983" t="s">
        <v>8271</v>
      </c>
      <c r="R3983" s="7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7">
        <v>850</v>
      </c>
      <c r="E3984">
        <v>170</v>
      </c>
      <c r="F3984" t="s">
        <v>8221</v>
      </c>
      <c r="G3984" t="s">
        <v>8225</v>
      </c>
      <c r="H3984" t="s">
        <v>8247</v>
      </c>
      <c r="I3984" s="9">
        <v>1436297180</v>
      </c>
      <c r="J3984">
        <v>1431113180</v>
      </c>
      <c r="K3984" t="b">
        <v>0</v>
      </c>
      <c r="L3984">
        <v>5</v>
      </c>
      <c r="M3984" t="b">
        <v>0</v>
      </c>
      <c r="N3984" s="11">
        <f t="shared" si="372"/>
        <v>20</v>
      </c>
      <c r="O3984" s="16">
        <f t="shared" si="373"/>
        <v>42132.809953703705</v>
      </c>
      <c r="P3984" s="18">
        <f t="shared" si="374"/>
        <v>42192.809953703705</v>
      </c>
      <c r="Q3984" t="s">
        <v>8271</v>
      </c>
      <c r="R3984" s="7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7">
        <v>11140</v>
      </c>
      <c r="E3985">
        <v>3877</v>
      </c>
      <c r="F3985" t="s">
        <v>8221</v>
      </c>
      <c r="G3985" t="s">
        <v>8224</v>
      </c>
      <c r="H3985" t="s">
        <v>8246</v>
      </c>
      <c r="I3985" s="9">
        <v>1400569140</v>
      </c>
      <c r="J3985">
        <v>1397854356</v>
      </c>
      <c r="K3985" t="b">
        <v>0</v>
      </c>
      <c r="L3985">
        <v>46</v>
      </c>
      <c r="M3985" t="b">
        <v>0</v>
      </c>
      <c r="N3985" s="11">
        <f t="shared" si="372"/>
        <v>34.802513464991023</v>
      </c>
      <c r="O3985" s="16">
        <f t="shared" si="373"/>
        <v>41747.86986111111</v>
      </c>
      <c r="P3985" s="18">
        <f t="shared" si="374"/>
        <v>41779.290972222225</v>
      </c>
      <c r="Q3985" t="s">
        <v>8271</v>
      </c>
      <c r="R3985" s="7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7">
        <v>1500</v>
      </c>
      <c r="E3986">
        <v>95</v>
      </c>
      <c r="F3986" t="s">
        <v>8221</v>
      </c>
      <c r="G3986" t="s">
        <v>8225</v>
      </c>
      <c r="H3986" t="s">
        <v>8247</v>
      </c>
      <c r="I3986" s="9">
        <v>1415404800</v>
      </c>
      <c r="J3986">
        <v>1412809644</v>
      </c>
      <c r="K3986" t="b">
        <v>0</v>
      </c>
      <c r="L3986">
        <v>10</v>
      </c>
      <c r="M3986" t="b">
        <v>0</v>
      </c>
      <c r="N3986" s="11">
        <f t="shared" si="372"/>
        <v>6.3333333333333339</v>
      </c>
      <c r="O3986" s="16">
        <f t="shared" si="373"/>
        <v>41920.963472222218</v>
      </c>
      <c r="P3986" s="18">
        <f t="shared" si="374"/>
        <v>41951</v>
      </c>
      <c r="Q3986" t="s">
        <v>8271</v>
      </c>
      <c r="R3986" s="7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7">
        <v>2000</v>
      </c>
      <c r="E3987">
        <v>641</v>
      </c>
      <c r="F3987" t="s">
        <v>8221</v>
      </c>
      <c r="G3987" t="s">
        <v>8224</v>
      </c>
      <c r="H3987" t="s">
        <v>8246</v>
      </c>
      <c r="I3987" s="9">
        <v>1456002300</v>
      </c>
      <c r="J3987">
        <v>1454173120</v>
      </c>
      <c r="K3987" t="b">
        <v>0</v>
      </c>
      <c r="L3987">
        <v>19</v>
      </c>
      <c r="M3987" t="b">
        <v>0</v>
      </c>
      <c r="N3987" s="11">
        <f t="shared" si="372"/>
        <v>32.049999999999997</v>
      </c>
      <c r="O3987" s="16">
        <f t="shared" si="373"/>
        <v>42399.707407407404</v>
      </c>
      <c r="P3987" s="18">
        <f t="shared" si="374"/>
        <v>42420.878472222219</v>
      </c>
      <c r="Q3987" t="s">
        <v>8271</v>
      </c>
      <c r="R3987" s="7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7">
        <v>5000</v>
      </c>
      <c r="E3988">
        <v>488</v>
      </c>
      <c r="F3988" t="s">
        <v>8221</v>
      </c>
      <c r="G3988" t="s">
        <v>8225</v>
      </c>
      <c r="H3988" t="s">
        <v>8247</v>
      </c>
      <c r="I3988" s="9">
        <v>1462539840</v>
      </c>
      <c r="J3988">
        <v>1460034594</v>
      </c>
      <c r="K3988" t="b">
        <v>0</v>
      </c>
      <c r="L3988">
        <v>13</v>
      </c>
      <c r="M3988" t="b">
        <v>0</v>
      </c>
      <c r="N3988" s="11">
        <f t="shared" si="372"/>
        <v>9.76</v>
      </c>
      <c r="O3988" s="16">
        <f t="shared" si="373"/>
        <v>42467.548541666663</v>
      </c>
      <c r="P3988" s="18">
        <f t="shared" si="374"/>
        <v>42496.544444444444</v>
      </c>
      <c r="Q3988" t="s">
        <v>8271</v>
      </c>
      <c r="R3988" s="7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7">
        <v>400</v>
      </c>
      <c r="E3989">
        <v>151</v>
      </c>
      <c r="F3989" t="s">
        <v>8221</v>
      </c>
      <c r="G3989" t="s">
        <v>8225</v>
      </c>
      <c r="H3989" t="s">
        <v>8247</v>
      </c>
      <c r="I3989" s="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>
        <f t="shared" si="372"/>
        <v>37.75</v>
      </c>
      <c r="O3989" s="16">
        <f t="shared" si="373"/>
        <v>41765.92465277778</v>
      </c>
      <c r="P3989" s="18">
        <f t="shared" si="374"/>
        <v>41775.92465277778</v>
      </c>
      <c r="Q3989" t="s">
        <v>8271</v>
      </c>
      <c r="R3989" s="7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7">
        <v>1500</v>
      </c>
      <c r="E3990">
        <v>32</v>
      </c>
      <c r="F3990" t="s">
        <v>8221</v>
      </c>
      <c r="G3990" t="s">
        <v>8224</v>
      </c>
      <c r="H3990" t="s">
        <v>8246</v>
      </c>
      <c r="I3990" s="9">
        <v>1440813413</v>
      </c>
      <c r="J3990">
        <v>1439517413</v>
      </c>
      <c r="K3990" t="b">
        <v>0</v>
      </c>
      <c r="L3990">
        <v>4</v>
      </c>
      <c r="M3990" t="b">
        <v>0</v>
      </c>
      <c r="N3990" s="11">
        <f t="shared" si="372"/>
        <v>2.1333333333333333</v>
      </c>
      <c r="O3990" s="16">
        <f t="shared" si="373"/>
        <v>42230.08116898148</v>
      </c>
      <c r="P3990" s="18">
        <f t="shared" si="374"/>
        <v>42245.08116898148</v>
      </c>
      <c r="Q3990" t="s">
        <v>8271</v>
      </c>
      <c r="R3990" s="7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7">
        <v>3000</v>
      </c>
      <c r="E3991">
        <v>0</v>
      </c>
      <c r="F3991" t="s">
        <v>8221</v>
      </c>
      <c r="G3991" t="s">
        <v>8224</v>
      </c>
      <c r="H3991" t="s">
        <v>8246</v>
      </c>
      <c r="I3991" s="9">
        <v>1447009181</v>
      </c>
      <c r="J3991">
        <v>1444413581</v>
      </c>
      <c r="K3991" t="b">
        <v>0</v>
      </c>
      <c r="L3991">
        <v>0</v>
      </c>
      <c r="M3991" t="b">
        <v>0</v>
      </c>
      <c r="N3991" s="11">
        <f t="shared" si="372"/>
        <v>0</v>
      </c>
      <c r="O3991" s="16">
        <f t="shared" si="373"/>
        <v>42286.749780092592</v>
      </c>
      <c r="P3991" s="18">
        <f t="shared" si="374"/>
        <v>42316.791446759264</v>
      </c>
      <c r="Q3991" t="s">
        <v>8271</v>
      </c>
      <c r="R3991" s="7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7">
        <v>1650</v>
      </c>
      <c r="E3992">
        <v>69</v>
      </c>
      <c r="F3992" t="s">
        <v>8221</v>
      </c>
      <c r="G3992" t="s">
        <v>8225</v>
      </c>
      <c r="H3992" t="s">
        <v>8247</v>
      </c>
      <c r="I3992" s="9">
        <v>1456934893</v>
      </c>
      <c r="J3992">
        <v>1454342893</v>
      </c>
      <c r="K3992" t="b">
        <v>0</v>
      </c>
      <c r="L3992">
        <v>3</v>
      </c>
      <c r="M3992" t="b">
        <v>0</v>
      </c>
      <c r="N3992" s="11">
        <f t="shared" si="372"/>
        <v>4.1818181818181817</v>
      </c>
      <c r="O3992" s="16">
        <f t="shared" si="373"/>
        <v>42401.672372685185</v>
      </c>
      <c r="P3992" s="18">
        <f t="shared" si="374"/>
        <v>42431.672372685185</v>
      </c>
      <c r="Q3992" t="s">
        <v>8271</v>
      </c>
      <c r="R3992" s="7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7">
        <v>500</v>
      </c>
      <c r="E3993">
        <v>100</v>
      </c>
      <c r="F3993" t="s">
        <v>8221</v>
      </c>
      <c r="G3993" t="s">
        <v>8224</v>
      </c>
      <c r="H3993" t="s">
        <v>8246</v>
      </c>
      <c r="I3993" s="9">
        <v>1433086082</v>
      </c>
      <c r="J3993">
        <v>1430494082</v>
      </c>
      <c r="K3993" t="b">
        <v>0</v>
      </c>
      <c r="L3993">
        <v>1</v>
      </c>
      <c r="M3993" t="b">
        <v>0</v>
      </c>
      <c r="N3993" s="11">
        <f t="shared" si="372"/>
        <v>20</v>
      </c>
      <c r="O3993" s="16">
        <f t="shared" si="373"/>
        <v>42125.644467592589</v>
      </c>
      <c r="P3993" s="18">
        <f t="shared" si="374"/>
        <v>42155.644467592589</v>
      </c>
      <c r="Q3993" t="s">
        <v>8271</v>
      </c>
      <c r="R3993" s="7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7">
        <v>10000</v>
      </c>
      <c r="E3994">
        <v>541</v>
      </c>
      <c r="F3994" t="s">
        <v>8221</v>
      </c>
      <c r="G3994" t="s">
        <v>8224</v>
      </c>
      <c r="H3994" t="s">
        <v>8246</v>
      </c>
      <c r="I3994" s="9">
        <v>1449876859</v>
      </c>
      <c r="J3994">
        <v>1444689259</v>
      </c>
      <c r="K3994" t="b">
        <v>0</v>
      </c>
      <c r="L3994">
        <v>9</v>
      </c>
      <c r="M3994" t="b">
        <v>0</v>
      </c>
      <c r="N3994" s="11">
        <f t="shared" si="372"/>
        <v>5.41</v>
      </c>
      <c r="O3994" s="16">
        <f t="shared" si="373"/>
        <v>42289.94049768518</v>
      </c>
      <c r="P3994" s="18">
        <f t="shared" si="374"/>
        <v>42349.982164351852</v>
      </c>
      <c r="Q3994" t="s">
        <v>8271</v>
      </c>
      <c r="R3994" s="7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7">
        <v>50000</v>
      </c>
      <c r="E3995">
        <v>3</v>
      </c>
      <c r="F3995" t="s">
        <v>8221</v>
      </c>
      <c r="G3995" t="s">
        <v>8224</v>
      </c>
      <c r="H3995" t="s">
        <v>8246</v>
      </c>
      <c r="I3995" s="9">
        <v>1431549912</v>
      </c>
      <c r="J3995">
        <v>1428957912</v>
      </c>
      <c r="K3995" t="b">
        <v>0</v>
      </c>
      <c r="L3995">
        <v>1</v>
      </c>
      <c r="M3995" t="b">
        <v>0</v>
      </c>
      <c r="N3995" s="11">
        <f t="shared" si="372"/>
        <v>6.0000000000000001E-3</v>
      </c>
      <c r="O3995" s="16">
        <f t="shared" si="373"/>
        <v>42107.864722222221</v>
      </c>
      <c r="P3995" s="18">
        <f t="shared" si="374"/>
        <v>42137.864722222221</v>
      </c>
      <c r="Q3995" t="s">
        <v>8271</v>
      </c>
      <c r="R3995" s="7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7">
        <v>2000</v>
      </c>
      <c r="E3996">
        <v>5</v>
      </c>
      <c r="F3996" t="s">
        <v>8221</v>
      </c>
      <c r="G3996" t="s">
        <v>8224</v>
      </c>
      <c r="H3996" t="s">
        <v>8246</v>
      </c>
      <c r="I3996" s="9">
        <v>1405761690</v>
      </c>
      <c r="J3996">
        <v>1403169690</v>
      </c>
      <c r="K3996" t="b">
        <v>0</v>
      </c>
      <c r="L3996">
        <v>1</v>
      </c>
      <c r="M3996" t="b">
        <v>0</v>
      </c>
      <c r="N3996" s="11">
        <f t="shared" si="372"/>
        <v>0.25</v>
      </c>
      <c r="O3996" s="16">
        <f t="shared" si="373"/>
        <v>41809.389930555553</v>
      </c>
      <c r="P3996" s="18">
        <f t="shared" si="374"/>
        <v>41839.389930555553</v>
      </c>
      <c r="Q3996" t="s">
        <v>8271</v>
      </c>
      <c r="R3996" s="7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7">
        <v>200</v>
      </c>
      <c r="E3997">
        <v>70</v>
      </c>
      <c r="F3997" t="s">
        <v>8221</v>
      </c>
      <c r="G3997" t="s">
        <v>8225</v>
      </c>
      <c r="H3997" t="s">
        <v>8247</v>
      </c>
      <c r="I3997" s="9">
        <v>1423913220</v>
      </c>
      <c r="J3997">
        <v>1421339077</v>
      </c>
      <c r="K3997" t="b">
        <v>0</v>
      </c>
      <c r="L3997">
        <v>4</v>
      </c>
      <c r="M3997" t="b">
        <v>0</v>
      </c>
      <c r="N3997" s="11">
        <f t="shared" si="372"/>
        <v>35</v>
      </c>
      <c r="O3997" s="16">
        <f t="shared" si="373"/>
        <v>42019.683761574073</v>
      </c>
      <c r="P3997" s="18">
        <f t="shared" si="374"/>
        <v>42049.477083333331</v>
      </c>
      <c r="Q3997" t="s">
        <v>8271</v>
      </c>
      <c r="R3997" s="7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7">
        <v>3000</v>
      </c>
      <c r="E3998">
        <v>497</v>
      </c>
      <c r="F3998" t="s">
        <v>8221</v>
      </c>
      <c r="G3998" t="s">
        <v>8224</v>
      </c>
      <c r="H3998" t="s">
        <v>8246</v>
      </c>
      <c r="I3998" s="9">
        <v>1416499440</v>
      </c>
      <c r="J3998">
        <v>1415341464</v>
      </c>
      <c r="K3998" t="b">
        <v>0</v>
      </c>
      <c r="L3998">
        <v>17</v>
      </c>
      <c r="M3998" t="b">
        <v>0</v>
      </c>
      <c r="N3998" s="11">
        <f t="shared" si="372"/>
        <v>16.566666666666666</v>
      </c>
      <c r="O3998" s="16">
        <f t="shared" si="373"/>
        <v>41950.26694444444</v>
      </c>
      <c r="P3998" s="18">
        <f t="shared" si="374"/>
        <v>41963.669444444444</v>
      </c>
      <c r="Q3998" t="s">
        <v>8271</v>
      </c>
      <c r="R3998" s="7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7">
        <v>3000</v>
      </c>
      <c r="E3999">
        <v>0</v>
      </c>
      <c r="F3999" t="s">
        <v>8221</v>
      </c>
      <c r="G3999" t="s">
        <v>8225</v>
      </c>
      <c r="H3999" t="s">
        <v>8247</v>
      </c>
      <c r="I3999" s="9">
        <v>1428222221</v>
      </c>
      <c r="J3999">
        <v>1425633821</v>
      </c>
      <c r="K3999" t="b">
        <v>0</v>
      </c>
      <c r="L3999">
        <v>0</v>
      </c>
      <c r="M3999" t="b">
        <v>0</v>
      </c>
      <c r="N3999" s="11">
        <f t="shared" si="372"/>
        <v>0</v>
      </c>
      <c r="O3999" s="16">
        <f t="shared" si="373"/>
        <v>42069.391446759255</v>
      </c>
      <c r="P3999" s="18">
        <f t="shared" si="374"/>
        <v>42099.349780092598</v>
      </c>
      <c r="Q3999" t="s">
        <v>8271</v>
      </c>
      <c r="R3999" s="7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7">
        <v>1250</v>
      </c>
      <c r="E4000">
        <v>715</v>
      </c>
      <c r="F4000" t="s">
        <v>8221</v>
      </c>
      <c r="G4000" t="s">
        <v>8224</v>
      </c>
      <c r="H4000" t="s">
        <v>8246</v>
      </c>
      <c r="I4000" s="9">
        <v>1427580426</v>
      </c>
      <c r="J4000">
        <v>1424992026</v>
      </c>
      <c r="K4000" t="b">
        <v>0</v>
      </c>
      <c r="L4000">
        <v>12</v>
      </c>
      <c r="M4000" t="b">
        <v>0</v>
      </c>
      <c r="N4000" s="11">
        <f t="shared" si="372"/>
        <v>57.199999999999996</v>
      </c>
      <c r="O4000" s="16">
        <f t="shared" si="373"/>
        <v>42061.963263888887</v>
      </c>
      <c r="P4000" s="18">
        <f t="shared" si="374"/>
        <v>42091.921597222223</v>
      </c>
      <c r="Q4000" t="s">
        <v>8271</v>
      </c>
      <c r="R4000" s="7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7">
        <v>7000</v>
      </c>
      <c r="E4001">
        <v>1156</v>
      </c>
      <c r="F4001" t="s">
        <v>8221</v>
      </c>
      <c r="G4001" t="s">
        <v>8224</v>
      </c>
      <c r="H4001" t="s">
        <v>8246</v>
      </c>
      <c r="I4001" s="9">
        <v>1409514709</v>
      </c>
      <c r="J4001">
        <v>1406058798</v>
      </c>
      <c r="K4001" t="b">
        <v>0</v>
      </c>
      <c r="L4001">
        <v>14</v>
      </c>
      <c r="M4001" t="b">
        <v>0</v>
      </c>
      <c r="N4001" s="11">
        <f t="shared" si="372"/>
        <v>16.514285714285716</v>
      </c>
      <c r="O4001" s="16">
        <f t="shared" si="373"/>
        <v>41842.828680555554</v>
      </c>
      <c r="P4001" s="18">
        <f t="shared" si="374"/>
        <v>41882.827650462961</v>
      </c>
      <c r="Q4001" t="s">
        <v>8271</v>
      </c>
      <c r="R4001" s="7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7">
        <v>8000</v>
      </c>
      <c r="E4002">
        <v>10</v>
      </c>
      <c r="F4002" t="s">
        <v>8221</v>
      </c>
      <c r="G4002" t="s">
        <v>8224</v>
      </c>
      <c r="H4002" t="s">
        <v>8246</v>
      </c>
      <c r="I4002" s="9">
        <v>1462631358</v>
      </c>
      <c r="J4002">
        <v>1457450958</v>
      </c>
      <c r="K4002" t="b">
        <v>0</v>
      </c>
      <c r="L4002">
        <v>1</v>
      </c>
      <c r="M4002" t="b">
        <v>0</v>
      </c>
      <c r="N4002" s="11">
        <f t="shared" si="372"/>
        <v>0.125</v>
      </c>
      <c r="O4002" s="16">
        <f t="shared" si="373"/>
        <v>42437.64534722222</v>
      </c>
      <c r="P4002" s="18">
        <f t="shared" si="374"/>
        <v>42497.603680555556</v>
      </c>
      <c r="Q4002" t="s">
        <v>8271</v>
      </c>
      <c r="R4002" s="7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7">
        <v>1200</v>
      </c>
      <c r="E4003">
        <v>453</v>
      </c>
      <c r="F4003" t="s">
        <v>8221</v>
      </c>
      <c r="G4003" t="s">
        <v>8225</v>
      </c>
      <c r="H4003" t="s">
        <v>8247</v>
      </c>
      <c r="I4003" s="9">
        <v>1488394800</v>
      </c>
      <c r="J4003">
        <v>1486681708</v>
      </c>
      <c r="K4003" t="b">
        <v>0</v>
      </c>
      <c r="L4003">
        <v>14</v>
      </c>
      <c r="M4003" t="b">
        <v>0</v>
      </c>
      <c r="N4003" s="11">
        <f t="shared" si="372"/>
        <v>37.75</v>
      </c>
      <c r="O4003" s="16">
        <f t="shared" si="373"/>
        <v>42775.964212962965</v>
      </c>
      <c r="P4003" s="18">
        <f t="shared" si="374"/>
        <v>42795.791666666672</v>
      </c>
      <c r="Q4003" t="s">
        <v>8271</v>
      </c>
      <c r="R4003" s="7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7">
        <v>1250</v>
      </c>
      <c r="E4004">
        <v>23</v>
      </c>
      <c r="F4004" t="s">
        <v>8221</v>
      </c>
      <c r="G4004" t="s">
        <v>8224</v>
      </c>
      <c r="H4004" t="s">
        <v>8246</v>
      </c>
      <c r="I4004" s="9">
        <v>1411779761</v>
      </c>
      <c r="J4004">
        <v>1409187761</v>
      </c>
      <c r="K4004" t="b">
        <v>0</v>
      </c>
      <c r="L4004">
        <v>4</v>
      </c>
      <c r="M4004" t="b">
        <v>0</v>
      </c>
      <c r="N4004" s="11">
        <f t="shared" si="372"/>
        <v>1.8399999999999999</v>
      </c>
      <c r="O4004" s="16">
        <f t="shared" si="373"/>
        <v>41879.043530092589</v>
      </c>
      <c r="P4004" s="18">
        <f t="shared" si="374"/>
        <v>41909.043530092589</v>
      </c>
      <c r="Q4004" t="s">
        <v>8271</v>
      </c>
      <c r="R4004" s="7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7">
        <v>2000</v>
      </c>
      <c r="E4005">
        <v>201</v>
      </c>
      <c r="F4005" t="s">
        <v>8221</v>
      </c>
      <c r="G4005" t="s">
        <v>8224</v>
      </c>
      <c r="H4005" t="s">
        <v>8246</v>
      </c>
      <c r="I4005" s="9">
        <v>1424009147</v>
      </c>
      <c r="J4005">
        <v>1421417147</v>
      </c>
      <c r="K4005" t="b">
        <v>0</v>
      </c>
      <c r="L4005">
        <v>2</v>
      </c>
      <c r="M4005" t="b">
        <v>0</v>
      </c>
      <c r="N4005" s="11">
        <f t="shared" si="372"/>
        <v>10.050000000000001</v>
      </c>
      <c r="O4005" s="16">
        <f t="shared" si="373"/>
        <v>42020.587349537032</v>
      </c>
      <c r="P4005" s="18">
        <f t="shared" si="374"/>
        <v>42050.587349537032</v>
      </c>
      <c r="Q4005" t="s">
        <v>8271</v>
      </c>
      <c r="R4005" s="7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7">
        <v>500</v>
      </c>
      <c r="E4006">
        <v>1</v>
      </c>
      <c r="F4006" t="s">
        <v>8221</v>
      </c>
      <c r="G4006" t="s">
        <v>8224</v>
      </c>
      <c r="H4006" t="s">
        <v>8246</v>
      </c>
      <c r="I4006" s="9">
        <v>1412740457</v>
      </c>
      <c r="J4006">
        <v>1410148457</v>
      </c>
      <c r="K4006" t="b">
        <v>0</v>
      </c>
      <c r="L4006">
        <v>1</v>
      </c>
      <c r="M4006" t="b">
        <v>0</v>
      </c>
      <c r="N4006" s="11">
        <f t="shared" si="372"/>
        <v>0.2</v>
      </c>
      <c r="O4006" s="16">
        <f t="shared" si="373"/>
        <v>41890.16269675926</v>
      </c>
      <c r="P4006" s="18">
        <f t="shared" si="374"/>
        <v>41920.16269675926</v>
      </c>
      <c r="Q4006" t="s">
        <v>8271</v>
      </c>
      <c r="R4006" s="7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7">
        <v>3000</v>
      </c>
      <c r="E4007">
        <v>40</v>
      </c>
      <c r="F4007" t="s">
        <v>8221</v>
      </c>
      <c r="G4007" t="s">
        <v>8224</v>
      </c>
      <c r="H4007" t="s">
        <v>8246</v>
      </c>
      <c r="I4007" s="9">
        <v>1413832985</v>
      </c>
      <c r="J4007">
        <v>1408648985</v>
      </c>
      <c r="K4007" t="b">
        <v>0</v>
      </c>
      <c r="L4007">
        <v>2</v>
      </c>
      <c r="M4007" t="b">
        <v>0</v>
      </c>
      <c r="N4007" s="11">
        <f t="shared" si="372"/>
        <v>1.3333333333333335</v>
      </c>
      <c r="O4007" s="16">
        <f t="shared" si="373"/>
        <v>41872.807696759257</v>
      </c>
      <c r="P4007" s="18">
        <f t="shared" si="374"/>
        <v>41932.807696759257</v>
      </c>
      <c r="Q4007" t="s">
        <v>8271</v>
      </c>
      <c r="R4007" s="7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7">
        <v>30000</v>
      </c>
      <c r="E4008">
        <v>2</v>
      </c>
      <c r="F4008" t="s">
        <v>8221</v>
      </c>
      <c r="G4008" t="s">
        <v>8224</v>
      </c>
      <c r="H4008" t="s">
        <v>8246</v>
      </c>
      <c r="I4008" s="9">
        <v>1455647587</v>
      </c>
      <c r="J4008">
        <v>1453487587</v>
      </c>
      <c r="K4008" t="b">
        <v>0</v>
      </c>
      <c r="L4008">
        <v>1</v>
      </c>
      <c r="M4008" t="b">
        <v>0</v>
      </c>
      <c r="N4008" s="11">
        <f t="shared" si="372"/>
        <v>6.6666666666666671E-3</v>
      </c>
      <c r="O4008" s="16">
        <f t="shared" si="373"/>
        <v>42391.772997685184</v>
      </c>
      <c r="P4008" s="18">
        <f t="shared" si="374"/>
        <v>42416.772997685184</v>
      </c>
      <c r="Q4008" t="s">
        <v>8271</v>
      </c>
      <c r="R4008" s="7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7">
        <v>2000</v>
      </c>
      <c r="E4009">
        <v>5</v>
      </c>
      <c r="F4009" t="s">
        <v>8221</v>
      </c>
      <c r="G4009" t="s">
        <v>8224</v>
      </c>
      <c r="H4009" t="s">
        <v>8246</v>
      </c>
      <c r="I4009" s="9">
        <v>1409070480</v>
      </c>
      <c r="J4009">
        <v>1406572381</v>
      </c>
      <c r="K4009" t="b">
        <v>0</v>
      </c>
      <c r="L4009">
        <v>1</v>
      </c>
      <c r="M4009" t="b">
        <v>0</v>
      </c>
      <c r="N4009" s="11">
        <f t="shared" si="372"/>
        <v>0.25</v>
      </c>
      <c r="O4009" s="16">
        <f t="shared" si="373"/>
        <v>41848.772928240738</v>
      </c>
      <c r="P4009" s="18">
        <f t="shared" si="374"/>
        <v>41877.686111111114</v>
      </c>
      <c r="Q4009" t="s">
        <v>8271</v>
      </c>
      <c r="R4009" s="7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7">
        <v>1000</v>
      </c>
      <c r="E4010">
        <v>60</v>
      </c>
      <c r="F4010" t="s">
        <v>8221</v>
      </c>
      <c r="G4010" t="s">
        <v>8225</v>
      </c>
      <c r="H4010" t="s">
        <v>8247</v>
      </c>
      <c r="I4010" s="9">
        <v>1437606507</v>
      </c>
      <c r="J4010">
        <v>1435014507</v>
      </c>
      <c r="K4010" t="b">
        <v>0</v>
      </c>
      <c r="L4010">
        <v>4</v>
      </c>
      <c r="M4010" t="b">
        <v>0</v>
      </c>
      <c r="N4010" s="11">
        <f t="shared" si="372"/>
        <v>6</v>
      </c>
      <c r="O4010" s="16">
        <f t="shared" si="373"/>
        <v>42177.964201388888</v>
      </c>
      <c r="P4010" s="18">
        <f t="shared" si="374"/>
        <v>42207.964201388888</v>
      </c>
      <c r="Q4010" t="s">
        <v>8271</v>
      </c>
      <c r="R4010" s="7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7">
        <v>1930</v>
      </c>
      <c r="E4011">
        <v>75</v>
      </c>
      <c r="F4011" t="s">
        <v>8221</v>
      </c>
      <c r="G4011" t="s">
        <v>8225</v>
      </c>
      <c r="H4011" t="s">
        <v>8247</v>
      </c>
      <c r="I4011" s="9">
        <v>1410281360</v>
      </c>
      <c r="J4011">
        <v>1406825360</v>
      </c>
      <c r="K4011" t="b">
        <v>0</v>
      </c>
      <c r="L4011">
        <v>3</v>
      </c>
      <c r="M4011" t="b">
        <v>0</v>
      </c>
      <c r="N4011" s="11">
        <f t="shared" si="372"/>
        <v>3.8860103626943006</v>
      </c>
      <c r="O4011" s="16">
        <f t="shared" si="373"/>
        <v>41851.700925925928</v>
      </c>
      <c r="P4011" s="18">
        <f t="shared" si="374"/>
        <v>41891.700925925928</v>
      </c>
      <c r="Q4011" t="s">
        <v>8271</v>
      </c>
      <c r="R4011" s="7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7">
        <v>7200</v>
      </c>
      <c r="E4012">
        <v>1742</v>
      </c>
      <c r="F4012" t="s">
        <v>8221</v>
      </c>
      <c r="G4012" t="s">
        <v>8224</v>
      </c>
      <c r="H4012" t="s">
        <v>8246</v>
      </c>
      <c r="I4012" s="9">
        <v>1414348166</v>
      </c>
      <c r="J4012">
        <v>1412879366</v>
      </c>
      <c r="K4012" t="b">
        <v>0</v>
      </c>
      <c r="L4012">
        <v>38</v>
      </c>
      <c r="M4012" t="b">
        <v>0</v>
      </c>
      <c r="N4012" s="11">
        <f t="shared" si="372"/>
        <v>24.194444444444443</v>
      </c>
      <c r="O4012" s="16">
        <f t="shared" si="373"/>
        <v>41921.770439814813</v>
      </c>
      <c r="P4012" s="18">
        <f t="shared" si="374"/>
        <v>41938.770439814813</v>
      </c>
      <c r="Q4012" t="s">
        <v>8271</v>
      </c>
      <c r="R4012" s="7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7">
        <v>250</v>
      </c>
      <c r="E4013">
        <v>19</v>
      </c>
      <c r="F4013" t="s">
        <v>8221</v>
      </c>
      <c r="G4013" t="s">
        <v>8225</v>
      </c>
      <c r="H4013" t="s">
        <v>8247</v>
      </c>
      <c r="I4013" s="9">
        <v>1422450278</v>
      </c>
      <c r="J4013">
        <v>1419858278</v>
      </c>
      <c r="K4013" t="b">
        <v>0</v>
      </c>
      <c r="L4013">
        <v>4</v>
      </c>
      <c r="M4013" t="b">
        <v>0</v>
      </c>
      <c r="N4013" s="11">
        <f t="shared" si="372"/>
        <v>7.6</v>
      </c>
      <c r="O4013" s="16">
        <f t="shared" si="373"/>
        <v>42002.54488425926</v>
      </c>
      <c r="P4013" s="18">
        <f t="shared" si="374"/>
        <v>42032.54488425926</v>
      </c>
      <c r="Q4013" t="s">
        <v>8271</v>
      </c>
      <c r="R4013" s="7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7">
        <v>575</v>
      </c>
      <c r="E4014">
        <v>0</v>
      </c>
      <c r="F4014" t="s">
        <v>8221</v>
      </c>
      <c r="G4014" t="s">
        <v>8225</v>
      </c>
      <c r="H4014" t="s">
        <v>8247</v>
      </c>
      <c r="I4014" s="9">
        <v>1430571849</v>
      </c>
      <c r="J4014">
        <v>1427979849</v>
      </c>
      <c r="K4014" t="b">
        <v>0</v>
      </c>
      <c r="L4014">
        <v>0</v>
      </c>
      <c r="M4014" t="b">
        <v>0</v>
      </c>
      <c r="N4014" s="11">
        <f t="shared" si="372"/>
        <v>0</v>
      </c>
      <c r="O4014" s="16">
        <f t="shared" si="373"/>
        <v>42096.544548611113</v>
      </c>
      <c r="P4014" s="18">
        <f t="shared" si="374"/>
        <v>42126.544548611113</v>
      </c>
      <c r="Q4014" t="s">
        <v>8271</v>
      </c>
      <c r="R4014" s="7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7">
        <v>2000</v>
      </c>
      <c r="E4015">
        <v>26</v>
      </c>
      <c r="F4015" t="s">
        <v>8221</v>
      </c>
      <c r="G4015" t="s">
        <v>8224</v>
      </c>
      <c r="H4015" t="s">
        <v>8246</v>
      </c>
      <c r="I4015" s="9">
        <v>1424070823</v>
      </c>
      <c r="J4015">
        <v>1421478823</v>
      </c>
      <c r="K4015" t="b">
        <v>0</v>
      </c>
      <c r="L4015">
        <v>2</v>
      </c>
      <c r="M4015" t="b">
        <v>0</v>
      </c>
      <c r="N4015" s="11">
        <f t="shared" si="372"/>
        <v>1.3</v>
      </c>
      <c r="O4015" s="16">
        <f t="shared" si="373"/>
        <v>42021.301192129627</v>
      </c>
      <c r="P4015" s="18">
        <f t="shared" si="374"/>
        <v>42051.301192129627</v>
      </c>
      <c r="Q4015" t="s">
        <v>8271</v>
      </c>
      <c r="R4015" s="7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7">
        <v>9000</v>
      </c>
      <c r="E4016">
        <v>0</v>
      </c>
      <c r="F4016" t="s">
        <v>8221</v>
      </c>
      <c r="G4016" t="s">
        <v>8224</v>
      </c>
      <c r="H4016" t="s">
        <v>8246</v>
      </c>
      <c r="I4016" s="9">
        <v>1457157269</v>
      </c>
      <c r="J4016">
        <v>1455861269</v>
      </c>
      <c r="K4016" t="b">
        <v>0</v>
      </c>
      <c r="L4016">
        <v>0</v>
      </c>
      <c r="M4016" t="b">
        <v>0</v>
      </c>
      <c r="N4016" s="11">
        <f t="shared" si="372"/>
        <v>0</v>
      </c>
      <c r="O4016" s="16">
        <f t="shared" si="373"/>
        <v>42419.246168981481</v>
      </c>
      <c r="P4016" s="18">
        <f t="shared" si="374"/>
        <v>42434.246168981481</v>
      </c>
      <c r="Q4016" t="s">
        <v>8271</v>
      </c>
      <c r="R4016" s="7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7">
        <v>7000</v>
      </c>
      <c r="E4017">
        <v>1</v>
      </c>
      <c r="F4017" t="s">
        <v>8221</v>
      </c>
      <c r="G4017" t="s">
        <v>8224</v>
      </c>
      <c r="H4017" t="s">
        <v>8246</v>
      </c>
      <c r="I4017" s="9">
        <v>1437331463</v>
      </c>
      <c r="J4017">
        <v>1434739463</v>
      </c>
      <c r="K4017" t="b">
        <v>0</v>
      </c>
      <c r="L4017">
        <v>1</v>
      </c>
      <c r="M4017" t="b">
        <v>0</v>
      </c>
      <c r="N4017" s="11">
        <f t="shared" si="372"/>
        <v>1.4285714285714287E-2</v>
      </c>
      <c r="O4017" s="16">
        <f t="shared" si="373"/>
        <v>42174.780821759254</v>
      </c>
      <c r="P4017" s="18">
        <f t="shared" si="374"/>
        <v>42204.780821759254</v>
      </c>
      <c r="Q4017" t="s">
        <v>8271</v>
      </c>
      <c r="R4017" s="7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7">
        <v>500</v>
      </c>
      <c r="E4018">
        <v>70</v>
      </c>
      <c r="F4018" t="s">
        <v>8221</v>
      </c>
      <c r="G4018" t="s">
        <v>8225</v>
      </c>
      <c r="H4018" t="s">
        <v>8247</v>
      </c>
      <c r="I4018" s="9">
        <v>1410987400</v>
      </c>
      <c r="J4018">
        <v>1408395400</v>
      </c>
      <c r="K4018" t="b">
        <v>0</v>
      </c>
      <c r="L4018">
        <v>7</v>
      </c>
      <c r="M4018" t="b">
        <v>0</v>
      </c>
      <c r="N4018" s="11">
        <f t="shared" si="372"/>
        <v>14.000000000000002</v>
      </c>
      <c r="O4018" s="16">
        <f t="shared" si="373"/>
        <v>41869.872685185182</v>
      </c>
      <c r="P4018" s="18">
        <f t="shared" si="374"/>
        <v>41899.872685185182</v>
      </c>
      <c r="Q4018" t="s">
        <v>8271</v>
      </c>
      <c r="R4018" s="7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7">
        <v>10000</v>
      </c>
      <c r="E4019">
        <v>105</v>
      </c>
      <c r="F4019" t="s">
        <v>8221</v>
      </c>
      <c r="G4019" t="s">
        <v>8224</v>
      </c>
      <c r="H4019" t="s">
        <v>8246</v>
      </c>
      <c r="I4019" s="9">
        <v>1409846874</v>
      </c>
      <c r="J4019">
        <v>1407254874</v>
      </c>
      <c r="K4019" t="b">
        <v>0</v>
      </c>
      <c r="L4019">
        <v>2</v>
      </c>
      <c r="M4019" t="b">
        <v>0</v>
      </c>
      <c r="N4019" s="11">
        <f t="shared" si="372"/>
        <v>1.05</v>
      </c>
      <c r="O4019" s="16">
        <f t="shared" si="373"/>
        <v>41856.672152777777</v>
      </c>
      <c r="P4019" s="18">
        <f t="shared" si="374"/>
        <v>41886.672152777777</v>
      </c>
      <c r="Q4019" t="s">
        <v>8271</v>
      </c>
      <c r="R4019" s="7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7">
        <v>1500</v>
      </c>
      <c r="E4020">
        <v>130</v>
      </c>
      <c r="F4020" t="s">
        <v>8221</v>
      </c>
      <c r="G4020" t="s">
        <v>8225</v>
      </c>
      <c r="H4020" t="s">
        <v>8247</v>
      </c>
      <c r="I4020" s="9">
        <v>1475877108</v>
      </c>
      <c r="J4020">
        <v>1473285108</v>
      </c>
      <c r="K4020" t="b">
        <v>0</v>
      </c>
      <c r="L4020">
        <v>4</v>
      </c>
      <c r="M4020" t="b">
        <v>0</v>
      </c>
      <c r="N4020" s="11">
        <f t="shared" si="372"/>
        <v>8.6666666666666679</v>
      </c>
      <c r="O4020" s="16">
        <f t="shared" si="373"/>
        <v>42620.91097222222</v>
      </c>
      <c r="P4020" s="18">
        <f t="shared" si="374"/>
        <v>42650.91097222222</v>
      </c>
      <c r="Q4020" t="s">
        <v>8271</v>
      </c>
      <c r="R4020" s="7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7">
        <v>3500</v>
      </c>
      <c r="E4021">
        <v>29</v>
      </c>
      <c r="F4021" t="s">
        <v>8221</v>
      </c>
      <c r="G4021" t="s">
        <v>8224</v>
      </c>
      <c r="H4021" t="s">
        <v>8246</v>
      </c>
      <c r="I4021" s="9">
        <v>1460737680</v>
      </c>
      <c r="J4021">
        <v>1455725596</v>
      </c>
      <c r="K4021" t="b">
        <v>0</v>
      </c>
      <c r="L4021">
        <v>4</v>
      </c>
      <c r="M4021" t="b">
        <v>0</v>
      </c>
      <c r="N4021" s="11">
        <f t="shared" si="372"/>
        <v>0.82857142857142851</v>
      </c>
      <c r="O4021" s="16">
        <f t="shared" si="373"/>
        <v>42417.675879629634</v>
      </c>
      <c r="P4021" s="18">
        <f t="shared" si="374"/>
        <v>42475.686111111107</v>
      </c>
      <c r="Q4021" t="s">
        <v>8271</v>
      </c>
      <c r="R4021" s="7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7">
        <v>600</v>
      </c>
      <c r="E4022">
        <v>100</v>
      </c>
      <c r="F4022" t="s">
        <v>8221</v>
      </c>
      <c r="G4022" t="s">
        <v>8224</v>
      </c>
      <c r="H4022" t="s">
        <v>8246</v>
      </c>
      <c r="I4022" s="9">
        <v>1427168099</v>
      </c>
      <c r="J4022">
        <v>1424579699</v>
      </c>
      <c r="K4022" t="b">
        <v>0</v>
      </c>
      <c r="L4022">
        <v>3</v>
      </c>
      <c r="M4022" t="b">
        <v>0</v>
      </c>
      <c r="N4022" s="11">
        <f t="shared" si="372"/>
        <v>16.666666666666664</v>
      </c>
      <c r="O4022" s="16">
        <f t="shared" si="373"/>
        <v>42057.190960648149</v>
      </c>
      <c r="P4022" s="18">
        <f t="shared" si="374"/>
        <v>42087.149293981478</v>
      </c>
      <c r="Q4022" t="s">
        <v>8271</v>
      </c>
      <c r="R4022" s="7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7">
        <v>15000</v>
      </c>
      <c r="E4023">
        <v>125</v>
      </c>
      <c r="F4023" t="s">
        <v>8221</v>
      </c>
      <c r="G4023" t="s">
        <v>8224</v>
      </c>
      <c r="H4023" t="s">
        <v>8246</v>
      </c>
      <c r="I4023" s="9">
        <v>1414360358</v>
      </c>
      <c r="J4023">
        <v>1409176358</v>
      </c>
      <c r="K4023" t="b">
        <v>0</v>
      </c>
      <c r="L4023">
        <v>2</v>
      </c>
      <c r="M4023" t="b">
        <v>0</v>
      </c>
      <c r="N4023" s="11">
        <f t="shared" si="372"/>
        <v>0.83333333333333337</v>
      </c>
      <c r="O4023" s="16">
        <f t="shared" si="373"/>
        <v>41878.911550925928</v>
      </c>
      <c r="P4023" s="18">
        <f t="shared" si="374"/>
        <v>41938.911550925928</v>
      </c>
      <c r="Q4023" t="s">
        <v>8271</v>
      </c>
      <c r="R4023" s="7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7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9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>
        <f t="shared" si="372"/>
        <v>69.561111111111103</v>
      </c>
      <c r="O4024" s="16">
        <f t="shared" si="373"/>
        <v>41990.584108796291</v>
      </c>
      <c r="P4024" s="18">
        <f t="shared" si="374"/>
        <v>42036.120833333334</v>
      </c>
      <c r="Q4024" t="s">
        <v>8271</v>
      </c>
      <c r="R4024" s="7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7">
        <v>7000</v>
      </c>
      <c r="E4025">
        <v>0</v>
      </c>
      <c r="F4025" t="s">
        <v>8221</v>
      </c>
      <c r="G4025" t="s">
        <v>8224</v>
      </c>
      <c r="H4025" t="s">
        <v>8246</v>
      </c>
      <c r="I4025" s="9">
        <v>1458860363</v>
      </c>
      <c r="J4025">
        <v>1454975963</v>
      </c>
      <c r="K4025" t="b">
        <v>0</v>
      </c>
      <c r="L4025">
        <v>0</v>
      </c>
      <c r="M4025" t="b">
        <v>0</v>
      </c>
      <c r="N4025" s="11">
        <f t="shared" si="372"/>
        <v>0</v>
      </c>
      <c r="O4025" s="16">
        <f t="shared" si="373"/>
        <v>42408.999571759254</v>
      </c>
      <c r="P4025" s="18">
        <f t="shared" si="374"/>
        <v>42453.957905092597</v>
      </c>
      <c r="Q4025" t="s">
        <v>8271</v>
      </c>
      <c r="R4025" s="7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7">
        <v>800</v>
      </c>
      <c r="E4026">
        <v>10</v>
      </c>
      <c r="F4026" t="s">
        <v>8221</v>
      </c>
      <c r="G4026" t="s">
        <v>8224</v>
      </c>
      <c r="H4026" t="s">
        <v>8246</v>
      </c>
      <c r="I4026" s="9">
        <v>1441037097</v>
      </c>
      <c r="J4026">
        <v>1438445097</v>
      </c>
      <c r="K4026" t="b">
        <v>0</v>
      </c>
      <c r="L4026">
        <v>1</v>
      </c>
      <c r="M4026" t="b">
        <v>0</v>
      </c>
      <c r="N4026" s="11">
        <f t="shared" si="372"/>
        <v>1.25</v>
      </c>
      <c r="O4026" s="16">
        <f t="shared" si="373"/>
        <v>42217.670104166667</v>
      </c>
      <c r="P4026" s="18">
        <f t="shared" si="374"/>
        <v>42247.670104166667</v>
      </c>
      <c r="Q4026" t="s">
        <v>8271</v>
      </c>
      <c r="R4026" s="7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7">
        <v>5000</v>
      </c>
      <c r="E4027">
        <v>250</v>
      </c>
      <c r="F4027" t="s">
        <v>8221</v>
      </c>
      <c r="G4027" t="s">
        <v>8230</v>
      </c>
      <c r="H4027" t="s">
        <v>8249</v>
      </c>
      <c r="I4027" s="9">
        <v>1437889336</v>
      </c>
      <c r="J4027">
        <v>1432705336</v>
      </c>
      <c r="K4027" t="b">
        <v>0</v>
      </c>
      <c r="L4027">
        <v>4</v>
      </c>
      <c r="M4027" t="b">
        <v>0</v>
      </c>
      <c r="N4027" s="11">
        <f t="shared" si="372"/>
        <v>5</v>
      </c>
      <c r="O4027" s="16">
        <f t="shared" si="373"/>
        <v>42151.237685185188</v>
      </c>
      <c r="P4027" s="18">
        <f t="shared" si="374"/>
        <v>42211.237685185188</v>
      </c>
      <c r="Q4027" t="s">
        <v>8271</v>
      </c>
      <c r="R4027" s="7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7">
        <v>4000</v>
      </c>
      <c r="E4028">
        <v>0</v>
      </c>
      <c r="F4028" t="s">
        <v>8221</v>
      </c>
      <c r="G4028" t="s">
        <v>8224</v>
      </c>
      <c r="H4028" t="s">
        <v>8246</v>
      </c>
      <c r="I4028" s="9">
        <v>1449247439</v>
      </c>
      <c r="J4028">
        <v>1444059839</v>
      </c>
      <c r="K4028" t="b">
        <v>0</v>
      </c>
      <c r="L4028">
        <v>0</v>
      </c>
      <c r="M4028" t="b">
        <v>0</v>
      </c>
      <c r="N4028" s="11">
        <f t="shared" si="372"/>
        <v>0</v>
      </c>
      <c r="O4028" s="16">
        <f t="shared" si="373"/>
        <v>42282.655543981484</v>
      </c>
      <c r="P4028" s="18">
        <f t="shared" si="374"/>
        <v>42342.697210648148</v>
      </c>
      <c r="Q4028" t="s">
        <v>8271</v>
      </c>
      <c r="R4028" s="7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7">
        <v>3000</v>
      </c>
      <c r="E4029">
        <v>215</v>
      </c>
      <c r="F4029" t="s">
        <v>8221</v>
      </c>
      <c r="G4029" t="s">
        <v>8224</v>
      </c>
      <c r="H4029" t="s">
        <v>8246</v>
      </c>
      <c r="I4029" s="9">
        <v>1487811600</v>
      </c>
      <c r="J4029">
        <v>1486077481</v>
      </c>
      <c r="K4029" t="b">
        <v>0</v>
      </c>
      <c r="L4029">
        <v>7</v>
      </c>
      <c r="M4029" t="b">
        <v>0</v>
      </c>
      <c r="N4029" s="11">
        <f t="shared" si="372"/>
        <v>7.166666666666667</v>
      </c>
      <c r="O4029" s="16">
        <f t="shared" si="373"/>
        <v>42768.97084490741</v>
      </c>
      <c r="P4029" s="18">
        <f t="shared" si="374"/>
        <v>42789.041666666672</v>
      </c>
      <c r="Q4029" t="s">
        <v>8271</v>
      </c>
      <c r="R4029" s="7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7">
        <v>2000</v>
      </c>
      <c r="E4030">
        <v>561</v>
      </c>
      <c r="F4030" t="s">
        <v>8221</v>
      </c>
      <c r="G4030" t="s">
        <v>8224</v>
      </c>
      <c r="H4030" t="s">
        <v>8246</v>
      </c>
      <c r="I4030" s="9">
        <v>1402007500</v>
      </c>
      <c r="J4030">
        <v>1399415500</v>
      </c>
      <c r="K4030" t="b">
        <v>0</v>
      </c>
      <c r="L4030">
        <v>11</v>
      </c>
      <c r="M4030" t="b">
        <v>0</v>
      </c>
      <c r="N4030" s="11">
        <f t="shared" si="372"/>
        <v>28.050000000000004</v>
      </c>
      <c r="O4030" s="16">
        <f t="shared" si="373"/>
        <v>41765.938657407409</v>
      </c>
      <c r="P4030" s="18">
        <f t="shared" si="374"/>
        <v>41795.938657407409</v>
      </c>
      <c r="Q4030" t="s">
        <v>8271</v>
      </c>
      <c r="R4030" s="7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7">
        <v>20000</v>
      </c>
      <c r="E4031">
        <v>0</v>
      </c>
      <c r="F4031" t="s">
        <v>8221</v>
      </c>
      <c r="G4031" t="s">
        <v>8224</v>
      </c>
      <c r="H4031" t="s">
        <v>8246</v>
      </c>
      <c r="I4031" s="9">
        <v>1450053370</v>
      </c>
      <c r="J4031">
        <v>1447461370</v>
      </c>
      <c r="K4031" t="b">
        <v>0</v>
      </c>
      <c r="L4031">
        <v>0</v>
      </c>
      <c r="M4031" t="b">
        <v>0</v>
      </c>
      <c r="N4031" s="11">
        <f t="shared" si="372"/>
        <v>0</v>
      </c>
      <c r="O4031" s="16">
        <f t="shared" si="373"/>
        <v>42322.025115740747</v>
      </c>
      <c r="P4031" s="18">
        <f t="shared" si="374"/>
        <v>42352.025115740747</v>
      </c>
      <c r="Q4031" t="s">
        <v>8271</v>
      </c>
      <c r="R4031" s="7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7">
        <v>2500</v>
      </c>
      <c r="E4032">
        <v>400</v>
      </c>
      <c r="F4032" t="s">
        <v>8221</v>
      </c>
      <c r="G4032" t="s">
        <v>8224</v>
      </c>
      <c r="H4032" t="s">
        <v>8246</v>
      </c>
      <c r="I4032" s="9">
        <v>1454525340</v>
      </c>
      <c r="J4032">
        <v>1452008599</v>
      </c>
      <c r="K4032" t="b">
        <v>0</v>
      </c>
      <c r="L4032">
        <v>6</v>
      </c>
      <c r="M4032" t="b">
        <v>0</v>
      </c>
      <c r="N4032" s="11">
        <f t="shared" si="372"/>
        <v>16</v>
      </c>
      <c r="O4032" s="16">
        <f t="shared" si="373"/>
        <v>42374.655081018514</v>
      </c>
      <c r="P4032" s="18">
        <f t="shared" si="374"/>
        <v>42403.784027777772</v>
      </c>
      <c r="Q4032" t="s">
        <v>8271</v>
      </c>
      <c r="R4032" s="7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7">
        <v>5000</v>
      </c>
      <c r="E4033">
        <v>0</v>
      </c>
      <c r="F4033" t="s">
        <v>8221</v>
      </c>
      <c r="G4033" t="s">
        <v>8224</v>
      </c>
      <c r="H4033" t="s">
        <v>8246</v>
      </c>
      <c r="I4033" s="9">
        <v>1418914964</v>
      </c>
      <c r="J4033">
        <v>1414591364</v>
      </c>
      <c r="K4033" t="b">
        <v>0</v>
      </c>
      <c r="L4033">
        <v>0</v>
      </c>
      <c r="M4033" t="b">
        <v>0</v>
      </c>
      <c r="N4033" s="11">
        <f t="shared" si="372"/>
        <v>0</v>
      </c>
      <c r="O4033" s="16">
        <f t="shared" si="373"/>
        <v>41941.585231481484</v>
      </c>
      <c r="P4033" s="18">
        <f t="shared" si="374"/>
        <v>41991.626898148148</v>
      </c>
      <c r="Q4033" t="s">
        <v>8271</v>
      </c>
      <c r="R4033" s="7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7">
        <v>6048</v>
      </c>
      <c r="E4034">
        <v>413</v>
      </c>
      <c r="F4034" t="s">
        <v>8221</v>
      </c>
      <c r="G4034" t="s">
        <v>8224</v>
      </c>
      <c r="H4034" t="s">
        <v>8246</v>
      </c>
      <c r="I4034" s="9">
        <v>1450211116</v>
      </c>
      <c r="J4034">
        <v>1445023516</v>
      </c>
      <c r="K4034" t="b">
        <v>0</v>
      </c>
      <c r="L4034">
        <v>7</v>
      </c>
      <c r="M4034" t="b">
        <v>0</v>
      </c>
      <c r="N4034" s="11">
        <f t="shared" ref="N4034:N4097" si="378">E4034/D4034*100</f>
        <v>6.8287037037037033</v>
      </c>
      <c r="O4034" s="16">
        <f t="shared" ref="O4034:O4097" si="379">(((J4034/60)/60)/24)+DATE(1970,1,1)</f>
        <v>42293.809212962966</v>
      </c>
      <c r="P4034" s="18">
        <f t="shared" ref="P4034:P4097" si="380">(((I4034/60)/60)/24)+DATE(1970,1,1)</f>
        <v>42353.85087962963</v>
      </c>
      <c r="Q4034" t="s">
        <v>8271</v>
      </c>
      <c r="R4034" s="7">
        <f t="shared" ref="R4034:R4097" si="381">E4034/L4034</f>
        <v>59</v>
      </c>
      <c r="S4034" t="str">
        <f t="shared" si="376"/>
        <v>theater</v>
      </c>
      <c r="T4034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7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9">
        <v>1475398800</v>
      </c>
      <c r="J4035">
        <v>1472711224</v>
      </c>
      <c r="K4035" t="b">
        <v>0</v>
      </c>
      <c r="L4035">
        <v>94</v>
      </c>
      <c r="M4035" t="b">
        <v>0</v>
      </c>
      <c r="N4035" s="11">
        <f t="shared" si="378"/>
        <v>25.698702928870294</v>
      </c>
      <c r="O4035" s="16">
        <f t="shared" si="379"/>
        <v>42614.268796296295</v>
      </c>
      <c r="P4035" s="18">
        <f t="shared" si="380"/>
        <v>42645.375</v>
      </c>
      <c r="Q4035" t="s">
        <v>8271</v>
      </c>
      <c r="R4035" s="7">
        <f t="shared" si="381"/>
        <v>65.340319148936175</v>
      </c>
      <c r="S4035" t="str">
        <f t="shared" ref="S4035:S4098" si="382">LEFT(Q4035,FIND("/",Q4035)-1)</f>
        <v>theater</v>
      </c>
      <c r="T4035" t="str">
        <f t="shared" ref="T4035:T4098" si="383">RIGHT(Q4035,LEN(Q4035)-FIND("/",Q4035))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7">
        <v>13500</v>
      </c>
      <c r="E4036">
        <v>200</v>
      </c>
      <c r="F4036" t="s">
        <v>8221</v>
      </c>
      <c r="G4036" t="s">
        <v>8224</v>
      </c>
      <c r="H4036" t="s">
        <v>8246</v>
      </c>
      <c r="I4036" s="9">
        <v>1428097450</v>
      </c>
      <c r="J4036">
        <v>1425509050</v>
      </c>
      <c r="K4036" t="b">
        <v>0</v>
      </c>
      <c r="L4036">
        <v>2</v>
      </c>
      <c r="M4036" t="b">
        <v>0</v>
      </c>
      <c r="N4036" s="11">
        <f t="shared" si="378"/>
        <v>1.4814814814814816</v>
      </c>
      <c r="O4036" s="16">
        <f t="shared" si="379"/>
        <v>42067.947337962964</v>
      </c>
      <c r="P4036" s="18">
        <f t="shared" si="380"/>
        <v>42097.905671296292</v>
      </c>
      <c r="Q4036" t="s">
        <v>8271</v>
      </c>
      <c r="R4036" s="7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9">
        <v>1413925887</v>
      </c>
      <c r="J4037">
        <v>1411333887</v>
      </c>
      <c r="K4037" t="b">
        <v>0</v>
      </c>
      <c r="L4037">
        <v>25</v>
      </c>
      <c r="M4037" t="b">
        <v>0</v>
      </c>
      <c r="N4037" s="11">
        <f t="shared" si="378"/>
        <v>36.85</v>
      </c>
      <c r="O4037" s="16">
        <f t="shared" si="379"/>
        <v>41903.882951388885</v>
      </c>
      <c r="P4037" s="18">
        <f t="shared" si="380"/>
        <v>41933.882951388885</v>
      </c>
      <c r="Q4037" t="s">
        <v>8271</v>
      </c>
      <c r="R4037" s="7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7">
        <v>6000</v>
      </c>
      <c r="E4038">
        <v>2823</v>
      </c>
      <c r="F4038" t="s">
        <v>8221</v>
      </c>
      <c r="G4038" t="s">
        <v>8224</v>
      </c>
      <c r="H4038" t="s">
        <v>8246</v>
      </c>
      <c r="I4038" s="9">
        <v>1404253800</v>
      </c>
      <c r="J4038">
        <v>1402784964</v>
      </c>
      <c r="K4038" t="b">
        <v>0</v>
      </c>
      <c r="L4038">
        <v>17</v>
      </c>
      <c r="M4038" t="b">
        <v>0</v>
      </c>
      <c r="N4038" s="11">
        <f t="shared" si="378"/>
        <v>47.05</v>
      </c>
      <c r="O4038" s="16">
        <f t="shared" si="379"/>
        <v>41804.937083333331</v>
      </c>
      <c r="P4038" s="18">
        <f t="shared" si="380"/>
        <v>41821.9375</v>
      </c>
      <c r="Q4038" t="s">
        <v>8271</v>
      </c>
      <c r="R4038" s="7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7">
        <v>700</v>
      </c>
      <c r="E4039">
        <v>80</v>
      </c>
      <c r="F4039" t="s">
        <v>8221</v>
      </c>
      <c r="G4039" t="s">
        <v>8224</v>
      </c>
      <c r="H4039" t="s">
        <v>8246</v>
      </c>
      <c r="I4039" s="9">
        <v>1464099900</v>
      </c>
      <c r="J4039">
        <v>1462585315</v>
      </c>
      <c r="K4039" t="b">
        <v>0</v>
      </c>
      <c r="L4039">
        <v>2</v>
      </c>
      <c r="M4039" t="b">
        <v>0</v>
      </c>
      <c r="N4039" s="11">
        <f t="shared" si="378"/>
        <v>11.428571428571429</v>
      </c>
      <c r="O4039" s="16">
        <f t="shared" si="379"/>
        <v>42497.070775462969</v>
      </c>
      <c r="P4039" s="18">
        <f t="shared" si="380"/>
        <v>42514.600694444445</v>
      </c>
      <c r="Q4039" t="s">
        <v>8271</v>
      </c>
      <c r="R4039" s="7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7">
        <v>2500</v>
      </c>
      <c r="E4040">
        <v>301</v>
      </c>
      <c r="F4040" t="s">
        <v>8221</v>
      </c>
      <c r="G4040" t="s">
        <v>8224</v>
      </c>
      <c r="H4040" t="s">
        <v>8246</v>
      </c>
      <c r="I4040" s="9">
        <v>1413573010</v>
      </c>
      <c r="J4040">
        <v>1408389010</v>
      </c>
      <c r="K4040" t="b">
        <v>0</v>
      </c>
      <c r="L4040">
        <v>4</v>
      </c>
      <c r="M4040" t="b">
        <v>0</v>
      </c>
      <c r="N4040" s="11">
        <f t="shared" si="378"/>
        <v>12.04</v>
      </c>
      <c r="O4040" s="16">
        <f t="shared" si="379"/>
        <v>41869.798726851855</v>
      </c>
      <c r="P4040" s="18">
        <f t="shared" si="380"/>
        <v>41929.798726851855</v>
      </c>
      <c r="Q4040" t="s">
        <v>8271</v>
      </c>
      <c r="R4040" s="7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7">
        <v>500</v>
      </c>
      <c r="E4041">
        <v>300</v>
      </c>
      <c r="F4041" t="s">
        <v>8221</v>
      </c>
      <c r="G4041" t="s">
        <v>8224</v>
      </c>
      <c r="H4041" t="s">
        <v>8246</v>
      </c>
      <c r="I4041" s="9">
        <v>1448949540</v>
      </c>
      <c r="J4041">
        <v>1446048367</v>
      </c>
      <c r="K4041" t="b">
        <v>0</v>
      </c>
      <c r="L4041">
        <v>5</v>
      </c>
      <c r="M4041" t="b">
        <v>0</v>
      </c>
      <c r="N4041" s="11">
        <f t="shared" si="378"/>
        <v>60</v>
      </c>
      <c r="O4041" s="16">
        <f t="shared" si="379"/>
        <v>42305.670914351853</v>
      </c>
      <c r="P4041" s="18">
        <f t="shared" si="380"/>
        <v>42339.249305555553</v>
      </c>
      <c r="Q4041" t="s">
        <v>8271</v>
      </c>
      <c r="R4041" s="7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7">
        <v>8000</v>
      </c>
      <c r="E4042">
        <v>2500</v>
      </c>
      <c r="F4042" t="s">
        <v>8221</v>
      </c>
      <c r="G4042" t="s">
        <v>8224</v>
      </c>
      <c r="H4042" t="s">
        <v>8246</v>
      </c>
      <c r="I4042" s="9">
        <v>1437188400</v>
      </c>
      <c r="J4042">
        <v>1432100004</v>
      </c>
      <c r="K4042" t="b">
        <v>0</v>
      </c>
      <c r="L4042">
        <v>2</v>
      </c>
      <c r="M4042" t="b">
        <v>0</v>
      </c>
      <c r="N4042" s="11">
        <f t="shared" si="378"/>
        <v>31.25</v>
      </c>
      <c r="O4042" s="16">
        <f t="shared" si="379"/>
        <v>42144.231527777782</v>
      </c>
      <c r="P4042" s="18">
        <f t="shared" si="380"/>
        <v>42203.125</v>
      </c>
      <c r="Q4042" t="s">
        <v>8271</v>
      </c>
      <c r="R4042" s="7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7">
        <v>5000</v>
      </c>
      <c r="E4043">
        <v>21</v>
      </c>
      <c r="F4043" t="s">
        <v>8221</v>
      </c>
      <c r="G4043" t="s">
        <v>8225</v>
      </c>
      <c r="H4043" t="s">
        <v>8247</v>
      </c>
      <c r="I4043" s="9">
        <v>1473160954</v>
      </c>
      <c r="J4043">
        <v>1467976954</v>
      </c>
      <c r="K4043" t="b">
        <v>0</v>
      </c>
      <c r="L4043">
        <v>2</v>
      </c>
      <c r="M4043" t="b">
        <v>0</v>
      </c>
      <c r="N4043" s="11">
        <f t="shared" si="378"/>
        <v>0.42</v>
      </c>
      <c r="O4043" s="16">
        <f t="shared" si="379"/>
        <v>42559.474004629628</v>
      </c>
      <c r="P4043" s="18">
        <f t="shared" si="380"/>
        <v>42619.474004629628</v>
      </c>
      <c r="Q4043" t="s">
        <v>8271</v>
      </c>
      <c r="R4043" s="7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7">
        <v>10000</v>
      </c>
      <c r="E4044">
        <v>21</v>
      </c>
      <c r="F4044" t="s">
        <v>8221</v>
      </c>
      <c r="G4044" t="s">
        <v>8224</v>
      </c>
      <c r="H4044" t="s">
        <v>8246</v>
      </c>
      <c r="I4044" s="9">
        <v>1421781360</v>
      </c>
      <c r="J4044">
        <v>1419213664</v>
      </c>
      <c r="K4044" t="b">
        <v>0</v>
      </c>
      <c r="L4044">
        <v>3</v>
      </c>
      <c r="M4044" t="b">
        <v>0</v>
      </c>
      <c r="N4044" s="11">
        <f t="shared" si="378"/>
        <v>0.21</v>
      </c>
      <c r="O4044" s="16">
        <f t="shared" si="379"/>
        <v>41995.084074074075</v>
      </c>
      <c r="P4044" s="18">
        <f t="shared" si="380"/>
        <v>42024.802777777775</v>
      </c>
      <c r="Q4044" t="s">
        <v>8271</v>
      </c>
      <c r="R4044" s="7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7">
        <v>300</v>
      </c>
      <c r="E4045">
        <v>0</v>
      </c>
      <c r="F4045" t="s">
        <v>8221</v>
      </c>
      <c r="G4045" t="s">
        <v>8229</v>
      </c>
      <c r="H4045" t="s">
        <v>8251</v>
      </c>
      <c r="I4045" s="9">
        <v>1416524325</v>
      </c>
      <c r="J4045">
        <v>1415228325</v>
      </c>
      <c r="K4045" t="b">
        <v>0</v>
      </c>
      <c r="L4045">
        <v>0</v>
      </c>
      <c r="M4045" t="b">
        <v>0</v>
      </c>
      <c r="N4045" s="11">
        <f t="shared" si="378"/>
        <v>0</v>
      </c>
      <c r="O4045" s="16">
        <f t="shared" si="379"/>
        <v>41948.957465277781</v>
      </c>
      <c r="P4045" s="18">
        <f t="shared" si="380"/>
        <v>41963.957465277781</v>
      </c>
      <c r="Q4045" t="s">
        <v>8271</v>
      </c>
      <c r="R4045" s="7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7">
        <v>600</v>
      </c>
      <c r="E4046">
        <v>225</v>
      </c>
      <c r="F4046" t="s">
        <v>8221</v>
      </c>
      <c r="G4046" t="s">
        <v>8224</v>
      </c>
      <c r="H4046" t="s">
        <v>8246</v>
      </c>
      <c r="I4046" s="9">
        <v>1428642000</v>
      </c>
      <c r="J4046">
        <v>1426050982</v>
      </c>
      <c r="K4046" t="b">
        <v>0</v>
      </c>
      <c r="L4046">
        <v>4</v>
      </c>
      <c r="M4046" t="b">
        <v>0</v>
      </c>
      <c r="N4046" s="11">
        <f t="shared" si="378"/>
        <v>37.5</v>
      </c>
      <c r="O4046" s="16">
        <f t="shared" si="379"/>
        <v>42074.219699074078</v>
      </c>
      <c r="P4046" s="18">
        <f t="shared" si="380"/>
        <v>42104.208333333328</v>
      </c>
      <c r="Q4046" t="s">
        <v>8271</v>
      </c>
      <c r="R4046" s="7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7">
        <v>5000</v>
      </c>
      <c r="E4047">
        <v>1</v>
      </c>
      <c r="F4047" t="s">
        <v>8221</v>
      </c>
      <c r="G4047" t="s">
        <v>8226</v>
      </c>
      <c r="H4047" t="s">
        <v>8248</v>
      </c>
      <c r="I4047" s="9">
        <v>1408596589</v>
      </c>
      <c r="J4047">
        <v>1406004589</v>
      </c>
      <c r="K4047" t="b">
        <v>0</v>
      </c>
      <c r="L4047">
        <v>1</v>
      </c>
      <c r="M4047" t="b">
        <v>0</v>
      </c>
      <c r="N4047" s="11">
        <f t="shared" si="378"/>
        <v>0.02</v>
      </c>
      <c r="O4047" s="16">
        <f t="shared" si="379"/>
        <v>41842.201261574075</v>
      </c>
      <c r="P4047" s="18">
        <f t="shared" si="380"/>
        <v>41872.201261574075</v>
      </c>
      <c r="Q4047" t="s">
        <v>8271</v>
      </c>
      <c r="R4047" s="7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7">
        <v>5600</v>
      </c>
      <c r="E4048">
        <v>460</v>
      </c>
      <c r="F4048" t="s">
        <v>8221</v>
      </c>
      <c r="G4048" t="s">
        <v>8224</v>
      </c>
      <c r="H4048" t="s">
        <v>8246</v>
      </c>
      <c r="I4048" s="9">
        <v>1413992210</v>
      </c>
      <c r="J4048">
        <v>1411400210</v>
      </c>
      <c r="K4048" t="b">
        <v>0</v>
      </c>
      <c r="L4048">
        <v>12</v>
      </c>
      <c r="M4048" t="b">
        <v>0</v>
      </c>
      <c r="N4048" s="11">
        <f t="shared" si="378"/>
        <v>8.2142857142857135</v>
      </c>
      <c r="O4048" s="16">
        <f t="shared" si="379"/>
        <v>41904.650578703702</v>
      </c>
      <c r="P4048" s="18">
        <f t="shared" si="380"/>
        <v>41934.650578703702</v>
      </c>
      <c r="Q4048" t="s">
        <v>8271</v>
      </c>
      <c r="R4048" s="7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7">
        <v>5000</v>
      </c>
      <c r="E4049">
        <v>110</v>
      </c>
      <c r="F4049" t="s">
        <v>8221</v>
      </c>
      <c r="G4049" t="s">
        <v>8224</v>
      </c>
      <c r="H4049" t="s">
        <v>8246</v>
      </c>
      <c r="I4049" s="9">
        <v>1420938000</v>
      </c>
      <c r="J4049">
        <v>1418862743</v>
      </c>
      <c r="K4049" t="b">
        <v>0</v>
      </c>
      <c r="L4049">
        <v>4</v>
      </c>
      <c r="M4049" t="b">
        <v>0</v>
      </c>
      <c r="N4049" s="11">
        <f t="shared" si="378"/>
        <v>2.1999999999999997</v>
      </c>
      <c r="O4049" s="16">
        <f t="shared" si="379"/>
        <v>41991.022488425922</v>
      </c>
      <c r="P4049" s="18">
        <f t="shared" si="380"/>
        <v>42015.041666666672</v>
      </c>
      <c r="Q4049" t="s">
        <v>8271</v>
      </c>
      <c r="R4049" s="7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7">
        <v>17000</v>
      </c>
      <c r="E4050">
        <v>3001</v>
      </c>
      <c r="F4050" t="s">
        <v>8221</v>
      </c>
      <c r="G4050" t="s">
        <v>8225</v>
      </c>
      <c r="H4050" t="s">
        <v>8247</v>
      </c>
      <c r="I4050" s="9">
        <v>1460373187</v>
      </c>
      <c r="J4050">
        <v>1457352787</v>
      </c>
      <c r="K4050" t="b">
        <v>0</v>
      </c>
      <c r="L4050">
        <v>91</v>
      </c>
      <c r="M4050" t="b">
        <v>0</v>
      </c>
      <c r="N4050" s="11">
        <f t="shared" si="378"/>
        <v>17.652941176470588</v>
      </c>
      <c r="O4050" s="16">
        <f t="shared" si="379"/>
        <v>42436.509108796294</v>
      </c>
      <c r="P4050" s="18">
        <f t="shared" si="380"/>
        <v>42471.467442129629</v>
      </c>
      <c r="Q4050" t="s">
        <v>8271</v>
      </c>
      <c r="R4050" s="7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7">
        <v>20000</v>
      </c>
      <c r="E4051">
        <v>16</v>
      </c>
      <c r="F4051" t="s">
        <v>8221</v>
      </c>
      <c r="G4051" t="s">
        <v>8224</v>
      </c>
      <c r="H4051" t="s">
        <v>8246</v>
      </c>
      <c r="I4051" s="9">
        <v>1436914815</v>
      </c>
      <c r="J4051">
        <v>1434322815</v>
      </c>
      <c r="K4051" t="b">
        <v>0</v>
      </c>
      <c r="L4051">
        <v>1</v>
      </c>
      <c r="M4051" t="b">
        <v>0</v>
      </c>
      <c r="N4051" s="11">
        <f t="shared" si="378"/>
        <v>0.08</v>
      </c>
      <c r="O4051" s="16">
        <f t="shared" si="379"/>
        <v>42169.958506944444</v>
      </c>
      <c r="P4051" s="18">
        <f t="shared" si="380"/>
        <v>42199.958506944444</v>
      </c>
      <c r="Q4051" t="s">
        <v>8271</v>
      </c>
      <c r="R4051" s="7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7">
        <v>1500</v>
      </c>
      <c r="E4052">
        <v>1</v>
      </c>
      <c r="F4052" t="s">
        <v>8221</v>
      </c>
      <c r="G4052" t="s">
        <v>8224</v>
      </c>
      <c r="H4052" t="s">
        <v>8246</v>
      </c>
      <c r="I4052" s="9">
        <v>1414077391</v>
      </c>
      <c r="J4052">
        <v>1411485391</v>
      </c>
      <c r="K4052" t="b">
        <v>0</v>
      </c>
      <c r="L4052">
        <v>1</v>
      </c>
      <c r="M4052" t="b">
        <v>0</v>
      </c>
      <c r="N4052" s="11">
        <f t="shared" si="378"/>
        <v>6.6666666666666666E-2</v>
      </c>
      <c r="O4052" s="16">
        <f t="shared" si="379"/>
        <v>41905.636469907404</v>
      </c>
      <c r="P4052" s="18">
        <f t="shared" si="380"/>
        <v>41935.636469907404</v>
      </c>
      <c r="Q4052" t="s">
        <v>8271</v>
      </c>
      <c r="R4052" s="7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7">
        <v>500</v>
      </c>
      <c r="E4053">
        <v>0</v>
      </c>
      <c r="F4053" t="s">
        <v>8221</v>
      </c>
      <c r="G4053" t="s">
        <v>8224</v>
      </c>
      <c r="H4053" t="s">
        <v>8246</v>
      </c>
      <c r="I4053" s="9">
        <v>1399618380</v>
      </c>
      <c r="J4053">
        <v>1399058797</v>
      </c>
      <c r="K4053" t="b">
        <v>0</v>
      </c>
      <c r="L4053">
        <v>0</v>
      </c>
      <c r="M4053" t="b">
        <v>0</v>
      </c>
      <c r="N4053" s="11">
        <f t="shared" si="378"/>
        <v>0</v>
      </c>
      <c r="O4053" s="16">
        <f t="shared" si="379"/>
        <v>41761.810150462967</v>
      </c>
      <c r="P4053" s="18">
        <f t="shared" si="380"/>
        <v>41768.286805555559</v>
      </c>
      <c r="Q4053" t="s">
        <v>8271</v>
      </c>
      <c r="R4053" s="7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7">
        <v>3000</v>
      </c>
      <c r="E4054">
        <v>1126</v>
      </c>
      <c r="F4054" t="s">
        <v>8221</v>
      </c>
      <c r="G4054" t="s">
        <v>8224</v>
      </c>
      <c r="H4054" t="s">
        <v>8246</v>
      </c>
      <c r="I4054" s="9">
        <v>1413234316</v>
      </c>
      <c r="J4054">
        <v>1408050316</v>
      </c>
      <c r="K4054" t="b">
        <v>0</v>
      </c>
      <c r="L4054">
        <v>13</v>
      </c>
      <c r="M4054" t="b">
        <v>0</v>
      </c>
      <c r="N4054" s="11">
        <f t="shared" si="378"/>
        <v>37.533333333333339</v>
      </c>
      <c r="O4054" s="16">
        <f t="shared" si="379"/>
        <v>41865.878657407404</v>
      </c>
      <c r="P4054" s="18">
        <f t="shared" si="380"/>
        <v>41925.878657407404</v>
      </c>
      <c r="Q4054" t="s">
        <v>8271</v>
      </c>
      <c r="R4054" s="7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7">
        <v>500</v>
      </c>
      <c r="E4055">
        <v>110</v>
      </c>
      <c r="F4055" t="s">
        <v>8221</v>
      </c>
      <c r="G4055" t="s">
        <v>8225</v>
      </c>
      <c r="H4055" t="s">
        <v>8247</v>
      </c>
      <c r="I4055" s="9">
        <v>1416081600</v>
      </c>
      <c r="J4055">
        <v>1413477228</v>
      </c>
      <c r="K4055" t="b">
        <v>0</v>
      </c>
      <c r="L4055">
        <v>2</v>
      </c>
      <c r="M4055" t="b">
        <v>0</v>
      </c>
      <c r="N4055" s="11">
        <f t="shared" si="378"/>
        <v>22</v>
      </c>
      <c r="O4055" s="16">
        <f t="shared" si="379"/>
        <v>41928.690138888887</v>
      </c>
      <c r="P4055" s="18">
        <f t="shared" si="380"/>
        <v>41958.833333333328</v>
      </c>
      <c r="Q4055" t="s">
        <v>8271</v>
      </c>
      <c r="R4055" s="7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7">
        <v>8880</v>
      </c>
      <c r="E4056">
        <v>0</v>
      </c>
      <c r="F4056" t="s">
        <v>8221</v>
      </c>
      <c r="G4056" t="s">
        <v>8224</v>
      </c>
      <c r="H4056" t="s">
        <v>8246</v>
      </c>
      <c r="I4056" s="9">
        <v>1475294400</v>
      </c>
      <c r="J4056">
        <v>1472674285</v>
      </c>
      <c r="K4056" t="b">
        <v>0</v>
      </c>
      <c r="L4056">
        <v>0</v>
      </c>
      <c r="M4056" t="b">
        <v>0</v>
      </c>
      <c r="N4056" s="11">
        <f t="shared" si="378"/>
        <v>0</v>
      </c>
      <c r="O4056" s="16">
        <f t="shared" si="379"/>
        <v>42613.841261574074</v>
      </c>
      <c r="P4056" s="18">
        <f t="shared" si="380"/>
        <v>42644.166666666672</v>
      </c>
      <c r="Q4056" t="s">
        <v>8271</v>
      </c>
      <c r="R4056" s="7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7">
        <v>5000</v>
      </c>
      <c r="E4057">
        <v>881</v>
      </c>
      <c r="F4057" t="s">
        <v>8221</v>
      </c>
      <c r="G4057" t="s">
        <v>8225</v>
      </c>
      <c r="H4057" t="s">
        <v>8247</v>
      </c>
      <c r="I4057" s="9">
        <v>1403192031</v>
      </c>
      <c r="J4057">
        <v>1400600031</v>
      </c>
      <c r="K4057" t="b">
        <v>0</v>
      </c>
      <c r="L4057">
        <v>21</v>
      </c>
      <c r="M4057" t="b">
        <v>0</v>
      </c>
      <c r="N4057" s="11">
        <f t="shared" si="378"/>
        <v>17.62</v>
      </c>
      <c r="O4057" s="16">
        <f t="shared" si="379"/>
        <v>41779.648506944446</v>
      </c>
      <c r="P4057" s="18">
        <f t="shared" si="380"/>
        <v>41809.648506944446</v>
      </c>
      <c r="Q4057" t="s">
        <v>8271</v>
      </c>
      <c r="R4057" s="7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7">
        <v>1500</v>
      </c>
      <c r="E4058">
        <v>795</v>
      </c>
      <c r="F4058" t="s">
        <v>8221</v>
      </c>
      <c r="G4058" t="s">
        <v>8224</v>
      </c>
      <c r="H4058" t="s">
        <v>8246</v>
      </c>
      <c r="I4058" s="9">
        <v>1467575940</v>
      </c>
      <c r="J4058">
        <v>1465856639</v>
      </c>
      <c r="K4058" t="b">
        <v>0</v>
      </c>
      <c r="L4058">
        <v>9</v>
      </c>
      <c r="M4058" t="b">
        <v>0</v>
      </c>
      <c r="N4058" s="11">
        <f t="shared" si="378"/>
        <v>53</v>
      </c>
      <c r="O4058" s="16">
        <f t="shared" si="379"/>
        <v>42534.933321759265</v>
      </c>
      <c r="P4058" s="18">
        <f t="shared" si="380"/>
        <v>42554.832638888889</v>
      </c>
      <c r="Q4058" t="s">
        <v>8271</v>
      </c>
      <c r="R4058" s="7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7">
        <v>3500</v>
      </c>
      <c r="E4059">
        <v>775</v>
      </c>
      <c r="F4059" t="s">
        <v>8221</v>
      </c>
      <c r="G4059" t="s">
        <v>8225</v>
      </c>
      <c r="H4059" t="s">
        <v>8247</v>
      </c>
      <c r="I4059" s="9">
        <v>1448492400</v>
      </c>
      <c r="J4059">
        <v>1446506080</v>
      </c>
      <c r="K4059" t="b">
        <v>0</v>
      </c>
      <c r="L4059">
        <v>6</v>
      </c>
      <c r="M4059" t="b">
        <v>0</v>
      </c>
      <c r="N4059" s="11">
        <f t="shared" si="378"/>
        <v>22.142857142857142</v>
      </c>
      <c r="O4059" s="16">
        <f t="shared" si="379"/>
        <v>42310.968518518523</v>
      </c>
      <c r="P4059" s="18">
        <f t="shared" si="380"/>
        <v>42333.958333333328</v>
      </c>
      <c r="Q4059" t="s">
        <v>8271</v>
      </c>
      <c r="R4059" s="7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7">
        <v>3750</v>
      </c>
      <c r="E4060">
        <v>95</v>
      </c>
      <c r="F4060" t="s">
        <v>8221</v>
      </c>
      <c r="G4060" t="s">
        <v>8224</v>
      </c>
      <c r="H4060" t="s">
        <v>8246</v>
      </c>
      <c r="I4060" s="9">
        <v>1459483140</v>
      </c>
      <c r="J4060">
        <v>1458178044</v>
      </c>
      <c r="K4060" t="b">
        <v>0</v>
      </c>
      <c r="L4060">
        <v>4</v>
      </c>
      <c r="M4060" t="b">
        <v>0</v>
      </c>
      <c r="N4060" s="11">
        <f t="shared" si="378"/>
        <v>2.5333333333333332</v>
      </c>
      <c r="O4060" s="16">
        <f t="shared" si="379"/>
        <v>42446.060694444444</v>
      </c>
      <c r="P4060" s="18">
        <f t="shared" si="380"/>
        <v>42461.165972222225</v>
      </c>
      <c r="Q4060" t="s">
        <v>8271</v>
      </c>
      <c r="R4060" s="7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7">
        <v>10000</v>
      </c>
      <c r="E4061">
        <v>250</v>
      </c>
      <c r="F4061" t="s">
        <v>8221</v>
      </c>
      <c r="G4061" t="s">
        <v>8229</v>
      </c>
      <c r="H4061" t="s">
        <v>8251</v>
      </c>
      <c r="I4061" s="9">
        <v>1410836400</v>
      </c>
      <c r="J4061">
        <v>1408116152</v>
      </c>
      <c r="K4061" t="b">
        <v>0</v>
      </c>
      <c r="L4061">
        <v>7</v>
      </c>
      <c r="M4061" t="b">
        <v>0</v>
      </c>
      <c r="N4061" s="11">
        <f t="shared" si="378"/>
        <v>2.5</v>
      </c>
      <c r="O4061" s="16">
        <f t="shared" si="379"/>
        <v>41866.640648148146</v>
      </c>
      <c r="P4061" s="18">
        <f t="shared" si="380"/>
        <v>41898.125</v>
      </c>
      <c r="Q4061" t="s">
        <v>8271</v>
      </c>
      <c r="R4061" s="7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7">
        <v>10000</v>
      </c>
      <c r="E4062">
        <v>285</v>
      </c>
      <c r="F4062" t="s">
        <v>8221</v>
      </c>
      <c r="G4062" t="s">
        <v>8229</v>
      </c>
      <c r="H4062" t="s">
        <v>8251</v>
      </c>
      <c r="I4062" s="9">
        <v>1403539200</v>
      </c>
      <c r="J4062">
        <v>1400604056</v>
      </c>
      <c r="K4062" t="b">
        <v>0</v>
      </c>
      <c r="L4062">
        <v>5</v>
      </c>
      <c r="M4062" t="b">
        <v>0</v>
      </c>
      <c r="N4062" s="11">
        <f t="shared" si="378"/>
        <v>2.85</v>
      </c>
      <c r="O4062" s="16">
        <f t="shared" si="379"/>
        <v>41779.695092592592</v>
      </c>
      <c r="P4062" s="18">
        <f t="shared" si="380"/>
        <v>41813.666666666664</v>
      </c>
      <c r="Q4062" t="s">
        <v>8271</v>
      </c>
      <c r="R4062" s="7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7">
        <v>525</v>
      </c>
      <c r="E4063">
        <v>0</v>
      </c>
      <c r="F4063" t="s">
        <v>8221</v>
      </c>
      <c r="G4063" t="s">
        <v>8224</v>
      </c>
      <c r="H4063" t="s">
        <v>8246</v>
      </c>
      <c r="I4063" s="9">
        <v>1461205423</v>
      </c>
      <c r="J4063">
        <v>1456025023</v>
      </c>
      <c r="K4063" t="b">
        <v>0</v>
      </c>
      <c r="L4063">
        <v>0</v>
      </c>
      <c r="M4063" t="b">
        <v>0</v>
      </c>
      <c r="N4063" s="11">
        <f t="shared" si="378"/>
        <v>0</v>
      </c>
      <c r="O4063" s="16">
        <f t="shared" si="379"/>
        <v>42421.141469907408</v>
      </c>
      <c r="P4063" s="18">
        <f t="shared" si="380"/>
        <v>42481.099803240737</v>
      </c>
      <c r="Q4063" t="s">
        <v>8271</v>
      </c>
      <c r="R4063" s="7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7">
        <v>20000</v>
      </c>
      <c r="E4064">
        <v>490</v>
      </c>
      <c r="F4064" t="s">
        <v>8221</v>
      </c>
      <c r="G4064" t="s">
        <v>8224</v>
      </c>
      <c r="H4064" t="s">
        <v>8246</v>
      </c>
      <c r="I4064" s="9">
        <v>1467481468</v>
      </c>
      <c r="J4064">
        <v>1464889468</v>
      </c>
      <c r="K4064" t="b">
        <v>0</v>
      </c>
      <c r="L4064">
        <v>3</v>
      </c>
      <c r="M4064" t="b">
        <v>0</v>
      </c>
      <c r="N4064" s="11">
        <f t="shared" si="378"/>
        <v>2.4500000000000002</v>
      </c>
      <c r="O4064" s="16">
        <f t="shared" si="379"/>
        <v>42523.739212962959</v>
      </c>
      <c r="P4064" s="18">
        <f t="shared" si="380"/>
        <v>42553.739212962959</v>
      </c>
      <c r="Q4064" t="s">
        <v>8271</v>
      </c>
      <c r="R4064" s="7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7">
        <v>9500</v>
      </c>
      <c r="E4065">
        <v>135</v>
      </c>
      <c r="F4065" t="s">
        <v>8221</v>
      </c>
      <c r="G4065" t="s">
        <v>8225</v>
      </c>
      <c r="H4065" t="s">
        <v>8247</v>
      </c>
      <c r="I4065" s="9">
        <v>1403886084</v>
      </c>
      <c r="J4065">
        <v>1401294084</v>
      </c>
      <c r="K4065" t="b">
        <v>0</v>
      </c>
      <c r="L4065">
        <v>9</v>
      </c>
      <c r="M4065" t="b">
        <v>0</v>
      </c>
      <c r="N4065" s="11">
        <f t="shared" si="378"/>
        <v>1.4210526315789473</v>
      </c>
      <c r="O4065" s="16">
        <f t="shared" si="379"/>
        <v>41787.681527777779</v>
      </c>
      <c r="P4065" s="18">
        <f t="shared" si="380"/>
        <v>41817.681527777779</v>
      </c>
      <c r="Q4065" t="s">
        <v>8271</v>
      </c>
      <c r="R4065" s="7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7">
        <v>2000</v>
      </c>
      <c r="E4066">
        <v>385</v>
      </c>
      <c r="F4066" t="s">
        <v>8221</v>
      </c>
      <c r="G4066" t="s">
        <v>8226</v>
      </c>
      <c r="H4066" t="s">
        <v>8248</v>
      </c>
      <c r="I4066" s="9">
        <v>1430316426</v>
      </c>
      <c r="J4066">
        <v>1427724426</v>
      </c>
      <c r="K4066" t="b">
        <v>0</v>
      </c>
      <c r="L4066">
        <v>6</v>
      </c>
      <c r="M4066" t="b">
        <v>0</v>
      </c>
      <c r="N4066" s="11">
        <f t="shared" si="378"/>
        <v>19.25</v>
      </c>
      <c r="O4066" s="16">
        <f t="shared" si="379"/>
        <v>42093.588263888887</v>
      </c>
      <c r="P4066" s="18">
        <f t="shared" si="380"/>
        <v>42123.588263888887</v>
      </c>
      <c r="Q4066" t="s">
        <v>8271</v>
      </c>
      <c r="R4066" s="7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7">
        <v>4000</v>
      </c>
      <c r="E4067">
        <v>27</v>
      </c>
      <c r="F4067" t="s">
        <v>8221</v>
      </c>
      <c r="G4067" t="s">
        <v>8224</v>
      </c>
      <c r="H4067" t="s">
        <v>8246</v>
      </c>
      <c r="I4067" s="9">
        <v>1407883811</v>
      </c>
      <c r="J4067">
        <v>1405291811</v>
      </c>
      <c r="K4067" t="b">
        <v>0</v>
      </c>
      <c r="L4067">
        <v>4</v>
      </c>
      <c r="M4067" t="b">
        <v>0</v>
      </c>
      <c r="N4067" s="11">
        <f t="shared" si="378"/>
        <v>0.67500000000000004</v>
      </c>
      <c r="O4067" s="16">
        <f t="shared" si="379"/>
        <v>41833.951516203706</v>
      </c>
      <c r="P4067" s="18">
        <f t="shared" si="380"/>
        <v>41863.951516203706</v>
      </c>
      <c r="Q4067" t="s">
        <v>8271</v>
      </c>
      <c r="R4067" s="7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7">
        <v>15000</v>
      </c>
      <c r="E4068">
        <v>25</v>
      </c>
      <c r="F4068" t="s">
        <v>8221</v>
      </c>
      <c r="G4068" t="s">
        <v>8224</v>
      </c>
      <c r="H4068" t="s">
        <v>8246</v>
      </c>
      <c r="I4068" s="9">
        <v>1463619388</v>
      </c>
      <c r="J4068">
        <v>1461027388</v>
      </c>
      <c r="K4068" t="b">
        <v>0</v>
      </c>
      <c r="L4068">
        <v>1</v>
      </c>
      <c r="M4068" t="b">
        <v>0</v>
      </c>
      <c r="N4068" s="11">
        <f t="shared" si="378"/>
        <v>0.16666666666666669</v>
      </c>
      <c r="O4068" s="16">
        <f t="shared" si="379"/>
        <v>42479.039212962962</v>
      </c>
      <c r="P4068" s="18">
        <f t="shared" si="380"/>
        <v>42509.039212962962</v>
      </c>
      <c r="Q4068" t="s">
        <v>8271</v>
      </c>
      <c r="R4068" s="7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7">
        <v>5000</v>
      </c>
      <c r="E4069">
        <v>3045</v>
      </c>
      <c r="F4069" t="s">
        <v>8221</v>
      </c>
      <c r="G4069" t="s">
        <v>8224</v>
      </c>
      <c r="H4069" t="s">
        <v>8246</v>
      </c>
      <c r="I4069" s="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>
        <f t="shared" si="378"/>
        <v>60.9</v>
      </c>
      <c r="O4069" s="16">
        <f t="shared" si="379"/>
        <v>42235.117476851854</v>
      </c>
      <c r="P4069" s="18">
        <f t="shared" si="380"/>
        <v>42275.117476851854</v>
      </c>
      <c r="Q4069" t="s">
        <v>8271</v>
      </c>
      <c r="R4069" s="7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7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9">
        <v>1484348700</v>
      </c>
      <c r="J4070">
        <v>1481756855</v>
      </c>
      <c r="K4070" t="b">
        <v>0</v>
      </c>
      <c r="L4070">
        <v>1</v>
      </c>
      <c r="M4070" t="b">
        <v>0</v>
      </c>
      <c r="N4070" s="11">
        <f t="shared" si="378"/>
        <v>1</v>
      </c>
      <c r="O4070" s="16">
        <f t="shared" si="379"/>
        <v>42718.963599537034</v>
      </c>
      <c r="P4070" s="18">
        <f t="shared" si="380"/>
        <v>42748.961805555555</v>
      </c>
      <c r="Q4070" t="s">
        <v>8271</v>
      </c>
      <c r="R4070" s="7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7">
        <v>1250</v>
      </c>
      <c r="E4071">
        <v>430</v>
      </c>
      <c r="F4071" t="s">
        <v>8221</v>
      </c>
      <c r="G4071" t="s">
        <v>8225</v>
      </c>
      <c r="H4071" t="s">
        <v>8247</v>
      </c>
      <c r="I4071" s="9">
        <v>1425124800</v>
      </c>
      <c r="J4071">
        <v>1421596356</v>
      </c>
      <c r="K4071" t="b">
        <v>0</v>
      </c>
      <c r="L4071">
        <v>13</v>
      </c>
      <c r="M4071" t="b">
        <v>0</v>
      </c>
      <c r="N4071" s="11">
        <f t="shared" si="378"/>
        <v>34.4</v>
      </c>
      <c r="O4071" s="16">
        <f t="shared" si="379"/>
        <v>42022.661527777775</v>
      </c>
      <c r="P4071" s="18">
        <f t="shared" si="380"/>
        <v>42063.5</v>
      </c>
      <c r="Q4071" t="s">
        <v>8271</v>
      </c>
      <c r="R4071" s="7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7">
        <v>1000</v>
      </c>
      <c r="E4072">
        <v>165</v>
      </c>
      <c r="F4072" t="s">
        <v>8221</v>
      </c>
      <c r="G4072" t="s">
        <v>8224</v>
      </c>
      <c r="H4072" t="s">
        <v>8246</v>
      </c>
      <c r="I4072" s="9">
        <v>1425178800</v>
      </c>
      <c r="J4072">
        <v>1422374420</v>
      </c>
      <c r="K4072" t="b">
        <v>0</v>
      </c>
      <c r="L4072">
        <v>6</v>
      </c>
      <c r="M4072" t="b">
        <v>0</v>
      </c>
      <c r="N4072" s="11">
        <f t="shared" si="378"/>
        <v>16.5</v>
      </c>
      <c r="O4072" s="16">
        <f t="shared" si="379"/>
        <v>42031.666898148149</v>
      </c>
      <c r="P4072" s="18">
        <f t="shared" si="380"/>
        <v>42064.125</v>
      </c>
      <c r="Q4072" t="s">
        <v>8271</v>
      </c>
      <c r="R4072" s="7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7">
        <v>20000</v>
      </c>
      <c r="E4073">
        <v>0</v>
      </c>
      <c r="F4073" t="s">
        <v>8221</v>
      </c>
      <c r="G4073" t="s">
        <v>8238</v>
      </c>
      <c r="H4073" t="s">
        <v>8256</v>
      </c>
      <c r="I4073" s="9">
        <v>1482779931</v>
      </c>
      <c r="J4073">
        <v>1480187931</v>
      </c>
      <c r="K4073" t="b">
        <v>0</v>
      </c>
      <c r="L4073">
        <v>0</v>
      </c>
      <c r="M4073" t="b">
        <v>0</v>
      </c>
      <c r="N4073" s="11">
        <f t="shared" si="378"/>
        <v>0</v>
      </c>
      <c r="O4073" s="16">
        <f t="shared" si="379"/>
        <v>42700.804756944446</v>
      </c>
      <c r="P4073" s="18">
        <f t="shared" si="380"/>
        <v>42730.804756944446</v>
      </c>
      <c r="Q4073" t="s">
        <v>8271</v>
      </c>
      <c r="R4073" s="7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7">
        <v>1000</v>
      </c>
      <c r="E4074">
        <v>4</v>
      </c>
      <c r="F4074" t="s">
        <v>8221</v>
      </c>
      <c r="G4074" t="s">
        <v>8225</v>
      </c>
      <c r="H4074" t="s">
        <v>8247</v>
      </c>
      <c r="I4074" s="9">
        <v>1408646111</v>
      </c>
      <c r="J4074">
        <v>1403462111</v>
      </c>
      <c r="K4074" t="b">
        <v>0</v>
      </c>
      <c r="L4074">
        <v>2</v>
      </c>
      <c r="M4074" t="b">
        <v>0</v>
      </c>
      <c r="N4074" s="11">
        <f t="shared" si="378"/>
        <v>0.4</v>
      </c>
      <c r="O4074" s="16">
        <f t="shared" si="379"/>
        <v>41812.77443287037</v>
      </c>
      <c r="P4074" s="18">
        <f t="shared" si="380"/>
        <v>41872.77443287037</v>
      </c>
      <c r="Q4074" t="s">
        <v>8271</v>
      </c>
      <c r="R4074" s="7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7">
        <v>3500</v>
      </c>
      <c r="E4075">
        <v>37</v>
      </c>
      <c r="F4075" t="s">
        <v>8221</v>
      </c>
      <c r="G4075" t="s">
        <v>8224</v>
      </c>
      <c r="H4075" t="s">
        <v>8246</v>
      </c>
      <c r="I4075" s="9">
        <v>1431144000</v>
      </c>
      <c r="J4075">
        <v>1426407426</v>
      </c>
      <c r="K4075" t="b">
        <v>0</v>
      </c>
      <c r="L4075">
        <v>2</v>
      </c>
      <c r="M4075" t="b">
        <v>0</v>
      </c>
      <c r="N4075" s="11">
        <f t="shared" si="378"/>
        <v>1.0571428571428572</v>
      </c>
      <c r="O4075" s="16">
        <f t="shared" si="379"/>
        <v>42078.34520833334</v>
      </c>
      <c r="P4075" s="18">
        <f t="shared" si="380"/>
        <v>42133.166666666672</v>
      </c>
      <c r="Q4075" t="s">
        <v>8271</v>
      </c>
      <c r="R4075" s="7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7">
        <v>2750</v>
      </c>
      <c r="E4076">
        <v>735</v>
      </c>
      <c r="F4076" t="s">
        <v>8221</v>
      </c>
      <c r="G4076" t="s">
        <v>8225</v>
      </c>
      <c r="H4076" t="s">
        <v>8247</v>
      </c>
      <c r="I4076" s="9">
        <v>1446732975</v>
      </c>
      <c r="J4076">
        <v>1444137375</v>
      </c>
      <c r="K4076" t="b">
        <v>0</v>
      </c>
      <c r="L4076">
        <v>21</v>
      </c>
      <c r="M4076" t="b">
        <v>0</v>
      </c>
      <c r="N4076" s="11">
        <f t="shared" si="378"/>
        <v>26.727272727272727</v>
      </c>
      <c r="O4076" s="16">
        <f t="shared" si="379"/>
        <v>42283.552951388891</v>
      </c>
      <c r="P4076" s="18">
        <f t="shared" si="380"/>
        <v>42313.594618055555</v>
      </c>
      <c r="Q4076" t="s">
        <v>8271</v>
      </c>
      <c r="R4076" s="7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7">
        <v>2000</v>
      </c>
      <c r="E4077">
        <v>576</v>
      </c>
      <c r="F4077" t="s">
        <v>8221</v>
      </c>
      <c r="G4077" t="s">
        <v>8225</v>
      </c>
      <c r="H4077" t="s">
        <v>8247</v>
      </c>
      <c r="I4077" s="9">
        <v>1404149280</v>
      </c>
      <c r="J4077">
        <v>1400547969</v>
      </c>
      <c r="K4077" t="b">
        <v>0</v>
      </c>
      <c r="L4077">
        <v>13</v>
      </c>
      <c r="M4077" t="b">
        <v>0</v>
      </c>
      <c r="N4077" s="11">
        <f t="shared" si="378"/>
        <v>28.799999999999997</v>
      </c>
      <c r="O4077" s="16">
        <f t="shared" si="379"/>
        <v>41779.045937499999</v>
      </c>
      <c r="P4077" s="18">
        <f t="shared" si="380"/>
        <v>41820.727777777778</v>
      </c>
      <c r="Q4077" t="s">
        <v>8271</v>
      </c>
      <c r="R4077" s="7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7">
        <v>700</v>
      </c>
      <c r="E4078">
        <v>0</v>
      </c>
      <c r="F4078" t="s">
        <v>8221</v>
      </c>
      <c r="G4078" t="s">
        <v>8224</v>
      </c>
      <c r="H4078" t="s">
        <v>8246</v>
      </c>
      <c r="I4078" s="9">
        <v>1413921060</v>
      </c>
      <c r="J4078">
        <v>1411499149</v>
      </c>
      <c r="K4078" t="b">
        <v>0</v>
      </c>
      <c r="L4078">
        <v>0</v>
      </c>
      <c r="M4078" t="b">
        <v>0</v>
      </c>
      <c r="N4078" s="11">
        <f t="shared" si="378"/>
        <v>0</v>
      </c>
      <c r="O4078" s="16">
        <f t="shared" si="379"/>
        <v>41905.795706018522</v>
      </c>
      <c r="P4078" s="18">
        <f t="shared" si="380"/>
        <v>41933.82708333333</v>
      </c>
      <c r="Q4078" t="s">
        <v>8271</v>
      </c>
      <c r="R4078" s="7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7">
        <v>15000</v>
      </c>
      <c r="E4079">
        <v>1335</v>
      </c>
      <c r="F4079" t="s">
        <v>8221</v>
      </c>
      <c r="G4079" t="s">
        <v>8224</v>
      </c>
      <c r="H4079" t="s">
        <v>8246</v>
      </c>
      <c r="I4079" s="9">
        <v>1482339794</v>
      </c>
      <c r="J4079">
        <v>1479747794</v>
      </c>
      <c r="K4079" t="b">
        <v>0</v>
      </c>
      <c r="L4079">
        <v>6</v>
      </c>
      <c r="M4079" t="b">
        <v>0</v>
      </c>
      <c r="N4079" s="11">
        <f t="shared" si="378"/>
        <v>8.9</v>
      </c>
      <c r="O4079" s="16">
        <f t="shared" si="379"/>
        <v>42695.7105787037</v>
      </c>
      <c r="P4079" s="18">
        <f t="shared" si="380"/>
        <v>42725.7105787037</v>
      </c>
      <c r="Q4079" t="s">
        <v>8271</v>
      </c>
      <c r="R4079" s="7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7">
        <v>250</v>
      </c>
      <c r="E4080">
        <v>0</v>
      </c>
      <c r="F4080" t="s">
        <v>8221</v>
      </c>
      <c r="G4080" t="s">
        <v>8225</v>
      </c>
      <c r="H4080" t="s">
        <v>8247</v>
      </c>
      <c r="I4080" s="9">
        <v>1485543242</v>
      </c>
      <c r="J4080">
        <v>1482951242</v>
      </c>
      <c r="K4080" t="b">
        <v>0</v>
      </c>
      <c r="L4080">
        <v>0</v>
      </c>
      <c r="M4080" t="b">
        <v>0</v>
      </c>
      <c r="N4080" s="11">
        <f t="shared" si="378"/>
        <v>0</v>
      </c>
      <c r="O4080" s="16">
        <f t="shared" si="379"/>
        <v>42732.787523148145</v>
      </c>
      <c r="P4080" s="18">
        <f t="shared" si="380"/>
        <v>42762.787523148145</v>
      </c>
      <c r="Q4080" t="s">
        <v>8271</v>
      </c>
      <c r="R4080" s="7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7">
        <v>3000</v>
      </c>
      <c r="E4081">
        <v>5</v>
      </c>
      <c r="F4081" t="s">
        <v>8221</v>
      </c>
      <c r="G4081" t="s">
        <v>8224</v>
      </c>
      <c r="H4081" t="s">
        <v>8246</v>
      </c>
      <c r="I4081" s="9">
        <v>1466375521</v>
      </c>
      <c r="J4081">
        <v>1463783521</v>
      </c>
      <c r="K4081" t="b">
        <v>0</v>
      </c>
      <c r="L4081">
        <v>1</v>
      </c>
      <c r="M4081" t="b">
        <v>0</v>
      </c>
      <c r="N4081" s="11">
        <f t="shared" si="378"/>
        <v>0.16666666666666669</v>
      </c>
      <c r="O4081" s="16">
        <f t="shared" si="379"/>
        <v>42510.938900462963</v>
      </c>
      <c r="P4081" s="18">
        <f t="shared" si="380"/>
        <v>42540.938900462963</v>
      </c>
      <c r="Q4081" t="s">
        <v>8271</v>
      </c>
      <c r="R4081" s="7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7">
        <v>3000</v>
      </c>
      <c r="E4082">
        <v>0</v>
      </c>
      <c r="F4082" t="s">
        <v>8221</v>
      </c>
      <c r="G4082" t="s">
        <v>8224</v>
      </c>
      <c r="H4082" t="s">
        <v>8246</v>
      </c>
      <c r="I4082" s="9">
        <v>1465930440</v>
      </c>
      <c r="J4082">
        <v>1463849116</v>
      </c>
      <c r="K4082" t="b">
        <v>0</v>
      </c>
      <c r="L4082">
        <v>0</v>
      </c>
      <c r="M4082" t="b">
        <v>0</v>
      </c>
      <c r="N4082" s="11">
        <f t="shared" si="378"/>
        <v>0</v>
      </c>
      <c r="O4082" s="16">
        <f t="shared" si="379"/>
        <v>42511.698101851856</v>
      </c>
      <c r="P4082" s="18">
        <f t="shared" si="380"/>
        <v>42535.787500000006</v>
      </c>
      <c r="Q4082" t="s">
        <v>8271</v>
      </c>
      <c r="R4082" s="7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7">
        <v>2224</v>
      </c>
      <c r="E4083">
        <v>350</v>
      </c>
      <c r="F4083" t="s">
        <v>8221</v>
      </c>
      <c r="G4083" t="s">
        <v>8224</v>
      </c>
      <c r="H4083" t="s">
        <v>8246</v>
      </c>
      <c r="I4083" s="9">
        <v>1425819425</v>
      </c>
      <c r="J4083">
        <v>1423231025</v>
      </c>
      <c r="K4083" t="b">
        <v>0</v>
      </c>
      <c r="L4083">
        <v>12</v>
      </c>
      <c r="M4083" t="b">
        <v>0</v>
      </c>
      <c r="N4083" s="11">
        <f t="shared" si="378"/>
        <v>15.737410071942445</v>
      </c>
      <c r="O4083" s="16">
        <f t="shared" si="379"/>
        <v>42041.581307870365</v>
      </c>
      <c r="P4083" s="18">
        <f t="shared" si="380"/>
        <v>42071.539641203708</v>
      </c>
      <c r="Q4083" t="s">
        <v>8271</v>
      </c>
      <c r="R4083" s="7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7">
        <v>150</v>
      </c>
      <c r="E4084">
        <v>3</v>
      </c>
      <c r="F4084" t="s">
        <v>8221</v>
      </c>
      <c r="G4084" t="s">
        <v>8224</v>
      </c>
      <c r="H4084" t="s">
        <v>8246</v>
      </c>
      <c r="I4084" s="9">
        <v>1447542000</v>
      </c>
      <c r="J4084">
        <v>1446179553</v>
      </c>
      <c r="K4084" t="b">
        <v>0</v>
      </c>
      <c r="L4084">
        <v>2</v>
      </c>
      <c r="M4084" t="b">
        <v>0</v>
      </c>
      <c r="N4084" s="11">
        <f t="shared" si="378"/>
        <v>2</v>
      </c>
      <c r="O4084" s="16">
        <f t="shared" si="379"/>
        <v>42307.189270833333</v>
      </c>
      <c r="P4084" s="18">
        <f t="shared" si="380"/>
        <v>42322.958333333328</v>
      </c>
      <c r="Q4084" t="s">
        <v>8271</v>
      </c>
      <c r="R4084" s="7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7">
        <v>3500</v>
      </c>
      <c r="E4085">
        <v>759</v>
      </c>
      <c r="F4085" t="s">
        <v>8221</v>
      </c>
      <c r="G4085" t="s">
        <v>8224</v>
      </c>
      <c r="H4085" t="s">
        <v>8246</v>
      </c>
      <c r="I4085" s="9">
        <v>1452795416</v>
      </c>
      <c r="J4085">
        <v>1450203416</v>
      </c>
      <c r="K4085" t="b">
        <v>0</v>
      </c>
      <c r="L4085">
        <v>6</v>
      </c>
      <c r="M4085" t="b">
        <v>0</v>
      </c>
      <c r="N4085" s="11">
        <f t="shared" si="378"/>
        <v>21.685714285714287</v>
      </c>
      <c r="O4085" s="16">
        <f t="shared" si="379"/>
        <v>42353.761759259258</v>
      </c>
      <c r="P4085" s="18">
        <f t="shared" si="380"/>
        <v>42383.761759259258</v>
      </c>
      <c r="Q4085" t="s">
        <v>8271</v>
      </c>
      <c r="R4085" s="7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7">
        <v>3000</v>
      </c>
      <c r="E4086">
        <v>10</v>
      </c>
      <c r="F4086" t="s">
        <v>8221</v>
      </c>
      <c r="G4086" t="s">
        <v>8237</v>
      </c>
      <c r="H4086" t="s">
        <v>8249</v>
      </c>
      <c r="I4086" s="9">
        <v>1476008906</v>
      </c>
      <c r="J4086">
        <v>1473416906</v>
      </c>
      <c r="K4086" t="b">
        <v>0</v>
      </c>
      <c r="L4086">
        <v>1</v>
      </c>
      <c r="M4086" t="b">
        <v>0</v>
      </c>
      <c r="N4086" s="11">
        <f t="shared" si="378"/>
        <v>0.33333333333333337</v>
      </c>
      <c r="O4086" s="16">
        <f t="shared" si="379"/>
        <v>42622.436412037037</v>
      </c>
      <c r="P4086" s="18">
        <f t="shared" si="380"/>
        <v>42652.436412037037</v>
      </c>
      <c r="Q4086" t="s">
        <v>8271</v>
      </c>
      <c r="R4086" s="7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7">
        <v>3500</v>
      </c>
      <c r="E4087">
        <v>10</v>
      </c>
      <c r="F4087" t="s">
        <v>8221</v>
      </c>
      <c r="G4087" t="s">
        <v>8224</v>
      </c>
      <c r="H4087" t="s">
        <v>8246</v>
      </c>
      <c r="I4087" s="9">
        <v>1427169540</v>
      </c>
      <c r="J4087">
        <v>1424701775</v>
      </c>
      <c r="K4087" t="b">
        <v>0</v>
      </c>
      <c r="L4087">
        <v>1</v>
      </c>
      <c r="M4087" t="b">
        <v>0</v>
      </c>
      <c r="N4087" s="11">
        <f t="shared" si="378"/>
        <v>0.2857142857142857</v>
      </c>
      <c r="O4087" s="16">
        <f t="shared" si="379"/>
        <v>42058.603877314818</v>
      </c>
      <c r="P4087" s="18">
        <f t="shared" si="380"/>
        <v>42087.165972222225</v>
      </c>
      <c r="Q4087" t="s">
        <v>8271</v>
      </c>
      <c r="R4087" s="7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7">
        <v>1000</v>
      </c>
      <c r="E4088">
        <v>47</v>
      </c>
      <c r="F4088" t="s">
        <v>8221</v>
      </c>
      <c r="G4088" t="s">
        <v>8224</v>
      </c>
      <c r="H4088" t="s">
        <v>8246</v>
      </c>
      <c r="I4088" s="9">
        <v>1448078400</v>
      </c>
      <c r="J4088">
        <v>1445985299</v>
      </c>
      <c r="K4088" t="b">
        <v>0</v>
      </c>
      <c r="L4088">
        <v>5</v>
      </c>
      <c r="M4088" t="b">
        <v>0</v>
      </c>
      <c r="N4088" s="11">
        <f t="shared" si="378"/>
        <v>4.7</v>
      </c>
      <c r="O4088" s="16">
        <f t="shared" si="379"/>
        <v>42304.940960648149</v>
      </c>
      <c r="P4088" s="18">
        <f t="shared" si="380"/>
        <v>42329.166666666672</v>
      </c>
      <c r="Q4088" t="s">
        <v>8271</v>
      </c>
      <c r="R4088" s="7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7">
        <v>9600</v>
      </c>
      <c r="E4089">
        <v>0</v>
      </c>
      <c r="F4089" t="s">
        <v>8221</v>
      </c>
      <c r="G4089" t="s">
        <v>8224</v>
      </c>
      <c r="H4089" t="s">
        <v>8246</v>
      </c>
      <c r="I4089" s="9">
        <v>1468777786</v>
      </c>
      <c r="J4089">
        <v>1466185786</v>
      </c>
      <c r="K4089" t="b">
        <v>0</v>
      </c>
      <c r="L4089">
        <v>0</v>
      </c>
      <c r="M4089" t="b">
        <v>0</v>
      </c>
      <c r="N4089" s="11">
        <f t="shared" si="378"/>
        <v>0</v>
      </c>
      <c r="O4089" s="16">
        <f t="shared" si="379"/>
        <v>42538.742893518516</v>
      </c>
      <c r="P4089" s="18">
        <f t="shared" si="380"/>
        <v>42568.742893518516</v>
      </c>
      <c r="Q4089" t="s">
        <v>8271</v>
      </c>
      <c r="R4089" s="7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7">
        <v>2000</v>
      </c>
      <c r="E4090">
        <v>216</v>
      </c>
      <c r="F4090" t="s">
        <v>8221</v>
      </c>
      <c r="G4090" t="s">
        <v>8225</v>
      </c>
      <c r="H4090" t="s">
        <v>8247</v>
      </c>
      <c r="I4090" s="9">
        <v>1421403960</v>
      </c>
      <c r="J4090">
        <v>1418827324</v>
      </c>
      <c r="K4090" t="b">
        <v>0</v>
      </c>
      <c r="L4090">
        <v>3</v>
      </c>
      <c r="M4090" t="b">
        <v>0</v>
      </c>
      <c r="N4090" s="11">
        <f t="shared" si="378"/>
        <v>10.8</v>
      </c>
      <c r="O4090" s="16">
        <f t="shared" si="379"/>
        <v>41990.612546296295</v>
      </c>
      <c r="P4090" s="18">
        <f t="shared" si="380"/>
        <v>42020.434722222228</v>
      </c>
      <c r="Q4090" t="s">
        <v>8271</v>
      </c>
      <c r="R4090" s="7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7">
        <v>5000</v>
      </c>
      <c r="E4091">
        <v>240</v>
      </c>
      <c r="F4091" t="s">
        <v>8221</v>
      </c>
      <c r="G4091" t="s">
        <v>8224</v>
      </c>
      <c r="H4091" t="s">
        <v>8246</v>
      </c>
      <c r="I4091" s="9">
        <v>1433093700</v>
      </c>
      <c r="J4091">
        <v>1430242488</v>
      </c>
      <c r="K4091" t="b">
        <v>0</v>
      </c>
      <c r="L4091">
        <v>8</v>
      </c>
      <c r="M4091" t="b">
        <v>0</v>
      </c>
      <c r="N4091" s="11">
        <f t="shared" si="378"/>
        <v>4.8</v>
      </c>
      <c r="O4091" s="16">
        <f t="shared" si="379"/>
        <v>42122.732499999998</v>
      </c>
      <c r="P4091" s="18">
        <f t="shared" si="380"/>
        <v>42155.732638888891</v>
      </c>
      <c r="Q4091" t="s">
        <v>8271</v>
      </c>
      <c r="R4091" s="7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7">
        <v>1000</v>
      </c>
      <c r="E4092">
        <v>32</v>
      </c>
      <c r="F4092" t="s">
        <v>8221</v>
      </c>
      <c r="G4092" t="s">
        <v>8224</v>
      </c>
      <c r="H4092" t="s">
        <v>8246</v>
      </c>
      <c r="I4092" s="9">
        <v>1438959600</v>
      </c>
      <c r="J4092">
        <v>1437754137</v>
      </c>
      <c r="K4092" t="b">
        <v>0</v>
      </c>
      <c r="L4092">
        <v>3</v>
      </c>
      <c r="M4092" t="b">
        <v>0</v>
      </c>
      <c r="N4092" s="11">
        <f t="shared" si="378"/>
        <v>3.2</v>
      </c>
      <c r="O4092" s="16">
        <f t="shared" si="379"/>
        <v>42209.67288194444</v>
      </c>
      <c r="P4092" s="18">
        <f t="shared" si="380"/>
        <v>42223.625</v>
      </c>
      <c r="Q4092" t="s">
        <v>8271</v>
      </c>
      <c r="R4092" s="7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7">
        <v>1600</v>
      </c>
      <c r="E4093">
        <v>204</v>
      </c>
      <c r="F4093" t="s">
        <v>8221</v>
      </c>
      <c r="G4093" t="s">
        <v>8224</v>
      </c>
      <c r="H4093" t="s">
        <v>8246</v>
      </c>
      <c r="I4093" s="9">
        <v>1421410151</v>
      </c>
      <c r="J4093">
        <v>1418818151</v>
      </c>
      <c r="K4093" t="b">
        <v>0</v>
      </c>
      <c r="L4093">
        <v>8</v>
      </c>
      <c r="M4093" t="b">
        <v>0</v>
      </c>
      <c r="N4093" s="11">
        <f t="shared" si="378"/>
        <v>12.75</v>
      </c>
      <c r="O4093" s="16">
        <f t="shared" si="379"/>
        <v>41990.506377314814</v>
      </c>
      <c r="P4093" s="18">
        <f t="shared" si="380"/>
        <v>42020.506377314814</v>
      </c>
      <c r="Q4093" t="s">
        <v>8271</v>
      </c>
      <c r="R4093" s="7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7">
        <v>110000</v>
      </c>
      <c r="E4094">
        <v>20</v>
      </c>
      <c r="F4094" t="s">
        <v>8221</v>
      </c>
      <c r="G4094" t="s">
        <v>8224</v>
      </c>
      <c r="H4094" t="s">
        <v>8246</v>
      </c>
      <c r="I4094" s="9">
        <v>1428205247</v>
      </c>
      <c r="J4094">
        <v>1423024847</v>
      </c>
      <c r="K4094" t="b">
        <v>0</v>
      </c>
      <c r="L4094">
        <v>1</v>
      </c>
      <c r="M4094" t="b">
        <v>0</v>
      </c>
      <c r="N4094" s="11">
        <f t="shared" si="378"/>
        <v>1.8181818181818181E-2</v>
      </c>
      <c r="O4094" s="16">
        <f t="shared" si="379"/>
        <v>42039.194988425923</v>
      </c>
      <c r="P4094" s="18">
        <f t="shared" si="380"/>
        <v>42099.153321759266</v>
      </c>
      <c r="Q4094" t="s">
        <v>8271</v>
      </c>
      <c r="R4094" s="7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7">
        <v>2500</v>
      </c>
      <c r="E4095">
        <v>60</v>
      </c>
      <c r="F4095" t="s">
        <v>8221</v>
      </c>
      <c r="G4095" t="s">
        <v>8225</v>
      </c>
      <c r="H4095" t="s">
        <v>8247</v>
      </c>
      <c r="I4095" s="9">
        <v>1440272093</v>
      </c>
      <c r="J4095">
        <v>1435088093</v>
      </c>
      <c r="K4095" t="b">
        <v>0</v>
      </c>
      <c r="L4095">
        <v>4</v>
      </c>
      <c r="M4095" t="b">
        <v>0</v>
      </c>
      <c r="N4095" s="11">
        <f t="shared" si="378"/>
        <v>2.4</v>
      </c>
      <c r="O4095" s="16">
        <f t="shared" si="379"/>
        <v>42178.815891203703</v>
      </c>
      <c r="P4095" s="18">
        <f t="shared" si="380"/>
        <v>42238.815891203703</v>
      </c>
      <c r="Q4095" t="s">
        <v>8271</v>
      </c>
      <c r="R4095" s="7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7">
        <v>2000</v>
      </c>
      <c r="E4096">
        <v>730</v>
      </c>
      <c r="F4096" t="s">
        <v>8221</v>
      </c>
      <c r="G4096" t="s">
        <v>8224</v>
      </c>
      <c r="H4096" t="s">
        <v>8246</v>
      </c>
      <c r="I4096" s="9">
        <v>1413953940</v>
      </c>
      <c r="J4096">
        <v>1410141900</v>
      </c>
      <c r="K4096" t="b">
        <v>0</v>
      </c>
      <c r="L4096">
        <v>8</v>
      </c>
      <c r="M4096" t="b">
        <v>0</v>
      </c>
      <c r="N4096" s="11">
        <f t="shared" si="378"/>
        <v>36.5</v>
      </c>
      <c r="O4096" s="16">
        <f t="shared" si="379"/>
        <v>41890.086805555555</v>
      </c>
      <c r="P4096" s="18">
        <f t="shared" si="380"/>
        <v>41934.207638888889</v>
      </c>
      <c r="Q4096" t="s">
        <v>8271</v>
      </c>
      <c r="R4096" s="7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7">
        <v>30000</v>
      </c>
      <c r="E4097">
        <v>800</v>
      </c>
      <c r="F4097" t="s">
        <v>8221</v>
      </c>
      <c r="G4097" t="s">
        <v>8238</v>
      </c>
      <c r="H4097" t="s">
        <v>8256</v>
      </c>
      <c r="I4097" s="9">
        <v>1482108350</v>
      </c>
      <c r="J4097">
        <v>1479516350</v>
      </c>
      <c r="K4097" t="b">
        <v>0</v>
      </c>
      <c r="L4097">
        <v>1</v>
      </c>
      <c r="M4097" t="b">
        <v>0</v>
      </c>
      <c r="N4097" s="11">
        <f t="shared" si="378"/>
        <v>2.666666666666667</v>
      </c>
      <c r="O4097" s="16">
        <f t="shared" si="379"/>
        <v>42693.031828703708</v>
      </c>
      <c r="P4097" s="18">
        <f t="shared" si="380"/>
        <v>42723.031828703708</v>
      </c>
      <c r="Q4097" t="s">
        <v>8271</v>
      </c>
      <c r="R4097" s="7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7">
        <v>3500</v>
      </c>
      <c r="E4098">
        <v>400</v>
      </c>
      <c r="F4098" t="s">
        <v>8221</v>
      </c>
      <c r="G4098" t="s">
        <v>8225</v>
      </c>
      <c r="H4098" t="s">
        <v>8247</v>
      </c>
      <c r="I4098" s="9">
        <v>1488271860</v>
      </c>
      <c r="J4098">
        <v>1484484219</v>
      </c>
      <c r="K4098" t="b">
        <v>0</v>
      </c>
      <c r="L4098">
        <v>5</v>
      </c>
      <c r="M4098" t="b">
        <v>0</v>
      </c>
      <c r="N4098" s="11">
        <f t="shared" ref="N4098:N4115" si="384">E4098/D4098*100</f>
        <v>11.428571428571429</v>
      </c>
      <c r="O4098" s="16">
        <f t="shared" ref="O4098:O4115" si="385">(((J4098/60)/60)/24)+DATE(1970,1,1)</f>
        <v>42750.530312499999</v>
      </c>
      <c r="P4098" s="18">
        <f t="shared" ref="P4098:P4115" si="386">(((I4098/60)/60)/24)+DATE(1970,1,1)</f>
        <v>42794.368749999994</v>
      </c>
      <c r="Q4098" t="s">
        <v>8271</v>
      </c>
      <c r="R4098" s="7">
        <f t="shared" ref="R4098:R4115" si="387">E4098/L4098</f>
        <v>80</v>
      </c>
      <c r="S4098" t="str">
        <f t="shared" si="382"/>
        <v>theater</v>
      </c>
      <c r="T4098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7">
        <v>10000</v>
      </c>
      <c r="E4099">
        <v>0</v>
      </c>
      <c r="F4099" t="s">
        <v>8221</v>
      </c>
      <c r="G4099" t="s">
        <v>8225</v>
      </c>
      <c r="H4099" t="s">
        <v>8247</v>
      </c>
      <c r="I4099" s="9">
        <v>1454284500</v>
      </c>
      <c r="J4099">
        <v>1449431237</v>
      </c>
      <c r="K4099" t="b">
        <v>0</v>
      </c>
      <c r="L4099">
        <v>0</v>
      </c>
      <c r="M4099" t="b">
        <v>0</v>
      </c>
      <c r="N4099" s="11">
        <f t="shared" si="384"/>
        <v>0</v>
      </c>
      <c r="O4099" s="16">
        <f t="shared" si="385"/>
        <v>42344.824502314819</v>
      </c>
      <c r="P4099" s="18">
        <f t="shared" si="386"/>
        <v>42400.996527777781</v>
      </c>
      <c r="Q4099" t="s">
        <v>8271</v>
      </c>
      <c r="R4099" s="7" t="e">
        <f t="shared" si="387"/>
        <v>#DIV/0!</v>
      </c>
      <c r="S4099" t="str">
        <f t="shared" ref="S4099:S4115" si="388">LEFT(Q4099,FIND("/",Q4099)-1)</f>
        <v>theater</v>
      </c>
      <c r="T4099" t="str">
        <f t="shared" ref="T4099:T4115" si="389">RIGHT(Q4099,LEN(Q4099)-FIND("/",Q4099))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7">
        <v>75000</v>
      </c>
      <c r="E4100">
        <v>0</v>
      </c>
      <c r="F4100" t="s">
        <v>8221</v>
      </c>
      <c r="G4100" t="s">
        <v>8224</v>
      </c>
      <c r="H4100" t="s">
        <v>8246</v>
      </c>
      <c r="I4100" s="9">
        <v>1465060797</v>
      </c>
      <c r="J4100">
        <v>1462468797</v>
      </c>
      <c r="K4100" t="b">
        <v>0</v>
      </c>
      <c r="L4100">
        <v>0</v>
      </c>
      <c r="M4100" t="b">
        <v>0</v>
      </c>
      <c r="N4100" s="11">
        <f t="shared" si="384"/>
        <v>0</v>
      </c>
      <c r="O4100" s="16">
        <f t="shared" si="385"/>
        <v>42495.722187499996</v>
      </c>
      <c r="P4100" s="18">
        <f t="shared" si="386"/>
        <v>42525.722187499996</v>
      </c>
      <c r="Q4100" t="s">
        <v>8271</v>
      </c>
      <c r="R4100" s="7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7">
        <v>4500</v>
      </c>
      <c r="E4101">
        <v>50</v>
      </c>
      <c r="F4101" t="s">
        <v>8221</v>
      </c>
      <c r="G4101" t="s">
        <v>8224</v>
      </c>
      <c r="H4101" t="s">
        <v>8246</v>
      </c>
      <c r="I4101" s="9">
        <v>1472847873</v>
      </c>
      <c r="J4101">
        <v>1468959873</v>
      </c>
      <c r="K4101" t="b">
        <v>0</v>
      </c>
      <c r="L4101">
        <v>1</v>
      </c>
      <c r="M4101" t="b">
        <v>0</v>
      </c>
      <c r="N4101" s="11">
        <f t="shared" si="384"/>
        <v>1.1111111111111112</v>
      </c>
      <c r="O4101" s="16">
        <f t="shared" si="385"/>
        <v>42570.850381944445</v>
      </c>
      <c r="P4101" s="18">
        <f t="shared" si="386"/>
        <v>42615.850381944445</v>
      </c>
      <c r="Q4101" t="s">
        <v>8271</v>
      </c>
      <c r="R4101" s="7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7">
        <v>270</v>
      </c>
      <c r="E4102">
        <v>0</v>
      </c>
      <c r="F4102" t="s">
        <v>8221</v>
      </c>
      <c r="G4102" t="s">
        <v>8224</v>
      </c>
      <c r="H4102" t="s">
        <v>8246</v>
      </c>
      <c r="I4102" s="9">
        <v>1414205990</v>
      </c>
      <c r="J4102">
        <v>1413341990</v>
      </c>
      <c r="K4102" t="b">
        <v>0</v>
      </c>
      <c r="L4102">
        <v>0</v>
      </c>
      <c r="M4102" t="b">
        <v>0</v>
      </c>
      <c r="N4102" s="11">
        <f t="shared" si="384"/>
        <v>0</v>
      </c>
      <c r="O4102" s="16">
        <f t="shared" si="385"/>
        <v>41927.124884259261</v>
      </c>
      <c r="P4102" s="18">
        <f t="shared" si="386"/>
        <v>41937.124884259261</v>
      </c>
      <c r="Q4102" t="s">
        <v>8271</v>
      </c>
      <c r="R4102" s="7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7">
        <v>600</v>
      </c>
      <c r="E4103">
        <v>0</v>
      </c>
      <c r="F4103" t="s">
        <v>8221</v>
      </c>
      <c r="G4103" t="s">
        <v>8224</v>
      </c>
      <c r="H4103" t="s">
        <v>8246</v>
      </c>
      <c r="I4103" s="9">
        <v>1485380482</v>
      </c>
      <c r="J4103">
        <v>1482788482</v>
      </c>
      <c r="K4103" t="b">
        <v>0</v>
      </c>
      <c r="L4103">
        <v>0</v>
      </c>
      <c r="M4103" t="b">
        <v>0</v>
      </c>
      <c r="N4103" s="11">
        <f t="shared" si="384"/>
        <v>0</v>
      </c>
      <c r="O4103" s="16">
        <f t="shared" si="385"/>
        <v>42730.903726851851</v>
      </c>
      <c r="P4103" s="18">
        <f t="shared" si="386"/>
        <v>42760.903726851851</v>
      </c>
      <c r="Q4103" t="s">
        <v>8271</v>
      </c>
      <c r="R4103" s="7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7">
        <v>500</v>
      </c>
      <c r="E4104">
        <v>137</v>
      </c>
      <c r="F4104" t="s">
        <v>8221</v>
      </c>
      <c r="G4104" t="s">
        <v>8224</v>
      </c>
      <c r="H4104" t="s">
        <v>8246</v>
      </c>
      <c r="I4104" s="9">
        <v>1463343673</v>
      </c>
      <c r="J4104">
        <v>1460751673</v>
      </c>
      <c r="K4104" t="b">
        <v>0</v>
      </c>
      <c r="L4104">
        <v>6</v>
      </c>
      <c r="M4104" t="b">
        <v>0</v>
      </c>
      <c r="N4104" s="11">
        <f t="shared" si="384"/>
        <v>27.400000000000002</v>
      </c>
      <c r="O4104" s="16">
        <f t="shared" si="385"/>
        <v>42475.848067129627</v>
      </c>
      <c r="P4104" s="18">
        <f t="shared" si="386"/>
        <v>42505.848067129627</v>
      </c>
      <c r="Q4104" t="s">
        <v>8271</v>
      </c>
      <c r="R4104" s="7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7">
        <v>1000</v>
      </c>
      <c r="E4105">
        <v>100</v>
      </c>
      <c r="F4105" t="s">
        <v>8221</v>
      </c>
      <c r="G4105" t="s">
        <v>8224</v>
      </c>
      <c r="H4105" t="s">
        <v>8246</v>
      </c>
      <c r="I4105" s="9">
        <v>1440613920</v>
      </c>
      <c r="J4105">
        <v>1435953566</v>
      </c>
      <c r="K4105" t="b">
        <v>0</v>
      </c>
      <c r="L4105">
        <v>6</v>
      </c>
      <c r="M4105" t="b">
        <v>0</v>
      </c>
      <c r="N4105" s="11">
        <f t="shared" si="384"/>
        <v>10</v>
      </c>
      <c r="O4105" s="16">
        <f t="shared" si="385"/>
        <v>42188.83293981482</v>
      </c>
      <c r="P4105" s="18">
        <f t="shared" si="386"/>
        <v>42242.772222222222</v>
      </c>
      <c r="Q4105" t="s">
        <v>8271</v>
      </c>
      <c r="R4105" s="7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7">
        <v>3000</v>
      </c>
      <c r="E4106">
        <v>641</v>
      </c>
      <c r="F4106" t="s">
        <v>8221</v>
      </c>
      <c r="G4106" t="s">
        <v>8226</v>
      </c>
      <c r="H4106" t="s">
        <v>8248</v>
      </c>
      <c r="I4106" s="9">
        <v>1477550434</v>
      </c>
      <c r="J4106">
        <v>1474958434</v>
      </c>
      <c r="K4106" t="b">
        <v>0</v>
      </c>
      <c r="L4106">
        <v>14</v>
      </c>
      <c r="M4106" t="b">
        <v>0</v>
      </c>
      <c r="N4106" s="11">
        <f t="shared" si="384"/>
        <v>21.366666666666667</v>
      </c>
      <c r="O4106" s="16">
        <f t="shared" si="385"/>
        <v>42640.278171296297</v>
      </c>
      <c r="P4106" s="18">
        <f t="shared" si="386"/>
        <v>42670.278171296297</v>
      </c>
      <c r="Q4106" t="s">
        <v>8271</v>
      </c>
      <c r="R4106" s="7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9">
        <v>1482711309</v>
      </c>
      <c r="J4107">
        <v>1479860109</v>
      </c>
      <c r="K4107" t="b">
        <v>0</v>
      </c>
      <c r="L4107">
        <v>6</v>
      </c>
      <c r="M4107" t="b">
        <v>0</v>
      </c>
      <c r="N4107" s="11">
        <f t="shared" si="384"/>
        <v>6.9696969696969706</v>
      </c>
      <c r="O4107" s="16">
        <f t="shared" si="385"/>
        <v>42697.010520833333</v>
      </c>
      <c r="P4107" s="18">
        <f t="shared" si="386"/>
        <v>42730.010520833333</v>
      </c>
      <c r="Q4107" t="s">
        <v>8271</v>
      </c>
      <c r="R4107" s="7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7">
        <v>5000</v>
      </c>
      <c r="E4108">
        <v>3530</v>
      </c>
      <c r="F4108" t="s">
        <v>8221</v>
      </c>
      <c r="G4108" t="s">
        <v>8224</v>
      </c>
      <c r="H4108" t="s">
        <v>8246</v>
      </c>
      <c r="I4108" s="9">
        <v>1427936400</v>
      </c>
      <c r="J4108">
        <v>1424221866</v>
      </c>
      <c r="K4108" t="b">
        <v>0</v>
      </c>
      <c r="L4108">
        <v>33</v>
      </c>
      <c r="M4108" t="b">
        <v>0</v>
      </c>
      <c r="N4108" s="11">
        <f t="shared" si="384"/>
        <v>70.599999999999994</v>
      </c>
      <c r="O4108" s="16">
        <f t="shared" si="385"/>
        <v>42053.049375000002</v>
      </c>
      <c r="P4108" s="18">
        <f t="shared" si="386"/>
        <v>42096.041666666672</v>
      </c>
      <c r="Q4108" t="s">
        <v>8271</v>
      </c>
      <c r="R4108" s="7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7">
        <v>2000</v>
      </c>
      <c r="E4109">
        <v>41</v>
      </c>
      <c r="F4109" t="s">
        <v>8221</v>
      </c>
      <c r="G4109" t="s">
        <v>8224</v>
      </c>
      <c r="H4109" t="s">
        <v>8246</v>
      </c>
      <c r="I4109" s="9">
        <v>1411596001</v>
      </c>
      <c r="J4109">
        <v>1409608801</v>
      </c>
      <c r="K4109" t="b">
        <v>0</v>
      </c>
      <c r="L4109">
        <v>4</v>
      </c>
      <c r="M4109" t="b">
        <v>0</v>
      </c>
      <c r="N4109" s="11">
        <f t="shared" si="384"/>
        <v>2.0500000000000003</v>
      </c>
      <c r="O4109" s="16">
        <f t="shared" si="385"/>
        <v>41883.916678240741</v>
      </c>
      <c r="P4109" s="18">
        <f t="shared" si="386"/>
        <v>41906.916678240741</v>
      </c>
      <c r="Q4109" t="s">
        <v>8271</v>
      </c>
      <c r="R4109" s="7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7">
        <v>3000</v>
      </c>
      <c r="E4110">
        <v>59</v>
      </c>
      <c r="F4110" t="s">
        <v>8221</v>
      </c>
      <c r="G4110" t="s">
        <v>8224</v>
      </c>
      <c r="H4110" t="s">
        <v>8246</v>
      </c>
      <c r="I4110" s="9">
        <v>1488517200</v>
      </c>
      <c r="J4110">
        <v>1485909937</v>
      </c>
      <c r="K4110" t="b">
        <v>0</v>
      </c>
      <c r="L4110">
        <v>1</v>
      </c>
      <c r="M4110" t="b">
        <v>0</v>
      </c>
      <c r="N4110" s="11">
        <f t="shared" si="384"/>
        <v>1.9666666666666666</v>
      </c>
      <c r="O4110" s="16">
        <f t="shared" si="385"/>
        <v>42767.031678240746</v>
      </c>
      <c r="P4110" s="18">
        <f t="shared" si="386"/>
        <v>42797.208333333328</v>
      </c>
      <c r="Q4110" t="s">
        <v>8271</v>
      </c>
      <c r="R4110" s="7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7">
        <v>500</v>
      </c>
      <c r="E4111">
        <v>0</v>
      </c>
      <c r="F4111" t="s">
        <v>8221</v>
      </c>
      <c r="G4111" t="s">
        <v>8225</v>
      </c>
      <c r="H4111" t="s">
        <v>8247</v>
      </c>
      <c r="I4111" s="9">
        <v>1448805404</v>
      </c>
      <c r="J4111">
        <v>1446209804</v>
      </c>
      <c r="K4111" t="b">
        <v>0</v>
      </c>
      <c r="L4111">
        <v>0</v>
      </c>
      <c r="M4111" t="b">
        <v>0</v>
      </c>
      <c r="N4111" s="11">
        <f t="shared" si="384"/>
        <v>0</v>
      </c>
      <c r="O4111" s="16">
        <f t="shared" si="385"/>
        <v>42307.539398148147</v>
      </c>
      <c r="P4111" s="18">
        <f t="shared" si="386"/>
        <v>42337.581064814818</v>
      </c>
      <c r="Q4111" t="s">
        <v>8271</v>
      </c>
      <c r="R4111" s="7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7">
        <v>300</v>
      </c>
      <c r="E4112">
        <v>86</v>
      </c>
      <c r="F4112" t="s">
        <v>8221</v>
      </c>
      <c r="G4112" t="s">
        <v>8225</v>
      </c>
      <c r="H4112" t="s">
        <v>8247</v>
      </c>
      <c r="I4112" s="9">
        <v>1469113351</v>
      </c>
      <c r="J4112">
        <v>1463929351</v>
      </c>
      <c r="K4112" t="b">
        <v>0</v>
      </c>
      <c r="L4112">
        <v>6</v>
      </c>
      <c r="M4112" t="b">
        <v>0</v>
      </c>
      <c r="N4112" s="11">
        <f t="shared" si="384"/>
        <v>28.666666666666668</v>
      </c>
      <c r="O4112" s="16">
        <f t="shared" si="385"/>
        <v>42512.626747685179</v>
      </c>
      <c r="P4112" s="18">
        <f t="shared" si="386"/>
        <v>42572.626747685179</v>
      </c>
      <c r="Q4112" t="s">
        <v>8271</v>
      </c>
      <c r="R4112" s="7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7">
        <v>3000</v>
      </c>
      <c r="E4113">
        <v>94</v>
      </c>
      <c r="F4113" t="s">
        <v>8221</v>
      </c>
      <c r="G4113" t="s">
        <v>8224</v>
      </c>
      <c r="H4113" t="s">
        <v>8246</v>
      </c>
      <c r="I4113" s="9">
        <v>1424747740</v>
      </c>
      <c r="J4113">
        <v>1422155740</v>
      </c>
      <c r="K4113" t="b">
        <v>0</v>
      </c>
      <c r="L4113">
        <v>6</v>
      </c>
      <c r="M4113" t="b">
        <v>0</v>
      </c>
      <c r="N4113" s="11">
        <f t="shared" si="384"/>
        <v>3.1333333333333333</v>
      </c>
      <c r="O4113" s="16">
        <f t="shared" si="385"/>
        <v>42029.135879629626</v>
      </c>
      <c r="P4113" s="18">
        <f t="shared" si="386"/>
        <v>42059.135879629626</v>
      </c>
      <c r="Q4113" t="s">
        <v>8271</v>
      </c>
      <c r="R4113" s="7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7">
        <v>2500</v>
      </c>
      <c r="E4114">
        <v>1</v>
      </c>
      <c r="F4114" t="s">
        <v>8221</v>
      </c>
      <c r="G4114" t="s">
        <v>8241</v>
      </c>
      <c r="H4114" t="s">
        <v>8249</v>
      </c>
      <c r="I4114" s="9">
        <v>1456617600</v>
      </c>
      <c r="J4114">
        <v>1454280186</v>
      </c>
      <c r="K4114" t="b">
        <v>0</v>
      </c>
      <c r="L4114">
        <v>1</v>
      </c>
      <c r="M4114" t="b">
        <v>0</v>
      </c>
      <c r="N4114" s="11">
        <f t="shared" si="384"/>
        <v>0.04</v>
      </c>
      <c r="O4114" s="16">
        <f t="shared" si="385"/>
        <v>42400.946597222224</v>
      </c>
      <c r="P4114" s="18">
        <f t="shared" si="386"/>
        <v>42428</v>
      </c>
      <c r="Q4114" t="s">
        <v>8271</v>
      </c>
      <c r="R4114" s="7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7">
        <v>1500</v>
      </c>
      <c r="E4115">
        <v>3</v>
      </c>
      <c r="F4115" t="s">
        <v>8221</v>
      </c>
      <c r="G4115" t="s">
        <v>8224</v>
      </c>
      <c r="H4115" t="s">
        <v>8246</v>
      </c>
      <c r="I4115" s="9">
        <v>1452234840</v>
      </c>
      <c r="J4115">
        <v>1450619123</v>
      </c>
      <c r="K4115" t="b">
        <v>0</v>
      </c>
      <c r="L4115">
        <v>3</v>
      </c>
      <c r="M4115" t="b">
        <v>0</v>
      </c>
      <c r="N4115" s="11">
        <f t="shared" si="384"/>
        <v>0.2</v>
      </c>
      <c r="O4115" s="16">
        <f t="shared" si="385"/>
        <v>42358.573182870372</v>
      </c>
      <c r="P4115" s="18">
        <f t="shared" si="386"/>
        <v>42377.273611111115</v>
      </c>
      <c r="Q4115" t="s">
        <v>8271</v>
      </c>
      <c r="R4115" s="7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1" xr:uid="{E91C769C-469D-427B-B650-278C0305FEAC}"/>
  <conditionalFormatting sqref="F1:F1048576">
    <cfRule type="cellIs" dxfId="7" priority="17" operator="equal">
      <formula>"canceled"</formula>
    </cfRule>
    <cfRule type="cellIs" dxfId="6" priority="20" operator="equal">
      <formula>"live"</formula>
    </cfRule>
    <cfRule type="cellIs" dxfId="5" priority="21" operator="equal">
      <formula>"failed"</formula>
    </cfRule>
    <cfRule type="cellIs" dxfId="4" priority="22" operator="equal">
      <formula>"successful"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F42025"/>
        <color rgb="FF2FA335"/>
        <color rgb="FF184DE2"/>
      </colorScale>
    </cfRule>
    <cfRule type="colorScale" priority="2">
      <colorScale>
        <cfvo type="min"/>
        <cfvo type="percentile" val="50"/>
        <cfvo type="max"/>
        <color rgb="FFFF0000"/>
        <color rgb="FF00B050"/>
        <color rgb="FF184DE2"/>
      </colorScale>
    </cfRule>
    <cfRule type="colorScale" priority="3">
      <colorScale>
        <cfvo type="min"/>
        <cfvo type="percentile" val="100"/>
        <cfvo type="max"/>
        <color rgb="FFF42025"/>
        <color rgb="FF2FA335"/>
        <color rgb="FF184DE2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A94CB-3055-445B-B65E-51E3837E8F98}">
  <sheetPr codeName="Sheet3">
    <tabColor rgb="FF7030A0"/>
  </sheetPr>
  <dimension ref="A2:F15"/>
  <sheetViews>
    <sheetView workbookViewId="0">
      <selection activeCell="E25" sqref="E25"/>
    </sheetView>
  </sheetViews>
  <sheetFormatPr defaultRowHeight="14.5" x14ac:dyDescent="0.35"/>
  <cols>
    <col min="1" max="1" width="12.90625" bestFit="1" customWidth="1"/>
    <col min="2" max="2" width="15.6328125" customWidth="1"/>
    <col min="3" max="3" width="4.08984375" bestFit="1" customWidth="1"/>
    <col min="4" max="4" width="5.81640625" bestFit="1" customWidth="1"/>
    <col min="5" max="5" width="8.453125" bestFit="1" customWidth="1"/>
    <col min="6" max="7" width="10.7265625" bestFit="1" customWidth="1"/>
    <col min="8" max="8" width="3.26953125" bestFit="1" customWidth="1"/>
    <col min="9" max="9" width="3.08984375" bestFit="1" customWidth="1"/>
    <col min="10" max="10" width="3.26953125" bestFit="1" customWidth="1"/>
    <col min="11" max="11" width="2.81640625" bestFit="1" customWidth="1"/>
    <col min="12" max="12" width="3" bestFit="1" customWidth="1"/>
    <col min="13" max="13" width="3.81640625" bestFit="1" customWidth="1"/>
    <col min="14" max="15" width="2.453125" bestFit="1" customWidth="1"/>
    <col min="16" max="17" width="3.08984375" bestFit="1" customWidth="1"/>
    <col min="18" max="18" width="3.6328125" bestFit="1" customWidth="1"/>
    <col min="19" max="19" width="3.26953125" bestFit="1" customWidth="1"/>
    <col min="20" max="20" width="2.81640625" bestFit="1" customWidth="1"/>
    <col min="21" max="21" width="3.26953125" bestFit="1" customWidth="1"/>
    <col min="22" max="22" width="4.81640625" bestFit="1" customWidth="1"/>
    <col min="23" max="23" width="14.26953125" bestFit="1" customWidth="1"/>
    <col min="24" max="24" width="5.7265625" bestFit="1" customWidth="1"/>
    <col min="25" max="25" width="3.26953125" bestFit="1" customWidth="1"/>
    <col min="26" max="26" width="3" bestFit="1" customWidth="1"/>
    <col min="27" max="27" width="3.36328125" bestFit="1" customWidth="1"/>
    <col min="28" max="28" width="2.453125" bestFit="1" customWidth="1"/>
    <col min="29" max="29" width="3.81640625" bestFit="1" customWidth="1"/>
    <col min="30" max="30" width="3.08984375" bestFit="1" customWidth="1"/>
    <col min="31" max="31" width="3.26953125" bestFit="1" customWidth="1"/>
    <col min="33" max="33" width="7.453125" bestFit="1" customWidth="1"/>
    <col min="34" max="34" width="3.54296875" bestFit="1" customWidth="1"/>
    <col min="35" max="35" width="3" bestFit="1" customWidth="1"/>
    <col min="36" max="37" width="3.26953125" bestFit="1" customWidth="1"/>
    <col min="38" max="38" width="3.08984375" bestFit="1" customWidth="1"/>
    <col min="39" max="39" width="3.26953125" bestFit="1" customWidth="1"/>
    <col min="40" max="40" width="2.81640625" bestFit="1" customWidth="1"/>
    <col min="41" max="41" width="3" bestFit="1" customWidth="1"/>
    <col min="42" max="42" width="3.81640625" bestFit="1" customWidth="1"/>
    <col min="43" max="43" width="3.26953125" bestFit="1" customWidth="1"/>
    <col min="44" max="44" width="2.453125" bestFit="1" customWidth="1"/>
    <col min="45" max="45" width="2.81640625" bestFit="1" customWidth="1"/>
    <col min="46" max="46" width="3.81640625" bestFit="1" customWidth="1"/>
    <col min="47" max="47" width="3.08984375" bestFit="1" customWidth="1"/>
    <col min="48" max="48" width="3.6328125" bestFit="1" customWidth="1"/>
    <col min="49" max="49" width="3.26953125" bestFit="1" customWidth="1"/>
    <col min="50" max="50" width="2.81640625" bestFit="1" customWidth="1"/>
    <col min="51" max="51" width="4.81640625" bestFit="1" customWidth="1"/>
    <col min="52" max="52" width="10.453125" bestFit="1" customWidth="1"/>
    <col min="53" max="53" width="10.08984375" bestFit="1" customWidth="1"/>
    <col min="54" max="55" width="3.26953125" bestFit="1" customWidth="1"/>
    <col min="56" max="56" width="3.08984375" bestFit="1" customWidth="1"/>
    <col min="57" max="57" width="3.26953125" bestFit="1" customWidth="1"/>
    <col min="58" max="58" width="2.81640625" bestFit="1" customWidth="1"/>
    <col min="59" max="59" width="3" bestFit="1" customWidth="1"/>
    <col min="60" max="60" width="3.36328125" bestFit="1" customWidth="1"/>
    <col min="61" max="61" width="3.26953125" bestFit="1" customWidth="1"/>
    <col min="62" max="63" width="2.453125" bestFit="1" customWidth="1"/>
    <col min="64" max="64" width="3.81640625" bestFit="1" customWidth="1"/>
    <col min="65" max="65" width="3.08984375" bestFit="1" customWidth="1"/>
    <col min="66" max="66" width="3.26953125" bestFit="1" customWidth="1"/>
    <col min="67" max="67" width="2.81640625" bestFit="1" customWidth="1"/>
    <col min="68" max="68" width="3.81640625" bestFit="1" customWidth="1"/>
    <col min="69" max="69" width="13.1796875" bestFit="1" customWidth="1"/>
    <col min="70" max="70" width="10.7265625" bestFit="1" customWidth="1"/>
  </cols>
  <sheetData>
    <row r="2" spans="1:6" x14ac:dyDescent="0.35">
      <c r="A2" s="14" t="s">
        <v>8223</v>
      </c>
      <c r="B2" t="s">
        <v>8361</v>
      </c>
    </row>
    <row r="4" spans="1:6" x14ac:dyDescent="0.35">
      <c r="A4" s="14" t="s">
        <v>8380</v>
      </c>
      <c r="B4" s="14" t="s">
        <v>8362</v>
      </c>
    </row>
    <row r="5" spans="1:6" x14ac:dyDescent="0.35">
      <c r="A5" s="14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35">
      <c r="A6" s="15" t="s">
        <v>8309</v>
      </c>
      <c r="B6" s="9">
        <v>300</v>
      </c>
      <c r="C6" s="9"/>
      <c r="D6" s="9">
        <v>180</v>
      </c>
      <c r="E6" s="9">
        <v>40</v>
      </c>
      <c r="F6" s="9">
        <v>520</v>
      </c>
    </row>
    <row r="7" spans="1:6" x14ac:dyDescent="0.35">
      <c r="A7" s="15" t="s">
        <v>8335</v>
      </c>
      <c r="B7" s="9">
        <v>34</v>
      </c>
      <c r="C7" s="9">
        <v>6</v>
      </c>
      <c r="D7" s="9">
        <v>140</v>
      </c>
      <c r="E7" s="9">
        <v>20</v>
      </c>
      <c r="F7" s="9">
        <v>200</v>
      </c>
    </row>
    <row r="8" spans="1:6" x14ac:dyDescent="0.35">
      <c r="A8" s="15" t="s">
        <v>8332</v>
      </c>
      <c r="B8" s="9">
        <v>80</v>
      </c>
      <c r="C8" s="9"/>
      <c r="D8" s="9">
        <v>140</v>
      </c>
      <c r="E8" s="9"/>
      <c r="F8" s="9">
        <v>220</v>
      </c>
    </row>
    <row r="9" spans="1:6" x14ac:dyDescent="0.35">
      <c r="A9" s="15" t="s">
        <v>8330</v>
      </c>
      <c r="B9" s="9"/>
      <c r="C9" s="9"/>
      <c r="D9" s="9"/>
      <c r="E9" s="9">
        <v>24</v>
      </c>
      <c r="F9" s="9">
        <v>24</v>
      </c>
    </row>
    <row r="10" spans="1:6" x14ac:dyDescent="0.35">
      <c r="A10" s="15" t="s">
        <v>8324</v>
      </c>
      <c r="B10" s="9">
        <v>540</v>
      </c>
      <c r="C10" s="9">
        <v>20</v>
      </c>
      <c r="D10" s="9">
        <v>120</v>
      </c>
      <c r="E10" s="9">
        <v>20</v>
      </c>
      <c r="F10" s="9">
        <v>700</v>
      </c>
    </row>
    <row r="11" spans="1:6" x14ac:dyDescent="0.35">
      <c r="A11" s="15" t="s">
        <v>8337</v>
      </c>
      <c r="B11" s="9">
        <v>103</v>
      </c>
      <c r="C11" s="9"/>
      <c r="D11" s="9">
        <v>117</v>
      </c>
      <c r="E11" s="9"/>
      <c r="F11" s="9">
        <v>220</v>
      </c>
    </row>
    <row r="12" spans="1:6" x14ac:dyDescent="0.35">
      <c r="A12" s="15" t="s">
        <v>8321</v>
      </c>
      <c r="B12" s="9">
        <v>80</v>
      </c>
      <c r="C12" s="9"/>
      <c r="D12" s="9">
        <v>127</v>
      </c>
      <c r="E12" s="9">
        <v>30</v>
      </c>
      <c r="F12" s="9">
        <v>237</v>
      </c>
    </row>
    <row r="13" spans="1:6" x14ac:dyDescent="0.35">
      <c r="A13" s="15" t="s">
        <v>8318</v>
      </c>
      <c r="B13" s="9">
        <v>209</v>
      </c>
      <c r="C13" s="9"/>
      <c r="D13" s="9">
        <v>213</v>
      </c>
      <c r="E13" s="9">
        <v>178</v>
      </c>
      <c r="F13" s="9">
        <v>600</v>
      </c>
    </row>
    <row r="14" spans="1:6" x14ac:dyDescent="0.35">
      <c r="A14" s="15" t="s">
        <v>8316</v>
      </c>
      <c r="B14" s="9">
        <v>839</v>
      </c>
      <c r="C14" s="9">
        <v>24</v>
      </c>
      <c r="D14" s="9">
        <v>493</v>
      </c>
      <c r="E14" s="9">
        <v>37</v>
      </c>
      <c r="F14" s="9">
        <v>1393</v>
      </c>
    </row>
    <row r="15" spans="1:6" x14ac:dyDescent="0.35">
      <c r="A15" s="15" t="s">
        <v>8360</v>
      </c>
      <c r="B15" s="9">
        <v>2185</v>
      </c>
      <c r="C15" s="9">
        <v>50</v>
      </c>
      <c r="D15" s="9">
        <v>1530</v>
      </c>
      <c r="E15" s="9">
        <v>349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9CC7-A23F-4C08-A06E-1DA25982048A}">
  <sheetPr codeName="Sheet4">
    <tabColor rgb="FF7030A0"/>
  </sheetPr>
  <dimension ref="A2:F47"/>
  <sheetViews>
    <sheetView workbookViewId="0">
      <selection activeCell="X15" sqref="X15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7" width="10.7265625" bestFit="1" customWidth="1"/>
    <col min="8" max="8" width="22.36328125" bestFit="1" customWidth="1"/>
    <col min="9" max="9" width="15.08984375" bestFit="1" customWidth="1"/>
    <col min="10" max="10" width="27.08984375" bestFit="1" customWidth="1"/>
    <col min="11" max="11" width="19.90625" bestFit="1" customWidth="1"/>
    <col min="12" max="13" width="2.453125" bestFit="1" customWidth="1"/>
    <col min="14" max="15" width="3.08984375" bestFit="1" customWidth="1"/>
    <col min="16" max="16" width="3.6328125" bestFit="1" customWidth="1"/>
    <col min="17" max="17" width="3.26953125" bestFit="1" customWidth="1"/>
    <col min="18" max="18" width="2.81640625" bestFit="1" customWidth="1"/>
    <col min="19" max="19" width="3.26953125" bestFit="1" customWidth="1"/>
    <col min="20" max="20" width="4.81640625" bestFit="1" customWidth="1"/>
    <col min="21" max="21" width="14.26953125" bestFit="1" customWidth="1"/>
    <col min="22" max="22" width="5.7265625" bestFit="1" customWidth="1"/>
    <col min="23" max="23" width="3.26953125" bestFit="1" customWidth="1"/>
    <col min="24" max="24" width="3" bestFit="1" customWidth="1"/>
    <col min="25" max="25" width="3.36328125" bestFit="1" customWidth="1"/>
    <col min="26" max="26" width="2.453125" bestFit="1" customWidth="1"/>
    <col min="27" max="27" width="3.81640625" bestFit="1" customWidth="1"/>
    <col min="28" max="28" width="3.08984375" bestFit="1" customWidth="1"/>
    <col min="29" max="29" width="3.26953125" bestFit="1" customWidth="1"/>
    <col min="31" max="31" width="7.453125" bestFit="1" customWidth="1"/>
    <col min="32" max="32" width="3.54296875" bestFit="1" customWidth="1"/>
    <col min="33" max="33" width="3" bestFit="1" customWidth="1"/>
    <col min="34" max="35" width="3.26953125" bestFit="1" customWidth="1"/>
    <col min="36" max="36" width="3.08984375" bestFit="1" customWidth="1"/>
    <col min="37" max="37" width="3.26953125" bestFit="1" customWidth="1"/>
    <col min="38" max="38" width="2.81640625" bestFit="1" customWidth="1"/>
    <col min="39" max="39" width="3" bestFit="1" customWidth="1"/>
    <col min="40" max="40" width="3.81640625" bestFit="1" customWidth="1"/>
    <col min="41" max="41" width="3.26953125" bestFit="1" customWidth="1"/>
    <col min="42" max="42" width="2.453125" bestFit="1" customWidth="1"/>
    <col min="43" max="43" width="2.81640625" bestFit="1" customWidth="1"/>
    <col min="44" max="44" width="3.81640625" bestFit="1" customWidth="1"/>
    <col min="45" max="45" width="3.08984375" bestFit="1" customWidth="1"/>
    <col min="46" max="46" width="3.6328125" bestFit="1" customWidth="1"/>
    <col min="47" max="47" width="3.26953125" bestFit="1" customWidth="1"/>
    <col min="48" max="48" width="2.81640625" bestFit="1" customWidth="1"/>
    <col min="49" max="49" width="4.81640625" bestFit="1" customWidth="1"/>
    <col min="50" max="50" width="10.453125" bestFit="1" customWidth="1"/>
    <col min="51" max="51" width="10.08984375" bestFit="1" customWidth="1"/>
    <col min="52" max="53" width="3.26953125" bestFit="1" customWidth="1"/>
    <col min="54" max="54" width="3.08984375" bestFit="1" customWidth="1"/>
    <col min="55" max="55" width="3.26953125" bestFit="1" customWidth="1"/>
    <col min="56" max="56" width="2.81640625" bestFit="1" customWidth="1"/>
    <col min="57" max="57" width="3" bestFit="1" customWidth="1"/>
    <col min="58" max="58" width="3.36328125" bestFit="1" customWidth="1"/>
    <col min="59" max="59" width="3.26953125" bestFit="1" customWidth="1"/>
    <col min="60" max="61" width="2.453125" bestFit="1" customWidth="1"/>
    <col min="62" max="62" width="3.81640625" bestFit="1" customWidth="1"/>
    <col min="63" max="63" width="3.08984375" bestFit="1" customWidth="1"/>
    <col min="64" max="64" width="3.26953125" bestFit="1" customWidth="1"/>
    <col min="65" max="65" width="2.81640625" bestFit="1" customWidth="1"/>
    <col min="66" max="66" width="3.81640625" bestFit="1" customWidth="1"/>
    <col min="67" max="67" width="13.1796875" bestFit="1" customWidth="1"/>
    <col min="68" max="68" width="10.7265625" bestFit="1" customWidth="1"/>
  </cols>
  <sheetData>
    <row r="2" spans="1:6" x14ac:dyDescent="0.35">
      <c r="A2" s="14" t="s">
        <v>8363</v>
      </c>
      <c r="B2" t="s" vm="1">
        <v>8364</v>
      </c>
    </row>
    <row r="4" spans="1:6" x14ac:dyDescent="0.35">
      <c r="A4" s="14" t="s">
        <v>8380</v>
      </c>
      <c r="B4" s="14" t="s">
        <v>8362</v>
      </c>
    </row>
    <row r="5" spans="1:6" x14ac:dyDescent="0.35">
      <c r="A5" s="14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35">
      <c r="A6" s="15" t="s">
        <v>8315</v>
      </c>
      <c r="B6" s="9"/>
      <c r="C6" s="9"/>
      <c r="D6" s="9">
        <v>100</v>
      </c>
      <c r="E6" s="9"/>
      <c r="F6" s="9">
        <v>100</v>
      </c>
    </row>
    <row r="7" spans="1:6" x14ac:dyDescent="0.35">
      <c r="A7" s="15" t="s">
        <v>8343</v>
      </c>
      <c r="B7" s="9"/>
      <c r="C7" s="9"/>
      <c r="D7" s="9"/>
      <c r="E7" s="9">
        <v>20</v>
      </c>
      <c r="F7" s="9">
        <v>20</v>
      </c>
    </row>
    <row r="8" spans="1:6" x14ac:dyDescent="0.35">
      <c r="A8" s="15" t="s">
        <v>8331</v>
      </c>
      <c r="B8" s="9"/>
      <c r="C8" s="9"/>
      <c r="D8" s="9"/>
      <c r="E8" s="9">
        <v>24</v>
      </c>
      <c r="F8" s="9">
        <v>24</v>
      </c>
    </row>
    <row r="9" spans="1:6" x14ac:dyDescent="0.35">
      <c r="A9" s="15" t="s">
        <v>8357</v>
      </c>
      <c r="B9" s="9"/>
      <c r="C9" s="9"/>
      <c r="D9" s="9">
        <v>40</v>
      </c>
      <c r="E9" s="9"/>
      <c r="F9" s="9">
        <v>40</v>
      </c>
    </row>
    <row r="10" spans="1:6" x14ac:dyDescent="0.35">
      <c r="A10" s="15" t="s">
        <v>8353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15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15" t="s">
        <v>8313</v>
      </c>
      <c r="B12" s="9"/>
      <c r="C12" s="9"/>
      <c r="D12" s="9">
        <v>80</v>
      </c>
      <c r="E12" s="9"/>
      <c r="F12" s="9">
        <v>80</v>
      </c>
    </row>
    <row r="13" spans="1:6" x14ac:dyDescent="0.35">
      <c r="A13" s="15" t="s">
        <v>8329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15" t="s">
        <v>8346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5">
      <c r="A15" s="15" t="s">
        <v>8323</v>
      </c>
      <c r="B15" s="9"/>
      <c r="C15" s="9"/>
      <c r="D15" s="9">
        <v>40</v>
      </c>
      <c r="E15" s="9"/>
      <c r="F15" s="9">
        <v>40</v>
      </c>
    </row>
    <row r="16" spans="1:6" x14ac:dyDescent="0.35">
      <c r="A16" s="15" t="s">
        <v>8336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5">
      <c r="A17" s="15" t="s">
        <v>8347</v>
      </c>
      <c r="B17" s="9"/>
      <c r="C17" s="9"/>
      <c r="D17" s="9">
        <v>20</v>
      </c>
      <c r="E17" s="9"/>
      <c r="F17" s="9">
        <v>20</v>
      </c>
    </row>
    <row r="18" spans="1:6" x14ac:dyDescent="0.35">
      <c r="A18" s="15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15" t="s">
        <v>8328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5">
      <c r="A20" s="15" t="s">
        <v>8327</v>
      </c>
      <c r="B20" s="9"/>
      <c r="C20" s="9"/>
      <c r="D20" s="9">
        <v>60</v>
      </c>
      <c r="E20" s="9"/>
      <c r="F20" s="9">
        <v>60</v>
      </c>
    </row>
    <row r="21" spans="1:6" x14ac:dyDescent="0.35">
      <c r="A21" s="15" t="s">
        <v>8355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5">
      <c r="A22" s="15" t="s">
        <v>8326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15" t="s">
        <v>8334</v>
      </c>
      <c r="B23" s="9"/>
      <c r="C23" s="9"/>
      <c r="D23" s="9">
        <v>40</v>
      </c>
      <c r="E23" s="9"/>
      <c r="F23" s="9">
        <v>40</v>
      </c>
    </row>
    <row r="24" spans="1:6" x14ac:dyDescent="0.35">
      <c r="A24" s="15" t="s">
        <v>8358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5">
      <c r="A25" s="15" t="s">
        <v>8342</v>
      </c>
      <c r="B25" s="9"/>
      <c r="C25" s="9"/>
      <c r="D25" s="9">
        <v>20</v>
      </c>
      <c r="E25" s="9"/>
      <c r="F25" s="9">
        <v>20</v>
      </c>
    </row>
    <row r="26" spans="1:6" x14ac:dyDescent="0.35">
      <c r="A26" s="15" t="s">
        <v>8322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15" t="s">
        <v>8349</v>
      </c>
      <c r="B27" s="9"/>
      <c r="C27" s="9"/>
      <c r="D27" s="9">
        <v>20</v>
      </c>
      <c r="E27" s="9"/>
      <c r="F27" s="9">
        <v>20</v>
      </c>
    </row>
    <row r="28" spans="1:6" x14ac:dyDescent="0.35">
      <c r="A28" s="15" t="s">
        <v>8338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5">
      <c r="A29" s="15" t="s">
        <v>8344</v>
      </c>
      <c r="B29" s="9"/>
      <c r="C29" s="9"/>
      <c r="D29" s="9">
        <v>20</v>
      </c>
      <c r="E29" s="9"/>
      <c r="F29" s="9">
        <v>20</v>
      </c>
    </row>
    <row r="30" spans="1:6" x14ac:dyDescent="0.35">
      <c r="A30" s="15" t="s">
        <v>8317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5">
      <c r="A31" s="15" t="s">
        <v>8345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15" t="s">
        <v>8341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15" t="s">
        <v>8352</v>
      </c>
      <c r="B33" s="9"/>
      <c r="C33" s="9"/>
      <c r="D33" s="9">
        <v>20</v>
      </c>
      <c r="E33" s="9"/>
      <c r="F33" s="9">
        <v>20</v>
      </c>
    </row>
    <row r="34" spans="1:6" x14ac:dyDescent="0.35">
      <c r="A34" s="15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15" t="s">
        <v>8312</v>
      </c>
      <c r="B35" s="9"/>
      <c r="C35" s="9"/>
      <c r="D35" s="9"/>
      <c r="E35" s="9">
        <v>40</v>
      </c>
      <c r="F35" s="9">
        <v>40</v>
      </c>
    </row>
    <row r="36" spans="1:6" x14ac:dyDescent="0.35">
      <c r="A36" s="15" t="s">
        <v>8311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15" t="s">
        <v>8351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5">
      <c r="A38" s="15" t="s">
        <v>8354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5">
      <c r="A39" s="15" t="s">
        <v>8356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5">
      <c r="A40" s="15" t="s">
        <v>8350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15" t="s">
        <v>8310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15" t="s">
        <v>8340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5">
      <c r="A43" s="15" t="s">
        <v>8333</v>
      </c>
      <c r="B43" s="9"/>
      <c r="C43" s="9"/>
      <c r="D43" s="9">
        <v>100</v>
      </c>
      <c r="E43" s="9"/>
      <c r="F43" s="9">
        <v>100</v>
      </c>
    </row>
    <row r="44" spans="1:6" x14ac:dyDescent="0.35">
      <c r="A44" s="15" t="s">
        <v>8320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5">
      <c r="A45" s="15" t="s">
        <v>8319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5">
      <c r="A46" s="15" t="s">
        <v>8339</v>
      </c>
      <c r="B46" s="9"/>
      <c r="C46" s="9"/>
      <c r="D46" s="9"/>
      <c r="E46" s="9">
        <v>20</v>
      </c>
      <c r="F46" s="9">
        <v>20</v>
      </c>
    </row>
    <row r="47" spans="1:6" x14ac:dyDescent="0.35">
      <c r="A47" s="15" t="s">
        <v>8360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AAACD-B8EA-4C65-989A-B4B9B0DB64C7}">
  <sheetPr codeName="Sheet5">
    <tabColor rgb="FF7030A0"/>
  </sheetPr>
  <dimension ref="A2:E19"/>
  <sheetViews>
    <sheetView workbookViewId="0">
      <selection activeCell="J34" sqref="J34"/>
    </sheetView>
  </sheetViews>
  <sheetFormatPr defaultRowHeight="14.5" x14ac:dyDescent="0.35"/>
  <cols>
    <col min="1" max="1" width="14.54296875" bestFit="1" customWidth="1"/>
    <col min="2" max="2" width="15.6328125" bestFit="1" customWidth="1"/>
    <col min="3" max="3" width="5.81640625" bestFit="1" customWidth="1"/>
    <col min="4" max="4" width="9.54296875" bestFit="1" customWidth="1"/>
    <col min="5" max="5" width="10.7265625" bestFit="1" customWidth="1"/>
    <col min="6" max="6" width="12.90625" bestFit="1" customWidth="1"/>
    <col min="7" max="7" width="14.26953125" bestFit="1" customWidth="1"/>
    <col min="8" max="8" width="17.7265625" bestFit="1" customWidth="1"/>
    <col min="9" max="9" width="19.08984375" bestFit="1" customWidth="1"/>
    <col min="10" max="10" width="15.26953125" bestFit="1" customWidth="1"/>
    <col min="11" max="11" width="17.7265625" bestFit="1" customWidth="1"/>
    <col min="12" max="12" width="19.08984375" bestFit="1" customWidth="1"/>
    <col min="13" max="13" width="20" bestFit="1" customWidth="1"/>
    <col min="14" max="14" width="17.7265625" bestFit="1" customWidth="1"/>
    <col min="15" max="15" width="25.7265625" bestFit="1" customWidth="1"/>
    <col min="16" max="16" width="19.08984375" bestFit="1" customWidth="1"/>
    <col min="17" max="17" width="20" bestFit="1" customWidth="1"/>
  </cols>
  <sheetData>
    <row r="2" spans="1:5" x14ac:dyDescent="0.35">
      <c r="A2" s="14" t="s">
        <v>8363</v>
      </c>
      <c r="B2" t="s">
        <v>8361</v>
      </c>
    </row>
    <row r="3" spans="1:5" x14ac:dyDescent="0.35">
      <c r="A3" s="14" t="s">
        <v>8379</v>
      </c>
      <c r="B3" t="s">
        <v>8361</v>
      </c>
    </row>
    <row r="5" spans="1:5" x14ac:dyDescent="0.35">
      <c r="A5" s="14" t="s">
        <v>8380</v>
      </c>
      <c r="B5" s="14" t="s">
        <v>8362</v>
      </c>
    </row>
    <row r="6" spans="1:5" x14ac:dyDescent="0.35">
      <c r="A6" s="14" t="s">
        <v>8359</v>
      </c>
      <c r="B6" t="s">
        <v>8220</v>
      </c>
      <c r="C6" t="s">
        <v>8221</v>
      </c>
      <c r="D6" t="s">
        <v>8219</v>
      </c>
      <c r="E6" t="s">
        <v>8360</v>
      </c>
    </row>
    <row r="7" spans="1:5" x14ac:dyDescent="0.35">
      <c r="A7" s="15" t="s">
        <v>8373</v>
      </c>
      <c r="B7" s="9">
        <v>34</v>
      </c>
      <c r="C7" s="9">
        <v>149</v>
      </c>
      <c r="D7" s="9">
        <v>182</v>
      </c>
      <c r="E7" s="9">
        <v>365</v>
      </c>
    </row>
    <row r="8" spans="1:5" x14ac:dyDescent="0.35">
      <c r="A8" s="15" t="s">
        <v>8374</v>
      </c>
      <c r="B8" s="9">
        <v>27</v>
      </c>
      <c r="C8" s="9">
        <v>106</v>
      </c>
      <c r="D8" s="9">
        <v>202</v>
      </c>
      <c r="E8" s="9">
        <v>335</v>
      </c>
    </row>
    <row r="9" spans="1:5" x14ac:dyDescent="0.35">
      <c r="A9" s="15" t="s">
        <v>8375</v>
      </c>
      <c r="B9" s="9">
        <v>28</v>
      </c>
      <c r="C9" s="9">
        <v>108</v>
      </c>
      <c r="D9" s="9">
        <v>180</v>
      </c>
      <c r="E9" s="9">
        <v>316</v>
      </c>
    </row>
    <row r="10" spans="1:5" x14ac:dyDescent="0.35">
      <c r="A10" s="15" t="s">
        <v>8376</v>
      </c>
      <c r="B10" s="9">
        <v>27</v>
      </c>
      <c r="C10" s="9">
        <v>102</v>
      </c>
      <c r="D10" s="9">
        <v>192</v>
      </c>
      <c r="E10" s="9">
        <v>321</v>
      </c>
    </row>
    <row r="11" spans="1:5" x14ac:dyDescent="0.35">
      <c r="A11" s="15" t="s">
        <v>8367</v>
      </c>
      <c r="B11" s="9">
        <v>26</v>
      </c>
      <c r="C11" s="9">
        <v>126</v>
      </c>
      <c r="D11" s="9">
        <v>234</v>
      </c>
      <c r="E11" s="9">
        <v>386</v>
      </c>
    </row>
    <row r="12" spans="1:5" x14ac:dyDescent="0.35">
      <c r="A12" s="15" t="s">
        <v>8377</v>
      </c>
      <c r="B12" s="9">
        <v>27</v>
      </c>
      <c r="C12" s="9">
        <v>147</v>
      </c>
      <c r="D12" s="9">
        <v>211</v>
      </c>
      <c r="E12" s="9">
        <v>385</v>
      </c>
    </row>
    <row r="13" spans="1:5" x14ac:dyDescent="0.35">
      <c r="A13" s="15" t="s">
        <v>8368</v>
      </c>
      <c r="B13" s="9">
        <v>43</v>
      </c>
      <c r="C13" s="9">
        <v>150</v>
      </c>
      <c r="D13" s="9">
        <v>194</v>
      </c>
      <c r="E13" s="9">
        <v>387</v>
      </c>
    </row>
    <row r="14" spans="1:5" x14ac:dyDescent="0.35">
      <c r="A14" s="15" t="s">
        <v>8369</v>
      </c>
      <c r="B14" s="9">
        <v>33</v>
      </c>
      <c r="C14" s="9">
        <v>134</v>
      </c>
      <c r="D14" s="9">
        <v>166</v>
      </c>
      <c r="E14" s="9">
        <v>333</v>
      </c>
    </row>
    <row r="15" spans="1:5" x14ac:dyDescent="0.35">
      <c r="A15" s="15" t="s">
        <v>8370</v>
      </c>
      <c r="B15" s="9">
        <v>24</v>
      </c>
      <c r="C15" s="9">
        <v>127</v>
      </c>
      <c r="D15" s="9">
        <v>147</v>
      </c>
      <c r="E15" s="9">
        <v>298</v>
      </c>
    </row>
    <row r="16" spans="1:5" x14ac:dyDescent="0.35">
      <c r="A16" s="15" t="s">
        <v>8371</v>
      </c>
      <c r="B16" s="9">
        <v>20</v>
      </c>
      <c r="C16" s="9">
        <v>149</v>
      </c>
      <c r="D16" s="9">
        <v>183</v>
      </c>
      <c r="E16" s="9">
        <v>352</v>
      </c>
    </row>
    <row r="17" spans="1:5" x14ac:dyDescent="0.35">
      <c r="A17" s="15" t="s">
        <v>8372</v>
      </c>
      <c r="B17" s="9">
        <v>37</v>
      </c>
      <c r="C17" s="9">
        <v>114</v>
      </c>
      <c r="D17" s="9">
        <v>183</v>
      </c>
      <c r="E17" s="9">
        <v>334</v>
      </c>
    </row>
    <row r="18" spans="1:5" x14ac:dyDescent="0.35">
      <c r="A18" s="15" t="s">
        <v>8378</v>
      </c>
      <c r="B18" s="9">
        <v>23</v>
      </c>
      <c r="C18" s="9">
        <v>118</v>
      </c>
      <c r="D18" s="9">
        <v>111</v>
      </c>
      <c r="E18" s="9">
        <v>252</v>
      </c>
    </row>
    <row r="19" spans="1:5" x14ac:dyDescent="0.35">
      <c r="A19" s="15" t="s">
        <v>8360</v>
      </c>
      <c r="B19" s="9">
        <v>349</v>
      </c>
      <c r="C19" s="9">
        <v>1530</v>
      </c>
      <c r="D19" s="9">
        <v>2185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9FFFA-6BF3-4D49-800A-8D985EBD3F91}">
  <sheetPr codeName="Sheet6">
    <tabColor rgb="FF7030A0"/>
  </sheetPr>
  <dimension ref="A1:T4115"/>
  <sheetViews>
    <sheetView topLeftCell="D1" workbookViewId="0">
      <selection activeCell="D1" sqref="D1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5.36328125" style="7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style="9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17.08984375" style="11" customWidth="1"/>
    <col min="15" max="15" width="23.453125" style="22" customWidth="1"/>
    <col min="16" max="16" width="22.36328125" style="17" customWidth="1"/>
    <col min="17" max="17" width="41.1796875" customWidth="1"/>
    <col min="18" max="18" width="19.90625" customWidth="1"/>
    <col min="19" max="19" width="15.453125" customWidth="1"/>
    <col min="20" max="20" width="19.26953125" customWidth="1"/>
    <col min="21" max="21" width="8.7265625" customWidth="1"/>
  </cols>
  <sheetData>
    <row r="1" spans="1:20" s="20" customFormat="1" x14ac:dyDescent="0.35">
      <c r="A1" s="1" t="s">
        <v>0</v>
      </c>
      <c r="B1" s="2" t="s">
        <v>1</v>
      </c>
      <c r="C1" s="2" t="s">
        <v>4110</v>
      </c>
      <c r="D1" s="6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8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0" t="s">
        <v>8306</v>
      </c>
      <c r="O1" s="21" t="s">
        <v>8366</v>
      </c>
      <c r="P1" s="19" t="s">
        <v>8365</v>
      </c>
      <c r="Q1" s="1" t="s">
        <v>8264</v>
      </c>
      <c r="R1" s="5" t="s">
        <v>8307</v>
      </c>
      <c r="S1" s="13" t="s">
        <v>8363</v>
      </c>
      <c r="T1" s="5" t="s">
        <v>8308</v>
      </c>
    </row>
    <row r="2" spans="1:20" ht="43.5" x14ac:dyDescent="0.35">
      <c r="A2">
        <v>0</v>
      </c>
      <c r="B2" s="3" t="s">
        <v>2</v>
      </c>
      <c r="C2" s="3" t="s">
        <v>4111</v>
      </c>
      <c r="D2" s="7">
        <v>8500</v>
      </c>
      <c r="E2">
        <v>11633</v>
      </c>
      <c r="F2" t="s">
        <v>8219</v>
      </c>
      <c r="G2" t="s">
        <v>8224</v>
      </c>
      <c r="H2" t="s">
        <v>8246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s="11">
        <f>E2/D2*100</f>
        <v>136.85882352941178</v>
      </c>
      <c r="O2" s="22">
        <f t="shared" ref="O2:O65" si="0">(((J2/60)/60)/24)+DATE(1970,1,1)</f>
        <v>42177.007071759261</v>
      </c>
      <c r="P2" s="18">
        <f t="shared" ref="P2:P65" si="1">(((I2/60)/60)/24)+DATE(1970,1,1)</f>
        <v>42208.125</v>
      </c>
      <c r="Q2" t="s">
        <v>8265</v>
      </c>
      <c r="R2" s="7">
        <f>E2/L2</f>
        <v>63.917582417582416</v>
      </c>
      <c r="S2" s="12" t="s">
        <v>8309</v>
      </c>
      <c r="T2" t="s">
        <v>8310</v>
      </c>
    </row>
    <row r="3" spans="1:20" ht="29" x14ac:dyDescent="0.35">
      <c r="A3">
        <v>1</v>
      </c>
      <c r="B3" s="3" t="s">
        <v>3</v>
      </c>
      <c r="C3" s="3" t="s">
        <v>4112</v>
      </c>
      <c r="D3" s="7">
        <v>10275</v>
      </c>
      <c r="E3">
        <v>14653</v>
      </c>
      <c r="F3" t="s">
        <v>8219</v>
      </c>
      <c r="G3" t="s">
        <v>8224</v>
      </c>
      <c r="H3" t="s">
        <v>8246</v>
      </c>
      <c r="I3" s="9">
        <v>1488464683</v>
      </c>
      <c r="J3">
        <v>1485872683</v>
      </c>
      <c r="K3" t="b">
        <v>0</v>
      </c>
      <c r="L3">
        <v>79</v>
      </c>
      <c r="M3" t="b">
        <v>1</v>
      </c>
      <c r="N3" s="11">
        <f t="shared" ref="N3:N66" si="2">E3/D3*100</f>
        <v>142.60827250608273</v>
      </c>
      <c r="O3" s="22">
        <f t="shared" si="0"/>
        <v>42766.600497685184</v>
      </c>
      <c r="P3" s="18">
        <f t="shared" si="1"/>
        <v>42796.600497685184</v>
      </c>
      <c r="Q3" t="s">
        <v>8265</v>
      </c>
      <c r="R3" s="7">
        <f t="shared" ref="R3:R66" si="3">E3/L3</f>
        <v>185.48101265822785</v>
      </c>
      <c r="S3" s="12" t="s">
        <v>8309</v>
      </c>
      <c r="T3" t="s">
        <v>8310</v>
      </c>
    </row>
    <row r="4" spans="1:20" ht="43.5" x14ac:dyDescent="0.35">
      <c r="A4">
        <v>2</v>
      </c>
      <c r="B4" s="3" t="s">
        <v>4</v>
      </c>
      <c r="C4" s="3" t="s">
        <v>4113</v>
      </c>
      <c r="D4" s="7">
        <v>500</v>
      </c>
      <c r="E4">
        <v>525</v>
      </c>
      <c r="F4" t="s">
        <v>8219</v>
      </c>
      <c r="G4" t="s">
        <v>8225</v>
      </c>
      <c r="H4" t="s">
        <v>8247</v>
      </c>
      <c r="I4" s="9">
        <v>1455555083</v>
      </c>
      <c r="J4">
        <v>1454691083</v>
      </c>
      <c r="K4" t="b">
        <v>0</v>
      </c>
      <c r="L4">
        <v>35</v>
      </c>
      <c r="M4" t="b">
        <v>1</v>
      </c>
      <c r="N4" s="11">
        <f t="shared" si="2"/>
        <v>105</v>
      </c>
      <c r="O4" s="22">
        <f t="shared" si="0"/>
        <v>42405.702349537038</v>
      </c>
      <c r="P4" s="18">
        <f t="shared" si="1"/>
        <v>42415.702349537038</v>
      </c>
      <c r="Q4" t="s">
        <v>8265</v>
      </c>
      <c r="R4" s="7">
        <f t="shared" si="3"/>
        <v>15</v>
      </c>
      <c r="S4" s="12" t="s">
        <v>8309</v>
      </c>
      <c r="T4" t="s">
        <v>8310</v>
      </c>
    </row>
    <row r="5" spans="1:20" ht="29" x14ac:dyDescent="0.35">
      <c r="A5">
        <v>3</v>
      </c>
      <c r="B5" s="3" t="s">
        <v>5</v>
      </c>
      <c r="C5" s="3" t="s">
        <v>4114</v>
      </c>
      <c r="D5" s="7">
        <v>10000</v>
      </c>
      <c r="E5">
        <v>10390</v>
      </c>
      <c r="F5" t="s">
        <v>8219</v>
      </c>
      <c r="G5" t="s">
        <v>8224</v>
      </c>
      <c r="H5" t="s">
        <v>8246</v>
      </c>
      <c r="I5" s="9">
        <v>1407414107</v>
      </c>
      <c r="J5">
        <v>1404822107</v>
      </c>
      <c r="K5" t="b">
        <v>0</v>
      </c>
      <c r="L5">
        <v>150</v>
      </c>
      <c r="M5" t="b">
        <v>1</v>
      </c>
      <c r="N5" s="11">
        <f t="shared" si="2"/>
        <v>103.89999999999999</v>
      </c>
      <c r="O5" s="22">
        <f t="shared" si="0"/>
        <v>41828.515127314815</v>
      </c>
      <c r="P5" s="18">
        <f t="shared" si="1"/>
        <v>41858.515127314815</v>
      </c>
      <c r="Q5" t="s">
        <v>8265</v>
      </c>
      <c r="R5" s="7">
        <f t="shared" si="3"/>
        <v>69.266666666666666</v>
      </c>
      <c r="S5" s="12" t="s">
        <v>8309</v>
      </c>
      <c r="T5" t="s">
        <v>8310</v>
      </c>
    </row>
    <row r="6" spans="1:20" ht="58" x14ac:dyDescent="0.35">
      <c r="A6">
        <v>4</v>
      </c>
      <c r="B6" s="3" t="s">
        <v>6</v>
      </c>
      <c r="C6" s="3" t="s">
        <v>4115</v>
      </c>
      <c r="D6" s="7">
        <v>44000</v>
      </c>
      <c r="E6">
        <v>54116.28</v>
      </c>
      <c r="F6" t="s">
        <v>8219</v>
      </c>
      <c r="G6" t="s">
        <v>8224</v>
      </c>
      <c r="H6" t="s">
        <v>8246</v>
      </c>
      <c r="I6" s="9">
        <v>1450555279</v>
      </c>
      <c r="J6">
        <v>1447963279</v>
      </c>
      <c r="K6" t="b">
        <v>0</v>
      </c>
      <c r="L6">
        <v>284</v>
      </c>
      <c r="M6" t="b">
        <v>1</v>
      </c>
      <c r="N6" s="11">
        <f t="shared" si="2"/>
        <v>122.99154545454545</v>
      </c>
      <c r="O6" s="22">
        <f t="shared" si="0"/>
        <v>42327.834247685183</v>
      </c>
      <c r="P6" s="18">
        <f t="shared" si="1"/>
        <v>42357.834247685183</v>
      </c>
      <c r="Q6" t="s">
        <v>8265</v>
      </c>
      <c r="R6" s="7">
        <f t="shared" si="3"/>
        <v>190.55028169014085</v>
      </c>
      <c r="S6" s="12" t="s">
        <v>8309</v>
      </c>
      <c r="T6" t="s">
        <v>8310</v>
      </c>
    </row>
    <row r="7" spans="1:20" ht="43.5" x14ac:dyDescent="0.35">
      <c r="A7">
        <v>5</v>
      </c>
      <c r="B7" s="3" t="s">
        <v>7</v>
      </c>
      <c r="C7" s="3" t="s">
        <v>4116</v>
      </c>
      <c r="D7" s="7">
        <v>3999</v>
      </c>
      <c r="E7">
        <v>4390</v>
      </c>
      <c r="F7" t="s">
        <v>8219</v>
      </c>
      <c r="G7" t="s">
        <v>8224</v>
      </c>
      <c r="H7" t="s">
        <v>8246</v>
      </c>
      <c r="I7" s="9">
        <v>1469770500</v>
      </c>
      <c r="J7">
        <v>1468362207</v>
      </c>
      <c r="K7" t="b">
        <v>0</v>
      </c>
      <c r="L7">
        <v>47</v>
      </c>
      <c r="M7" t="b">
        <v>1</v>
      </c>
      <c r="N7" s="11">
        <f t="shared" si="2"/>
        <v>109.77744436109028</v>
      </c>
      <c r="O7" s="22">
        <f t="shared" si="0"/>
        <v>42563.932951388888</v>
      </c>
      <c r="P7" s="18">
        <f t="shared" si="1"/>
        <v>42580.232638888891</v>
      </c>
      <c r="Q7" t="s">
        <v>8265</v>
      </c>
      <c r="R7" s="7">
        <f t="shared" si="3"/>
        <v>93.40425531914893</v>
      </c>
      <c r="S7" s="12" t="s">
        <v>8309</v>
      </c>
      <c r="T7" t="s">
        <v>8310</v>
      </c>
    </row>
    <row r="8" spans="1:20" ht="43.5" x14ac:dyDescent="0.35">
      <c r="A8">
        <v>6</v>
      </c>
      <c r="B8" s="3" t="s">
        <v>8</v>
      </c>
      <c r="C8" s="3" t="s">
        <v>4117</v>
      </c>
      <c r="D8" s="7">
        <v>8000</v>
      </c>
      <c r="E8">
        <v>8519</v>
      </c>
      <c r="F8" t="s">
        <v>8219</v>
      </c>
      <c r="G8" t="s">
        <v>8224</v>
      </c>
      <c r="H8" t="s">
        <v>8246</v>
      </c>
      <c r="I8" s="9">
        <v>1402710250</v>
      </c>
      <c r="J8">
        <v>1401846250</v>
      </c>
      <c r="K8" t="b">
        <v>0</v>
      </c>
      <c r="L8">
        <v>58</v>
      </c>
      <c r="M8" t="b">
        <v>1</v>
      </c>
      <c r="N8" s="11">
        <f t="shared" si="2"/>
        <v>106.4875</v>
      </c>
      <c r="O8" s="22">
        <f t="shared" si="0"/>
        <v>41794.072337962964</v>
      </c>
      <c r="P8" s="18">
        <f t="shared" si="1"/>
        <v>41804.072337962964</v>
      </c>
      <c r="Q8" t="s">
        <v>8265</v>
      </c>
      <c r="R8" s="7">
        <f t="shared" si="3"/>
        <v>146.87931034482759</v>
      </c>
      <c r="S8" s="12" t="s">
        <v>8309</v>
      </c>
      <c r="T8" t="s">
        <v>8310</v>
      </c>
    </row>
    <row r="9" spans="1:20" ht="58" x14ac:dyDescent="0.35">
      <c r="A9">
        <v>7</v>
      </c>
      <c r="B9" s="3" t="s">
        <v>9</v>
      </c>
      <c r="C9" s="3" t="s">
        <v>4118</v>
      </c>
      <c r="D9" s="7">
        <v>9000</v>
      </c>
      <c r="E9">
        <v>9110</v>
      </c>
      <c r="F9" t="s">
        <v>8219</v>
      </c>
      <c r="G9" t="s">
        <v>8224</v>
      </c>
      <c r="H9" t="s">
        <v>8246</v>
      </c>
      <c r="I9" s="9">
        <v>1467680867</v>
      </c>
      <c r="J9">
        <v>1464224867</v>
      </c>
      <c r="K9" t="b">
        <v>0</v>
      </c>
      <c r="L9">
        <v>57</v>
      </c>
      <c r="M9" t="b">
        <v>1</v>
      </c>
      <c r="N9" s="11">
        <f t="shared" si="2"/>
        <v>101.22222222222221</v>
      </c>
      <c r="O9" s="22">
        <f t="shared" si="0"/>
        <v>42516.047071759262</v>
      </c>
      <c r="P9" s="18">
        <f t="shared" si="1"/>
        <v>42556.047071759262</v>
      </c>
      <c r="Q9" t="s">
        <v>8265</v>
      </c>
      <c r="R9" s="7">
        <f t="shared" si="3"/>
        <v>159.82456140350877</v>
      </c>
      <c r="S9" s="12" t="s">
        <v>8309</v>
      </c>
      <c r="T9" t="s">
        <v>8310</v>
      </c>
    </row>
    <row r="10" spans="1:20" ht="29" x14ac:dyDescent="0.35">
      <c r="A10">
        <v>8</v>
      </c>
      <c r="B10" s="3" t="s">
        <v>10</v>
      </c>
      <c r="C10" s="3" t="s">
        <v>4119</v>
      </c>
      <c r="D10" s="7">
        <v>3500</v>
      </c>
      <c r="E10">
        <v>3501.52</v>
      </c>
      <c r="F10" t="s">
        <v>8219</v>
      </c>
      <c r="G10" t="s">
        <v>8224</v>
      </c>
      <c r="H10" t="s">
        <v>8246</v>
      </c>
      <c r="I10" s="9">
        <v>1460754000</v>
      </c>
      <c r="J10">
        <v>1460155212</v>
      </c>
      <c r="K10" t="b">
        <v>0</v>
      </c>
      <c r="L10">
        <v>12</v>
      </c>
      <c r="M10" t="b">
        <v>1</v>
      </c>
      <c r="N10" s="11">
        <f t="shared" si="2"/>
        <v>100.04342857142856</v>
      </c>
      <c r="O10" s="22">
        <f t="shared" si="0"/>
        <v>42468.94458333333</v>
      </c>
      <c r="P10" s="18">
        <f t="shared" si="1"/>
        <v>42475.875</v>
      </c>
      <c r="Q10" t="s">
        <v>8265</v>
      </c>
      <c r="R10" s="7">
        <f t="shared" si="3"/>
        <v>291.79333333333335</v>
      </c>
      <c r="S10" s="12" t="s">
        <v>8309</v>
      </c>
      <c r="T10" t="s">
        <v>8310</v>
      </c>
    </row>
    <row r="11" spans="1:20" ht="43.5" x14ac:dyDescent="0.35">
      <c r="A11">
        <v>9</v>
      </c>
      <c r="B11" s="3" t="s">
        <v>11</v>
      </c>
      <c r="C11" s="3" t="s">
        <v>4120</v>
      </c>
      <c r="D11" s="7">
        <v>500</v>
      </c>
      <c r="E11">
        <v>629.99</v>
      </c>
      <c r="F11" t="s">
        <v>8219</v>
      </c>
      <c r="G11" t="s">
        <v>8224</v>
      </c>
      <c r="H11" t="s">
        <v>8246</v>
      </c>
      <c r="I11" s="9">
        <v>1460860144</v>
      </c>
      <c r="J11">
        <v>1458268144</v>
      </c>
      <c r="K11" t="b">
        <v>0</v>
      </c>
      <c r="L11">
        <v>20</v>
      </c>
      <c r="M11" t="b">
        <v>1</v>
      </c>
      <c r="N11" s="11">
        <f t="shared" si="2"/>
        <v>125.998</v>
      </c>
      <c r="O11" s="22">
        <f t="shared" si="0"/>
        <v>42447.103518518517</v>
      </c>
      <c r="P11" s="18">
        <f t="shared" si="1"/>
        <v>42477.103518518517</v>
      </c>
      <c r="Q11" t="s">
        <v>8265</v>
      </c>
      <c r="R11" s="7">
        <f t="shared" si="3"/>
        <v>31.499500000000001</v>
      </c>
      <c r="S11" s="12" t="s">
        <v>8309</v>
      </c>
      <c r="T11" t="s">
        <v>8310</v>
      </c>
    </row>
    <row r="12" spans="1:20" ht="43.5" x14ac:dyDescent="0.35">
      <c r="A12">
        <v>10</v>
      </c>
      <c r="B12" s="3" t="s">
        <v>12</v>
      </c>
      <c r="C12" s="3" t="s">
        <v>4121</v>
      </c>
      <c r="D12" s="7">
        <v>3000</v>
      </c>
      <c r="E12">
        <v>3015</v>
      </c>
      <c r="F12" t="s">
        <v>8219</v>
      </c>
      <c r="G12" t="s">
        <v>8224</v>
      </c>
      <c r="H12" t="s">
        <v>8246</v>
      </c>
      <c r="I12" s="9">
        <v>1403660279</v>
      </c>
      <c r="J12">
        <v>1400636279</v>
      </c>
      <c r="K12" t="b">
        <v>0</v>
      </c>
      <c r="L12">
        <v>19</v>
      </c>
      <c r="M12" t="b">
        <v>1</v>
      </c>
      <c r="N12" s="11">
        <f t="shared" si="2"/>
        <v>100.49999999999999</v>
      </c>
      <c r="O12" s="22">
        <f t="shared" si="0"/>
        <v>41780.068043981482</v>
      </c>
      <c r="P12" s="18">
        <f t="shared" si="1"/>
        <v>41815.068043981482</v>
      </c>
      <c r="Q12" t="s">
        <v>8265</v>
      </c>
      <c r="R12" s="7">
        <f t="shared" si="3"/>
        <v>158.68421052631578</v>
      </c>
      <c r="S12" s="12" t="s">
        <v>8309</v>
      </c>
      <c r="T12" t="s">
        <v>8310</v>
      </c>
    </row>
    <row r="13" spans="1:20" ht="58" x14ac:dyDescent="0.35">
      <c r="A13">
        <v>11</v>
      </c>
      <c r="B13" s="3" t="s">
        <v>13</v>
      </c>
      <c r="C13" s="3" t="s">
        <v>4122</v>
      </c>
      <c r="D13" s="7">
        <v>5000</v>
      </c>
      <c r="E13">
        <v>6025</v>
      </c>
      <c r="F13" t="s">
        <v>8219</v>
      </c>
      <c r="G13" t="s">
        <v>8224</v>
      </c>
      <c r="H13" t="s">
        <v>8246</v>
      </c>
      <c r="I13" s="9">
        <v>1471834800</v>
      </c>
      <c r="J13">
        <v>1469126462</v>
      </c>
      <c r="K13" t="b">
        <v>0</v>
      </c>
      <c r="L13">
        <v>75</v>
      </c>
      <c r="M13" t="b">
        <v>1</v>
      </c>
      <c r="N13" s="11">
        <f t="shared" si="2"/>
        <v>120.5</v>
      </c>
      <c r="O13" s="22">
        <f t="shared" si="0"/>
        <v>42572.778495370367</v>
      </c>
      <c r="P13" s="18">
        <f t="shared" si="1"/>
        <v>42604.125</v>
      </c>
      <c r="Q13" t="s">
        <v>8265</v>
      </c>
      <c r="R13" s="7">
        <f t="shared" si="3"/>
        <v>80.333333333333329</v>
      </c>
      <c r="S13" s="12" t="s">
        <v>8309</v>
      </c>
      <c r="T13" t="s">
        <v>8310</v>
      </c>
    </row>
    <row r="14" spans="1:20" ht="58" x14ac:dyDescent="0.35">
      <c r="A14">
        <v>12</v>
      </c>
      <c r="B14" s="3" t="s">
        <v>14</v>
      </c>
      <c r="C14" s="3" t="s">
        <v>4123</v>
      </c>
      <c r="D14" s="7">
        <v>30000</v>
      </c>
      <c r="E14">
        <v>49588</v>
      </c>
      <c r="F14" t="s">
        <v>8219</v>
      </c>
      <c r="G14" t="s">
        <v>8224</v>
      </c>
      <c r="H14" t="s">
        <v>8246</v>
      </c>
      <c r="I14" s="9">
        <v>1405479600</v>
      </c>
      <c r="J14">
        <v>1401642425</v>
      </c>
      <c r="K14" t="b">
        <v>0</v>
      </c>
      <c r="L14">
        <v>827</v>
      </c>
      <c r="M14" t="b">
        <v>1</v>
      </c>
      <c r="N14" s="11">
        <f t="shared" si="2"/>
        <v>165.29333333333335</v>
      </c>
      <c r="O14" s="22">
        <f t="shared" si="0"/>
        <v>41791.713252314818</v>
      </c>
      <c r="P14" s="18">
        <f t="shared" si="1"/>
        <v>41836.125</v>
      </c>
      <c r="Q14" t="s">
        <v>8265</v>
      </c>
      <c r="R14" s="7">
        <f t="shared" si="3"/>
        <v>59.961305925030231</v>
      </c>
      <c r="S14" s="12" t="s">
        <v>8309</v>
      </c>
      <c r="T14" t="s">
        <v>8310</v>
      </c>
    </row>
    <row r="15" spans="1:20" ht="43.5" x14ac:dyDescent="0.35">
      <c r="A15">
        <v>13</v>
      </c>
      <c r="B15" s="3" t="s">
        <v>15</v>
      </c>
      <c r="C15" s="3" t="s">
        <v>4124</v>
      </c>
      <c r="D15" s="7">
        <v>3500</v>
      </c>
      <c r="E15">
        <v>5599</v>
      </c>
      <c r="F15" t="s">
        <v>8219</v>
      </c>
      <c r="G15" t="s">
        <v>8224</v>
      </c>
      <c r="H15" t="s">
        <v>8246</v>
      </c>
      <c r="I15" s="9">
        <v>1466713620</v>
      </c>
      <c r="J15">
        <v>1463588109</v>
      </c>
      <c r="K15" t="b">
        <v>0</v>
      </c>
      <c r="L15">
        <v>51</v>
      </c>
      <c r="M15" t="b">
        <v>1</v>
      </c>
      <c r="N15" s="11">
        <f t="shared" si="2"/>
        <v>159.97142857142856</v>
      </c>
      <c r="O15" s="22">
        <f t="shared" si="0"/>
        <v>42508.677187499998</v>
      </c>
      <c r="P15" s="18">
        <f t="shared" si="1"/>
        <v>42544.852083333331</v>
      </c>
      <c r="Q15" t="s">
        <v>8265</v>
      </c>
      <c r="R15" s="7">
        <f t="shared" si="3"/>
        <v>109.78431372549019</v>
      </c>
      <c r="S15" s="12" t="s">
        <v>8309</v>
      </c>
      <c r="T15" t="s">
        <v>8310</v>
      </c>
    </row>
    <row r="16" spans="1:20" ht="29" x14ac:dyDescent="0.35">
      <c r="A16">
        <v>14</v>
      </c>
      <c r="B16" s="3" t="s">
        <v>16</v>
      </c>
      <c r="C16" s="3" t="s">
        <v>4125</v>
      </c>
      <c r="D16" s="7">
        <v>6000</v>
      </c>
      <c r="E16">
        <v>6056</v>
      </c>
      <c r="F16" t="s">
        <v>8219</v>
      </c>
      <c r="G16" t="s">
        <v>8226</v>
      </c>
      <c r="H16" t="s">
        <v>8248</v>
      </c>
      <c r="I16" s="9">
        <v>1405259940</v>
      </c>
      <c r="J16">
        <v>1403051888</v>
      </c>
      <c r="K16" t="b">
        <v>0</v>
      </c>
      <c r="L16">
        <v>41</v>
      </c>
      <c r="M16" t="b">
        <v>1</v>
      </c>
      <c r="N16" s="11">
        <f t="shared" si="2"/>
        <v>100.93333333333334</v>
      </c>
      <c r="O16" s="22">
        <f t="shared" si="0"/>
        <v>41808.02648148148</v>
      </c>
      <c r="P16" s="18">
        <f t="shared" si="1"/>
        <v>41833.582638888889</v>
      </c>
      <c r="Q16" t="s">
        <v>8265</v>
      </c>
      <c r="R16" s="7">
        <f t="shared" si="3"/>
        <v>147.70731707317074</v>
      </c>
      <c r="S16" s="12" t="s">
        <v>8309</v>
      </c>
      <c r="T16" t="s">
        <v>8310</v>
      </c>
    </row>
    <row r="17" spans="1:20" ht="43.5" x14ac:dyDescent="0.35">
      <c r="A17">
        <v>15</v>
      </c>
      <c r="B17" s="3" t="s">
        <v>17</v>
      </c>
      <c r="C17" s="3" t="s">
        <v>4126</v>
      </c>
      <c r="D17" s="7">
        <v>2000</v>
      </c>
      <c r="E17">
        <v>2132</v>
      </c>
      <c r="F17" t="s">
        <v>8219</v>
      </c>
      <c r="G17" t="s">
        <v>8227</v>
      </c>
      <c r="H17" t="s">
        <v>8249</v>
      </c>
      <c r="I17" s="9">
        <v>1443384840</v>
      </c>
      <c r="J17">
        <v>1441790658</v>
      </c>
      <c r="K17" t="b">
        <v>0</v>
      </c>
      <c r="L17">
        <v>98</v>
      </c>
      <c r="M17" t="b">
        <v>1</v>
      </c>
      <c r="N17" s="11">
        <f t="shared" si="2"/>
        <v>106.60000000000001</v>
      </c>
      <c r="O17" s="22">
        <f t="shared" si="0"/>
        <v>42256.391875000001</v>
      </c>
      <c r="P17" s="18">
        <f t="shared" si="1"/>
        <v>42274.843055555553</v>
      </c>
      <c r="Q17" t="s">
        <v>8265</v>
      </c>
      <c r="R17" s="7">
        <f t="shared" si="3"/>
        <v>21.755102040816325</v>
      </c>
      <c r="S17" s="12" t="s">
        <v>8309</v>
      </c>
      <c r="T17" t="s">
        <v>8310</v>
      </c>
    </row>
    <row r="18" spans="1:20" ht="43.5" x14ac:dyDescent="0.35">
      <c r="A18">
        <v>16</v>
      </c>
      <c r="B18" s="3" t="s">
        <v>18</v>
      </c>
      <c r="C18" s="3" t="s">
        <v>4127</v>
      </c>
      <c r="D18" s="7">
        <v>12000</v>
      </c>
      <c r="E18">
        <v>12029</v>
      </c>
      <c r="F18" t="s">
        <v>8219</v>
      </c>
      <c r="G18" t="s">
        <v>8224</v>
      </c>
      <c r="H18" t="s">
        <v>8246</v>
      </c>
      <c r="I18" s="9">
        <v>1402896600</v>
      </c>
      <c r="J18">
        <v>1398971211</v>
      </c>
      <c r="K18" t="b">
        <v>0</v>
      </c>
      <c r="L18">
        <v>70</v>
      </c>
      <c r="M18" t="b">
        <v>1</v>
      </c>
      <c r="N18" s="11">
        <f t="shared" si="2"/>
        <v>100.24166666666667</v>
      </c>
      <c r="O18" s="22">
        <f t="shared" si="0"/>
        <v>41760.796423611115</v>
      </c>
      <c r="P18" s="18">
        <f t="shared" si="1"/>
        <v>41806.229166666664</v>
      </c>
      <c r="Q18" t="s">
        <v>8265</v>
      </c>
      <c r="R18" s="7">
        <f t="shared" si="3"/>
        <v>171.84285714285716</v>
      </c>
      <c r="S18" s="12" t="s">
        <v>8309</v>
      </c>
      <c r="T18" t="s">
        <v>8310</v>
      </c>
    </row>
    <row r="19" spans="1:20" ht="43.5" x14ac:dyDescent="0.35">
      <c r="A19">
        <v>17</v>
      </c>
      <c r="B19" s="3" t="s">
        <v>19</v>
      </c>
      <c r="C19" s="3" t="s">
        <v>4128</v>
      </c>
      <c r="D19" s="7">
        <v>1500</v>
      </c>
      <c r="E19">
        <v>1510</v>
      </c>
      <c r="F19" t="s">
        <v>8219</v>
      </c>
      <c r="G19" t="s">
        <v>8225</v>
      </c>
      <c r="H19" t="s">
        <v>8247</v>
      </c>
      <c r="I19" s="9">
        <v>1415126022</v>
      </c>
      <c r="J19">
        <v>1412530422</v>
      </c>
      <c r="K19" t="b">
        <v>0</v>
      </c>
      <c r="L19">
        <v>36</v>
      </c>
      <c r="M19" t="b">
        <v>1</v>
      </c>
      <c r="N19" s="11">
        <f t="shared" si="2"/>
        <v>100.66666666666666</v>
      </c>
      <c r="O19" s="22">
        <f t="shared" si="0"/>
        <v>41917.731736111113</v>
      </c>
      <c r="P19" s="18">
        <f t="shared" si="1"/>
        <v>41947.773402777777</v>
      </c>
      <c r="Q19" t="s">
        <v>8265</v>
      </c>
      <c r="R19" s="7">
        <f t="shared" si="3"/>
        <v>41.944444444444443</v>
      </c>
      <c r="S19" s="12" t="s">
        <v>8309</v>
      </c>
      <c r="T19" t="s">
        <v>8310</v>
      </c>
    </row>
    <row r="20" spans="1:20" ht="43.5" x14ac:dyDescent="0.35">
      <c r="A20">
        <v>18</v>
      </c>
      <c r="B20" s="3" t="s">
        <v>20</v>
      </c>
      <c r="C20" s="3" t="s">
        <v>4129</v>
      </c>
      <c r="D20" s="7">
        <v>30000</v>
      </c>
      <c r="E20">
        <v>31896.33</v>
      </c>
      <c r="F20" t="s">
        <v>8219</v>
      </c>
      <c r="G20" t="s">
        <v>8224</v>
      </c>
      <c r="H20" t="s">
        <v>8246</v>
      </c>
      <c r="I20" s="9">
        <v>1410958856</v>
      </c>
      <c r="J20">
        <v>1408366856</v>
      </c>
      <c r="K20" t="b">
        <v>0</v>
      </c>
      <c r="L20">
        <v>342</v>
      </c>
      <c r="M20" t="b">
        <v>1</v>
      </c>
      <c r="N20" s="11">
        <f t="shared" si="2"/>
        <v>106.32110000000002</v>
      </c>
      <c r="O20" s="22">
        <f t="shared" si="0"/>
        <v>41869.542314814818</v>
      </c>
      <c r="P20" s="18">
        <f t="shared" si="1"/>
        <v>41899.542314814818</v>
      </c>
      <c r="Q20" t="s">
        <v>8265</v>
      </c>
      <c r="R20" s="7">
        <f t="shared" si="3"/>
        <v>93.264122807017543</v>
      </c>
      <c r="S20" s="12" t="s">
        <v>8309</v>
      </c>
      <c r="T20" t="s">
        <v>8310</v>
      </c>
    </row>
    <row r="21" spans="1:20" ht="43.5" x14ac:dyDescent="0.35">
      <c r="A21">
        <v>19</v>
      </c>
      <c r="B21" s="3" t="s">
        <v>21</v>
      </c>
      <c r="C21" s="3" t="s">
        <v>4130</v>
      </c>
      <c r="D21" s="7">
        <v>850</v>
      </c>
      <c r="E21">
        <v>1235</v>
      </c>
      <c r="F21" t="s">
        <v>8219</v>
      </c>
      <c r="G21" t="s">
        <v>8224</v>
      </c>
      <c r="H21" t="s">
        <v>8246</v>
      </c>
      <c r="I21" s="9">
        <v>1437420934</v>
      </c>
      <c r="J21">
        <v>1434828934</v>
      </c>
      <c r="K21" t="b">
        <v>0</v>
      </c>
      <c r="L21">
        <v>22</v>
      </c>
      <c r="M21" t="b">
        <v>1</v>
      </c>
      <c r="N21" s="11">
        <f t="shared" si="2"/>
        <v>145.29411764705881</v>
      </c>
      <c r="O21" s="22">
        <f t="shared" si="0"/>
        <v>42175.816365740742</v>
      </c>
      <c r="P21" s="18">
        <f t="shared" si="1"/>
        <v>42205.816365740742</v>
      </c>
      <c r="Q21" t="s">
        <v>8265</v>
      </c>
      <c r="R21" s="7">
        <f t="shared" si="3"/>
        <v>56.136363636363633</v>
      </c>
      <c r="S21" s="12" t="s">
        <v>8309</v>
      </c>
      <c r="T21" t="s">
        <v>8310</v>
      </c>
    </row>
    <row r="22" spans="1:20" ht="43.5" x14ac:dyDescent="0.35">
      <c r="A22">
        <v>20</v>
      </c>
      <c r="B22" s="3" t="s">
        <v>22</v>
      </c>
      <c r="C22" s="3" t="s">
        <v>4131</v>
      </c>
      <c r="D22" s="7">
        <v>2000</v>
      </c>
      <c r="E22">
        <v>2004</v>
      </c>
      <c r="F22" t="s">
        <v>8219</v>
      </c>
      <c r="G22" t="s">
        <v>8224</v>
      </c>
      <c r="H22" t="s">
        <v>8246</v>
      </c>
      <c r="I22" s="9">
        <v>1442167912</v>
      </c>
      <c r="J22">
        <v>1436983912</v>
      </c>
      <c r="K22" t="b">
        <v>0</v>
      </c>
      <c r="L22">
        <v>25</v>
      </c>
      <c r="M22" t="b">
        <v>1</v>
      </c>
      <c r="N22" s="11">
        <f t="shared" si="2"/>
        <v>100.2</v>
      </c>
      <c r="O22" s="22">
        <f t="shared" si="0"/>
        <v>42200.758240740746</v>
      </c>
      <c r="P22" s="18">
        <f t="shared" si="1"/>
        <v>42260.758240740746</v>
      </c>
      <c r="Q22" t="s">
        <v>8265</v>
      </c>
      <c r="R22" s="7">
        <f t="shared" si="3"/>
        <v>80.16</v>
      </c>
      <c r="S22" s="12" t="s">
        <v>8309</v>
      </c>
      <c r="T22" t="s">
        <v>8310</v>
      </c>
    </row>
    <row r="23" spans="1:20" ht="43.5" x14ac:dyDescent="0.35">
      <c r="A23">
        <v>21</v>
      </c>
      <c r="B23" s="3" t="s">
        <v>23</v>
      </c>
      <c r="C23" s="3" t="s">
        <v>4132</v>
      </c>
      <c r="D23" s="7">
        <v>18500</v>
      </c>
      <c r="E23">
        <v>20190</v>
      </c>
      <c r="F23" t="s">
        <v>8219</v>
      </c>
      <c r="G23" t="s">
        <v>8224</v>
      </c>
      <c r="H23" t="s">
        <v>8246</v>
      </c>
      <c r="I23" s="9">
        <v>1411743789</v>
      </c>
      <c r="J23">
        <v>1409151789</v>
      </c>
      <c r="K23" t="b">
        <v>0</v>
      </c>
      <c r="L23">
        <v>101</v>
      </c>
      <c r="M23" t="b">
        <v>1</v>
      </c>
      <c r="N23" s="11">
        <f t="shared" si="2"/>
        <v>109.13513513513513</v>
      </c>
      <c r="O23" s="22">
        <f t="shared" si="0"/>
        <v>41878.627187500002</v>
      </c>
      <c r="P23" s="18">
        <f t="shared" si="1"/>
        <v>41908.627187500002</v>
      </c>
      <c r="Q23" t="s">
        <v>8265</v>
      </c>
      <c r="R23" s="7">
        <f t="shared" si="3"/>
        <v>199.9009900990099</v>
      </c>
      <c r="S23" s="12" t="s">
        <v>8309</v>
      </c>
      <c r="T23" t="s">
        <v>8310</v>
      </c>
    </row>
    <row r="24" spans="1:20" ht="29" x14ac:dyDescent="0.35">
      <c r="A24">
        <v>22</v>
      </c>
      <c r="B24" s="3" t="s">
        <v>24</v>
      </c>
      <c r="C24" s="3" t="s">
        <v>4133</v>
      </c>
      <c r="D24" s="7">
        <v>350</v>
      </c>
      <c r="E24">
        <v>410</v>
      </c>
      <c r="F24" t="s">
        <v>8219</v>
      </c>
      <c r="G24" t="s">
        <v>8224</v>
      </c>
      <c r="H24" t="s">
        <v>8246</v>
      </c>
      <c r="I24" s="9">
        <v>1420099140</v>
      </c>
      <c r="J24">
        <v>1418766740</v>
      </c>
      <c r="K24" t="b">
        <v>0</v>
      </c>
      <c r="L24">
        <v>8</v>
      </c>
      <c r="M24" t="b">
        <v>1</v>
      </c>
      <c r="N24" s="11">
        <f t="shared" si="2"/>
        <v>117.14285714285715</v>
      </c>
      <c r="O24" s="22">
        <f t="shared" si="0"/>
        <v>41989.91134259259</v>
      </c>
      <c r="P24" s="18">
        <f t="shared" si="1"/>
        <v>42005.332638888889</v>
      </c>
      <c r="Q24" t="s">
        <v>8265</v>
      </c>
      <c r="R24" s="7">
        <f t="shared" si="3"/>
        <v>51.25</v>
      </c>
      <c r="S24" s="12" t="s">
        <v>8309</v>
      </c>
      <c r="T24" t="s">
        <v>8310</v>
      </c>
    </row>
    <row r="25" spans="1:20" ht="43.5" x14ac:dyDescent="0.35">
      <c r="A25">
        <v>23</v>
      </c>
      <c r="B25" s="3" t="s">
        <v>25</v>
      </c>
      <c r="C25" s="3" t="s">
        <v>4134</v>
      </c>
      <c r="D25" s="7">
        <v>2000</v>
      </c>
      <c r="E25">
        <v>2370</v>
      </c>
      <c r="F25" t="s">
        <v>8219</v>
      </c>
      <c r="G25" t="s">
        <v>8224</v>
      </c>
      <c r="H25" t="s">
        <v>8246</v>
      </c>
      <c r="I25" s="9">
        <v>1430407200</v>
      </c>
      <c r="J25">
        <v>1428086501</v>
      </c>
      <c r="K25" t="b">
        <v>0</v>
      </c>
      <c r="L25">
        <v>23</v>
      </c>
      <c r="M25" t="b">
        <v>1</v>
      </c>
      <c r="N25" s="11">
        <f t="shared" si="2"/>
        <v>118.5</v>
      </c>
      <c r="O25" s="22">
        <f t="shared" si="0"/>
        <v>42097.778946759259</v>
      </c>
      <c r="P25" s="18">
        <f t="shared" si="1"/>
        <v>42124.638888888891</v>
      </c>
      <c r="Q25" t="s">
        <v>8265</v>
      </c>
      <c r="R25" s="7">
        <f t="shared" si="3"/>
        <v>103.04347826086956</v>
      </c>
      <c r="S25" s="12" t="s">
        <v>8309</v>
      </c>
      <c r="T25" t="s">
        <v>8310</v>
      </c>
    </row>
    <row r="26" spans="1:20" ht="29" x14ac:dyDescent="0.35">
      <c r="A26">
        <v>24</v>
      </c>
      <c r="B26" s="3" t="s">
        <v>26</v>
      </c>
      <c r="C26" s="3" t="s">
        <v>4135</v>
      </c>
      <c r="D26" s="7">
        <v>35000</v>
      </c>
      <c r="E26">
        <v>38082.69</v>
      </c>
      <c r="F26" t="s">
        <v>8219</v>
      </c>
      <c r="G26" t="s">
        <v>8224</v>
      </c>
      <c r="H26" t="s">
        <v>8246</v>
      </c>
      <c r="I26" s="9">
        <v>1442345940</v>
      </c>
      <c r="J26">
        <v>1439494863</v>
      </c>
      <c r="K26" t="b">
        <v>0</v>
      </c>
      <c r="L26">
        <v>574</v>
      </c>
      <c r="M26" t="b">
        <v>1</v>
      </c>
      <c r="N26" s="11">
        <f t="shared" si="2"/>
        <v>108.80768571428572</v>
      </c>
      <c r="O26" s="22">
        <f t="shared" si="0"/>
        <v>42229.820173611108</v>
      </c>
      <c r="P26" s="18">
        <f t="shared" si="1"/>
        <v>42262.818750000006</v>
      </c>
      <c r="Q26" t="s">
        <v>8265</v>
      </c>
      <c r="R26" s="7">
        <f t="shared" si="3"/>
        <v>66.346149825783982</v>
      </c>
      <c r="S26" s="12" t="s">
        <v>8309</v>
      </c>
      <c r="T26" t="s">
        <v>8310</v>
      </c>
    </row>
    <row r="27" spans="1:20" ht="43.5" x14ac:dyDescent="0.35">
      <c r="A27">
        <v>25</v>
      </c>
      <c r="B27" s="3" t="s">
        <v>27</v>
      </c>
      <c r="C27" s="3" t="s">
        <v>4136</v>
      </c>
      <c r="D27" s="7">
        <v>600</v>
      </c>
      <c r="E27">
        <v>800</v>
      </c>
      <c r="F27" t="s">
        <v>8219</v>
      </c>
      <c r="G27" t="s">
        <v>8224</v>
      </c>
      <c r="H27" t="s">
        <v>8246</v>
      </c>
      <c r="I27" s="9">
        <v>1452299761</v>
      </c>
      <c r="J27">
        <v>1447115761</v>
      </c>
      <c r="K27" t="b">
        <v>0</v>
      </c>
      <c r="L27">
        <v>14</v>
      </c>
      <c r="M27" t="b">
        <v>1</v>
      </c>
      <c r="N27" s="11">
        <f t="shared" si="2"/>
        <v>133.33333333333331</v>
      </c>
      <c r="O27" s="22">
        <f t="shared" si="0"/>
        <v>42318.025011574078</v>
      </c>
      <c r="P27" s="18">
        <f t="shared" si="1"/>
        <v>42378.025011574078</v>
      </c>
      <c r="Q27" t="s">
        <v>8265</v>
      </c>
      <c r="R27" s="7">
        <f t="shared" si="3"/>
        <v>57.142857142857146</v>
      </c>
      <c r="S27" s="12" t="s">
        <v>8309</v>
      </c>
      <c r="T27" t="s">
        <v>8310</v>
      </c>
    </row>
    <row r="28" spans="1:20" ht="43.5" x14ac:dyDescent="0.35">
      <c r="A28">
        <v>26</v>
      </c>
      <c r="B28" s="3" t="s">
        <v>28</v>
      </c>
      <c r="C28" s="3" t="s">
        <v>4137</v>
      </c>
      <c r="D28" s="7">
        <v>1250</v>
      </c>
      <c r="E28">
        <v>1940</v>
      </c>
      <c r="F28" t="s">
        <v>8219</v>
      </c>
      <c r="G28" t="s">
        <v>8224</v>
      </c>
      <c r="H28" t="s">
        <v>8246</v>
      </c>
      <c r="I28" s="9">
        <v>1408278144</v>
      </c>
      <c r="J28">
        <v>1404822144</v>
      </c>
      <c r="K28" t="b">
        <v>0</v>
      </c>
      <c r="L28">
        <v>19</v>
      </c>
      <c r="M28" t="b">
        <v>1</v>
      </c>
      <c r="N28" s="11">
        <f t="shared" si="2"/>
        <v>155.20000000000002</v>
      </c>
      <c r="O28" s="22">
        <f t="shared" si="0"/>
        <v>41828.515555555554</v>
      </c>
      <c r="P28" s="18">
        <f t="shared" si="1"/>
        <v>41868.515555555554</v>
      </c>
      <c r="Q28" t="s">
        <v>8265</v>
      </c>
      <c r="R28" s="7">
        <f t="shared" si="3"/>
        <v>102.10526315789474</v>
      </c>
      <c r="S28" s="12" t="s">
        <v>8309</v>
      </c>
      <c r="T28" t="s">
        <v>8310</v>
      </c>
    </row>
    <row r="29" spans="1:20" ht="43.5" x14ac:dyDescent="0.35">
      <c r="A29">
        <v>27</v>
      </c>
      <c r="B29" s="3" t="s">
        <v>29</v>
      </c>
      <c r="C29" s="3" t="s">
        <v>4138</v>
      </c>
      <c r="D29" s="7">
        <v>20000</v>
      </c>
      <c r="E29">
        <v>22345</v>
      </c>
      <c r="F29" t="s">
        <v>8219</v>
      </c>
      <c r="G29" t="s">
        <v>8228</v>
      </c>
      <c r="H29" t="s">
        <v>8250</v>
      </c>
      <c r="I29" s="9">
        <v>1416113833</v>
      </c>
      <c r="J29">
        <v>1413518233</v>
      </c>
      <c r="K29" t="b">
        <v>0</v>
      </c>
      <c r="L29">
        <v>150</v>
      </c>
      <c r="M29" t="b">
        <v>1</v>
      </c>
      <c r="N29" s="11">
        <f t="shared" si="2"/>
        <v>111.72500000000001</v>
      </c>
      <c r="O29" s="22">
        <f t="shared" si="0"/>
        <v>41929.164733796293</v>
      </c>
      <c r="P29" s="18">
        <f t="shared" si="1"/>
        <v>41959.206400462965</v>
      </c>
      <c r="Q29" t="s">
        <v>8265</v>
      </c>
      <c r="R29" s="7">
        <f t="shared" si="3"/>
        <v>148.96666666666667</v>
      </c>
      <c r="S29" s="12" t="s">
        <v>8309</v>
      </c>
      <c r="T29" t="s">
        <v>8310</v>
      </c>
    </row>
    <row r="30" spans="1:20" ht="29" x14ac:dyDescent="0.35">
      <c r="A30">
        <v>28</v>
      </c>
      <c r="B30" s="3" t="s">
        <v>30</v>
      </c>
      <c r="C30" s="3" t="s">
        <v>4139</v>
      </c>
      <c r="D30" s="7">
        <v>12000</v>
      </c>
      <c r="E30">
        <v>12042</v>
      </c>
      <c r="F30" t="s">
        <v>8219</v>
      </c>
      <c r="G30" t="s">
        <v>8224</v>
      </c>
      <c r="H30" t="s">
        <v>8246</v>
      </c>
      <c r="I30" s="9">
        <v>1450307284</v>
      </c>
      <c r="J30">
        <v>1447715284</v>
      </c>
      <c r="K30" t="b">
        <v>0</v>
      </c>
      <c r="L30">
        <v>71</v>
      </c>
      <c r="M30" t="b">
        <v>1</v>
      </c>
      <c r="N30" s="11">
        <f t="shared" si="2"/>
        <v>100.35000000000001</v>
      </c>
      <c r="O30" s="22">
        <f t="shared" si="0"/>
        <v>42324.96393518518</v>
      </c>
      <c r="P30" s="18">
        <f t="shared" si="1"/>
        <v>42354.96393518518</v>
      </c>
      <c r="Q30" t="s">
        <v>8265</v>
      </c>
      <c r="R30" s="7">
        <f t="shared" si="3"/>
        <v>169.6056338028169</v>
      </c>
      <c r="S30" s="12" t="s">
        <v>8309</v>
      </c>
      <c r="T30" t="s">
        <v>8310</v>
      </c>
    </row>
    <row r="31" spans="1:20" ht="58" x14ac:dyDescent="0.35">
      <c r="A31">
        <v>29</v>
      </c>
      <c r="B31" s="3" t="s">
        <v>31</v>
      </c>
      <c r="C31" s="3" t="s">
        <v>4140</v>
      </c>
      <c r="D31" s="7">
        <v>3000</v>
      </c>
      <c r="E31">
        <v>3700</v>
      </c>
      <c r="F31" t="s">
        <v>8219</v>
      </c>
      <c r="G31" t="s">
        <v>8225</v>
      </c>
      <c r="H31" t="s">
        <v>8247</v>
      </c>
      <c r="I31" s="9">
        <v>1406045368</v>
      </c>
      <c r="J31">
        <v>1403453368</v>
      </c>
      <c r="K31" t="b">
        <v>0</v>
      </c>
      <c r="L31">
        <v>117</v>
      </c>
      <c r="M31" t="b">
        <v>1</v>
      </c>
      <c r="N31" s="11">
        <f t="shared" si="2"/>
        <v>123.33333333333334</v>
      </c>
      <c r="O31" s="22">
        <f t="shared" si="0"/>
        <v>41812.67324074074</v>
      </c>
      <c r="P31" s="18">
        <f t="shared" si="1"/>
        <v>41842.67324074074</v>
      </c>
      <c r="Q31" t="s">
        <v>8265</v>
      </c>
      <c r="R31" s="7">
        <f t="shared" si="3"/>
        <v>31.623931623931625</v>
      </c>
      <c r="S31" s="12" t="s">
        <v>8309</v>
      </c>
      <c r="T31" t="s">
        <v>8310</v>
      </c>
    </row>
    <row r="32" spans="1:20" ht="43.5" x14ac:dyDescent="0.35">
      <c r="A32">
        <v>30</v>
      </c>
      <c r="B32" s="3" t="s">
        <v>32</v>
      </c>
      <c r="C32" s="3" t="s">
        <v>4141</v>
      </c>
      <c r="D32" s="7">
        <v>4000</v>
      </c>
      <c r="E32">
        <v>4051.99</v>
      </c>
      <c r="F32" t="s">
        <v>8219</v>
      </c>
      <c r="G32" t="s">
        <v>8224</v>
      </c>
      <c r="H32" t="s">
        <v>8246</v>
      </c>
      <c r="I32" s="9">
        <v>1408604515</v>
      </c>
      <c r="J32">
        <v>1406012515</v>
      </c>
      <c r="K32" t="b">
        <v>0</v>
      </c>
      <c r="L32">
        <v>53</v>
      </c>
      <c r="M32" t="b">
        <v>1</v>
      </c>
      <c r="N32" s="11">
        <f t="shared" si="2"/>
        <v>101.29975</v>
      </c>
      <c r="O32" s="22">
        <f t="shared" si="0"/>
        <v>41842.292997685188</v>
      </c>
      <c r="P32" s="18">
        <f t="shared" si="1"/>
        <v>41872.292997685188</v>
      </c>
      <c r="Q32" t="s">
        <v>8265</v>
      </c>
      <c r="R32" s="7">
        <f t="shared" si="3"/>
        <v>76.45264150943396</v>
      </c>
      <c r="S32" s="12" t="s">
        <v>8309</v>
      </c>
      <c r="T32" t="s">
        <v>8310</v>
      </c>
    </row>
    <row r="33" spans="1:20" ht="43.5" x14ac:dyDescent="0.35">
      <c r="A33">
        <v>31</v>
      </c>
      <c r="B33" s="3" t="s">
        <v>33</v>
      </c>
      <c r="C33" s="3" t="s">
        <v>4142</v>
      </c>
      <c r="D33" s="7">
        <v>13</v>
      </c>
      <c r="E33">
        <v>13</v>
      </c>
      <c r="F33" t="s">
        <v>8219</v>
      </c>
      <c r="G33" t="s">
        <v>8224</v>
      </c>
      <c r="H33" t="s">
        <v>8246</v>
      </c>
      <c r="I33" s="9">
        <v>1453748434</v>
      </c>
      <c r="J33">
        <v>1452193234</v>
      </c>
      <c r="K33" t="b">
        <v>0</v>
      </c>
      <c r="L33">
        <v>1</v>
      </c>
      <c r="M33" t="b">
        <v>1</v>
      </c>
      <c r="N33" s="11">
        <f t="shared" si="2"/>
        <v>100</v>
      </c>
      <c r="O33" s="22">
        <f t="shared" si="0"/>
        <v>42376.79206018518</v>
      </c>
      <c r="P33" s="18">
        <f t="shared" si="1"/>
        <v>42394.79206018518</v>
      </c>
      <c r="Q33" t="s">
        <v>8265</v>
      </c>
      <c r="R33" s="7">
        <f t="shared" si="3"/>
        <v>13</v>
      </c>
      <c r="S33" s="12" t="s">
        <v>8309</v>
      </c>
      <c r="T33" t="s">
        <v>8310</v>
      </c>
    </row>
    <row r="34" spans="1:20" ht="58" x14ac:dyDescent="0.35">
      <c r="A34">
        <v>32</v>
      </c>
      <c r="B34" s="3" t="s">
        <v>34</v>
      </c>
      <c r="C34" s="3" t="s">
        <v>4143</v>
      </c>
      <c r="D34" s="7">
        <v>28450</v>
      </c>
      <c r="E34">
        <v>28520</v>
      </c>
      <c r="F34" t="s">
        <v>8219</v>
      </c>
      <c r="G34" t="s">
        <v>8224</v>
      </c>
      <c r="H34" t="s">
        <v>8246</v>
      </c>
      <c r="I34" s="9">
        <v>1463111940</v>
      </c>
      <c r="J34">
        <v>1459523017</v>
      </c>
      <c r="K34" t="b">
        <v>0</v>
      </c>
      <c r="L34">
        <v>89</v>
      </c>
      <c r="M34" t="b">
        <v>1</v>
      </c>
      <c r="N34" s="11">
        <f t="shared" si="2"/>
        <v>100.24604569420035</v>
      </c>
      <c r="O34" s="22">
        <f t="shared" si="0"/>
        <v>42461.627511574072</v>
      </c>
      <c r="P34" s="18">
        <f t="shared" si="1"/>
        <v>42503.165972222225</v>
      </c>
      <c r="Q34" t="s">
        <v>8265</v>
      </c>
      <c r="R34" s="7">
        <f t="shared" si="3"/>
        <v>320.44943820224717</v>
      </c>
      <c r="S34" s="12" t="s">
        <v>8309</v>
      </c>
      <c r="T34" t="s">
        <v>8310</v>
      </c>
    </row>
    <row r="35" spans="1:20" ht="43.5" x14ac:dyDescent="0.35">
      <c r="A35">
        <v>33</v>
      </c>
      <c r="B35" s="3" t="s">
        <v>35</v>
      </c>
      <c r="C35" s="3" t="s">
        <v>4144</v>
      </c>
      <c r="D35" s="7">
        <v>5250</v>
      </c>
      <c r="E35">
        <v>5360</v>
      </c>
      <c r="F35" t="s">
        <v>8219</v>
      </c>
      <c r="G35" t="s">
        <v>8224</v>
      </c>
      <c r="H35" t="s">
        <v>8246</v>
      </c>
      <c r="I35" s="9">
        <v>1447001501</v>
      </c>
      <c r="J35">
        <v>1444405901</v>
      </c>
      <c r="K35" t="b">
        <v>0</v>
      </c>
      <c r="L35">
        <v>64</v>
      </c>
      <c r="M35" t="b">
        <v>1</v>
      </c>
      <c r="N35" s="11">
        <f t="shared" si="2"/>
        <v>102.0952380952381</v>
      </c>
      <c r="O35" s="22">
        <f t="shared" si="0"/>
        <v>42286.660891203705</v>
      </c>
      <c r="P35" s="18">
        <f t="shared" si="1"/>
        <v>42316.702557870376</v>
      </c>
      <c r="Q35" t="s">
        <v>8265</v>
      </c>
      <c r="R35" s="7">
        <f t="shared" si="3"/>
        <v>83.75</v>
      </c>
      <c r="S35" s="12" t="s">
        <v>8309</v>
      </c>
      <c r="T35" t="s">
        <v>8310</v>
      </c>
    </row>
    <row r="36" spans="1:20" ht="43.5" x14ac:dyDescent="0.35">
      <c r="A36">
        <v>34</v>
      </c>
      <c r="B36" s="3" t="s">
        <v>36</v>
      </c>
      <c r="C36" s="3" t="s">
        <v>4145</v>
      </c>
      <c r="D36" s="7">
        <v>2600</v>
      </c>
      <c r="E36">
        <v>3392</v>
      </c>
      <c r="F36" t="s">
        <v>8219</v>
      </c>
      <c r="G36" t="s">
        <v>8224</v>
      </c>
      <c r="H36" t="s">
        <v>8246</v>
      </c>
      <c r="I36" s="9">
        <v>1407224601</v>
      </c>
      <c r="J36">
        <v>1405928601</v>
      </c>
      <c r="K36" t="b">
        <v>0</v>
      </c>
      <c r="L36">
        <v>68</v>
      </c>
      <c r="M36" t="b">
        <v>1</v>
      </c>
      <c r="N36" s="11">
        <f t="shared" si="2"/>
        <v>130.46153846153845</v>
      </c>
      <c r="O36" s="22">
        <f t="shared" si="0"/>
        <v>41841.321770833332</v>
      </c>
      <c r="P36" s="18">
        <f t="shared" si="1"/>
        <v>41856.321770833332</v>
      </c>
      <c r="Q36" t="s">
        <v>8265</v>
      </c>
      <c r="R36" s="7">
        <f t="shared" si="3"/>
        <v>49.882352941176471</v>
      </c>
      <c r="S36" s="12" t="s">
        <v>8309</v>
      </c>
      <c r="T36" t="s">
        <v>8310</v>
      </c>
    </row>
    <row r="37" spans="1:20" ht="43.5" x14ac:dyDescent="0.35">
      <c r="A37">
        <v>35</v>
      </c>
      <c r="B37" s="3" t="s">
        <v>37</v>
      </c>
      <c r="C37" s="3" t="s">
        <v>4146</v>
      </c>
      <c r="D37" s="7">
        <v>1000</v>
      </c>
      <c r="E37">
        <v>1665</v>
      </c>
      <c r="F37" t="s">
        <v>8219</v>
      </c>
      <c r="G37" t="s">
        <v>8224</v>
      </c>
      <c r="H37" t="s">
        <v>8246</v>
      </c>
      <c r="I37" s="9">
        <v>1430179200</v>
      </c>
      <c r="J37">
        <v>1428130814</v>
      </c>
      <c r="K37" t="b">
        <v>0</v>
      </c>
      <c r="L37">
        <v>28</v>
      </c>
      <c r="M37" t="b">
        <v>1</v>
      </c>
      <c r="N37" s="11">
        <f t="shared" si="2"/>
        <v>166.5</v>
      </c>
      <c r="O37" s="22">
        <f t="shared" si="0"/>
        <v>42098.291828703703</v>
      </c>
      <c r="P37" s="18">
        <f t="shared" si="1"/>
        <v>42122</v>
      </c>
      <c r="Q37" t="s">
        <v>8265</v>
      </c>
      <c r="R37" s="7">
        <f t="shared" si="3"/>
        <v>59.464285714285715</v>
      </c>
      <c r="S37" s="12" t="s">
        <v>8309</v>
      </c>
      <c r="T37" t="s">
        <v>8310</v>
      </c>
    </row>
    <row r="38" spans="1:20" ht="29" x14ac:dyDescent="0.35">
      <c r="A38">
        <v>36</v>
      </c>
      <c r="B38" s="3" t="s">
        <v>38</v>
      </c>
      <c r="C38" s="3" t="s">
        <v>4147</v>
      </c>
      <c r="D38" s="7">
        <v>6000</v>
      </c>
      <c r="E38">
        <v>8529</v>
      </c>
      <c r="F38" t="s">
        <v>8219</v>
      </c>
      <c r="G38" t="s">
        <v>8224</v>
      </c>
      <c r="H38" t="s">
        <v>8246</v>
      </c>
      <c r="I38" s="9">
        <v>1428128525</v>
      </c>
      <c r="J38">
        <v>1425540125</v>
      </c>
      <c r="K38" t="b">
        <v>0</v>
      </c>
      <c r="L38">
        <v>44</v>
      </c>
      <c r="M38" t="b">
        <v>1</v>
      </c>
      <c r="N38" s="11">
        <f t="shared" si="2"/>
        <v>142.15</v>
      </c>
      <c r="O38" s="22">
        <f t="shared" si="0"/>
        <v>42068.307002314818</v>
      </c>
      <c r="P38" s="18">
        <f t="shared" si="1"/>
        <v>42098.265335648146</v>
      </c>
      <c r="Q38" t="s">
        <v>8265</v>
      </c>
      <c r="R38" s="7">
        <f t="shared" si="3"/>
        <v>193.84090909090909</v>
      </c>
      <c r="S38" s="12" t="s">
        <v>8309</v>
      </c>
      <c r="T38" t="s">
        <v>8310</v>
      </c>
    </row>
    <row r="39" spans="1:20" ht="43.5" x14ac:dyDescent="0.35">
      <c r="A39">
        <v>37</v>
      </c>
      <c r="B39" s="3" t="s">
        <v>39</v>
      </c>
      <c r="C39" s="3" t="s">
        <v>4148</v>
      </c>
      <c r="D39" s="7">
        <v>22000</v>
      </c>
      <c r="E39">
        <v>40357</v>
      </c>
      <c r="F39" t="s">
        <v>8219</v>
      </c>
      <c r="G39" t="s">
        <v>8224</v>
      </c>
      <c r="H39" t="s">
        <v>8246</v>
      </c>
      <c r="I39" s="9">
        <v>1425055079</v>
      </c>
      <c r="J39">
        <v>1422463079</v>
      </c>
      <c r="K39" t="b">
        <v>0</v>
      </c>
      <c r="L39">
        <v>253</v>
      </c>
      <c r="M39" t="b">
        <v>1</v>
      </c>
      <c r="N39" s="11">
        <f t="shared" si="2"/>
        <v>183.44090909090909</v>
      </c>
      <c r="O39" s="22">
        <f t="shared" si="0"/>
        <v>42032.693043981482</v>
      </c>
      <c r="P39" s="18">
        <f t="shared" si="1"/>
        <v>42062.693043981482</v>
      </c>
      <c r="Q39" t="s">
        <v>8265</v>
      </c>
      <c r="R39" s="7">
        <f t="shared" si="3"/>
        <v>159.51383399209487</v>
      </c>
      <c r="S39" s="12" t="s">
        <v>8309</v>
      </c>
      <c r="T39" t="s">
        <v>8310</v>
      </c>
    </row>
    <row r="40" spans="1:20" ht="43.5" x14ac:dyDescent="0.35">
      <c r="A40">
        <v>38</v>
      </c>
      <c r="B40" s="3" t="s">
        <v>40</v>
      </c>
      <c r="C40" s="3" t="s">
        <v>4149</v>
      </c>
      <c r="D40" s="7">
        <v>2500</v>
      </c>
      <c r="E40">
        <v>2751</v>
      </c>
      <c r="F40" t="s">
        <v>8219</v>
      </c>
      <c r="G40" t="s">
        <v>8224</v>
      </c>
      <c r="H40" t="s">
        <v>8246</v>
      </c>
      <c r="I40" s="9">
        <v>1368235344</v>
      </c>
      <c r="J40">
        <v>1365643344</v>
      </c>
      <c r="K40" t="b">
        <v>0</v>
      </c>
      <c r="L40">
        <v>66</v>
      </c>
      <c r="M40" t="b">
        <v>1</v>
      </c>
      <c r="N40" s="11">
        <f t="shared" si="2"/>
        <v>110.04</v>
      </c>
      <c r="O40" s="22">
        <f t="shared" si="0"/>
        <v>41375.057222222218</v>
      </c>
      <c r="P40" s="18">
        <f t="shared" si="1"/>
        <v>41405.057222222218</v>
      </c>
      <c r="Q40" t="s">
        <v>8265</v>
      </c>
      <c r="R40" s="7">
        <f t="shared" si="3"/>
        <v>41.68181818181818</v>
      </c>
      <c r="S40" s="12" t="s">
        <v>8309</v>
      </c>
      <c r="T40" t="s">
        <v>8310</v>
      </c>
    </row>
    <row r="41" spans="1:20" ht="58" x14ac:dyDescent="0.35">
      <c r="A41">
        <v>39</v>
      </c>
      <c r="B41" s="3" t="s">
        <v>41</v>
      </c>
      <c r="C41" s="3" t="s">
        <v>4150</v>
      </c>
      <c r="D41" s="7">
        <v>25000</v>
      </c>
      <c r="E41">
        <v>32745</v>
      </c>
      <c r="F41" t="s">
        <v>8219</v>
      </c>
      <c r="G41" t="s">
        <v>8225</v>
      </c>
      <c r="H41" t="s">
        <v>8247</v>
      </c>
      <c r="I41" s="9">
        <v>1401058740</v>
      </c>
      <c r="J41">
        <v>1398388068</v>
      </c>
      <c r="K41" t="b">
        <v>0</v>
      </c>
      <c r="L41">
        <v>217</v>
      </c>
      <c r="M41" t="b">
        <v>1</v>
      </c>
      <c r="N41" s="11">
        <f t="shared" si="2"/>
        <v>130.98000000000002</v>
      </c>
      <c r="O41" s="22">
        <f t="shared" si="0"/>
        <v>41754.047083333331</v>
      </c>
      <c r="P41" s="18">
        <f t="shared" si="1"/>
        <v>41784.957638888889</v>
      </c>
      <c r="Q41" t="s">
        <v>8265</v>
      </c>
      <c r="R41" s="7">
        <f t="shared" si="3"/>
        <v>150.89861751152074</v>
      </c>
      <c r="S41" s="12" t="s">
        <v>8309</v>
      </c>
      <c r="T41" t="s">
        <v>8310</v>
      </c>
    </row>
    <row r="42" spans="1:20" ht="58" x14ac:dyDescent="0.35">
      <c r="A42">
        <v>40</v>
      </c>
      <c r="B42" s="3" t="s">
        <v>42</v>
      </c>
      <c r="C42" s="3" t="s">
        <v>4151</v>
      </c>
      <c r="D42" s="7">
        <v>2000</v>
      </c>
      <c r="E42">
        <v>2027</v>
      </c>
      <c r="F42" t="s">
        <v>8219</v>
      </c>
      <c r="G42" t="s">
        <v>8224</v>
      </c>
      <c r="H42" t="s">
        <v>8246</v>
      </c>
      <c r="I42" s="9">
        <v>1403150400</v>
      </c>
      <c r="J42">
        <v>1401426488</v>
      </c>
      <c r="K42" t="b">
        <v>0</v>
      </c>
      <c r="L42">
        <v>16</v>
      </c>
      <c r="M42" t="b">
        <v>1</v>
      </c>
      <c r="N42" s="11">
        <f t="shared" si="2"/>
        <v>101.35000000000001</v>
      </c>
      <c r="O42" s="22">
        <f t="shared" si="0"/>
        <v>41789.21398148148</v>
      </c>
      <c r="P42" s="18">
        <f t="shared" si="1"/>
        <v>41809.166666666664</v>
      </c>
      <c r="Q42" t="s">
        <v>8265</v>
      </c>
      <c r="R42" s="7">
        <f t="shared" si="3"/>
        <v>126.6875</v>
      </c>
      <c r="S42" s="12" t="s">
        <v>8309</v>
      </c>
      <c r="T42" t="s">
        <v>8310</v>
      </c>
    </row>
    <row r="43" spans="1:20" ht="43.5" x14ac:dyDescent="0.35">
      <c r="A43">
        <v>41</v>
      </c>
      <c r="B43" s="3" t="s">
        <v>43</v>
      </c>
      <c r="C43" s="3" t="s">
        <v>4152</v>
      </c>
      <c r="D43" s="7">
        <v>2000</v>
      </c>
      <c r="E43">
        <v>2000</v>
      </c>
      <c r="F43" t="s">
        <v>8219</v>
      </c>
      <c r="G43" t="s">
        <v>8224</v>
      </c>
      <c r="H43" t="s">
        <v>8246</v>
      </c>
      <c r="I43" s="9">
        <v>1412516354</v>
      </c>
      <c r="J43">
        <v>1409924354</v>
      </c>
      <c r="K43" t="b">
        <v>0</v>
      </c>
      <c r="L43">
        <v>19</v>
      </c>
      <c r="M43" t="b">
        <v>1</v>
      </c>
      <c r="N43" s="11">
        <f t="shared" si="2"/>
        <v>100</v>
      </c>
      <c r="O43" s="22">
        <f t="shared" si="0"/>
        <v>41887.568912037037</v>
      </c>
      <c r="P43" s="18">
        <f t="shared" si="1"/>
        <v>41917.568912037037</v>
      </c>
      <c r="Q43" t="s">
        <v>8265</v>
      </c>
      <c r="R43" s="7">
        <f t="shared" si="3"/>
        <v>105.26315789473684</v>
      </c>
      <c r="S43" s="12" t="s">
        <v>8309</v>
      </c>
      <c r="T43" t="s">
        <v>8310</v>
      </c>
    </row>
    <row r="44" spans="1:20" ht="43.5" x14ac:dyDescent="0.35">
      <c r="A44">
        <v>42</v>
      </c>
      <c r="B44" s="3" t="s">
        <v>44</v>
      </c>
      <c r="C44" s="3" t="s">
        <v>4153</v>
      </c>
      <c r="D44" s="7">
        <v>14000</v>
      </c>
      <c r="E44">
        <v>19860</v>
      </c>
      <c r="F44" t="s">
        <v>8219</v>
      </c>
      <c r="G44" t="s">
        <v>8224</v>
      </c>
      <c r="H44" t="s">
        <v>8246</v>
      </c>
      <c r="I44" s="9">
        <v>1419780026</v>
      </c>
      <c r="J44">
        <v>1417188026</v>
      </c>
      <c r="K44" t="b">
        <v>0</v>
      </c>
      <c r="L44">
        <v>169</v>
      </c>
      <c r="M44" t="b">
        <v>1</v>
      </c>
      <c r="N44" s="11">
        <f t="shared" si="2"/>
        <v>141.85714285714286</v>
      </c>
      <c r="O44" s="22">
        <f t="shared" si="0"/>
        <v>41971.639189814814</v>
      </c>
      <c r="P44" s="18">
        <f t="shared" si="1"/>
        <v>42001.639189814814</v>
      </c>
      <c r="Q44" t="s">
        <v>8265</v>
      </c>
      <c r="R44" s="7">
        <f t="shared" si="3"/>
        <v>117.51479289940828</v>
      </c>
      <c r="S44" s="12" t="s">
        <v>8309</v>
      </c>
      <c r="T44" t="s">
        <v>8310</v>
      </c>
    </row>
    <row r="45" spans="1:20" ht="43.5" x14ac:dyDescent="0.35">
      <c r="A45">
        <v>43</v>
      </c>
      <c r="B45" s="3" t="s">
        <v>45</v>
      </c>
      <c r="C45" s="3" t="s">
        <v>4154</v>
      </c>
      <c r="D45" s="7">
        <v>10000</v>
      </c>
      <c r="E45">
        <v>30866</v>
      </c>
      <c r="F45" t="s">
        <v>8219</v>
      </c>
      <c r="G45" t="s">
        <v>8224</v>
      </c>
      <c r="H45" t="s">
        <v>8246</v>
      </c>
      <c r="I45" s="9">
        <v>1405209600</v>
      </c>
      <c r="J45">
        <v>1402599486</v>
      </c>
      <c r="K45" t="b">
        <v>0</v>
      </c>
      <c r="L45">
        <v>263</v>
      </c>
      <c r="M45" t="b">
        <v>1</v>
      </c>
      <c r="N45" s="11">
        <f t="shared" si="2"/>
        <v>308.65999999999997</v>
      </c>
      <c r="O45" s="22">
        <f t="shared" si="0"/>
        <v>41802.790347222224</v>
      </c>
      <c r="P45" s="18">
        <f t="shared" si="1"/>
        <v>41833</v>
      </c>
      <c r="Q45" t="s">
        <v>8265</v>
      </c>
      <c r="R45" s="7">
        <f t="shared" si="3"/>
        <v>117.36121673003802</v>
      </c>
      <c r="S45" s="12" t="s">
        <v>8309</v>
      </c>
      <c r="T45" t="s">
        <v>8310</v>
      </c>
    </row>
    <row r="46" spans="1:20" ht="58" x14ac:dyDescent="0.35">
      <c r="A46">
        <v>44</v>
      </c>
      <c r="B46" s="3" t="s">
        <v>46</v>
      </c>
      <c r="C46" s="3" t="s">
        <v>4155</v>
      </c>
      <c r="D46" s="7">
        <v>2000</v>
      </c>
      <c r="E46">
        <v>2000</v>
      </c>
      <c r="F46" t="s">
        <v>8219</v>
      </c>
      <c r="G46" t="s">
        <v>8224</v>
      </c>
      <c r="H46" t="s">
        <v>8246</v>
      </c>
      <c r="I46" s="9">
        <v>1412648537</v>
      </c>
      <c r="J46">
        <v>1408760537</v>
      </c>
      <c r="K46" t="b">
        <v>0</v>
      </c>
      <c r="L46">
        <v>15</v>
      </c>
      <c r="M46" t="b">
        <v>1</v>
      </c>
      <c r="N46" s="11">
        <f t="shared" si="2"/>
        <v>100</v>
      </c>
      <c r="O46" s="22">
        <f t="shared" si="0"/>
        <v>41874.098807870374</v>
      </c>
      <c r="P46" s="18">
        <f t="shared" si="1"/>
        <v>41919.098807870374</v>
      </c>
      <c r="Q46" t="s">
        <v>8265</v>
      </c>
      <c r="R46" s="7">
        <f t="shared" si="3"/>
        <v>133.33333333333334</v>
      </c>
      <c r="S46" s="12" t="s">
        <v>8309</v>
      </c>
      <c r="T46" t="s">
        <v>8310</v>
      </c>
    </row>
    <row r="47" spans="1:20" ht="43.5" x14ac:dyDescent="0.35">
      <c r="A47">
        <v>45</v>
      </c>
      <c r="B47" s="3" t="s">
        <v>47</v>
      </c>
      <c r="C47" s="3" t="s">
        <v>4156</v>
      </c>
      <c r="D47" s="7">
        <v>5000</v>
      </c>
      <c r="E47">
        <v>6000</v>
      </c>
      <c r="F47" t="s">
        <v>8219</v>
      </c>
      <c r="G47" t="s">
        <v>8224</v>
      </c>
      <c r="H47" t="s">
        <v>8246</v>
      </c>
      <c r="I47" s="9">
        <v>1461769107</v>
      </c>
      <c r="J47">
        <v>1459177107</v>
      </c>
      <c r="K47" t="b">
        <v>0</v>
      </c>
      <c r="L47">
        <v>61</v>
      </c>
      <c r="M47" t="b">
        <v>1</v>
      </c>
      <c r="N47" s="11">
        <f t="shared" si="2"/>
        <v>120</v>
      </c>
      <c r="O47" s="22">
        <f t="shared" si="0"/>
        <v>42457.623923611114</v>
      </c>
      <c r="P47" s="18">
        <f t="shared" si="1"/>
        <v>42487.623923611114</v>
      </c>
      <c r="Q47" t="s">
        <v>8265</v>
      </c>
      <c r="R47" s="7">
        <f t="shared" si="3"/>
        <v>98.360655737704917</v>
      </c>
      <c r="S47" s="12" t="s">
        <v>8309</v>
      </c>
      <c r="T47" t="s">
        <v>8310</v>
      </c>
    </row>
    <row r="48" spans="1:20" ht="43.5" x14ac:dyDescent="0.35">
      <c r="A48">
        <v>46</v>
      </c>
      <c r="B48" s="3" t="s">
        <v>48</v>
      </c>
      <c r="C48" s="3" t="s">
        <v>4157</v>
      </c>
      <c r="D48" s="7">
        <v>8400</v>
      </c>
      <c r="E48">
        <v>8750</v>
      </c>
      <c r="F48" t="s">
        <v>8219</v>
      </c>
      <c r="G48" t="s">
        <v>8226</v>
      </c>
      <c r="H48" t="s">
        <v>8248</v>
      </c>
      <c r="I48" s="9">
        <v>1450220974</v>
      </c>
      <c r="J48">
        <v>1447628974</v>
      </c>
      <c r="K48" t="b">
        <v>0</v>
      </c>
      <c r="L48">
        <v>45</v>
      </c>
      <c r="M48" t="b">
        <v>1</v>
      </c>
      <c r="N48" s="11">
        <f t="shared" si="2"/>
        <v>104.16666666666667</v>
      </c>
      <c r="O48" s="22">
        <f t="shared" si="0"/>
        <v>42323.964976851858</v>
      </c>
      <c r="P48" s="18">
        <f t="shared" si="1"/>
        <v>42353.964976851858</v>
      </c>
      <c r="Q48" t="s">
        <v>8265</v>
      </c>
      <c r="R48" s="7">
        <f t="shared" si="3"/>
        <v>194.44444444444446</v>
      </c>
      <c r="S48" s="12" t="s">
        <v>8309</v>
      </c>
      <c r="T48" t="s">
        <v>8310</v>
      </c>
    </row>
    <row r="49" spans="1:20" ht="58" x14ac:dyDescent="0.35">
      <c r="A49">
        <v>47</v>
      </c>
      <c r="B49" s="3" t="s">
        <v>49</v>
      </c>
      <c r="C49" s="3" t="s">
        <v>4158</v>
      </c>
      <c r="D49" s="7">
        <v>5000</v>
      </c>
      <c r="E49">
        <v>5380.55</v>
      </c>
      <c r="F49" t="s">
        <v>8219</v>
      </c>
      <c r="G49" t="s">
        <v>8224</v>
      </c>
      <c r="H49" t="s">
        <v>8246</v>
      </c>
      <c r="I49" s="9">
        <v>1419021607</v>
      </c>
      <c r="J49">
        <v>1413834007</v>
      </c>
      <c r="K49" t="b">
        <v>0</v>
      </c>
      <c r="L49">
        <v>70</v>
      </c>
      <c r="M49" t="b">
        <v>1</v>
      </c>
      <c r="N49" s="11">
        <f t="shared" si="2"/>
        <v>107.61100000000002</v>
      </c>
      <c r="O49" s="22">
        <f t="shared" si="0"/>
        <v>41932.819525462961</v>
      </c>
      <c r="P49" s="18">
        <f t="shared" si="1"/>
        <v>41992.861192129625</v>
      </c>
      <c r="Q49" t="s">
        <v>8265</v>
      </c>
      <c r="R49" s="7">
        <f t="shared" si="3"/>
        <v>76.865000000000009</v>
      </c>
      <c r="S49" s="12" t="s">
        <v>8309</v>
      </c>
      <c r="T49" t="s">
        <v>8310</v>
      </c>
    </row>
    <row r="50" spans="1:20" ht="43.5" x14ac:dyDescent="0.35">
      <c r="A50">
        <v>48</v>
      </c>
      <c r="B50" s="3" t="s">
        <v>50</v>
      </c>
      <c r="C50" s="3" t="s">
        <v>4159</v>
      </c>
      <c r="D50" s="7">
        <v>2000</v>
      </c>
      <c r="E50">
        <v>2159</v>
      </c>
      <c r="F50" t="s">
        <v>8219</v>
      </c>
      <c r="G50" t="s">
        <v>8225</v>
      </c>
      <c r="H50" t="s">
        <v>8247</v>
      </c>
      <c r="I50" s="9">
        <v>1425211200</v>
      </c>
      <c r="J50">
        <v>1422534260</v>
      </c>
      <c r="K50" t="b">
        <v>0</v>
      </c>
      <c r="L50">
        <v>38</v>
      </c>
      <c r="M50" t="b">
        <v>1</v>
      </c>
      <c r="N50" s="11">
        <f t="shared" si="2"/>
        <v>107.94999999999999</v>
      </c>
      <c r="O50" s="22">
        <f t="shared" si="0"/>
        <v>42033.516898148147</v>
      </c>
      <c r="P50" s="18">
        <f t="shared" si="1"/>
        <v>42064.5</v>
      </c>
      <c r="Q50" t="s">
        <v>8265</v>
      </c>
      <c r="R50" s="7">
        <f t="shared" si="3"/>
        <v>56.815789473684212</v>
      </c>
      <c r="S50" s="12" t="s">
        <v>8309</v>
      </c>
      <c r="T50" t="s">
        <v>8310</v>
      </c>
    </row>
    <row r="51" spans="1:20" x14ac:dyDescent="0.35">
      <c r="A51">
        <v>49</v>
      </c>
      <c r="B51" s="3" t="s">
        <v>51</v>
      </c>
      <c r="C51" s="3" t="s">
        <v>4160</v>
      </c>
      <c r="D51" s="7">
        <v>12000</v>
      </c>
      <c r="E51">
        <v>12000</v>
      </c>
      <c r="F51" t="s">
        <v>8219</v>
      </c>
      <c r="G51" t="s">
        <v>8224</v>
      </c>
      <c r="H51" t="s">
        <v>8246</v>
      </c>
      <c r="I51" s="9">
        <v>1445660045</v>
      </c>
      <c r="J51">
        <v>1443068045</v>
      </c>
      <c r="K51" t="b">
        <v>0</v>
      </c>
      <c r="L51">
        <v>87</v>
      </c>
      <c r="M51" t="b">
        <v>1</v>
      </c>
      <c r="N51" s="11">
        <f t="shared" si="2"/>
        <v>100</v>
      </c>
      <c r="O51" s="22">
        <f t="shared" si="0"/>
        <v>42271.176446759258</v>
      </c>
      <c r="P51" s="18">
        <f t="shared" si="1"/>
        <v>42301.176446759258</v>
      </c>
      <c r="Q51" t="s">
        <v>8265</v>
      </c>
      <c r="R51" s="7">
        <f t="shared" si="3"/>
        <v>137.93103448275863</v>
      </c>
      <c r="S51" s="12" t="s">
        <v>8309</v>
      </c>
      <c r="T51" t="s">
        <v>8310</v>
      </c>
    </row>
    <row r="52" spans="1:20" ht="43.5" x14ac:dyDescent="0.35">
      <c r="A52">
        <v>50</v>
      </c>
      <c r="B52" s="3" t="s">
        <v>52</v>
      </c>
      <c r="C52" s="3" t="s">
        <v>4161</v>
      </c>
      <c r="D52" s="7">
        <v>600</v>
      </c>
      <c r="E52">
        <v>600</v>
      </c>
      <c r="F52" t="s">
        <v>8219</v>
      </c>
      <c r="G52" t="s">
        <v>8225</v>
      </c>
      <c r="H52" t="s">
        <v>8247</v>
      </c>
      <c r="I52" s="9">
        <v>1422637200</v>
      </c>
      <c r="J52">
        <v>1419271458</v>
      </c>
      <c r="K52" t="b">
        <v>0</v>
      </c>
      <c r="L52">
        <v>22</v>
      </c>
      <c r="M52" t="b">
        <v>1</v>
      </c>
      <c r="N52" s="11">
        <f t="shared" si="2"/>
        <v>100</v>
      </c>
      <c r="O52" s="22">
        <f t="shared" si="0"/>
        <v>41995.752986111111</v>
      </c>
      <c r="P52" s="18">
        <f t="shared" si="1"/>
        <v>42034.708333333328</v>
      </c>
      <c r="Q52" t="s">
        <v>8265</v>
      </c>
      <c r="R52" s="7">
        <f t="shared" si="3"/>
        <v>27.272727272727273</v>
      </c>
      <c r="S52" s="12" t="s">
        <v>8309</v>
      </c>
      <c r="T52" t="s">
        <v>8310</v>
      </c>
    </row>
    <row r="53" spans="1:20" ht="43.5" x14ac:dyDescent="0.35">
      <c r="A53">
        <v>51</v>
      </c>
      <c r="B53" s="3" t="s">
        <v>53</v>
      </c>
      <c r="C53" s="3" t="s">
        <v>4162</v>
      </c>
      <c r="D53" s="7">
        <v>11000</v>
      </c>
      <c r="E53">
        <v>14082</v>
      </c>
      <c r="F53" t="s">
        <v>8219</v>
      </c>
      <c r="G53" t="s">
        <v>8224</v>
      </c>
      <c r="H53" t="s">
        <v>8246</v>
      </c>
      <c r="I53" s="9">
        <v>1439245037</v>
      </c>
      <c r="J53">
        <v>1436653037</v>
      </c>
      <c r="K53" t="b">
        <v>0</v>
      </c>
      <c r="L53">
        <v>119</v>
      </c>
      <c r="M53" t="b">
        <v>1</v>
      </c>
      <c r="N53" s="11">
        <f t="shared" si="2"/>
        <v>128.0181818181818</v>
      </c>
      <c r="O53" s="22">
        <f t="shared" si="0"/>
        <v>42196.928668981483</v>
      </c>
      <c r="P53" s="18">
        <f t="shared" si="1"/>
        <v>42226.928668981483</v>
      </c>
      <c r="Q53" t="s">
        <v>8265</v>
      </c>
      <c r="R53" s="7">
        <f t="shared" si="3"/>
        <v>118.33613445378151</v>
      </c>
      <c r="S53" s="12" t="s">
        <v>8309</v>
      </c>
      <c r="T53" t="s">
        <v>8310</v>
      </c>
    </row>
    <row r="54" spans="1:20" ht="43.5" x14ac:dyDescent="0.35">
      <c r="A54">
        <v>52</v>
      </c>
      <c r="B54" s="3" t="s">
        <v>54</v>
      </c>
      <c r="C54" s="3" t="s">
        <v>4163</v>
      </c>
      <c r="D54" s="7">
        <v>10000</v>
      </c>
      <c r="E54">
        <v>11621</v>
      </c>
      <c r="F54" t="s">
        <v>8219</v>
      </c>
      <c r="G54" t="s">
        <v>8224</v>
      </c>
      <c r="H54" t="s">
        <v>8246</v>
      </c>
      <c r="I54" s="9">
        <v>1405615846</v>
      </c>
      <c r="J54">
        <v>1403023846</v>
      </c>
      <c r="K54" t="b">
        <v>0</v>
      </c>
      <c r="L54">
        <v>52</v>
      </c>
      <c r="M54" t="b">
        <v>1</v>
      </c>
      <c r="N54" s="11">
        <f t="shared" si="2"/>
        <v>116.21</v>
      </c>
      <c r="O54" s="22">
        <f t="shared" si="0"/>
        <v>41807.701921296299</v>
      </c>
      <c r="P54" s="18">
        <f t="shared" si="1"/>
        <v>41837.701921296299</v>
      </c>
      <c r="Q54" t="s">
        <v>8265</v>
      </c>
      <c r="R54" s="7">
        <f t="shared" si="3"/>
        <v>223.48076923076923</v>
      </c>
      <c r="S54" s="12" t="s">
        <v>8309</v>
      </c>
      <c r="T54" t="s">
        <v>8310</v>
      </c>
    </row>
    <row r="55" spans="1:20" ht="29" x14ac:dyDescent="0.35">
      <c r="A55">
        <v>53</v>
      </c>
      <c r="B55" s="3" t="s">
        <v>55</v>
      </c>
      <c r="C55" s="3" t="s">
        <v>4164</v>
      </c>
      <c r="D55" s="7">
        <v>3000</v>
      </c>
      <c r="E55">
        <v>3289</v>
      </c>
      <c r="F55" t="s">
        <v>8219</v>
      </c>
      <c r="G55" t="s">
        <v>8224</v>
      </c>
      <c r="H55" t="s">
        <v>8246</v>
      </c>
      <c r="I55" s="9">
        <v>1396648800</v>
      </c>
      <c r="J55">
        <v>1395407445</v>
      </c>
      <c r="K55" t="b">
        <v>0</v>
      </c>
      <c r="L55">
        <v>117</v>
      </c>
      <c r="M55" t="b">
        <v>1</v>
      </c>
      <c r="N55" s="11">
        <f t="shared" si="2"/>
        <v>109.63333333333334</v>
      </c>
      <c r="O55" s="22">
        <f t="shared" si="0"/>
        <v>41719.549131944441</v>
      </c>
      <c r="P55" s="18">
        <f t="shared" si="1"/>
        <v>41733.916666666664</v>
      </c>
      <c r="Q55" t="s">
        <v>8265</v>
      </c>
      <c r="R55" s="7">
        <f t="shared" si="3"/>
        <v>28.111111111111111</v>
      </c>
      <c r="S55" s="12" t="s">
        <v>8309</v>
      </c>
      <c r="T55" t="s">
        <v>8310</v>
      </c>
    </row>
    <row r="56" spans="1:20" ht="58" x14ac:dyDescent="0.35">
      <c r="A56">
        <v>54</v>
      </c>
      <c r="B56" s="3" t="s">
        <v>56</v>
      </c>
      <c r="C56" s="3" t="s">
        <v>4165</v>
      </c>
      <c r="D56" s="7">
        <v>10000</v>
      </c>
      <c r="E56">
        <v>10100</v>
      </c>
      <c r="F56" t="s">
        <v>8219</v>
      </c>
      <c r="G56" t="s">
        <v>8224</v>
      </c>
      <c r="H56" t="s">
        <v>8246</v>
      </c>
      <c r="I56" s="9">
        <v>1451063221</v>
      </c>
      <c r="J56">
        <v>1448471221</v>
      </c>
      <c r="K56" t="b">
        <v>0</v>
      </c>
      <c r="L56">
        <v>52</v>
      </c>
      <c r="M56" t="b">
        <v>1</v>
      </c>
      <c r="N56" s="11">
        <f t="shared" si="2"/>
        <v>101</v>
      </c>
      <c r="O56" s="22">
        <f t="shared" si="0"/>
        <v>42333.713206018518</v>
      </c>
      <c r="P56" s="18">
        <f t="shared" si="1"/>
        <v>42363.713206018518</v>
      </c>
      <c r="Q56" t="s">
        <v>8265</v>
      </c>
      <c r="R56" s="7">
        <f t="shared" si="3"/>
        <v>194.23076923076923</v>
      </c>
      <c r="S56" s="12" t="s">
        <v>8309</v>
      </c>
      <c r="T56" t="s">
        <v>8310</v>
      </c>
    </row>
    <row r="57" spans="1:20" ht="43.5" x14ac:dyDescent="0.35">
      <c r="A57">
        <v>55</v>
      </c>
      <c r="B57" s="3" t="s">
        <v>57</v>
      </c>
      <c r="C57" s="3" t="s">
        <v>4166</v>
      </c>
      <c r="D57" s="7">
        <v>8600</v>
      </c>
      <c r="E57">
        <v>11090</v>
      </c>
      <c r="F57" t="s">
        <v>8219</v>
      </c>
      <c r="G57" t="s">
        <v>8224</v>
      </c>
      <c r="H57" t="s">
        <v>8246</v>
      </c>
      <c r="I57" s="9">
        <v>1464390916</v>
      </c>
      <c r="J57">
        <v>1462576516</v>
      </c>
      <c r="K57" t="b">
        <v>0</v>
      </c>
      <c r="L57">
        <v>86</v>
      </c>
      <c r="M57" t="b">
        <v>1</v>
      </c>
      <c r="N57" s="11">
        <f t="shared" si="2"/>
        <v>128.95348837209301</v>
      </c>
      <c r="O57" s="22">
        <f t="shared" si="0"/>
        <v>42496.968935185185</v>
      </c>
      <c r="P57" s="18">
        <f t="shared" si="1"/>
        <v>42517.968935185185</v>
      </c>
      <c r="Q57" t="s">
        <v>8265</v>
      </c>
      <c r="R57" s="7">
        <f t="shared" si="3"/>
        <v>128.95348837209303</v>
      </c>
      <c r="S57" s="12" t="s">
        <v>8309</v>
      </c>
      <c r="T57" t="s">
        <v>8310</v>
      </c>
    </row>
    <row r="58" spans="1:20" ht="29" x14ac:dyDescent="0.35">
      <c r="A58">
        <v>56</v>
      </c>
      <c r="B58" s="3" t="s">
        <v>58</v>
      </c>
      <c r="C58" s="3" t="s">
        <v>4167</v>
      </c>
      <c r="D58" s="7">
        <v>8000</v>
      </c>
      <c r="E58">
        <v>8581</v>
      </c>
      <c r="F58" t="s">
        <v>8219</v>
      </c>
      <c r="G58" t="s">
        <v>8225</v>
      </c>
      <c r="H58" t="s">
        <v>8247</v>
      </c>
      <c r="I58" s="9">
        <v>1433779200</v>
      </c>
      <c r="J58">
        <v>1432559424</v>
      </c>
      <c r="K58" t="b">
        <v>0</v>
      </c>
      <c r="L58">
        <v>174</v>
      </c>
      <c r="M58" t="b">
        <v>1</v>
      </c>
      <c r="N58" s="11">
        <f t="shared" si="2"/>
        <v>107.26249999999999</v>
      </c>
      <c r="O58" s="22">
        <f t="shared" si="0"/>
        <v>42149.548888888887</v>
      </c>
      <c r="P58" s="18">
        <f t="shared" si="1"/>
        <v>42163.666666666672</v>
      </c>
      <c r="Q58" t="s">
        <v>8265</v>
      </c>
      <c r="R58" s="7">
        <f t="shared" si="3"/>
        <v>49.316091954022987</v>
      </c>
      <c r="S58" s="12" t="s">
        <v>8309</v>
      </c>
      <c r="T58" t="s">
        <v>8310</v>
      </c>
    </row>
    <row r="59" spans="1:20" ht="43.5" x14ac:dyDescent="0.35">
      <c r="A59">
        <v>57</v>
      </c>
      <c r="B59" s="3" t="s">
        <v>59</v>
      </c>
      <c r="C59" s="3" t="s">
        <v>4168</v>
      </c>
      <c r="D59" s="7">
        <v>15000</v>
      </c>
      <c r="E59">
        <v>15285</v>
      </c>
      <c r="F59" t="s">
        <v>8219</v>
      </c>
      <c r="G59" t="s">
        <v>8224</v>
      </c>
      <c r="H59" t="s">
        <v>8246</v>
      </c>
      <c r="I59" s="9">
        <v>1429991962</v>
      </c>
      <c r="J59">
        <v>1427399962</v>
      </c>
      <c r="K59" t="b">
        <v>0</v>
      </c>
      <c r="L59">
        <v>69</v>
      </c>
      <c r="M59" t="b">
        <v>1</v>
      </c>
      <c r="N59" s="11">
        <f t="shared" si="2"/>
        <v>101.89999999999999</v>
      </c>
      <c r="O59" s="22">
        <f t="shared" si="0"/>
        <v>42089.83289351852</v>
      </c>
      <c r="P59" s="18">
        <f t="shared" si="1"/>
        <v>42119.83289351852</v>
      </c>
      <c r="Q59" t="s">
        <v>8265</v>
      </c>
      <c r="R59" s="7">
        <f t="shared" si="3"/>
        <v>221.52173913043478</v>
      </c>
      <c r="S59" s="12" t="s">
        <v>8309</v>
      </c>
      <c r="T59" t="s">
        <v>8310</v>
      </c>
    </row>
    <row r="60" spans="1:20" ht="43.5" x14ac:dyDescent="0.35">
      <c r="A60">
        <v>58</v>
      </c>
      <c r="B60" s="3" t="s">
        <v>60</v>
      </c>
      <c r="C60" s="3" t="s">
        <v>4169</v>
      </c>
      <c r="D60" s="7">
        <v>10000</v>
      </c>
      <c r="E60">
        <v>10291</v>
      </c>
      <c r="F60" t="s">
        <v>8219</v>
      </c>
      <c r="G60" t="s">
        <v>8224</v>
      </c>
      <c r="H60" t="s">
        <v>8246</v>
      </c>
      <c r="I60" s="9">
        <v>1416423172</v>
      </c>
      <c r="J60">
        <v>1413827572</v>
      </c>
      <c r="K60" t="b">
        <v>0</v>
      </c>
      <c r="L60">
        <v>75</v>
      </c>
      <c r="M60" t="b">
        <v>1</v>
      </c>
      <c r="N60" s="11">
        <f t="shared" si="2"/>
        <v>102.91</v>
      </c>
      <c r="O60" s="22">
        <f t="shared" si="0"/>
        <v>41932.745046296295</v>
      </c>
      <c r="P60" s="18">
        <f t="shared" si="1"/>
        <v>41962.786712962959</v>
      </c>
      <c r="Q60" t="s">
        <v>8265</v>
      </c>
      <c r="R60" s="7">
        <f t="shared" si="3"/>
        <v>137.21333333333334</v>
      </c>
      <c r="S60" s="12" t="s">
        <v>8309</v>
      </c>
      <c r="T60" t="s">
        <v>8310</v>
      </c>
    </row>
    <row r="61" spans="1:20" ht="43.5" x14ac:dyDescent="0.35">
      <c r="A61">
        <v>59</v>
      </c>
      <c r="B61" s="3" t="s">
        <v>61</v>
      </c>
      <c r="C61" s="3" t="s">
        <v>4170</v>
      </c>
      <c r="D61" s="7">
        <v>20000</v>
      </c>
      <c r="E61">
        <v>20025.14</v>
      </c>
      <c r="F61" t="s">
        <v>8219</v>
      </c>
      <c r="G61" t="s">
        <v>8224</v>
      </c>
      <c r="H61" t="s">
        <v>8246</v>
      </c>
      <c r="I61" s="9">
        <v>1442264400</v>
      </c>
      <c r="J61">
        <v>1439530776</v>
      </c>
      <c r="K61" t="b">
        <v>0</v>
      </c>
      <c r="L61">
        <v>33</v>
      </c>
      <c r="M61" t="b">
        <v>1</v>
      </c>
      <c r="N61" s="11">
        <f t="shared" si="2"/>
        <v>100.12570000000001</v>
      </c>
      <c r="O61" s="22">
        <f t="shared" si="0"/>
        <v>42230.23583333334</v>
      </c>
      <c r="P61" s="18">
        <f t="shared" si="1"/>
        <v>42261.875</v>
      </c>
      <c r="Q61" t="s">
        <v>8265</v>
      </c>
      <c r="R61" s="7">
        <f t="shared" si="3"/>
        <v>606.82242424242418</v>
      </c>
      <c r="S61" s="12" t="s">
        <v>8309</v>
      </c>
      <c r="T61" t="s">
        <v>8310</v>
      </c>
    </row>
    <row r="62" spans="1:20" ht="43.5" x14ac:dyDescent="0.35">
      <c r="A62">
        <v>60</v>
      </c>
      <c r="B62" s="3" t="s">
        <v>62</v>
      </c>
      <c r="C62" s="3" t="s">
        <v>4171</v>
      </c>
      <c r="D62" s="7">
        <v>4500</v>
      </c>
      <c r="E62">
        <v>4648.33</v>
      </c>
      <c r="F62" t="s">
        <v>8219</v>
      </c>
      <c r="G62" t="s">
        <v>8225</v>
      </c>
      <c r="H62" t="s">
        <v>8247</v>
      </c>
      <c r="I62" s="9">
        <v>1395532800</v>
      </c>
      <c r="J62">
        <v>1393882717</v>
      </c>
      <c r="K62" t="b">
        <v>0</v>
      </c>
      <c r="L62">
        <v>108</v>
      </c>
      <c r="M62" t="b">
        <v>1</v>
      </c>
      <c r="N62" s="11">
        <f t="shared" si="2"/>
        <v>103.29622222222221</v>
      </c>
      <c r="O62" s="22">
        <f t="shared" si="0"/>
        <v>41701.901817129627</v>
      </c>
      <c r="P62" s="18">
        <f t="shared" si="1"/>
        <v>41721</v>
      </c>
      <c r="Q62" t="s">
        <v>8266</v>
      </c>
      <c r="R62" s="7">
        <f t="shared" si="3"/>
        <v>43.040092592592593</v>
      </c>
      <c r="S62" s="12" t="s">
        <v>8309</v>
      </c>
      <c r="T62" t="s">
        <v>8311</v>
      </c>
    </row>
    <row r="63" spans="1:20" ht="43.5" x14ac:dyDescent="0.35">
      <c r="A63">
        <v>61</v>
      </c>
      <c r="B63" s="3" t="s">
        <v>63</v>
      </c>
      <c r="C63" s="3" t="s">
        <v>4172</v>
      </c>
      <c r="D63" s="7">
        <v>5000</v>
      </c>
      <c r="E63">
        <v>7415</v>
      </c>
      <c r="F63" t="s">
        <v>8219</v>
      </c>
      <c r="G63" t="s">
        <v>8224</v>
      </c>
      <c r="H63" t="s">
        <v>8246</v>
      </c>
      <c r="I63" s="9">
        <v>1370547157</v>
      </c>
      <c r="J63">
        <v>1368646357</v>
      </c>
      <c r="K63" t="b">
        <v>0</v>
      </c>
      <c r="L63">
        <v>23</v>
      </c>
      <c r="M63" t="b">
        <v>1</v>
      </c>
      <c r="N63" s="11">
        <f t="shared" si="2"/>
        <v>148.30000000000001</v>
      </c>
      <c r="O63" s="22">
        <f t="shared" si="0"/>
        <v>41409.814317129632</v>
      </c>
      <c r="P63" s="18">
        <f t="shared" si="1"/>
        <v>41431.814317129632</v>
      </c>
      <c r="Q63" t="s">
        <v>8266</v>
      </c>
      <c r="R63" s="7">
        <f t="shared" si="3"/>
        <v>322.39130434782606</v>
      </c>
      <c r="S63" s="12" t="s">
        <v>8309</v>
      </c>
      <c r="T63" t="s">
        <v>8311</v>
      </c>
    </row>
    <row r="64" spans="1:20" ht="43.5" x14ac:dyDescent="0.35">
      <c r="A64">
        <v>62</v>
      </c>
      <c r="B64" s="3" t="s">
        <v>64</v>
      </c>
      <c r="C64" s="3" t="s">
        <v>4173</v>
      </c>
      <c r="D64" s="7">
        <v>3000</v>
      </c>
      <c r="E64">
        <v>4642</v>
      </c>
      <c r="F64" t="s">
        <v>8219</v>
      </c>
      <c r="G64" t="s">
        <v>8224</v>
      </c>
      <c r="H64" t="s">
        <v>8246</v>
      </c>
      <c r="I64" s="9">
        <v>1362337878</v>
      </c>
      <c r="J64">
        <v>1360177878</v>
      </c>
      <c r="K64" t="b">
        <v>0</v>
      </c>
      <c r="L64">
        <v>48</v>
      </c>
      <c r="M64" t="b">
        <v>1</v>
      </c>
      <c r="N64" s="11">
        <f t="shared" si="2"/>
        <v>154.73333333333332</v>
      </c>
      <c r="O64" s="22">
        <f t="shared" si="0"/>
        <v>41311.799513888887</v>
      </c>
      <c r="P64" s="18">
        <f t="shared" si="1"/>
        <v>41336.799513888887</v>
      </c>
      <c r="Q64" t="s">
        <v>8266</v>
      </c>
      <c r="R64" s="7">
        <f t="shared" si="3"/>
        <v>96.708333333333329</v>
      </c>
      <c r="S64" s="12" t="s">
        <v>8309</v>
      </c>
      <c r="T64" t="s">
        <v>8311</v>
      </c>
    </row>
    <row r="65" spans="1:20" ht="43.5" x14ac:dyDescent="0.35">
      <c r="A65">
        <v>63</v>
      </c>
      <c r="B65" s="3" t="s">
        <v>65</v>
      </c>
      <c r="C65" s="3" t="s">
        <v>4174</v>
      </c>
      <c r="D65" s="7">
        <v>2000</v>
      </c>
      <c r="E65">
        <v>2270.37</v>
      </c>
      <c r="F65" t="s">
        <v>8219</v>
      </c>
      <c r="G65" t="s">
        <v>8224</v>
      </c>
      <c r="H65" t="s">
        <v>8246</v>
      </c>
      <c r="I65" s="9">
        <v>1388206740</v>
      </c>
      <c r="J65">
        <v>1386194013</v>
      </c>
      <c r="K65" t="b">
        <v>0</v>
      </c>
      <c r="L65">
        <v>64</v>
      </c>
      <c r="M65" t="b">
        <v>1</v>
      </c>
      <c r="N65" s="11">
        <f t="shared" si="2"/>
        <v>113.51849999999999</v>
      </c>
      <c r="O65" s="22">
        <f t="shared" si="0"/>
        <v>41612.912187499998</v>
      </c>
      <c r="P65" s="18">
        <f t="shared" si="1"/>
        <v>41636.207638888889</v>
      </c>
      <c r="Q65" t="s">
        <v>8266</v>
      </c>
      <c r="R65" s="7">
        <f t="shared" si="3"/>
        <v>35.474531249999998</v>
      </c>
      <c r="S65" s="12" t="s">
        <v>8309</v>
      </c>
      <c r="T65" t="s">
        <v>8311</v>
      </c>
    </row>
    <row r="66" spans="1:20" ht="58" x14ac:dyDescent="0.35">
      <c r="A66">
        <v>64</v>
      </c>
      <c r="B66" s="3" t="s">
        <v>66</v>
      </c>
      <c r="C66" s="3" t="s">
        <v>4175</v>
      </c>
      <c r="D66" s="7">
        <v>1200</v>
      </c>
      <c r="E66">
        <v>2080</v>
      </c>
      <c r="F66" t="s">
        <v>8219</v>
      </c>
      <c r="G66" t="s">
        <v>8224</v>
      </c>
      <c r="H66" t="s">
        <v>8246</v>
      </c>
      <c r="I66" s="9">
        <v>1373243181</v>
      </c>
      <c r="J66">
        <v>1370651181</v>
      </c>
      <c r="K66" t="b">
        <v>0</v>
      </c>
      <c r="L66">
        <v>24</v>
      </c>
      <c r="M66" t="b">
        <v>1</v>
      </c>
      <c r="N66" s="11">
        <f t="shared" si="2"/>
        <v>173.33333333333334</v>
      </c>
      <c r="O66" s="22">
        <f t="shared" ref="O66:O129" si="4">(((J66/60)/60)/24)+DATE(1970,1,1)</f>
        <v>41433.01829861111</v>
      </c>
      <c r="P66" s="18">
        <f t="shared" ref="P66:P129" si="5">(((I66/60)/60)/24)+DATE(1970,1,1)</f>
        <v>41463.01829861111</v>
      </c>
      <c r="Q66" t="s">
        <v>8266</v>
      </c>
      <c r="R66" s="7">
        <f t="shared" si="3"/>
        <v>86.666666666666671</v>
      </c>
      <c r="S66" s="12" t="s">
        <v>8309</v>
      </c>
      <c r="T66" t="s">
        <v>8311</v>
      </c>
    </row>
    <row r="67" spans="1:20" ht="43.5" x14ac:dyDescent="0.35">
      <c r="A67">
        <v>65</v>
      </c>
      <c r="B67" s="3" t="s">
        <v>67</v>
      </c>
      <c r="C67" s="3" t="s">
        <v>4176</v>
      </c>
      <c r="D67" s="7">
        <v>7000</v>
      </c>
      <c r="E67">
        <v>7527</v>
      </c>
      <c r="F67" t="s">
        <v>8219</v>
      </c>
      <c r="G67" t="s">
        <v>8229</v>
      </c>
      <c r="H67" t="s">
        <v>8251</v>
      </c>
      <c r="I67" s="9">
        <v>1407736740</v>
      </c>
      <c r="J67">
        <v>1405453354</v>
      </c>
      <c r="K67" t="b">
        <v>0</v>
      </c>
      <c r="L67">
        <v>57</v>
      </c>
      <c r="M67" t="b">
        <v>1</v>
      </c>
      <c r="N67" s="11">
        <f t="shared" ref="N67:N130" si="6">E67/D67*100</f>
        <v>107.52857142857141</v>
      </c>
      <c r="O67" s="22">
        <f t="shared" si="4"/>
        <v>41835.821226851855</v>
      </c>
      <c r="P67" s="18">
        <f t="shared" si="5"/>
        <v>41862.249305555553</v>
      </c>
      <c r="Q67" t="s">
        <v>8266</v>
      </c>
      <c r="R67" s="7">
        <f t="shared" ref="R67:R130" si="7">E67/L67</f>
        <v>132.05263157894737</v>
      </c>
      <c r="S67" s="12" t="s">
        <v>8309</v>
      </c>
      <c r="T67" t="s">
        <v>8311</v>
      </c>
    </row>
    <row r="68" spans="1:20" ht="29" x14ac:dyDescent="0.35">
      <c r="A68">
        <v>66</v>
      </c>
      <c r="B68" s="3" t="s">
        <v>68</v>
      </c>
      <c r="C68" s="3" t="s">
        <v>4177</v>
      </c>
      <c r="D68" s="7">
        <v>2000</v>
      </c>
      <c r="E68">
        <v>2372</v>
      </c>
      <c r="F68" t="s">
        <v>8219</v>
      </c>
      <c r="G68" t="s">
        <v>8224</v>
      </c>
      <c r="H68" t="s">
        <v>8246</v>
      </c>
      <c r="I68" s="9">
        <v>1468873420</v>
      </c>
      <c r="J68">
        <v>1466281420</v>
      </c>
      <c r="K68" t="b">
        <v>0</v>
      </c>
      <c r="L68">
        <v>26</v>
      </c>
      <c r="M68" t="b">
        <v>1</v>
      </c>
      <c r="N68" s="11">
        <f t="shared" si="6"/>
        <v>118.6</v>
      </c>
      <c r="O68" s="22">
        <f t="shared" si="4"/>
        <v>42539.849768518514</v>
      </c>
      <c r="P68" s="18">
        <f t="shared" si="5"/>
        <v>42569.849768518514</v>
      </c>
      <c r="Q68" t="s">
        <v>8266</v>
      </c>
      <c r="R68" s="7">
        <f t="shared" si="7"/>
        <v>91.230769230769226</v>
      </c>
      <c r="S68" s="12" t="s">
        <v>8309</v>
      </c>
      <c r="T68" t="s">
        <v>8311</v>
      </c>
    </row>
    <row r="69" spans="1:20" ht="43.5" x14ac:dyDescent="0.35">
      <c r="A69">
        <v>67</v>
      </c>
      <c r="B69" s="3" t="s">
        <v>69</v>
      </c>
      <c r="C69" s="3" t="s">
        <v>4178</v>
      </c>
      <c r="D69" s="7">
        <v>2000</v>
      </c>
      <c r="E69">
        <v>2325</v>
      </c>
      <c r="F69" t="s">
        <v>8219</v>
      </c>
      <c r="G69" t="s">
        <v>8224</v>
      </c>
      <c r="H69" t="s">
        <v>8246</v>
      </c>
      <c r="I69" s="9">
        <v>1342360804</v>
      </c>
      <c r="J69">
        <v>1339768804</v>
      </c>
      <c r="K69" t="b">
        <v>0</v>
      </c>
      <c r="L69">
        <v>20</v>
      </c>
      <c r="M69" t="b">
        <v>1</v>
      </c>
      <c r="N69" s="11">
        <f t="shared" si="6"/>
        <v>116.25000000000001</v>
      </c>
      <c r="O69" s="22">
        <f t="shared" si="4"/>
        <v>41075.583379629628</v>
      </c>
      <c r="P69" s="18">
        <f t="shared" si="5"/>
        <v>41105.583379629628</v>
      </c>
      <c r="Q69" t="s">
        <v>8266</v>
      </c>
      <c r="R69" s="7">
        <f t="shared" si="7"/>
        <v>116.25</v>
      </c>
      <c r="S69" s="12" t="s">
        <v>8309</v>
      </c>
      <c r="T69" t="s">
        <v>8311</v>
      </c>
    </row>
    <row r="70" spans="1:20" ht="58" x14ac:dyDescent="0.35">
      <c r="A70">
        <v>68</v>
      </c>
      <c r="B70" s="3" t="s">
        <v>70</v>
      </c>
      <c r="C70" s="3" t="s">
        <v>4179</v>
      </c>
      <c r="D70" s="7">
        <v>600</v>
      </c>
      <c r="E70">
        <v>763</v>
      </c>
      <c r="F70" t="s">
        <v>8219</v>
      </c>
      <c r="G70" t="s">
        <v>8225</v>
      </c>
      <c r="H70" t="s">
        <v>8247</v>
      </c>
      <c r="I70" s="9">
        <v>1393162791</v>
      </c>
      <c r="J70">
        <v>1390570791</v>
      </c>
      <c r="K70" t="b">
        <v>0</v>
      </c>
      <c r="L70">
        <v>36</v>
      </c>
      <c r="M70" t="b">
        <v>1</v>
      </c>
      <c r="N70" s="11">
        <f t="shared" si="6"/>
        <v>127.16666666666667</v>
      </c>
      <c r="O70" s="22">
        <f t="shared" si="4"/>
        <v>41663.569340277776</v>
      </c>
      <c r="P70" s="18">
        <f t="shared" si="5"/>
        <v>41693.569340277776</v>
      </c>
      <c r="Q70" t="s">
        <v>8266</v>
      </c>
      <c r="R70" s="7">
        <f t="shared" si="7"/>
        <v>21.194444444444443</v>
      </c>
      <c r="S70" s="12" t="s">
        <v>8309</v>
      </c>
      <c r="T70" t="s">
        <v>8311</v>
      </c>
    </row>
    <row r="71" spans="1:20" ht="43.5" x14ac:dyDescent="0.35">
      <c r="A71">
        <v>69</v>
      </c>
      <c r="B71" s="3" t="s">
        <v>71</v>
      </c>
      <c r="C71" s="3" t="s">
        <v>4180</v>
      </c>
      <c r="D71" s="7">
        <v>10000</v>
      </c>
      <c r="E71">
        <v>11094.23</v>
      </c>
      <c r="F71" t="s">
        <v>8219</v>
      </c>
      <c r="G71" t="s">
        <v>8224</v>
      </c>
      <c r="H71" t="s">
        <v>8246</v>
      </c>
      <c r="I71" s="9">
        <v>1317538740</v>
      </c>
      <c r="J71">
        <v>1314765025</v>
      </c>
      <c r="K71" t="b">
        <v>0</v>
      </c>
      <c r="L71">
        <v>178</v>
      </c>
      <c r="M71" t="b">
        <v>1</v>
      </c>
      <c r="N71" s="11">
        <f t="shared" si="6"/>
        <v>110.9423</v>
      </c>
      <c r="O71" s="22">
        <f t="shared" si="4"/>
        <v>40786.187789351854</v>
      </c>
      <c r="P71" s="18">
        <f t="shared" si="5"/>
        <v>40818.290972222225</v>
      </c>
      <c r="Q71" t="s">
        <v>8266</v>
      </c>
      <c r="R71" s="7">
        <f t="shared" si="7"/>
        <v>62.327134831460668</v>
      </c>
      <c r="S71" s="12" t="s">
        <v>8309</v>
      </c>
      <c r="T71" t="s">
        <v>8311</v>
      </c>
    </row>
    <row r="72" spans="1:20" ht="43.5" x14ac:dyDescent="0.35">
      <c r="A72">
        <v>70</v>
      </c>
      <c r="B72" s="3" t="s">
        <v>72</v>
      </c>
      <c r="C72" s="3" t="s">
        <v>4181</v>
      </c>
      <c r="D72" s="7">
        <v>500</v>
      </c>
      <c r="E72">
        <v>636</v>
      </c>
      <c r="F72" t="s">
        <v>8219</v>
      </c>
      <c r="G72" t="s">
        <v>8224</v>
      </c>
      <c r="H72" t="s">
        <v>8246</v>
      </c>
      <c r="I72" s="9">
        <v>1315171845</v>
      </c>
      <c r="J72">
        <v>1309987845</v>
      </c>
      <c r="K72" t="b">
        <v>0</v>
      </c>
      <c r="L72">
        <v>17</v>
      </c>
      <c r="M72" t="b">
        <v>1</v>
      </c>
      <c r="N72" s="11">
        <f t="shared" si="6"/>
        <v>127.2</v>
      </c>
      <c r="O72" s="22">
        <f t="shared" si="4"/>
        <v>40730.896354166667</v>
      </c>
      <c r="P72" s="18">
        <f t="shared" si="5"/>
        <v>40790.896354166667</v>
      </c>
      <c r="Q72" t="s">
        <v>8266</v>
      </c>
      <c r="R72" s="7">
        <f t="shared" si="7"/>
        <v>37.411764705882355</v>
      </c>
      <c r="S72" s="12" t="s">
        <v>8309</v>
      </c>
      <c r="T72" t="s">
        <v>8311</v>
      </c>
    </row>
    <row r="73" spans="1:20" ht="43.5" x14ac:dyDescent="0.35">
      <c r="A73">
        <v>71</v>
      </c>
      <c r="B73" s="3" t="s">
        <v>73</v>
      </c>
      <c r="C73" s="3" t="s">
        <v>4182</v>
      </c>
      <c r="D73" s="7">
        <v>1800</v>
      </c>
      <c r="E73">
        <v>2231</v>
      </c>
      <c r="F73" t="s">
        <v>8219</v>
      </c>
      <c r="G73" t="s">
        <v>8224</v>
      </c>
      <c r="H73" t="s">
        <v>8246</v>
      </c>
      <c r="I73" s="9">
        <v>1338186657</v>
      </c>
      <c r="J73">
        <v>1333002657</v>
      </c>
      <c r="K73" t="b">
        <v>0</v>
      </c>
      <c r="L73">
        <v>32</v>
      </c>
      <c r="M73" t="b">
        <v>1</v>
      </c>
      <c r="N73" s="11">
        <f t="shared" si="6"/>
        <v>123.94444444444443</v>
      </c>
      <c r="O73" s="22">
        <f t="shared" si="4"/>
        <v>40997.271493055552</v>
      </c>
      <c r="P73" s="18">
        <f t="shared" si="5"/>
        <v>41057.271493055552</v>
      </c>
      <c r="Q73" t="s">
        <v>8266</v>
      </c>
      <c r="R73" s="7">
        <f t="shared" si="7"/>
        <v>69.71875</v>
      </c>
      <c r="S73" s="12" t="s">
        <v>8309</v>
      </c>
      <c r="T73" t="s">
        <v>8311</v>
      </c>
    </row>
    <row r="74" spans="1:20" ht="43.5" x14ac:dyDescent="0.35">
      <c r="A74">
        <v>72</v>
      </c>
      <c r="B74" s="3" t="s">
        <v>74</v>
      </c>
      <c r="C74" s="3" t="s">
        <v>4183</v>
      </c>
      <c r="D74" s="7">
        <v>2200</v>
      </c>
      <c r="E74">
        <v>2385</v>
      </c>
      <c r="F74" t="s">
        <v>8219</v>
      </c>
      <c r="G74" t="s">
        <v>8224</v>
      </c>
      <c r="H74" t="s">
        <v>8246</v>
      </c>
      <c r="I74" s="9">
        <v>1352937600</v>
      </c>
      <c r="J74">
        <v>1351210481</v>
      </c>
      <c r="K74" t="b">
        <v>0</v>
      </c>
      <c r="L74">
        <v>41</v>
      </c>
      <c r="M74" t="b">
        <v>1</v>
      </c>
      <c r="N74" s="11">
        <f t="shared" si="6"/>
        <v>108.40909090909091</v>
      </c>
      <c r="O74" s="22">
        <f t="shared" si="4"/>
        <v>41208.010196759256</v>
      </c>
      <c r="P74" s="18">
        <f t="shared" si="5"/>
        <v>41228</v>
      </c>
      <c r="Q74" t="s">
        <v>8266</v>
      </c>
      <c r="R74" s="7">
        <f t="shared" si="7"/>
        <v>58.170731707317074</v>
      </c>
      <c r="S74" s="12" t="s">
        <v>8309</v>
      </c>
      <c r="T74" t="s">
        <v>8311</v>
      </c>
    </row>
    <row r="75" spans="1:20" ht="43.5" x14ac:dyDescent="0.35">
      <c r="A75">
        <v>73</v>
      </c>
      <c r="B75" s="3" t="s">
        <v>75</v>
      </c>
      <c r="C75" s="3" t="s">
        <v>4184</v>
      </c>
      <c r="D75" s="7">
        <v>900</v>
      </c>
      <c r="E75">
        <v>900</v>
      </c>
      <c r="F75" t="s">
        <v>8219</v>
      </c>
      <c r="G75" t="s">
        <v>8224</v>
      </c>
      <c r="H75" t="s">
        <v>8246</v>
      </c>
      <c r="I75" s="9">
        <v>1304395140</v>
      </c>
      <c r="J75">
        <v>1297620584</v>
      </c>
      <c r="K75" t="b">
        <v>0</v>
      </c>
      <c r="L75">
        <v>18</v>
      </c>
      <c r="M75" t="b">
        <v>1</v>
      </c>
      <c r="N75" s="11">
        <f t="shared" si="6"/>
        <v>100</v>
      </c>
      <c r="O75" s="22">
        <f t="shared" si="4"/>
        <v>40587.75675925926</v>
      </c>
      <c r="P75" s="18">
        <f t="shared" si="5"/>
        <v>40666.165972222225</v>
      </c>
      <c r="Q75" t="s">
        <v>8266</v>
      </c>
      <c r="R75" s="7">
        <f t="shared" si="7"/>
        <v>50</v>
      </c>
      <c r="S75" s="12" t="s">
        <v>8309</v>
      </c>
      <c r="T75" t="s">
        <v>8311</v>
      </c>
    </row>
    <row r="76" spans="1:20" ht="43.5" x14ac:dyDescent="0.35">
      <c r="A76">
        <v>74</v>
      </c>
      <c r="B76" s="3" t="s">
        <v>76</v>
      </c>
      <c r="C76" s="3" t="s">
        <v>4185</v>
      </c>
      <c r="D76" s="7">
        <v>500</v>
      </c>
      <c r="E76">
        <v>564.66</v>
      </c>
      <c r="F76" t="s">
        <v>8219</v>
      </c>
      <c r="G76" t="s">
        <v>8230</v>
      </c>
      <c r="H76" t="s">
        <v>8249</v>
      </c>
      <c r="I76" s="9">
        <v>1453376495</v>
      </c>
      <c r="J76">
        <v>1450784495</v>
      </c>
      <c r="K76" t="b">
        <v>0</v>
      </c>
      <c r="L76">
        <v>29</v>
      </c>
      <c r="M76" t="b">
        <v>1</v>
      </c>
      <c r="N76" s="11">
        <f t="shared" si="6"/>
        <v>112.93199999999999</v>
      </c>
      <c r="O76" s="22">
        <f t="shared" si="4"/>
        <v>42360.487210648149</v>
      </c>
      <c r="P76" s="18">
        <f t="shared" si="5"/>
        <v>42390.487210648149</v>
      </c>
      <c r="Q76" t="s">
        <v>8266</v>
      </c>
      <c r="R76" s="7">
        <f t="shared" si="7"/>
        <v>19.471034482758618</v>
      </c>
      <c r="S76" s="12" t="s">
        <v>8309</v>
      </c>
      <c r="T76" t="s">
        <v>8311</v>
      </c>
    </row>
    <row r="77" spans="1:20" ht="43.5" x14ac:dyDescent="0.35">
      <c r="A77">
        <v>75</v>
      </c>
      <c r="B77" s="3" t="s">
        <v>77</v>
      </c>
      <c r="C77" s="3" t="s">
        <v>4186</v>
      </c>
      <c r="D77" s="7">
        <v>3500</v>
      </c>
      <c r="E77">
        <v>4040</v>
      </c>
      <c r="F77" t="s">
        <v>8219</v>
      </c>
      <c r="G77" t="s">
        <v>8224</v>
      </c>
      <c r="H77" t="s">
        <v>8246</v>
      </c>
      <c r="I77" s="9">
        <v>1366693272</v>
      </c>
      <c r="J77">
        <v>1364101272</v>
      </c>
      <c r="K77" t="b">
        <v>0</v>
      </c>
      <c r="L77">
        <v>47</v>
      </c>
      <c r="M77" t="b">
        <v>1</v>
      </c>
      <c r="N77" s="11">
        <f t="shared" si="6"/>
        <v>115.42857142857143</v>
      </c>
      <c r="O77" s="22">
        <f t="shared" si="4"/>
        <v>41357.209166666667</v>
      </c>
      <c r="P77" s="18">
        <f t="shared" si="5"/>
        <v>41387.209166666667</v>
      </c>
      <c r="Q77" t="s">
        <v>8266</v>
      </c>
      <c r="R77" s="7">
        <f t="shared" si="7"/>
        <v>85.957446808510639</v>
      </c>
      <c r="S77" s="12" t="s">
        <v>8309</v>
      </c>
      <c r="T77" t="s">
        <v>8311</v>
      </c>
    </row>
    <row r="78" spans="1:20" ht="43.5" x14ac:dyDescent="0.35">
      <c r="A78">
        <v>76</v>
      </c>
      <c r="B78" s="3" t="s">
        <v>78</v>
      </c>
      <c r="C78" s="3" t="s">
        <v>4187</v>
      </c>
      <c r="D78" s="7">
        <v>300</v>
      </c>
      <c r="E78">
        <v>460</v>
      </c>
      <c r="F78" t="s">
        <v>8219</v>
      </c>
      <c r="G78" t="s">
        <v>8224</v>
      </c>
      <c r="H78" t="s">
        <v>8246</v>
      </c>
      <c r="I78" s="9">
        <v>1325007358</v>
      </c>
      <c r="J78">
        <v>1319819758</v>
      </c>
      <c r="K78" t="b">
        <v>0</v>
      </c>
      <c r="L78">
        <v>15</v>
      </c>
      <c r="M78" t="b">
        <v>1</v>
      </c>
      <c r="N78" s="11">
        <f t="shared" si="6"/>
        <v>153.33333333333334</v>
      </c>
      <c r="O78" s="22">
        <f t="shared" si="4"/>
        <v>40844.691643518519</v>
      </c>
      <c r="P78" s="18">
        <f t="shared" si="5"/>
        <v>40904.733310185184</v>
      </c>
      <c r="Q78" t="s">
        <v>8266</v>
      </c>
      <c r="R78" s="7">
        <f t="shared" si="7"/>
        <v>30.666666666666668</v>
      </c>
      <c r="S78" s="12" t="s">
        <v>8309</v>
      </c>
      <c r="T78" t="s">
        <v>8311</v>
      </c>
    </row>
    <row r="79" spans="1:20" ht="43.5" x14ac:dyDescent="0.35">
      <c r="A79">
        <v>77</v>
      </c>
      <c r="B79" s="3" t="s">
        <v>79</v>
      </c>
      <c r="C79" s="3" t="s">
        <v>4188</v>
      </c>
      <c r="D79" s="7">
        <v>400</v>
      </c>
      <c r="E79">
        <v>1570</v>
      </c>
      <c r="F79" t="s">
        <v>8219</v>
      </c>
      <c r="G79" t="s">
        <v>8224</v>
      </c>
      <c r="H79" t="s">
        <v>8246</v>
      </c>
      <c r="I79" s="9">
        <v>1337569140</v>
      </c>
      <c r="J79">
        <v>1332991717</v>
      </c>
      <c r="K79" t="b">
        <v>0</v>
      </c>
      <c r="L79">
        <v>26</v>
      </c>
      <c r="M79" t="b">
        <v>1</v>
      </c>
      <c r="N79" s="11">
        <f t="shared" si="6"/>
        <v>392.5</v>
      </c>
      <c r="O79" s="22">
        <f t="shared" si="4"/>
        <v>40997.144872685189</v>
      </c>
      <c r="P79" s="18">
        <f t="shared" si="5"/>
        <v>41050.124305555553</v>
      </c>
      <c r="Q79" t="s">
        <v>8266</v>
      </c>
      <c r="R79" s="7">
        <f t="shared" si="7"/>
        <v>60.384615384615387</v>
      </c>
      <c r="S79" s="12" t="s">
        <v>8309</v>
      </c>
      <c r="T79" t="s">
        <v>8311</v>
      </c>
    </row>
    <row r="80" spans="1:20" ht="87" x14ac:dyDescent="0.35">
      <c r="A80">
        <v>78</v>
      </c>
      <c r="B80" s="3" t="s">
        <v>80</v>
      </c>
      <c r="C80" s="3" t="s">
        <v>4189</v>
      </c>
      <c r="D80" s="7">
        <v>50</v>
      </c>
      <c r="E80">
        <v>1351</v>
      </c>
      <c r="F80" t="s">
        <v>8219</v>
      </c>
      <c r="G80" t="s">
        <v>8230</v>
      </c>
      <c r="H80" t="s">
        <v>8249</v>
      </c>
      <c r="I80" s="9">
        <v>1472751121</v>
      </c>
      <c r="J80">
        <v>1471887121</v>
      </c>
      <c r="K80" t="b">
        <v>0</v>
      </c>
      <c r="L80">
        <v>35</v>
      </c>
      <c r="M80" t="b">
        <v>1</v>
      </c>
      <c r="N80" s="11">
        <f t="shared" si="6"/>
        <v>2702</v>
      </c>
      <c r="O80" s="22">
        <f t="shared" si="4"/>
        <v>42604.730567129634</v>
      </c>
      <c r="P80" s="18">
        <f t="shared" si="5"/>
        <v>42614.730567129634</v>
      </c>
      <c r="Q80" t="s">
        <v>8266</v>
      </c>
      <c r="R80" s="7">
        <f t="shared" si="7"/>
        <v>38.6</v>
      </c>
      <c r="S80" s="12" t="s">
        <v>8309</v>
      </c>
      <c r="T80" t="s">
        <v>8311</v>
      </c>
    </row>
    <row r="81" spans="1:20" ht="43.5" x14ac:dyDescent="0.35">
      <c r="A81">
        <v>79</v>
      </c>
      <c r="B81" s="3" t="s">
        <v>81</v>
      </c>
      <c r="C81" s="3" t="s">
        <v>4190</v>
      </c>
      <c r="D81" s="7">
        <v>1300</v>
      </c>
      <c r="E81">
        <v>1651</v>
      </c>
      <c r="F81" t="s">
        <v>8219</v>
      </c>
      <c r="G81" t="s">
        <v>8225</v>
      </c>
      <c r="H81" t="s">
        <v>8247</v>
      </c>
      <c r="I81" s="9">
        <v>1398451093</v>
      </c>
      <c r="J81">
        <v>1395859093</v>
      </c>
      <c r="K81" t="b">
        <v>0</v>
      </c>
      <c r="L81">
        <v>41</v>
      </c>
      <c r="M81" t="b">
        <v>1</v>
      </c>
      <c r="N81" s="11">
        <f t="shared" si="6"/>
        <v>127</v>
      </c>
      <c r="O81" s="22">
        <f t="shared" si="4"/>
        <v>41724.776539351849</v>
      </c>
      <c r="P81" s="18">
        <f t="shared" si="5"/>
        <v>41754.776539351849</v>
      </c>
      <c r="Q81" t="s">
        <v>8266</v>
      </c>
      <c r="R81" s="7">
        <f t="shared" si="7"/>
        <v>40.268292682926827</v>
      </c>
      <c r="S81" s="12" t="s">
        <v>8309</v>
      </c>
      <c r="T81" t="s">
        <v>8311</v>
      </c>
    </row>
    <row r="82" spans="1:20" ht="43.5" x14ac:dyDescent="0.35">
      <c r="A82">
        <v>80</v>
      </c>
      <c r="B82" s="3" t="s">
        <v>82</v>
      </c>
      <c r="C82" s="3" t="s">
        <v>4191</v>
      </c>
      <c r="D82" s="7">
        <v>12000</v>
      </c>
      <c r="E82">
        <v>12870</v>
      </c>
      <c r="F82" t="s">
        <v>8219</v>
      </c>
      <c r="G82" t="s">
        <v>8224</v>
      </c>
      <c r="H82" t="s">
        <v>8246</v>
      </c>
      <c r="I82" s="9">
        <v>1386640856</v>
      </c>
      <c r="J82">
        <v>1383616856</v>
      </c>
      <c r="K82" t="b">
        <v>0</v>
      </c>
      <c r="L82">
        <v>47</v>
      </c>
      <c r="M82" t="b">
        <v>1</v>
      </c>
      <c r="N82" s="11">
        <f t="shared" si="6"/>
        <v>107.25</v>
      </c>
      <c r="O82" s="22">
        <f t="shared" si="4"/>
        <v>41583.083981481483</v>
      </c>
      <c r="P82" s="18">
        <f t="shared" si="5"/>
        <v>41618.083981481483</v>
      </c>
      <c r="Q82" t="s">
        <v>8266</v>
      </c>
      <c r="R82" s="7">
        <f t="shared" si="7"/>
        <v>273.82978723404256</v>
      </c>
      <c r="S82" s="12" t="s">
        <v>8309</v>
      </c>
      <c r="T82" t="s">
        <v>8311</v>
      </c>
    </row>
    <row r="83" spans="1:20" ht="43.5" x14ac:dyDescent="0.35">
      <c r="A83">
        <v>81</v>
      </c>
      <c r="B83" s="3" t="s">
        <v>83</v>
      </c>
      <c r="C83" s="3" t="s">
        <v>4192</v>
      </c>
      <c r="D83" s="7">
        <v>750</v>
      </c>
      <c r="E83">
        <v>1485</v>
      </c>
      <c r="F83" t="s">
        <v>8219</v>
      </c>
      <c r="G83" t="s">
        <v>8224</v>
      </c>
      <c r="H83" t="s">
        <v>8246</v>
      </c>
      <c r="I83" s="9">
        <v>1342234920</v>
      </c>
      <c r="J83">
        <v>1341892127</v>
      </c>
      <c r="K83" t="b">
        <v>0</v>
      </c>
      <c r="L83">
        <v>28</v>
      </c>
      <c r="M83" t="b">
        <v>1</v>
      </c>
      <c r="N83" s="11">
        <f t="shared" si="6"/>
        <v>198</v>
      </c>
      <c r="O83" s="22">
        <f t="shared" si="4"/>
        <v>41100.158877314818</v>
      </c>
      <c r="P83" s="18">
        <f t="shared" si="5"/>
        <v>41104.126388888886</v>
      </c>
      <c r="Q83" t="s">
        <v>8266</v>
      </c>
      <c r="R83" s="7">
        <f t="shared" si="7"/>
        <v>53.035714285714285</v>
      </c>
      <c r="S83" s="12" t="s">
        <v>8309</v>
      </c>
      <c r="T83" t="s">
        <v>8311</v>
      </c>
    </row>
    <row r="84" spans="1:20" ht="43.5" x14ac:dyDescent="0.35">
      <c r="A84">
        <v>82</v>
      </c>
      <c r="B84" s="3" t="s">
        <v>84</v>
      </c>
      <c r="C84" s="3" t="s">
        <v>4193</v>
      </c>
      <c r="D84" s="7">
        <v>4000</v>
      </c>
      <c r="E84">
        <v>4000.5</v>
      </c>
      <c r="F84" t="s">
        <v>8219</v>
      </c>
      <c r="G84" t="s">
        <v>8224</v>
      </c>
      <c r="H84" t="s">
        <v>8246</v>
      </c>
      <c r="I84" s="9">
        <v>1318189261</v>
      </c>
      <c r="J84">
        <v>1315597261</v>
      </c>
      <c r="K84" t="b">
        <v>0</v>
      </c>
      <c r="L84">
        <v>100</v>
      </c>
      <c r="M84" t="b">
        <v>1</v>
      </c>
      <c r="N84" s="11">
        <f t="shared" si="6"/>
        <v>100.01249999999999</v>
      </c>
      <c r="O84" s="22">
        <f t="shared" si="4"/>
        <v>40795.820150462961</v>
      </c>
      <c r="P84" s="18">
        <f t="shared" si="5"/>
        <v>40825.820150462961</v>
      </c>
      <c r="Q84" t="s">
        <v>8266</v>
      </c>
      <c r="R84" s="7">
        <f t="shared" si="7"/>
        <v>40.005000000000003</v>
      </c>
      <c r="S84" s="12" t="s">
        <v>8309</v>
      </c>
      <c r="T84" t="s">
        <v>8311</v>
      </c>
    </row>
    <row r="85" spans="1:20" ht="43.5" x14ac:dyDescent="0.35">
      <c r="A85">
        <v>83</v>
      </c>
      <c r="B85" s="3" t="s">
        <v>85</v>
      </c>
      <c r="C85" s="3" t="s">
        <v>4194</v>
      </c>
      <c r="D85" s="7">
        <v>200</v>
      </c>
      <c r="E85">
        <v>205</v>
      </c>
      <c r="F85" t="s">
        <v>8219</v>
      </c>
      <c r="G85" t="s">
        <v>8225</v>
      </c>
      <c r="H85" t="s">
        <v>8247</v>
      </c>
      <c r="I85" s="9">
        <v>1424604600</v>
      </c>
      <c r="J85">
        <v>1423320389</v>
      </c>
      <c r="K85" t="b">
        <v>0</v>
      </c>
      <c r="L85">
        <v>13</v>
      </c>
      <c r="M85" t="b">
        <v>1</v>
      </c>
      <c r="N85" s="11">
        <f t="shared" si="6"/>
        <v>102.49999999999999</v>
      </c>
      <c r="O85" s="22">
        <f t="shared" si="4"/>
        <v>42042.615613425922</v>
      </c>
      <c r="P85" s="18">
        <f t="shared" si="5"/>
        <v>42057.479166666672</v>
      </c>
      <c r="Q85" t="s">
        <v>8266</v>
      </c>
      <c r="R85" s="7">
        <f t="shared" si="7"/>
        <v>15.76923076923077</v>
      </c>
      <c r="S85" s="12" t="s">
        <v>8309</v>
      </c>
      <c r="T85" t="s">
        <v>8311</v>
      </c>
    </row>
    <row r="86" spans="1:20" ht="43.5" x14ac:dyDescent="0.35">
      <c r="A86">
        <v>84</v>
      </c>
      <c r="B86" s="3" t="s">
        <v>86</v>
      </c>
      <c r="C86" s="3" t="s">
        <v>4195</v>
      </c>
      <c r="D86" s="7">
        <v>500</v>
      </c>
      <c r="E86">
        <v>500</v>
      </c>
      <c r="F86" t="s">
        <v>8219</v>
      </c>
      <c r="G86" t="s">
        <v>8224</v>
      </c>
      <c r="H86" t="s">
        <v>8246</v>
      </c>
      <c r="I86" s="9">
        <v>1305483086</v>
      </c>
      <c r="J86">
        <v>1302891086</v>
      </c>
      <c r="K86" t="b">
        <v>0</v>
      </c>
      <c r="L86">
        <v>7</v>
      </c>
      <c r="M86" t="b">
        <v>1</v>
      </c>
      <c r="N86" s="11">
        <f t="shared" si="6"/>
        <v>100</v>
      </c>
      <c r="O86" s="22">
        <f t="shared" si="4"/>
        <v>40648.757939814815</v>
      </c>
      <c r="P86" s="18">
        <f t="shared" si="5"/>
        <v>40678.757939814815</v>
      </c>
      <c r="Q86" t="s">
        <v>8266</v>
      </c>
      <c r="R86" s="7">
        <f t="shared" si="7"/>
        <v>71.428571428571431</v>
      </c>
      <c r="S86" s="12" t="s">
        <v>8309</v>
      </c>
      <c r="T86" t="s">
        <v>8311</v>
      </c>
    </row>
    <row r="87" spans="1:20" ht="43.5" x14ac:dyDescent="0.35">
      <c r="A87">
        <v>85</v>
      </c>
      <c r="B87" s="3" t="s">
        <v>87</v>
      </c>
      <c r="C87" s="3" t="s">
        <v>4196</v>
      </c>
      <c r="D87" s="7">
        <v>1200</v>
      </c>
      <c r="E87">
        <v>1506</v>
      </c>
      <c r="F87" t="s">
        <v>8219</v>
      </c>
      <c r="G87" t="s">
        <v>8224</v>
      </c>
      <c r="H87" t="s">
        <v>8246</v>
      </c>
      <c r="I87" s="9">
        <v>1316746837</v>
      </c>
      <c r="J87">
        <v>1314154837</v>
      </c>
      <c r="K87" t="b">
        <v>0</v>
      </c>
      <c r="L87">
        <v>21</v>
      </c>
      <c r="M87" t="b">
        <v>1</v>
      </c>
      <c r="N87" s="11">
        <f t="shared" si="6"/>
        <v>125.49999999999999</v>
      </c>
      <c r="O87" s="22">
        <f t="shared" si="4"/>
        <v>40779.125428240739</v>
      </c>
      <c r="P87" s="18">
        <f t="shared" si="5"/>
        <v>40809.125428240739</v>
      </c>
      <c r="Q87" t="s">
        <v>8266</v>
      </c>
      <c r="R87" s="7">
        <f t="shared" si="7"/>
        <v>71.714285714285708</v>
      </c>
      <c r="S87" s="12" t="s">
        <v>8309</v>
      </c>
      <c r="T87" t="s">
        <v>8311</v>
      </c>
    </row>
    <row r="88" spans="1:20" ht="58" x14ac:dyDescent="0.35">
      <c r="A88">
        <v>86</v>
      </c>
      <c r="B88" s="3" t="s">
        <v>88</v>
      </c>
      <c r="C88" s="3" t="s">
        <v>4197</v>
      </c>
      <c r="D88" s="7">
        <v>6000</v>
      </c>
      <c r="E88">
        <v>6388</v>
      </c>
      <c r="F88" t="s">
        <v>8219</v>
      </c>
      <c r="G88" t="s">
        <v>8230</v>
      </c>
      <c r="H88" t="s">
        <v>8249</v>
      </c>
      <c r="I88" s="9">
        <v>1451226045</v>
      </c>
      <c r="J88">
        <v>1444828845</v>
      </c>
      <c r="K88" t="b">
        <v>0</v>
      </c>
      <c r="L88">
        <v>17</v>
      </c>
      <c r="M88" t="b">
        <v>1</v>
      </c>
      <c r="N88" s="11">
        <f t="shared" si="6"/>
        <v>106.46666666666667</v>
      </c>
      <c r="O88" s="22">
        <f t="shared" si="4"/>
        <v>42291.556076388893</v>
      </c>
      <c r="P88" s="18">
        <f t="shared" si="5"/>
        <v>42365.59774305555</v>
      </c>
      <c r="Q88" t="s">
        <v>8266</v>
      </c>
      <c r="R88" s="7">
        <f t="shared" si="7"/>
        <v>375.76470588235293</v>
      </c>
      <c r="S88" s="12" t="s">
        <v>8309</v>
      </c>
      <c r="T88" t="s">
        <v>8311</v>
      </c>
    </row>
    <row r="89" spans="1:20" ht="43.5" x14ac:dyDescent="0.35">
      <c r="A89">
        <v>87</v>
      </c>
      <c r="B89" s="3" t="s">
        <v>89</v>
      </c>
      <c r="C89" s="3" t="s">
        <v>4198</v>
      </c>
      <c r="D89" s="7">
        <v>2500</v>
      </c>
      <c r="E89">
        <v>2615</v>
      </c>
      <c r="F89" t="s">
        <v>8219</v>
      </c>
      <c r="G89" t="s">
        <v>8224</v>
      </c>
      <c r="H89" t="s">
        <v>8246</v>
      </c>
      <c r="I89" s="9">
        <v>1275529260</v>
      </c>
      <c r="J89">
        <v>1274705803</v>
      </c>
      <c r="K89" t="b">
        <v>0</v>
      </c>
      <c r="L89">
        <v>25</v>
      </c>
      <c r="M89" t="b">
        <v>1</v>
      </c>
      <c r="N89" s="11">
        <f t="shared" si="6"/>
        <v>104.60000000000001</v>
      </c>
      <c r="O89" s="22">
        <f t="shared" si="4"/>
        <v>40322.53938657407</v>
      </c>
      <c r="P89" s="18">
        <f t="shared" si="5"/>
        <v>40332.070138888892</v>
      </c>
      <c r="Q89" t="s">
        <v>8266</v>
      </c>
      <c r="R89" s="7">
        <f t="shared" si="7"/>
        <v>104.6</v>
      </c>
      <c r="S89" s="12" t="s">
        <v>8309</v>
      </c>
      <c r="T89" t="s">
        <v>8311</v>
      </c>
    </row>
    <row r="90" spans="1:20" ht="58" x14ac:dyDescent="0.35">
      <c r="A90">
        <v>88</v>
      </c>
      <c r="B90" s="3" t="s">
        <v>90</v>
      </c>
      <c r="C90" s="3" t="s">
        <v>4199</v>
      </c>
      <c r="D90" s="7">
        <v>3500</v>
      </c>
      <c r="E90">
        <v>3600</v>
      </c>
      <c r="F90" t="s">
        <v>8219</v>
      </c>
      <c r="G90" t="s">
        <v>8224</v>
      </c>
      <c r="H90" t="s">
        <v>8246</v>
      </c>
      <c r="I90" s="9">
        <v>1403452131</v>
      </c>
      <c r="J90">
        <v>1401205731</v>
      </c>
      <c r="K90" t="b">
        <v>0</v>
      </c>
      <c r="L90">
        <v>60</v>
      </c>
      <c r="M90" t="b">
        <v>1</v>
      </c>
      <c r="N90" s="11">
        <f t="shared" si="6"/>
        <v>102.85714285714285</v>
      </c>
      <c r="O90" s="22">
        <f t="shared" si="4"/>
        <v>41786.65892361111</v>
      </c>
      <c r="P90" s="18">
        <f t="shared" si="5"/>
        <v>41812.65892361111</v>
      </c>
      <c r="Q90" t="s">
        <v>8266</v>
      </c>
      <c r="R90" s="7">
        <f t="shared" si="7"/>
        <v>60</v>
      </c>
      <c r="S90" s="12" t="s">
        <v>8309</v>
      </c>
      <c r="T90" t="s">
        <v>8311</v>
      </c>
    </row>
    <row r="91" spans="1:20" ht="43.5" x14ac:dyDescent="0.35">
      <c r="A91">
        <v>89</v>
      </c>
      <c r="B91" s="3" t="s">
        <v>91</v>
      </c>
      <c r="C91" s="3" t="s">
        <v>4200</v>
      </c>
      <c r="D91" s="7">
        <v>6000</v>
      </c>
      <c r="E91">
        <v>6904</v>
      </c>
      <c r="F91" t="s">
        <v>8219</v>
      </c>
      <c r="G91" t="s">
        <v>8224</v>
      </c>
      <c r="H91" t="s">
        <v>8246</v>
      </c>
      <c r="I91" s="9">
        <v>1370196192</v>
      </c>
      <c r="J91">
        <v>1368036192</v>
      </c>
      <c r="K91" t="b">
        <v>0</v>
      </c>
      <c r="L91">
        <v>56</v>
      </c>
      <c r="M91" t="b">
        <v>1</v>
      </c>
      <c r="N91" s="11">
        <f t="shared" si="6"/>
        <v>115.06666666666668</v>
      </c>
      <c r="O91" s="22">
        <f t="shared" si="4"/>
        <v>41402.752222222225</v>
      </c>
      <c r="P91" s="18">
        <f t="shared" si="5"/>
        <v>41427.752222222225</v>
      </c>
      <c r="Q91" t="s">
        <v>8266</v>
      </c>
      <c r="R91" s="7">
        <f t="shared" si="7"/>
        <v>123.28571428571429</v>
      </c>
      <c r="S91" s="12" t="s">
        <v>8309</v>
      </c>
      <c r="T91" t="s">
        <v>8311</v>
      </c>
    </row>
    <row r="92" spans="1:20" ht="29" x14ac:dyDescent="0.35">
      <c r="A92">
        <v>90</v>
      </c>
      <c r="B92" s="3" t="s">
        <v>92</v>
      </c>
      <c r="C92" s="3" t="s">
        <v>4201</v>
      </c>
      <c r="D92" s="7">
        <v>500</v>
      </c>
      <c r="E92">
        <v>502</v>
      </c>
      <c r="F92" t="s">
        <v>8219</v>
      </c>
      <c r="G92" t="s">
        <v>8224</v>
      </c>
      <c r="H92" t="s">
        <v>8246</v>
      </c>
      <c r="I92" s="9">
        <v>1310454499</v>
      </c>
      <c r="J92">
        <v>1307862499</v>
      </c>
      <c r="K92" t="b">
        <v>0</v>
      </c>
      <c r="L92">
        <v>16</v>
      </c>
      <c r="M92" t="b">
        <v>1</v>
      </c>
      <c r="N92" s="11">
        <f t="shared" si="6"/>
        <v>100.4</v>
      </c>
      <c r="O92" s="22">
        <f t="shared" si="4"/>
        <v>40706.297442129631</v>
      </c>
      <c r="P92" s="18">
        <f t="shared" si="5"/>
        <v>40736.297442129631</v>
      </c>
      <c r="Q92" t="s">
        <v>8266</v>
      </c>
      <c r="R92" s="7">
        <f t="shared" si="7"/>
        <v>31.375</v>
      </c>
      <c r="S92" s="12" t="s">
        <v>8309</v>
      </c>
      <c r="T92" t="s">
        <v>8311</v>
      </c>
    </row>
    <row r="93" spans="1:20" ht="43.5" x14ac:dyDescent="0.35">
      <c r="A93">
        <v>91</v>
      </c>
      <c r="B93" s="3" t="s">
        <v>93</v>
      </c>
      <c r="C93" s="3" t="s">
        <v>4202</v>
      </c>
      <c r="D93" s="7">
        <v>3000</v>
      </c>
      <c r="E93">
        <v>3600</v>
      </c>
      <c r="F93" t="s">
        <v>8219</v>
      </c>
      <c r="G93" t="s">
        <v>8224</v>
      </c>
      <c r="H93" t="s">
        <v>8246</v>
      </c>
      <c r="I93" s="9">
        <v>1305625164</v>
      </c>
      <c r="J93">
        <v>1300354764</v>
      </c>
      <c r="K93" t="b">
        <v>0</v>
      </c>
      <c r="L93">
        <v>46</v>
      </c>
      <c r="M93" t="b">
        <v>1</v>
      </c>
      <c r="N93" s="11">
        <f t="shared" si="6"/>
        <v>120</v>
      </c>
      <c r="O93" s="22">
        <f t="shared" si="4"/>
        <v>40619.402361111112</v>
      </c>
      <c r="P93" s="18">
        <f t="shared" si="5"/>
        <v>40680.402361111112</v>
      </c>
      <c r="Q93" t="s">
        <v>8266</v>
      </c>
      <c r="R93" s="7">
        <f t="shared" si="7"/>
        <v>78.260869565217391</v>
      </c>
      <c r="S93" s="12" t="s">
        <v>8309</v>
      </c>
      <c r="T93" t="s">
        <v>8311</v>
      </c>
    </row>
    <row r="94" spans="1:20" ht="43.5" x14ac:dyDescent="0.35">
      <c r="A94">
        <v>92</v>
      </c>
      <c r="B94" s="3" t="s">
        <v>94</v>
      </c>
      <c r="C94" s="3" t="s">
        <v>4203</v>
      </c>
      <c r="D94" s="7">
        <v>5000</v>
      </c>
      <c r="E94">
        <v>5260</v>
      </c>
      <c r="F94" t="s">
        <v>8219</v>
      </c>
      <c r="G94" t="s">
        <v>8229</v>
      </c>
      <c r="H94" t="s">
        <v>8251</v>
      </c>
      <c r="I94" s="9">
        <v>1485936000</v>
      </c>
      <c r="J94">
        <v>1481949983</v>
      </c>
      <c r="K94" t="b">
        <v>0</v>
      </c>
      <c r="L94">
        <v>43</v>
      </c>
      <c r="M94" t="b">
        <v>1</v>
      </c>
      <c r="N94" s="11">
        <f t="shared" si="6"/>
        <v>105.2</v>
      </c>
      <c r="O94" s="22">
        <f t="shared" si="4"/>
        <v>42721.198877314819</v>
      </c>
      <c r="P94" s="18">
        <f t="shared" si="5"/>
        <v>42767.333333333328</v>
      </c>
      <c r="Q94" t="s">
        <v>8266</v>
      </c>
      <c r="R94" s="7">
        <f t="shared" si="7"/>
        <v>122.32558139534883</v>
      </c>
      <c r="S94" s="12" t="s">
        <v>8309</v>
      </c>
      <c r="T94" t="s">
        <v>8311</v>
      </c>
    </row>
    <row r="95" spans="1:20" ht="58" x14ac:dyDescent="0.35">
      <c r="A95">
        <v>93</v>
      </c>
      <c r="B95" s="3" t="s">
        <v>95</v>
      </c>
      <c r="C95" s="3" t="s">
        <v>4204</v>
      </c>
      <c r="D95" s="7">
        <v>1000</v>
      </c>
      <c r="E95">
        <v>1106</v>
      </c>
      <c r="F95" t="s">
        <v>8219</v>
      </c>
      <c r="G95" t="s">
        <v>8224</v>
      </c>
      <c r="H95" t="s">
        <v>8246</v>
      </c>
      <c r="I95" s="9">
        <v>1341349200</v>
      </c>
      <c r="J95">
        <v>1338928537</v>
      </c>
      <c r="K95" t="b">
        <v>0</v>
      </c>
      <c r="L95">
        <v>15</v>
      </c>
      <c r="M95" t="b">
        <v>1</v>
      </c>
      <c r="N95" s="11">
        <f t="shared" si="6"/>
        <v>110.60000000000001</v>
      </c>
      <c r="O95" s="22">
        <f t="shared" si="4"/>
        <v>41065.858067129629</v>
      </c>
      <c r="P95" s="18">
        <f t="shared" si="5"/>
        <v>41093.875</v>
      </c>
      <c r="Q95" t="s">
        <v>8266</v>
      </c>
      <c r="R95" s="7">
        <f t="shared" si="7"/>
        <v>73.733333333333334</v>
      </c>
      <c r="S95" s="12" t="s">
        <v>8309</v>
      </c>
      <c r="T95" t="s">
        <v>8311</v>
      </c>
    </row>
    <row r="96" spans="1:20" ht="43.5" x14ac:dyDescent="0.35">
      <c r="A96">
        <v>94</v>
      </c>
      <c r="B96" s="3" t="s">
        <v>96</v>
      </c>
      <c r="C96" s="3" t="s">
        <v>4205</v>
      </c>
      <c r="D96" s="7">
        <v>250</v>
      </c>
      <c r="E96">
        <v>260</v>
      </c>
      <c r="F96" t="s">
        <v>8219</v>
      </c>
      <c r="G96" t="s">
        <v>8225</v>
      </c>
      <c r="H96" t="s">
        <v>8247</v>
      </c>
      <c r="I96" s="9">
        <v>1396890822</v>
      </c>
      <c r="J96">
        <v>1395162822</v>
      </c>
      <c r="K96" t="b">
        <v>0</v>
      </c>
      <c r="L96">
        <v>12</v>
      </c>
      <c r="M96" t="b">
        <v>1</v>
      </c>
      <c r="N96" s="11">
        <f t="shared" si="6"/>
        <v>104</v>
      </c>
      <c r="O96" s="22">
        <f t="shared" si="4"/>
        <v>41716.717847222222</v>
      </c>
      <c r="P96" s="18">
        <f t="shared" si="5"/>
        <v>41736.717847222222</v>
      </c>
      <c r="Q96" t="s">
        <v>8266</v>
      </c>
      <c r="R96" s="7">
        <f t="shared" si="7"/>
        <v>21.666666666666668</v>
      </c>
      <c r="S96" s="12" t="s">
        <v>8309</v>
      </c>
      <c r="T96" t="s">
        <v>8311</v>
      </c>
    </row>
    <row r="97" spans="1:20" ht="43.5" x14ac:dyDescent="0.35">
      <c r="A97">
        <v>95</v>
      </c>
      <c r="B97" s="3" t="s">
        <v>97</v>
      </c>
      <c r="C97" s="3" t="s">
        <v>4206</v>
      </c>
      <c r="D97" s="7">
        <v>350</v>
      </c>
      <c r="E97">
        <v>460</v>
      </c>
      <c r="F97" t="s">
        <v>8219</v>
      </c>
      <c r="G97" t="s">
        <v>8224</v>
      </c>
      <c r="H97" t="s">
        <v>8246</v>
      </c>
      <c r="I97" s="9">
        <v>1330214841</v>
      </c>
      <c r="J97">
        <v>1327622841</v>
      </c>
      <c r="K97" t="b">
        <v>0</v>
      </c>
      <c r="L97">
        <v>21</v>
      </c>
      <c r="M97" t="b">
        <v>1</v>
      </c>
      <c r="N97" s="11">
        <f t="shared" si="6"/>
        <v>131.42857142857142</v>
      </c>
      <c r="O97" s="22">
        <f t="shared" si="4"/>
        <v>40935.005104166667</v>
      </c>
      <c r="P97" s="18">
        <f t="shared" si="5"/>
        <v>40965.005104166667</v>
      </c>
      <c r="Q97" t="s">
        <v>8266</v>
      </c>
      <c r="R97" s="7">
        <f t="shared" si="7"/>
        <v>21.904761904761905</v>
      </c>
      <c r="S97" s="12" t="s">
        <v>8309</v>
      </c>
      <c r="T97" t="s">
        <v>8311</v>
      </c>
    </row>
    <row r="98" spans="1:20" ht="58" x14ac:dyDescent="0.35">
      <c r="A98">
        <v>96</v>
      </c>
      <c r="B98" s="3" t="s">
        <v>98</v>
      </c>
      <c r="C98" s="3" t="s">
        <v>4207</v>
      </c>
      <c r="D98" s="7">
        <v>1500</v>
      </c>
      <c r="E98">
        <v>1720</v>
      </c>
      <c r="F98" t="s">
        <v>8219</v>
      </c>
      <c r="G98" t="s">
        <v>8224</v>
      </c>
      <c r="H98" t="s">
        <v>8246</v>
      </c>
      <c r="I98" s="9">
        <v>1280631600</v>
      </c>
      <c r="J98">
        <v>1274889241</v>
      </c>
      <c r="K98" t="b">
        <v>0</v>
      </c>
      <c r="L98">
        <v>34</v>
      </c>
      <c r="M98" t="b">
        <v>1</v>
      </c>
      <c r="N98" s="11">
        <f t="shared" si="6"/>
        <v>114.66666666666667</v>
      </c>
      <c r="O98" s="22">
        <f t="shared" si="4"/>
        <v>40324.662511574075</v>
      </c>
      <c r="P98" s="18">
        <f t="shared" si="5"/>
        <v>40391.125</v>
      </c>
      <c r="Q98" t="s">
        <v>8266</v>
      </c>
      <c r="R98" s="7">
        <f t="shared" si="7"/>
        <v>50.588235294117645</v>
      </c>
      <c r="S98" s="12" t="s">
        <v>8309</v>
      </c>
      <c r="T98" t="s">
        <v>8311</v>
      </c>
    </row>
    <row r="99" spans="1:20" ht="43.5" x14ac:dyDescent="0.35">
      <c r="A99">
        <v>97</v>
      </c>
      <c r="B99" s="3" t="s">
        <v>99</v>
      </c>
      <c r="C99" s="3" t="s">
        <v>4208</v>
      </c>
      <c r="D99" s="7">
        <v>400</v>
      </c>
      <c r="E99">
        <v>425</v>
      </c>
      <c r="F99" t="s">
        <v>8219</v>
      </c>
      <c r="G99" t="s">
        <v>8224</v>
      </c>
      <c r="H99" t="s">
        <v>8246</v>
      </c>
      <c r="I99" s="9">
        <v>1310440482</v>
      </c>
      <c r="J99">
        <v>1307848482</v>
      </c>
      <c r="K99" t="b">
        <v>0</v>
      </c>
      <c r="L99">
        <v>8</v>
      </c>
      <c r="M99" t="b">
        <v>1</v>
      </c>
      <c r="N99" s="11">
        <f t="shared" si="6"/>
        <v>106.25</v>
      </c>
      <c r="O99" s="22">
        <f t="shared" si="4"/>
        <v>40706.135208333333</v>
      </c>
      <c r="P99" s="18">
        <f t="shared" si="5"/>
        <v>40736.135208333333</v>
      </c>
      <c r="Q99" t="s">
        <v>8266</v>
      </c>
      <c r="R99" s="7">
        <f t="shared" si="7"/>
        <v>53.125</v>
      </c>
      <c r="S99" s="12" t="s">
        <v>8309</v>
      </c>
      <c r="T99" t="s">
        <v>8311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7">
        <v>3200</v>
      </c>
      <c r="E100">
        <v>3400</v>
      </c>
      <c r="F100" t="s">
        <v>8219</v>
      </c>
      <c r="G100" t="s">
        <v>8224</v>
      </c>
      <c r="H100" t="s">
        <v>8246</v>
      </c>
      <c r="I100" s="9">
        <v>1354923000</v>
      </c>
      <c r="J100">
        <v>1351796674</v>
      </c>
      <c r="K100" t="b">
        <v>0</v>
      </c>
      <c r="L100">
        <v>60</v>
      </c>
      <c r="M100" t="b">
        <v>1</v>
      </c>
      <c r="N100" s="11">
        <f t="shared" si="6"/>
        <v>106.25</v>
      </c>
      <c r="O100" s="22">
        <f t="shared" si="4"/>
        <v>41214.79483796296</v>
      </c>
      <c r="P100" s="18">
        <f t="shared" si="5"/>
        <v>41250.979166666664</v>
      </c>
      <c r="Q100" t="s">
        <v>8266</v>
      </c>
      <c r="R100" s="7">
        <f t="shared" si="7"/>
        <v>56.666666666666664</v>
      </c>
      <c r="S100" s="12" t="s">
        <v>8309</v>
      </c>
      <c r="T100" t="s">
        <v>8311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7">
        <v>1500</v>
      </c>
      <c r="E101">
        <v>1590.29</v>
      </c>
      <c r="F101" t="s">
        <v>8219</v>
      </c>
      <c r="G101" t="s">
        <v>8224</v>
      </c>
      <c r="H101" t="s">
        <v>8246</v>
      </c>
      <c r="I101" s="9">
        <v>1390426799</v>
      </c>
      <c r="J101">
        <v>1387834799</v>
      </c>
      <c r="K101" t="b">
        <v>0</v>
      </c>
      <c r="L101">
        <v>39</v>
      </c>
      <c r="M101" t="b">
        <v>1</v>
      </c>
      <c r="N101" s="11">
        <f t="shared" si="6"/>
        <v>106.01933333333334</v>
      </c>
      <c r="O101" s="22">
        <f t="shared" si="4"/>
        <v>41631.902766203704</v>
      </c>
      <c r="P101" s="18">
        <f t="shared" si="5"/>
        <v>41661.902766203704</v>
      </c>
      <c r="Q101" t="s">
        <v>8266</v>
      </c>
      <c r="R101" s="7">
        <f t="shared" si="7"/>
        <v>40.776666666666664</v>
      </c>
      <c r="S101" s="12" t="s">
        <v>8309</v>
      </c>
      <c r="T101" t="s">
        <v>8311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7">
        <v>5000</v>
      </c>
      <c r="E102">
        <v>5000</v>
      </c>
      <c r="F102" t="s">
        <v>8219</v>
      </c>
      <c r="G102" t="s">
        <v>8224</v>
      </c>
      <c r="H102" t="s">
        <v>8246</v>
      </c>
      <c r="I102" s="9">
        <v>1352055886</v>
      </c>
      <c r="J102">
        <v>1350324286</v>
      </c>
      <c r="K102" t="b">
        <v>0</v>
      </c>
      <c r="L102">
        <v>26</v>
      </c>
      <c r="M102" t="b">
        <v>1</v>
      </c>
      <c r="N102" s="11">
        <f t="shared" si="6"/>
        <v>100</v>
      </c>
      <c r="O102" s="22">
        <f t="shared" si="4"/>
        <v>41197.753310185188</v>
      </c>
      <c r="P102" s="18">
        <f t="shared" si="5"/>
        <v>41217.794976851852</v>
      </c>
      <c r="Q102" t="s">
        <v>8266</v>
      </c>
      <c r="R102" s="7">
        <f t="shared" si="7"/>
        <v>192.30769230769232</v>
      </c>
      <c r="S102" s="12" t="s">
        <v>8309</v>
      </c>
      <c r="T102" t="s">
        <v>8311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7">
        <v>3500</v>
      </c>
      <c r="E103">
        <v>3500</v>
      </c>
      <c r="F103" t="s">
        <v>8219</v>
      </c>
      <c r="G103" t="s">
        <v>8224</v>
      </c>
      <c r="H103" t="s">
        <v>8246</v>
      </c>
      <c r="I103" s="9">
        <v>1359052710</v>
      </c>
      <c r="J103">
        <v>1356979110</v>
      </c>
      <c r="K103" t="b">
        <v>0</v>
      </c>
      <c r="L103">
        <v>35</v>
      </c>
      <c r="M103" t="b">
        <v>1</v>
      </c>
      <c r="N103" s="11">
        <f t="shared" si="6"/>
        <v>100</v>
      </c>
      <c r="O103" s="22">
        <f t="shared" si="4"/>
        <v>41274.776736111111</v>
      </c>
      <c r="P103" s="18">
        <f t="shared" si="5"/>
        <v>41298.776736111111</v>
      </c>
      <c r="Q103" t="s">
        <v>8266</v>
      </c>
      <c r="R103" s="7">
        <f t="shared" si="7"/>
        <v>100</v>
      </c>
      <c r="S103" s="12" t="s">
        <v>8309</v>
      </c>
      <c r="T103" t="s">
        <v>8311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7">
        <v>6000</v>
      </c>
      <c r="E104">
        <v>7665</v>
      </c>
      <c r="F104" t="s">
        <v>8219</v>
      </c>
      <c r="G104" t="s">
        <v>8224</v>
      </c>
      <c r="H104" t="s">
        <v>8246</v>
      </c>
      <c r="I104" s="9">
        <v>1293073733</v>
      </c>
      <c r="J104">
        <v>1290481733</v>
      </c>
      <c r="K104" t="b">
        <v>0</v>
      </c>
      <c r="L104">
        <v>65</v>
      </c>
      <c r="M104" t="b">
        <v>1</v>
      </c>
      <c r="N104" s="11">
        <f t="shared" si="6"/>
        <v>127.75000000000001</v>
      </c>
      <c r="O104" s="22">
        <f t="shared" si="4"/>
        <v>40505.131168981483</v>
      </c>
      <c r="P104" s="18">
        <f t="shared" si="5"/>
        <v>40535.131168981483</v>
      </c>
      <c r="Q104" t="s">
        <v>8266</v>
      </c>
      <c r="R104" s="7">
        <f t="shared" si="7"/>
        <v>117.92307692307692</v>
      </c>
      <c r="S104" s="12" t="s">
        <v>8309</v>
      </c>
      <c r="T104" t="s">
        <v>8311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7">
        <v>1300</v>
      </c>
      <c r="E105">
        <v>1367</v>
      </c>
      <c r="F105" t="s">
        <v>8219</v>
      </c>
      <c r="G105" t="s">
        <v>8225</v>
      </c>
      <c r="H105" t="s">
        <v>8247</v>
      </c>
      <c r="I105" s="9">
        <v>1394220030</v>
      </c>
      <c r="J105">
        <v>1392232830</v>
      </c>
      <c r="K105" t="b">
        <v>0</v>
      </c>
      <c r="L105">
        <v>49</v>
      </c>
      <c r="M105" t="b">
        <v>1</v>
      </c>
      <c r="N105" s="11">
        <f t="shared" si="6"/>
        <v>105.15384615384616</v>
      </c>
      <c r="O105" s="22">
        <f t="shared" si="4"/>
        <v>41682.805902777778</v>
      </c>
      <c r="P105" s="18">
        <f t="shared" si="5"/>
        <v>41705.805902777778</v>
      </c>
      <c r="Q105" t="s">
        <v>8266</v>
      </c>
      <c r="R105" s="7">
        <f t="shared" si="7"/>
        <v>27.897959183673468</v>
      </c>
      <c r="S105" s="12" t="s">
        <v>8309</v>
      </c>
      <c r="T105" t="s">
        <v>8311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7">
        <v>500</v>
      </c>
      <c r="E106">
        <v>600</v>
      </c>
      <c r="F106" t="s">
        <v>8219</v>
      </c>
      <c r="G106" t="s">
        <v>8224</v>
      </c>
      <c r="H106" t="s">
        <v>8246</v>
      </c>
      <c r="I106" s="9">
        <v>1301792400</v>
      </c>
      <c r="J106">
        <v>1299775266</v>
      </c>
      <c r="K106" t="b">
        <v>0</v>
      </c>
      <c r="L106">
        <v>10</v>
      </c>
      <c r="M106" t="b">
        <v>1</v>
      </c>
      <c r="N106" s="11">
        <f t="shared" si="6"/>
        <v>120</v>
      </c>
      <c r="O106" s="22">
        <f t="shared" si="4"/>
        <v>40612.695208333331</v>
      </c>
      <c r="P106" s="18">
        <f t="shared" si="5"/>
        <v>40636.041666666664</v>
      </c>
      <c r="Q106" t="s">
        <v>8266</v>
      </c>
      <c r="R106" s="7">
        <f t="shared" si="7"/>
        <v>60</v>
      </c>
      <c r="S106" s="12" t="s">
        <v>8309</v>
      </c>
      <c r="T106" t="s">
        <v>8311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7">
        <v>2200</v>
      </c>
      <c r="E107">
        <v>2363</v>
      </c>
      <c r="F107" t="s">
        <v>8219</v>
      </c>
      <c r="G107" t="s">
        <v>8224</v>
      </c>
      <c r="H107" t="s">
        <v>8246</v>
      </c>
      <c r="I107" s="9">
        <v>1463184000</v>
      </c>
      <c r="J107">
        <v>1461605020</v>
      </c>
      <c r="K107" t="b">
        <v>0</v>
      </c>
      <c r="L107">
        <v>60</v>
      </c>
      <c r="M107" t="b">
        <v>1</v>
      </c>
      <c r="N107" s="11">
        <f t="shared" si="6"/>
        <v>107.40909090909089</v>
      </c>
      <c r="O107" s="22">
        <f t="shared" si="4"/>
        <v>42485.724768518514</v>
      </c>
      <c r="P107" s="18">
        <f t="shared" si="5"/>
        <v>42504</v>
      </c>
      <c r="Q107" t="s">
        <v>8266</v>
      </c>
      <c r="R107" s="7">
        <f t="shared" si="7"/>
        <v>39.383333333333333</v>
      </c>
      <c r="S107" s="12" t="s">
        <v>8309</v>
      </c>
      <c r="T107" t="s">
        <v>8311</v>
      </c>
    </row>
    <row r="108" spans="1:20" x14ac:dyDescent="0.35">
      <c r="A108">
        <v>106</v>
      </c>
      <c r="B108" s="3" t="s">
        <v>108</v>
      </c>
      <c r="C108" s="3" t="s">
        <v>4217</v>
      </c>
      <c r="D108" s="7">
        <v>5000</v>
      </c>
      <c r="E108">
        <v>5025</v>
      </c>
      <c r="F108" t="s">
        <v>8219</v>
      </c>
      <c r="G108" t="s">
        <v>8224</v>
      </c>
      <c r="H108" t="s">
        <v>8246</v>
      </c>
      <c r="I108" s="9">
        <v>1333391901</v>
      </c>
      <c r="J108">
        <v>1332182301</v>
      </c>
      <c r="K108" t="b">
        <v>0</v>
      </c>
      <c r="L108">
        <v>27</v>
      </c>
      <c r="M108" t="b">
        <v>1</v>
      </c>
      <c r="N108" s="11">
        <f t="shared" si="6"/>
        <v>100.49999999999999</v>
      </c>
      <c r="O108" s="22">
        <f t="shared" si="4"/>
        <v>40987.776631944449</v>
      </c>
      <c r="P108" s="18">
        <f t="shared" si="5"/>
        <v>41001.776631944449</v>
      </c>
      <c r="Q108" t="s">
        <v>8266</v>
      </c>
      <c r="R108" s="7">
        <f t="shared" si="7"/>
        <v>186.11111111111111</v>
      </c>
      <c r="S108" s="12" t="s">
        <v>8309</v>
      </c>
      <c r="T108" t="s">
        <v>8311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7">
        <v>7500</v>
      </c>
      <c r="E109">
        <v>7685</v>
      </c>
      <c r="F109" t="s">
        <v>8219</v>
      </c>
      <c r="G109" t="s">
        <v>8224</v>
      </c>
      <c r="H109" t="s">
        <v>8246</v>
      </c>
      <c r="I109" s="9">
        <v>1303688087</v>
      </c>
      <c r="J109">
        <v>1301787287</v>
      </c>
      <c r="K109" t="b">
        <v>0</v>
      </c>
      <c r="L109">
        <v>69</v>
      </c>
      <c r="M109" t="b">
        <v>1</v>
      </c>
      <c r="N109" s="11">
        <f t="shared" si="6"/>
        <v>102.46666666666667</v>
      </c>
      <c r="O109" s="22">
        <f t="shared" si="4"/>
        <v>40635.982488425929</v>
      </c>
      <c r="P109" s="18">
        <f t="shared" si="5"/>
        <v>40657.982488425929</v>
      </c>
      <c r="Q109" t="s">
        <v>8266</v>
      </c>
      <c r="R109" s="7">
        <f t="shared" si="7"/>
        <v>111.37681159420291</v>
      </c>
      <c r="S109" s="12" t="s">
        <v>8309</v>
      </c>
      <c r="T109" t="s">
        <v>8311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7">
        <v>1500</v>
      </c>
      <c r="E110">
        <v>3700</v>
      </c>
      <c r="F110" t="s">
        <v>8219</v>
      </c>
      <c r="G110" t="s">
        <v>8224</v>
      </c>
      <c r="H110" t="s">
        <v>8246</v>
      </c>
      <c r="I110" s="9">
        <v>1370011370</v>
      </c>
      <c r="J110">
        <v>1364827370</v>
      </c>
      <c r="K110" t="b">
        <v>0</v>
      </c>
      <c r="L110">
        <v>47</v>
      </c>
      <c r="M110" t="b">
        <v>1</v>
      </c>
      <c r="N110" s="11">
        <f t="shared" si="6"/>
        <v>246.66666666666669</v>
      </c>
      <c r="O110" s="22">
        <f t="shared" si="4"/>
        <v>41365.613078703704</v>
      </c>
      <c r="P110" s="18">
        <f t="shared" si="5"/>
        <v>41425.613078703704</v>
      </c>
      <c r="Q110" t="s">
        <v>8266</v>
      </c>
      <c r="R110" s="7">
        <f t="shared" si="7"/>
        <v>78.723404255319153</v>
      </c>
      <c r="S110" s="12" t="s">
        <v>8309</v>
      </c>
      <c r="T110" t="s">
        <v>8311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7">
        <v>1000</v>
      </c>
      <c r="E111">
        <v>2195</v>
      </c>
      <c r="F111" t="s">
        <v>8219</v>
      </c>
      <c r="G111" t="s">
        <v>8224</v>
      </c>
      <c r="H111" t="s">
        <v>8246</v>
      </c>
      <c r="I111" s="9">
        <v>1298680630</v>
      </c>
      <c r="J111">
        <v>1296088630</v>
      </c>
      <c r="K111" t="b">
        <v>0</v>
      </c>
      <c r="L111">
        <v>47</v>
      </c>
      <c r="M111" t="b">
        <v>1</v>
      </c>
      <c r="N111" s="11">
        <f t="shared" si="6"/>
        <v>219.49999999999997</v>
      </c>
      <c r="O111" s="22">
        <f t="shared" si="4"/>
        <v>40570.025810185187</v>
      </c>
      <c r="P111" s="18">
        <f t="shared" si="5"/>
        <v>40600.025810185187</v>
      </c>
      <c r="Q111" t="s">
        <v>8266</v>
      </c>
      <c r="R111" s="7">
        <f t="shared" si="7"/>
        <v>46.702127659574465</v>
      </c>
      <c r="S111" s="12" t="s">
        <v>8309</v>
      </c>
      <c r="T111" t="s">
        <v>8311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7">
        <v>1300</v>
      </c>
      <c r="E112">
        <v>1700</v>
      </c>
      <c r="F112" t="s">
        <v>8219</v>
      </c>
      <c r="G112" t="s">
        <v>8224</v>
      </c>
      <c r="H112" t="s">
        <v>8246</v>
      </c>
      <c r="I112" s="9">
        <v>1384408740</v>
      </c>
      <c r="J112">
        <v>1381445253</v>
      </c>
      <c r="K112" t="b">
        <v>0</v>
      </c>
      <c r="L112">
        <v>26</v>
      </c>
      <c r="M112" t="b">
        <v>1</v>
      </c>
      <c r="N112" s="11">
        <f t="shared" si="6"/>
        <v>130.76923076923077</v>
      </c>
      <c r="O112" s="22">
        <f t="shared" si="4"/>
        <v>41557.949687500004</v>
      </c>
      <c r="P112" s="18">
        <f t="shared" si="5"/>
        <v>41592.249305555553</v>
      </c>
      <c r="Q112" t="s">
        <v>8266</v>
      </c>
      <c r="R112" s="7">
        <f t="shared" si="7"/>
        <v>65.384615384615387</v>
      </c>
      <c r="S112" s="12" t="s">
        <v>8309</v>
      </c>
      <c r="T112" t="s">
        <v>8311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7">
        <v>3500</v>
      </c>
      <c r="E113">
        <v>5410</v>
      </c>
      <c r="F113" t="s">
        <v>8219</v>
      </c>
      <c r="G113" t="s">
        <v>8226</v>
      </c>
      <c r="H113" t="s">
        <v>8248</v>
      </c>
      <c r="I113" s="9">
        <v>1433059187</v>
      </c>
      <c r="J113">
        <v>1430467187</v>
      </c>
      <c r="K113" t="b">
        <v>0</v>
      </c>
      <c r="L113">
        <v>53</v>
      </c>
      <c r="M113" t="b">
        <v>1</v>
      </c>
      <c r="N113" s="11">
        <f t="shared" si="6"/>
        <v>154.57142857142858</v>
      </c>
      <c r="O113" s="22">
        <f t="shared" si="4"/>
        <v>42125.333182870367</v>
      </c>
      <c r="P113" s="18">
        <f t="shared" si="5"/>
        <v>42155.333182870367</v>
      </c>
      <c r="Q113" t="s">
        <v>8266</v>
      </c>
      <c r="R113" s="7">
        <f t="shared" si="7"/>
        <v>102.0754716981132</v>
      </c>
      <c r="S113" s="12" t="s">
        <v>8309</v>
      </c>
      <c r="T113" t="s">
        <v>8311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7">
        <v>5000</v>
      </c>
      <c r="E114">
        <v>5200</v>
      </c>
      <c r="F114" t="s">
        <v>8219</v>
      </c>
      <c r="G114" t="s">
        <v>8224</v>
      </c>
      <c r="H114" t="s">
        <v>8246</v>
      </c>
      <c r="I114" s="9">
        <v>1397354400</v>
      </c>
      <c r="J114">
        <v>1395277318</v>
      </c>
      <c r="K114" t="b">
        <v>0</v>
      </c>
      <c r="L114">
        <v>81</v>
      </c>
      <c r="M114" t="b">
        <v>1</v>
      </c>
      <c r="N114" s="11">
        <f t="shared" si="6"/>
        <v>104</v>
      </c>
      <c r="O114" s="22">
        <f t="shared" si="4"/>
        <v>41718.043032407404</v>
      </c>
      <c r="P114" s="18">
        <f t="shared" si="5"/>
        <v>41742.083333333336</v>
      </c>
      <c r="Q114" t="s">
        <v>8266</v>
      </c>
      <c r="R114" s="7">
        <f t="shared" si="7"/>
        <v>64.197530864197532</v>
      </c>
      <c r="S114" s="12" t="s">
        <v>8309</v>
      </c>
      <c r="T114" t="s">
        <v>8311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7">
        <v>5000</v>
      </c>
      <c r="E115">
        <v>7050</v>
      </c>
      <c r="F115" t="s">
        <v>8219</v>
      </c>
      <c r="G115" t="s">
        <v>8224</v>
      </c>
      <c r="H115" t="s">
        <v>8246</v>
      </c>
      <c r="I115" s="9">
        <v>1312642800</v>
      </c>
      <c r="J115">
        <v>1311963128</v>
      </c>
      <c r="K115" t="b">
        <v>0</v>
      </c>
      <c r="L115">
        <v>78</v>
      </c>
      <c r="M115" t="b">
        <v>1</v>
      </c>
      <c r="N115" s="11">
        <f t="shared" si="6"/>
        <v>141</v>
      </c>
      <c r="O115" s="22">
        <f t="shared" si="4"/>
        <v>40753.758425925924</v>
      </c>
      <c r="P115" s="18">
        <f t="shared" si="5"/>
        <v>40761.625</v>
      </c>
      <c r="Q115" t="s">
        <v>8266</v>
      </c>
      <c r="R115" s="7">
        <f t="shared" si="7"/>
        <v>90.384615384615387</v>
      </c>
      <c r="S115" s="12" t="s">
        <v>8309</v>
      </c>
      <c r="T115" t="s">
        <v>8311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7">
        <v>3000</v>
      </c>
      <c r="E116">
        <v>3100</v>
      </c>
      <c r="F116" t="s">
        <v>8219</v>
      </c>
      <c r="G116" t="s">
        <v>8224</v>
      </c>
      <c r="H116" t="s">
        <v>8246</v>
      </c>
      <c r="I116" s="9">
        <v>1326436488</v>
      </c>
      <c r="J116">
        <v>1321252488</v>
      </c>
      <c r="K116" t="b">
        <v>0</v>
      </c>
      <c r="L116">
        <v>35</v>
      </c>
      <c r="M116" t="b">
        <v>1</v>
      </c>
      <c r="N116" s="11">
        <f t="shared" si="6"/>
        <v>103.33333333333334</v>
      </c>
      <c r="O116" s="22">
        <f t="shared" si="4"/>
        <v>40861.27416666667</v>
      </c>
      <c r="P116" s="18">
        <f t="shared" si="5"/>
        <v>40921.27416666667</v>
      </c>
      <c r="Q116" t="s">
        <v>8266</v>
      </c>
      <c r="R116" s="7">
        <f t="shared" si="7"/>
        <v>88.571428571428569</v>
      </c>
      <c r="S116" s="12" t="s">
        <v>8309</v>
      </c>
      <c r="T116" t="s">
        <v>8311</v>
      </c>
    </row>
    <row r="117" spans="1:20" x14ac:dyDescent="0.35">
      <c r="A117">
        <v>115</v>
      </c>
      <c r="B117" s="3" t="s">
        <v>117</v>
      </c>
      <c r="C117" s="3" t="s">
        <v>4226</v>
      </c>
      <c r="D117" s="7">
        <v>450</v>
      </c>
      <c r="E117">
        <v>632</v>
      </c>
      <c r="F117" t="s">
        <v>8219</v>
      </c>
      <c r="G117" t="s">
        <v>8224</v>
      </c>
      <c r="H117" t="s">
        <v>8246</v>
      </c>
      <c r="I117" s="9">
        <v>1328377444</v>
      </c>
      <c r="J117">
        <v>1326217444</v>
      </c>
      <c r="K117" t="b">
        <v>0</v>
      </c>
      <c r="L117">
        <v>22</v>
      </c>
      <c r="M117" t="b">
        <v>1</v>
      </c>
      <c r="N117" s="11">
        <f t="shared" si="6"/>
        <v>140.44444444444443</v>
      </c>
      <c r="O117" s="22">
        <f t="shared" si="4"/>
        <v>40918.738935185182</v>
      </c>
      <c r="P117" s="18">
        <f t="shared" si="5"/>
        <v>40943.738935185182</v>
      </c>
      <c r="Q117" t="s">
        <v>8266</v>
      </c>
      <c r="R117" s="7">
        <f t="shared" si="7"/>
        <v>28.727272727272727</v>
      </c>
      <c r="S117" s="12" t="s">
        <v>8309</v>
      </c>
      <c r="T117" t="s">
        <v>8311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7">
        <v>3500</v>
      </c>
      <c r="E118">
        <v>3978</v>
      </c>
      <c r="F118" t="s">
        <v>8219</v>
      </c>
      <c r="G118" t="s">
        <v>8224</v>
      </c>
      <c r="H118" t="s">
        <v>8246</v>
      </c>
      <c r="I118" s="9">
        <v>1302260155</v>
      </c>
      <c r="J118">
        <v>1298289355</v>
      </c>
      <c r="K118" t="b">
        <v>0</v>
      </c>
      <c r="L118">
        <v>57</v>
      </c>
      <c r="M118" t="b">
        <v>1</v>
      </c>
      <c r="N118" s="11">
        <f t="shared" si="6"/>
        <v>113.65714285714286</v>
      </c>
      <c r="O118" s="22">
        <f t="shared" si="4"/>
        <v>40595.497164351851</v>
      </c>
      <c r="P118" s="18">
        <f t="shared" si="5"/>
        <v>40641.455497685187</v>
      </c>
      <c r="Q118" t="s">
        <v>8266</v>
      </c>
      <c r="R118" s="7">
        <f t="shared" si="7"/>
        <v>69.78947368421052</v>
      </c>
      <c r="S118" s="12" t="s">
        <v>8309</v>
      </c>
      <c r="T118" t="s">
        <v>8311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7">
        <v>4500</v>
      </c>
      <c r="E119">
        <v>4522.22</v>
      </c>
      <c r="F119" t="s">
        <v>8219</v>
      </c>
      <c r="G119" t="s">
        <v>8224</v>
      </c>
      <c r="H119" t="s">
        <v>8246</v>
      </c>
      <c r="I119" s="9">
        <v>1276110000</v>
      </c>
      <c r="J119">
        <v>1268337744</v>
      </c>
      <c r="K119" t="b">
        <v>0</v>
      </c>
      <c r="L119">
        <v>27</v>
      </c>
      <c r="M119" t="b">
        <v>1</v>
      </c>
      <c r="N119" s="11">
        <f t="shared" si="6"/>
        <v>100.49377777777779</v>
      </c>
      <c r="O119" s="22">
        <f t="shared" si="4"/>
        <v>40248.834999999999</v>
      </c>
      <c r="P119" s="18">
        <f t="shared" si="5"/>
        <v>40338.791666666664</v>
      </c>
      <c r="Q119" t="s">
        <v>8266</v>
      </c>
      <c r="R119" s="7">
        <f t="shared" si="7"/>
        <v>167.48962962962963</v>
      </c>
      <c r="S119" s="12" t="s">
        <v>8309</v>
      </c>
      <c r="T119" t="s">
        <v>8311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7">
        <v>5000</v>
      </c>
      <c r="E120">
        <v>5651.58</v>
      </c>
      <c r="F120" t="s">
        <v>8219</v>
      </c>
      <c r="G120" t="s">
        <v>8224</v>
      </c>
      <c r="H120" t="s">
        <v>8246</v>
      </c>
      <c r="I120" s="9">
        <v>1311902236</v>
      </c>
      <c r="J120">
        <v>1309310236</v>
      </c>
      <c r="K120" t="b">
        <v>0</v>
      </c>
      <c r="L120">
        <v>39</v>
      </c>
      <c r="M120" t="b">
        <v>1</v>
      </c>
      <c r="N120" s="11">
        <f t="shared" si="6"/>
        <v>113.03159999999998</v>
      </c>
      <c r="O120" s="22">
        <f t="shared" si="4"/>
        <v>40723.053657407407</v>
      </c>
      <c r="P120" s="18">
        <f t="shared" si="5"/>
        <v>40753.053657407407</v>
      </c>
      <c r="Q120" t="s">
        <v>8266</v>
      </c>
      <c r="R120" s="7">
        <f t="shared" si="7"/>
        <v>144.91230769230768</v>
      </c>
      <c r="S120" s="12" t="s">
        <v>8309</v>
      </c>
      <c r="T120" t="s">
        <v>8311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7">
        <v>3250</v>
      </c>
      <c r="E121">
        <v>3398.1</v>
      </c>
      <c r="F121" t="s">
        <v>8219</v>
      </c>
      <c r="G121" t="s">
        <v>8224</v>
      </c>
      <c r="H121" t="s">
        <v>8246</v>
      </c>
      <c r="I121" s="9">
        <v>1313276400</v>
      </c>
      <c r="J121">
        <v>1310693986</v>
      </c>
      <c r="K121" t="b">
        <v>0</v>
      </c>
      <c r="L121">
        <v>37</v>
      </c>
      <c r="M121" t="b">
        <v>1</v>
      </c>
      <c r="N121" s="11">
        <f t="shared" si="6"/>
        <v>104.55692307692308</v>
      </c>
      <c r="O121" s="22">
        <f t="shared" si="4"/>
        <v>40739.069282407407</v>
      </c>
      <c r="P121" s="18">
        <f t="shared" si="5"/>
        <v>40768.958333333336</v>
      </c>
      <c r="Q121" t="s">
        <v>8266</v>
      </c>
      <c r="R121" s="7">
        <f t="shared" si="7"/>
        <v>91.840540540540545</v>
      </c>
      <c r="S121" s="12" t="s">
        <v>8309</v>
      </c>
      <c r="T121" t="s">
        <v>8311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7">
        <v>70000</v>
      </c>
      <c r="E122">
        <v>10</v>
      </c>
      <c r="F122" t="s">
        <v>8220</v>
      </c>
      <c r="G122" t="s">
        <v>8231</v>
      </c>
      <c r="H122" t="s">
        <v>8252</v>
      </c>
      <c r="I122" s="9">
        <v>1475457107</v>
      </c>
      <c r="J122">
        <v>1472865107</v>
      </c>
      <c r="K122" t="b">
        <v>0</v>
      </c>
      <c r="L122">
        <v>1</v>
      </c>
      <c r="M122" t="b">
        <v>0</v>
      </c>
      <c r="N122" s="11">
        <f t="shared" si="6"/>
        <v>1.4285714285714287E-2</v>
      </c>
      <c r="O122" s="22">
        <f t="shared" si="4"/>
        <v>42616.049849537041</v>
      </c>
      <c r="P122" s="18">
        <f t="shared" si="5"/>
        <v>42646.049849537041</v>
      </c>
      <c r="Q122" t="s">
        <v>8267</v>
      </c>
      <c r="R122" s="7">
        <f t="shared" si="7"/>
        <v>10</v>
      </c>
      <c r="S122" s="12" t="s">
        <v>8309</v>
      </c>
      <c r="T122" t="s">
        <v>8312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7">
        <v>3000</v>
      </c>
      <c r="E123">
        <v>1</v>
      </c>
      <c r="F123" t="s">
        <v>8220</v>
      </c>
      <c r="G123" t="s">
        <v>8224</v>
      </c>
      <c r="H123" t="s">
        <v>8246</v>
      </c>
      <c r="I123" s="9">
        <v>1429352160</v>
      </c>
      <c r="J123">
        <v>1427993710</v>
      </c>
      <c r="K123" t="b">
        <v>0</v>
      </c>
      <c r="L123">
        <v>1</v>
      </c>
      <c r="M123" t="b">
        <v>0</v>
      </c>
      <c r="N123" s="11">
        <f t="shared" si="6"/>
        <v>3.3333333333333333E-2</v>
      </c>
      <c r="O123" s="22">
        <f t="shared" si="4"/>
        <v>42096.704976851848</v>
      </c>
      <c r="P123" s="18">
        <f t="shared" si="5"/>
        <v>42112.427777777775</v>
      </c>
      <c r="Q123" t="s">
        <v>8267</v>
      </c>
      <c r="R123" s="7">
        <f t="shared" si="7"/>
        <v>1</v>
      </c>
      <c r="S123" s="12" t="s">
        <v>8309</v>
      </c>
      <c r="T123" t="s">
        <v>8312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7">
        <v>100000000</v>
      </c>
      <c r="E124">
        <v>0</v>
      </c>
      <c r="F124" t="s">
        <v>8220</v>
      </c>
      <c r="G124" t="s">
        <v>8224</v>
      </c>
      <c r="H124" t="s">
        <v>8246</v>
      </c>
      <c r="I124" s="9">
        <v>1476094907</v>
      </c>
      <c r="J124">
        <v>1470910907</v>
      </c>
      <c r="K124" t="b">
        <v>0</v>
      </c>
      <c r="L124">
        <v>0</v>
      </c>
      <c r="M124" t="b">
        <v>0</v>
      </c>
      <c r="N124" s="11">
        <f t="shared" si="6"/>
        <v>0</v>
      </c>
      <c r="O124" s="22">
        <f t="shared" si="4"/>
        <v>42593.431793981479</v>
      </c>
      <c r="P124" s="18">
        <f t="shared" si="5"/>
        <v>42653.431793981479</v>
      </c>
      <c r="Q124" t="s">
        <v>8267</v>
      </c>
      <c r="R124" s="7" t="e">
        <f t="shared" si="7"/>
        <v>#DIV/0!</v>
      </c>
      <c r="S124" s="12" t="s">
        <v>8309</v>
      </c>
      <c r="T124" t="s">
        <v>8312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7">
        <v>55000</v>
      </c>
      <c r="E125">
        <v>151</v>
      </c>
      <c r="F125" t="s">
        <v>8220</v>
      </c>
      <c r="G125" t="s">
        <v>8224</v>
      </c>
      <c r="H125" t="s">
        <v>8246</v>
      </c>
      <c r="I125" s="9">
        <v>1414533600</v>
      </c>
      <c r="J125">
        <v>1411411564</v>
      </c>
      <c r="K125" t="b">
        <v>0</v>
      </c>
      <c r="L125">
        <v>6</v>
      </c>
      <c r="M125" t="b">
        <v>0</v>
      </c>
      <c r="N125" s="11">
        <f t="shared" si="6"/>
        <v>0.27454545454545454</v>
      </c>
      <c r="O125" s="22">
        <f t="shared" si="4"/>
        <v>41904.781990740739</v>
      </c>
      <c r="P125" s="18">
        <f t="shared" si="5"/>
        <v>41940.916666666664</v>
      </c>
      <c r="Q125" t="s">
        <v>8267</v>
      </c>
      <c r="R125" s="7">
        <f t="shared" si="7"/>
        <v>25.166666666666668</v>
      </c>
      <c r="S125" s="12" t="s">
        <v>8309</v>
      </c>
      <c r="T125" t="s">
        <v>8312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7">
        <v>4000</v>
      </c>
      <c r="E126">
        <v>0</v>
      </c>
      <c r="F126" t="s">
        <v>8220</v>
      </c>
      <c r="G126" t="s">
        <v>8224</v>
      </c>
      <c r="H126" t="s">
        <v>8246</v>
      </c>
      <c r="I126" s="9">
        <v>1431728242</v>
      </c>
      <c r="J126">
        <v>1429568242</v>
      </c>
      <c r="K126" t="b">
        <v>0</v>
      </c>
      <c r="L126">
        <v>0</v>
      </c>
      <c r="M126" t="b">
        <v>0</v>
      </c>
      <c r="N126" s="11">
        <f t="shared" si="6"/>
        <v>0</v>
      </c>
      <c r="O126" s="22">
        <f t="shared" si="4"/>
        <v>42114.928726851853</v>
      </c>
      <c r="P126" s="18">
        <f t="shared" si="5"/>
        <v>42139.928726851853</v>
      </c>
      <c r="Q126" t="s">
        <v>8267</v>
      </c>
      <c r="R126" s="7" t="e">
        <f t="shared" si="7"/>
        <v>#DIV/0!</v>
      </c>
      <c r="S126" s="12" t="s">
        <v>8309</v>
      </c>
      <c r="T126" t="s">
        <v>8312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7">
        <v>500</v>
      </c>
      <c r="E127">
        <v>70</v>
      </c>
      <c r="F127" t="s">
        <v>8220</v>
      </c>
      <c r="G127" t="s">
        <v>8229</v>
      </c>
      <c r="H127" t="s">
        <v>8251</v>
      </c>
      <c r="I127" s="9">
        <v>1486165880</v>
      </c>
      <c r="J127">
        <v>1480981880</v>
      </c>
      <c r="K127" t="b">
        <v>0</v>
      </c>
      <c r="L127">
        <v>6</v>
      </c>
      <c r="M127" t="b">
        <v>0</v>
      </c>
      <c r="N127" s="11">
        <f t="shared" si="6"/>
        <v>14.000000000000002</v>
      </c>
      <c r="O127" s="22">
        <f t="shared" si="4"/>
        <v>42709.993981481486</v>
      </c>
      <c r="P127" s="18">
        <f t="shared" si="5"/>
        <v>42769.993981481486</v>
      </c>
      <c r="Q127" t="s">
        <v>8267</v>
      </c>
      <c r="R127" s="7">
        <f t="shared" si="7"/>
        <v>11.666666666666666</v>
      </c>
      <c r="S127" s="12" t="s">
        <v>8309</v>
      </c>
      <c r="T127" t="s">
        <v>8312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7">
        <v>25000</v>
      </c>
      <c r="E128">
        <v>1387</v>
      </c>
      <c r="F128" t="s">
        <v>8220</v>
      </c>
      <c r="G128" t="s">
        <v>8224</v>
      </c>
      <c r="H128" t="s">
        <v>8246</v>
      </c>
      <c r="I128" s="9">
        <v>1433988000</v>
      </c>
      <c r="J128">
        <v>1431353337</v>
      </c>
      <c r="K128" t="b">
        <v>0</v>
      </c>
      <c r="L128">
        <v>13</v>
      </c>
      <c r="M128" t="b">
        <v>0</v>
      </c>
      <c r="N128" s="11">
        <f t="shared" si="6"/>
        <v>5.548</v>
      </c>
      <c r="O128" s="22">
        <f t="shared" si="4"/>
        <v>42135.589548611111</v>
      </c>
      <c r="P128" s="18">
        <f t="shared" si="5"/>
        <v>42166.083333333328</v>
      </c>
      <c r="Q128" t="s">
        <v>8267</v>
      </c>
      <c r="R128" s="7">
        <f t="shared" si="7"/>
        <v>106.69230769230769</v>
      </c>
      <c r="S128" s="12" t="s">
        <v>8309</v>
      </c>
      <c r="T128" t="s">
        <v>8312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7">
        <v>8000</v>
      </c>
      <c r="E129">
        <v>190</v>
      </c>
      <c r="F129" t="s">
        <v>8220</v>
      </c>
      <c r="G129" t="s">
        <v>8224</v>
      </c>
      <c r="H129" t="s">
        <v>8246</v>
      </c>
      <c r="I129" s="9">
        <v>1428069541</v>
      </c>
      <c r="J129">
        <v>1425481141</v>
      </c>
      <c r="K129" t="b">
        <v>0</v>
      </c>
      <c r="L129">
        <v>4</v>
      </c>
      <c r="M129" t="b">
        <v>0</v>
      </c>
      <c r="N129" s="11">
        <f t="shared" si="6"/>
        <v>2.375</v>
      </c>
      <c r="O129" s="22">
        <f t="shared" si="4"/>
        <v>42067.62431712963</v>
      </c>
      <c r="P129" s="18">
        <f t="shared" si="5"/>
        <v>42097.582650462966</v>
      </c>
      <c r="Q129" t="s">
        <v>8267</v>
      </c>
      <c r="R129" s="7">
        <f t="shared" si="7"/>
        <v>47.5</v>
      </c>
      <c r="S129" s="12" t="s">
        <v>8309</v>
      </c>
      <c r="T129" t="s">
        <v>8312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7">
        <v>100000</v>
      </c>
      <c r="E130">
        <v>1867</v>
      </c>
      <c r="F130" t="s">
        <v>8220</v>
      </c>
      <c r="G130" t="s">
        <v>8224</v>
      </c>
      <c r="H130" t="s">
        <v>8246</v>
      </c>
      <c r="I130" s="9">
        <v>1476941293</v>
      </c>
      <c r="J130">
        <v>1473917293</v>
      </c>
      <c r="K130" t="b">
        <v>0</v>
      </c>
      <c r="L130">
        <v>6</v>
      </c>
      <c r="M130" t="b">
        <v>0</v>
      </c>
      <c r="N130" s="11">
        <f t="shared" si="6"/>
        <v>1.867</v>
      </c>
      <c r="O130" s="22">
        <f t="shared" ref="O130:O193" si="8">(((J130/60)/60)/24)+DATE(1970,1,1)</f>
        <v>42628.22792824074</v>
      </c>
      <c r="P130" s="18">
        <f t="shared" ref="P130:P193" si="9">(((I130/60)/60)/24)+DATE(1970,1,1)</f>
        <v>42663.22792824074</v>
      </c>
      <c r="Q130" t="s">
        <v>8267</v>
      </c>
      <c r="R130" s="7">
        <f t="shared" si="7"/>
        <v>311.16666666666669</v>
      </c>
      <c r="S130" s="12" t="s">
        <v>8309</v>
      </c>
      <c r="T130" t="s">
        <v>8312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7">
        <v>20000</v>
      </c>
      <c r="E131">
        <v>0</v>
      </c>
      <c r="F131" t="s">
        <v>8220</v>
      </c>
      <c r="G131" t="s">
        <v>8224</v>
      </c>
      <c r="H131" t="s">
        <v>8246</v>
      </c>
      <c r="I131" s="9">
        <v>1414708183</v>
      </c>
      <c r="J131">
        <v>1409524183</v>
      </c>
      <c r="K131" t="b">
        <v>0</v>
      </c>
      <c r="L131">
        <v>0</v>
      </c>
      <c r="M131" t="b">
        <v>0</v>
      </c>
      <c r="N131" s="11">
        <f t="shared" ref="N131:N194" si="10">E131/D131*100</f>
        <v>0</v>
      </c>
      <c r="O131" s="22">
        <f t="shared" si="8"/>
        <v>41882.937303240738</v>
      </c>
      <c r="P131" s="18">
        <f t="shared" si="9"/>
        <v>41942.937303240738</v>
      </c>
      <c r="Q131" t="s">
        <v>8267</v>
      </c>
      <c r="R131" s="7" t="e">
        <f t="shared" ref="R131:R194" si="11">E131/L131</f>
        <v>#DIV/0!</v>
      </c>
      <c r="S131" s="12" t="s">
        <v>8309</v>
      </c>
      <c r="T131" t="s">
        <v>8312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7">
        <v>600</v>
      </c>
      <c r="E132">
        <v>0</v>
      </c>
      <c r="F132" t="s">
        <v>8220</v>
      </c>
      <c r="G132" t="s">
        <v>8225</v>
      </c>
      <c r="H132" t="s">
        <v>8247</v>
      </c>
      <c r="I132" s="9">
        <v>1402949760</v>
      </c>
      <c r="J132">
        <v>1400536692</v>
      </c>
      <c r="K132" t="b">
        <v>0</v>
      </c>
      <c r="L132">
        <v>0</v>
      </c>
      <c r="M132" t="b">
        <v>0</v>
      </c>
      <c r="N132" s="11">
        <f t="shared" si="10"/>
        <v>0</v>
      </c>
      <c r="O132" s="22">
        <f t="shared" si="8"/>
        <v>41778.915416666663</v>
      </c>
      <c r="P132" s="18">
        <f t="shared" si="9"/>
        <v>41806.844444444447</v>
      </c>
      <c r="Q132" t="s">
        <v>8267</v>
      </c>
      <c r="R132" s="7" t="e">
        <f t="shared" si="11"/>
        <v>#DIV/0!</v>
      </c>
      <c r="S132" s="12" t="s">
        <v>8309</v>
      </c>
      <c r="T132" t="s">
        <v>8312</v>
      </c>
    </row>
    <row r="133" spans="1:20" x14ac:dyDescent="0.35">
      <c r="A133">
        <v>131</v>
      </c>
      <c r="B133" s="3" t="s">
        <v>133</v>
      </c>
      <c r="C133" s="3" t="s">
        <v>4242</v>
      </c>
      <c r="D133" s="7">
        <v>1200</v>
      </c>
      <c r="E133">
        <v>0</v>
      </c>
      <c r="F133" t="s">
        <v>8220</v>
      </c>
      <c r="G133" t="s">
        <v>8224</v>
      </c>
      <c r="H133" t="s">
        <v>8246</v>
      </c>
      <c r="I133" s="9">
        <v>1467763200</v>
      </c>
      <c r="J133">
        <v>1466453161</v>
      </c>
      <c r="K133" t="b">
        <v>0</v>
      </c>
      <c r="L133">
        <v>0</v>
      </c>
      <c r="M133" t="b">
        <v>0</v>
      </c>
      <c r="N133" s="11">
        <f t="shared" si="10"/>
        <v>0</v>
      </c>
      <c r="O133" s="22">
        <f t="shared" si="8"/>
        <v>42541.837511574078</v>
      </c>
      <c r="P133" s="18">
        <f t="shared" si="9"/>
        <v>42557</v>
      </c>
      <c r="Q133" t="s">
        <v>8267</v>
      </c>
      <c r="R133" s="7" t="e">
        <f t="shared" si="11"/>
        <v>#DIV/0!</v>
      </c>
      <c r="S133" s="12" t="s">
        <v>8309</v>
      </c>
      <c r="T133" t="s">
        <v>8312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7">
        <v>80000</v>
      </c>
      <c r="E134">
        <v>7655</v>
      </c>
      <c r="F134" t="s">
        <v>8220</v>
      </c>
      <c r="G134" t="s">
        <v>8224</v>
      </c>
      <c r="H134" t="s">
        <v>8246</v>
      </c>
      <c r="I134" s="9">
        <v>1415392207</v>
      </c>
      <c r="J134">
        <v>1411500607</v>
      </c>
      <c r="K134" t="b">
        <v>0</v>
      </c>
      <c r="L134">
        <v>81</v>
      </c>
      <c r="M134" t="b">
        <v>0</v>
      </c>
      <c r="N134" s="11">
        <f t="shared" si="10"/>
        <v>9.5687499999999996</v>
      </c>
      <c r="O134" s="22">
        <f t="shared" si="8"/>
        <v>41905.812581018516</v>
      </c>
      <c r="P134" s="18">
        <f t="shared" si="9"/>
        <v>41950.854247685187</v>
      </c>
      <c r="Q134" t="s">
        <v>8267</v>
      </c>
      <c r="R134" s="7">
        <f t="shared" si="11"/>
        <v>94.506172839506178</v>
      </c>
      <c r="S134" s="12" t="s">
        <v>8309</v>
      </c>
      <c r="T134" t="s">
        <v>8312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7">
        <v>71764</v>
      </c>
      <c r="E135">
        <v>0</v>
      </c>
      <c r="F135" t="s">
        <v>8220</v>
      </c>
      <c r="G135" t="s">
        <v>8224</v>
      </c>
      <c r="H135" t="s">
        <v>8246</v>
      </c>
      <c r="I135" s="9">
        <v>1464715860</v>
      </c>
      <c r="J135">
        <v>1462130584</v>
      </c>
      <c r="K135" t="b">
        <v>0</v>
      </c>
      <c r="L135">
        <v>0</v>
      </c>
      <c r="M135" t="b">
        <v>0</v>
      </c>
      <c r="N135" s="11">
        <f t="shared" si="10"/>
        <v>0</v>
      </c>
      <c r="O135" s="22">
        <f t="shared" si="8"/>
        <v>42491.80768518518</v>
      </c>
      <c r="P135" s="18">
        <f t="shared" si="9"/>
        <v>42521.729861111111</v>
      </c>
      <c r="Q135" t="s">
        <v>8267</v>
      </c>
      <c r="R135" s="7" t="e">
        <f t="shared" si="11"/>
        <v>#DIV/0!</v>
      </c>
      <c r="S135" s="12" t="s">
        <v>8309</v>
      </c>
      <c r="T135" t="s">
        <v>8312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7">
        <v>5000</v>
      </c>
      <c r="E136">
        <v>0</v>
      </c>
      <c r="F136" t="s">
        <v>8220</v>
      </c>
      <c r="G136" t="s">
        <v>8224</v>
      </c>
      <c r="H136" t="s">
        <v>8246</v>
      </c>
      <c r="I136" s="9">
        <v>1441386000</v>
      </c>
      <c r="J136">
        <v>1438811418</v>
      </c>
      <c r="K136" t="b">
        <v>0</v>
      </c>
      <c r="L136">
        <v>0</v>
      </c>
      <c r="M136" t="b">
        <v>0</v>
      </c>
      <c r="N136" s="11">
        <f t="shared" si="10"/>
        <v>0</v>
      </c>
      <c r="O136" s="22">
        <f t="shared" si="8"/>
        <v>42221.909930555557</v>
      </c>
      <c r="P136" s="18">
        <f t="shared" si="9"/>
        <v>42251.708333333328</v>
      </c>
      <c r="Q136" t="s">
        <v>8267</v>
      </c>
      <c r="R136" s="7" t="e">
        <f t="shared" si="11"/>
        <v>#DIV/0!</v>
      </c>
      <c r="S136" s="12" t="s">
        <v>8309</v>
      </c>
      <c r="T136" t="s">
        <v>8312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7">
        <v>3000</v>
      </c>
      <c r="E137">
        <v>403</v>
      </c>
      <c r="F137" t="s">
        <v>8220</v>
      </c>
      <c r="G137" t="s">
        <v>8224</v>
      </c>
      <c r="H137" t="s">
        <v>8246</v>
      </c>
      <c r="I137" s="9">
        <v>1404241200</v>
      </c>
      <c r="J137">
        <v>1401354597</v>
      </c>
      <c r="K137" t="b">
        <v>0</v>
      </c>
      <c r="L137">
        <v>5</v>
      </c>
      <c r="M137" t="b">
        <v>0</v>
      </c>
      <c r="N137" s="11">
        <f t="shared" si="10"/>
        <v>13.433333333333334</v>
      </c>
      <c r="O137" s="22">
        <f t="shared" si="8"/>
        <v>41788.381909722222</v>
      </c>
      <c r="P137" s="18">
        <f t="shared" si="9"/>
        <v>41821.791666666664</v>
      </c>
      <c r="Q137" t="s">
        <v>8267</v>
      </c>
      <c r="R137" s="7">
        <f t="shared" si="11"/>
        <v>80.599999999999994</v>
      </c>
      <c r="S137" s="12" t="s">
        <v>8309</v>
      </c>
      <c r="T137" t="s">
        <v>8312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7">
        <v>3000</v>
      </c>
      <c r="E138">
        <v>0</v>
      </c>
      <c r="F138" t="s">
        <v>8220</v>
      </c>
      <c r="G138" t="s">
        <v>8224</v>
      </c>
      <c r="H138" t="s">
        <v>8246</v>
      </c>
      <c r="I138" s="9">
        <v>1431771360</v>
      </c>
      <c r="J138">
        <v>1427968234</v>
      </c>
      <c r="K138" t="b">
        <v>0</v>
      </c>
      <c r="L138">
        <v>0</v>
      </c>
      <c r="M138" t="b">
        <v>0</v>
      </c>
      <c r="N138" s="11">
        <f t="shared" si="10"/>
        <v>0</v>
      </c>
      <c r="O138" s="22">
        <f t="shared" si="8"/>
        <v>42096.410115740742</v>
      </c>
      <c r="P138" s="18">
        <f t="shared" si="9"/>
        <v>42140.427777777775</v>
      </c>
      <c r="Q138" t="s">
        <v>8267</v>
      </c>
      <c r="R138" s="7" t="e">
        <f t="shared" si="11"/>
        <v>#DIV/0!</v>
      </c>
      <c r="S138" s="12" t="s">
        <v>8309</v>
      </c>
      <c r="T138" t="s">
        <v>8312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7">
        <v>55000</v>
      </c>
      <c r="E139">
        <v>0</v>
      </c>
      <c r="F139" t="s">
        <v>8220</v>
      </c>
      <c r="G139" t="s">
        <v>8232</v>
      </c>
      <c r="H139" t="s">
        <v>8253</v>
      </c>
      <c r="I139" s="9">
        <v>1444657593</v>
      </c>
      <c r="J139">
        <v>1440337593</v>
      </c>
      <c r="K139" t="b">
        <v>0</v>
      </c>
      <c r="L139">
        <v>0</v>
      </c>
      <c r="M139" t="b">
        <v>0</v>
      </c>
      <c r="N139" s="11">
        <f t="shared" si="10"/>
        <v>0</v>
      </c>
      <c r="O139" s="22">
        <f t="shared" si="8"/>
        <v>42239.573993055557</v>
      </c>
      <c r="P139" s="18">
        <f t="shared" si="9"/>
        <v>42289.573993055557</v>
      </c>
      <c r="Q139" t="s">
        <v>8267</v>
      </c>
      <c r="R139" s="7" t="e">
        <f t="shared" si="11"/>
        <v>#DIV/0!</v>
      </c>
      <c r="S139" s="12" t="s">
        <v>8309</v>
      </c>
      <c r="T139" t="s">
        <v>8312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7">
        <v>150000</v>
      </c>
      <c r="E140">
        <v>4712</v>
      </c>
      <c r="F140" t="s">
        <v>8220</v>
      </c>
      <c r="G140" t="s">
        <v>8224</v>
      </c>
      <c r="H140" t="s">
        <v>8246</v>
      </c>
      <c r="I140" s="9">
        <v>1438405140</v>
      </c>
      <c r="J140">
        <v>1435731041</v>
      </c>
      <c r="K140" t="b">
        <v>0</v>
      </c>
      <c r="L140">
        <v>58</v>
      </c>
      <c r="M140" t="b">
        <v>0</v>
      </c>
      <c r="N140" s="11">
        <f t="shared" si="10"/>
        <v>3.1413333333333333</v>
      </c>
      <c r="O140" s="22">
        <f t="shared" si="8"/>
        <v>42186.257418981477</v>
      </c>
      <c r="P140" s="18">
        <f t="shared" si="9"/>
        <v>42217.207638888889</v>
      </c>
      <c r="Q140" t="s">
        <v>8267</v>
      </c>
      <c r="R140" s="7">
        <f t="shared" si="11"/>
        <v>81.241379310344826</v>
      </c>
      <c r="S140" s="12" t="s">
        <v>8309</v>
      </c>
      <c r="T140" t="s">
        <v>8312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7">
        <v>500</v>
      </c>
      <c r="E141">
        <v>500</v>
      </c>
      <c r="F141" t="s">
        <v>8220</v>
      </c>
      <c r="G141" t="s">
        <v>8224</v>
      </c>
      <c r="H141" t="s">
        <v>8246</v>
      </c>
      <c r="I141" s="9">
        <v>1436738772</v>
      </c>
      <c r="J141">
        <v>1435874772</v>
      </c>
      <c r="K141" t="b">
        <v>0</v>
      </c>
      <c r="L141">
        <v>1</v>
      </c>
      <c r="M141" t="b">
        <v>0</v>
      </c>
      <c r="N141" s="11">
        <f t="shared" si="10"/>
        <v>100</v>
      </c>
      <c r="O141" s="22">
        <f t="shared" si="8"/>
        <v>42187.920972222222</v>
      </c>
      <c r="P141" s="18">
        <f t="shared" si="9"/>
        <v>42197.920972222222</v>
      </c>
      <c r="Q141" t="s">
        <v>8267</v>
      </c>
      <c r="R141" s="7">
        <f t="shared" si="11"/>
        <v>500</v>
      </c>
      <c r="S141" s="12" t="s">
        <v>8309</v>
      </c>
      <c r="T141" t="s">
        <v>8312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7">
        <v>200000</v>
      </c>
      <c r="E142">
        <v>0</v>
      </c>
      <c r="F142" t="s">
        <v>8220</v>
      </c>
      <c r="G142" t="s">
        <v>8224</v>
      </c>
      <c r="H142" t="s">
        <v>8246</v>
      </c>
      <c r="I142" s="9">
        <v>1426823132</v>
      </c>
      <c r="J142">
        <v>1424234732</v>
      </c>
      <c r="K142" t="b">
        <v>0</v>
      </c>
      <c r="L142">
        <v>0</v>
      </c>
      <c r="M142" t="b">
        <v>0</v>
      </c>
      <c r="N142" s="11">
        <f t="shared" si="10"/>
        <v>0</v>
      </c>
      <c r="O142" s="22">
        <f t="shared" si="8"/>
        <v>42053.198287037041</v>
      </c>
      <c r="P142" s="18">
        <f t="shared" si="9"/>
        <v>42083.15662037037</v>
      </c>
      <c r="Q142" t="s">
        <v>8267</v>
      </c>
      <c r="R142" s="7" t="e">
        <f t="shared" si="11"/>
        <v>#DIV/0!</v>
      </c>
      <c r="S142" s="12" t="s">
        <v>8309</v>
      </c>
      <c r="T142" t="s">
        <v>8312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7">
        <v>12000</v>
      </c>
      <c r="E143">
        <v>1293</v>
      </c>
      <c r="F143" t="s">
        <v>8220</v>
      </c>
      <c r="G143" t="s">
        <v>8224</v>
      </c>
      <c r="H143" t="s">
        <v>8246</v>
      </c>
      <c r="I143" s="9">
        <v>1433043623</v>
      </c>
      <c r="J143">
        <v>1429155623</v>
      </c>
      <c r="K143" t="b">
        <v>0</v>
      </c>
      <c r="L143">
        <v>28</v>
      </c>
      <c r="M143" t="b">
        <v>0</v>
      </c>
      <c r="N143" s="11">
        <f t="shared" si="10"/>
        <v>10.775</v>
      </c>
      <c r="O143" s="22">
        <f t="shared" si="8"/>
        <v>42110.153043981481</v>
      </c>
      <c r="P143" s="18">
        <f t="shared" si="9"/>
        <v>42155.153043981481</v>
      </c>
      <c r="Q143" t="s">
        <v>8267</v>
      </c>
      <c r="R143" s="7">
        <f t="shared" si="11"/>
        <v>46.178571428571431</v>
      </c>
      <c r="S143" s="12" t="s">
        <v>8309</v>
      </c>
      <c r="T143" t="s">
        <v>8312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7">
        <v>3000</v>
      </c>
      <c r="E144">
        <v>10</v>
      </c>
      <c r="F144" t="s">
        <v>8220</v>
      </c>
      <c r="G144" t="s">
        <v>8224</v>
      </c>
      <c r="H144" t="s">
        <v>8246</v>
      </c>
      <c r="I144" s="9">
        <v>1416176778</v>
      </c>
      <c r="J144">
        <v>1414358778</v>
      </c>
      <c r="K144" t="b">
        <v>0</v>
      </c>
      <c r="L144">
        <v>1</v>
      </c>
      <c r="M144" t="b">
        <v>0</v>
      </c>
      <c r="N144" s="11">
        <f t="shared" si="10"/>
        <v>0.33333333333333337</v>
      </c>
      <c r="O144" s="22">
        <f t="shared" si="8"/>
        <v>41938.893263888887</v>
      </c>
      <c r="P144" s="18">
        <f t="shared" si="9"/>
        <v>41959.934930555552</v>
      </c>
      <c r="Q144" t="s">
        <v>8267</v>
      </c>
      <c r="R144" s="7">
        <f t="shared" si="11"/>
        <v>10</v>
      </c>
      <c r="S144" s="12" t="s">
        <v>8309</v>
      </c>
      <c r="T144" t="s">
        <v>8312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7">
        <v>5500</v>
      </c>
      <c r="E145">
        <v>0</v>
      </c>
      <c r="F145" t="s">
        <v>8220</v>
      </c>
      <c r="G145" t="s">
        <v>8226</v>
      </c>
      <c r="H145" t="s">
        <v>8248</v>
      </c>
      <c r="I145" s="9">
        <v>1472882100</v>
      </c>
      <c r="J145">
        <v>1467941542</v>
      </c>
      <c r="K145" t="b">
        <v>0</v>
      </c>
      <c r="L145">
        <v>0</v>
      </c>
      <c r="M145" t="b">
        <v>0</v>
      </c>
      <c r="N145" s="11">
        <f t="shared" si="10"/>
        <v>0</v>
      </c>
      <c r="O145" s="22">
        <f t="shared" si="8"/>
        <v>42559.064143518524</v>
      </c>
      <c r="P145" s="18">
        <f t="shared" si="9"/>
        <v>42616.246527777781</v>
      </c>
      <c r="Q145" t="s">
        <v>8267</v>
      </c>
      <c r="R145" s="7" t="e">
        <f t="shared" si="11"/>
        <v>#DIV/0!</v>
      </c>
      <c r="S145" s="12" t="s">
        <v>8309</v>
      </c>
      <c r="T145" t="s">
        <v>8312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7">
        <v>7500</v>
      </c>
      <c r="E146">
        <v>2070</v>
      </c>
      <c r="F146" t="s">
        <v>8220</v>
      </c>
      <c r="G146" t="s">
        <v>8229</v>
      </c>
      <c r="H146" t="s">
        <v>8251</v>
      </c>
      <c r="I146" s="9">
        <v>1428945472</v>
      </c>
      <c r="J146">
        <v>1423765072</v>
      </c>
      <c r="K146" t="b">
        <v>0</v>
      </c>
      <c r="L146">
        <v>37</v>
      </c>
      <c r="M146" t="b">
        <v>0</v>
      </c>
      <c r="N146" s="11">
        <f t="shared" si="10"/>
        <v>27.6</v>
      </c>
      <c r="O146" s="22">
        <f t="shared" si="8"/>
        <v>42047.762407407412</v>
      </c>
      <c r="P146" s="18">
        <f t="shared" si="9"/>
        <v>42107.72074074074</v>
      </c>
      <c r="Q146" t="s">
        <v>8267</v>
      </c>
      <c r="R146" s="7">
        <f t="shared" si="11"/>
        <v>55.945945945945944</v>
      </c>
      <c r="S146" s="12" t="s">
        <v>8309</v>
      </c>
      <c r="T146" t="s">
        <v>8312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7">
        <v>4500</v>
      </c>
      <c r="E147">
        <v>338</v>
      </c>
      <c r="F147" t="s">
        <v>8220</v>
      </c>
      <c r="G147" t="s">
        <v>8224</v>
      </c>
      <c r="H147" t="s">
        <v>8246</v>
      </c>
      <c r="I147" s="9">
        <v>1439298052</v>
      </c>
      <c r="J147">
        <v>1436965252</v>
      </c>
      <c r="K147" t="b">
        <v>0</v>
      </c>
      <c r="L147">
        <v>9</v>
      </c>
      <c r="M147" t="b">
        <v>0</v>
      </c>
      <c r="N147" s="11">
        <f t="shared" si="10"/>
        <v>7.5111111111111111</v>
      </c>
      <c r="O147" s="22">
        <f t="shared" si="8"/>
        <v>42200.542268518519</v>
      </c>
      <c r="P147" s="18">
        <f t="shared" si="9"/>
        <v>42227.542268518519</v>
      </c>
      <c r="Q147" t="s">
        <v>8267</v>
      </c>
      <c r="R147" s="7">
        <f t="shared" si="11"/>
        <v>37.555555555555557</v>
      </c>
      <c r="S147" s="12" t="s">
        <v>8309</v>
      </c>
      <c r="T147" t="s">
        <v>8312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7">
        <v>20000</v>
      </c>
      <c r="E148">
        <v>115</v>
      </c>
      <c r="F148" t="s">
        <v>8220</v>
      </c>
      <c r="G148" t="s">
        <v>8224</v>
      </c>
      <c r="H148" t="s">
        <v>8246</v>
      </c>
      <c r="I148" s="9">
        <v>1484698998</v>
      </c>
      <c r="J148">
        <v>1479514998</v>
      </c>
      <c r="K148" t="b">
        <v>0</v>
      </c>
      <c r="L148">
        <v>3</v>
      </c>
      <c r="M148" t="b">
        <v>0</v>
      </c>
      <c r="N148" s="11">
        <f t="shared" si="10"/>
        <v>0.57499999999999996</v>
      </c>
      <c r="O148" s="22">
        <f t="shared" si="8"/>
        <v>42693.016180555554</v>
      </c>
      <c r="P148" s="18">
        <f t="shared" si="9"/>
        <v>42753.016180555554</v>
      </c>
      <c r="Q148" t="s">
        <v>8267</v>
      </c>
      <c r="R148" s="7">
        <f t="shared" si="11"/>
        <v>38.333333333333336</v>
      </c>
      <c r="S148" s="12" t="s">
        <v>8309</v>
      </c>
      <c r="T148" t="s">
        <v>8312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7">
        <v>7000</v>
      </c>
      <c r="E149">
        <v>0</v>
      </c>
      <c r="F149" t="s">
        <v>8220</v>
      </c>
      <c r="G149" t="s">
        <v>8225</v>
      </c>
      <c r="H149" t="s">
        <v>8247</v>
      </c>
      <c r="I149" s="9">
        <v>1420741080</v>
      </c>
      <c r="J149">
        <v>1417026340</v>
      </c>
      <c r="K149" t="b">
        <v>0</v>
      </c>
      <c r="L149">
        <v>0</v>
      </c>
      <c r="M149" t="b">
        <v>0</v>
      </c>
      <c r="N149" s="11">
        <f t="shared" si="10"/>
        <v>0</v>
      </c>
      <c r="O149" s="22">
        <f t="shared" si="8"/>
        <v>41969.767824074079</v>
      </c>
      <c r="P149" s="18">
        <f t="shared" si="9"/>
        <v>42012.762499999997</v>
      </c>
      <c r="Q149" t="s">
        <v>8267</v>
      </c>
      <c r="R149" s="7" t="e">
        <f t="shared" si="11"/>
        <v>#DIV/0!</v>
      </c>
      <c r="S149" s="12" t="s">
        <v>8309</v>
      </c>
      <c r="T149" t="s">
        <v>8312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7">
        <v>50000</v>
      </c>
      <c r="E150">
        <v>40</v>
      </c>
      <c r="F150" t="s">
        <v>8220</v>
      </c>
      <c r="G150" t="s">
        <v>8224</v>
      </c>
      <c r="H150" t="s">
        <v>8246</v>
      </c>
      <c r="I150" s="9">
        <v>1456555536</v>
      </c>
      <c r="J150">
        <v>1453963536</v>
      </c>
      <c r="K150" t="b">
        <v>0</v>
      </c>
      <c r="L150">
        <v>2</v>
      </c>
      <c r="M150" t="b">
        <v>0</v>
      </c>
      <c r="N150" s="11">
        <f t="shared" si="10"/>
        <v>0.08</v>
      </c>
      <c r="O150" s="22">
        <f t="shared" si="8"/>
        <v>42397.281666666662</v>
      </c>
      <c r="P150" s="18">
        <f t="shared" si="9"/>
        <v>42427.281666666662</v>
      </c>
      <c r="Q150" t="s">
        <v>8267</v>
      </c>
      <c r="R150" s="7">
        <f t="shared" si="11"/>
        <v>20</v>
      </c>
      <c r="S150" s="12" t="s">
        <v>8309</v>
      </c>
      <c r="T150" t="s">
        <v>8312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7">
        <v>10000</v>
      </c>
      <c r="E151">
        <v>92</v>
      </c>
      <c r="F151" t="s">
        <v>8220</v>
      </c>
      <c r="G151" t="s">
        <v>8224</v>
      </c>
      <c r="H151" t="s">
        <v>8246</v>
      </c>
      <c r="I151" s="9">
        <v>1419494400</v>
      </c>
      <c r="J151">
        <v>1416888470</v>
      </c>
      <c r="K151" t="b">
        <v>0</v>
      </c>
      <c r="L151">
        <v>6</v>
      </c>
      <c r="M151" t="b">
        <v>0</v>
      </c>
      <c r="N151" s="11">
        <f t="shared" si="10"/>
        <v>0.91999999999999993</v>
      </c>
      <c r="O151" s="22">
        <f t="shared" si="8"/>
        <v>41968.172106481477</v>
      </c>
      <c r="P151" s="18">
        <f t="shared" si="9"/>
        <v>41998.333333333328</v>
      </c>
      <c r="Q151" t="s">
        <v>8267</v>
      </c>
      <c r="R151" s="7">
        <f t="shared" si="11"/>
        <v>15.333333333333334</v>
      </c>
      <c r="S151" s="12" t="s">
        <v>8309</v>
      </c>
      <c r="T151" t="s">
        <v>8312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7">
        <v>130000</v>
      </c>
      <c r="E152">
        <v>30112</v>
      </c>
      <c r="F152" t="s">
        <v>8220</v>
      </c>
      <c r="G152" t="s">
        <v>8224</v>
      </c>
      <c r="H152" t="s">
        <v>8246</v>
      </c>
      <c r="I152" s="9">
        <v>1432612382</v>
      </c>
      <c r="J152">
        <v>1427428382</v>
      </c>
      <c r="K152" t="b">
        <v>0</v>
      </c>
      <c r="L152">
        <v>67</v>
      </c>
      <c r="M152" t="b">
        <v>0</v>
      </c>
      <c r="N152" s="11">
        <f t="shared" si="10"/>
        <v>23.163076923076922</v>
      </c>
      <c r="O152" s="22">
        <f t="shared" si="8"/>
        <v>42090.161828703705</v>
      </c>
      <c r="P152" s="18">
        <f t="shared" si="9"/>
        <v>42150.161828703705</v>
      </c>
      <c r="Q152" t="s">
        <v>8267</v>
      </c>
      <c r="R152" s="7">
        <f t="shared" si="11"/>
        <v>449.43283582089555</v>
      </c>
      <c r="S152" s="12" t="s">
        <v>8309</v>
      </c>
      <c r="T152" t="s">
        <v>8312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7">
        <v>250000</v>
      </c>
      <c r="E153">
        <v>140</v>
      </c>
      <c r="F153" t="s">
        <v>8220</v>
      </c>
      <c r="G153" t="s">
        <v>8226</v>
      </c>
      <c r="H153" t="s">
        <v>8248</v>
      </c>
      <c r="I153" s="9">
        <v>1434633191</v>
      </c>
      <c r="J153">
        <v>1429449191</v>
      </c>
      <c r="K153" t="b">
        <v>0</v>
      </c>
      <c r="L153">
        <v>5</v>
      </c>
      <c r="M153" t="b">
        <v>0</v>
      </c>
      <c r="N153" s="11">
        <f t="shared" si="10"/>
        <v>5.5999999999999994E-2</v>
      </c>
      <c r="O153" s="22">
        <f t="shared" si="8"/>
        <v>42113.550821759258</v>
      </c>
      <c r="P153" s="18">
        <f t="shared" si="9"/>
        <v>42173.550821759258</v>
      </c>
      <c r="Q153" t="s">
        <v>8267</v>
      </c>
      <c r="R153" s="7">
        <f t="shared" si="11"/>
        <v>28</v>
      </c>
      <c r="S153" s="12" t="s">
        <v>8309</v>
      </c>
      <c r="T153" t="s">
        <v>8312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7">
        <v>380000</v>
      </c>
      <c r="E154">
        <v>30</v>
      </c>
      <c r="F154" t="s">
        <v>8220</v>
      </c>
      <c r="G154" t="s">
        <v>8224</v>
      </c>
      <c r="H154" t="s">
        <v>8246</v>
      </c>
      <c r="I154" s="9">
        <v>1411437100</v>
      </c>
      <c r="J154">
        <v>1408845100</v>
      </c>
      <c r="K154" t="b">
        <v>0</v>
      </c>
      <c r="L154">
        <v>2</v>
      </c>
      <c r="M154" t="b">
        <v>0</v>
      </c>
      <c r="N154" s="11">
        <f t="shared" si="10"/>
        <v>7.8947368421052634E-3</v>
      </c>
      <c r="O154" s="22">
        <f t="shared" si="8"/>
        <v>41875.077546296299</v>
      </c>
      <c r="P154" s="18">
        <f t="shared" si="9"/>
        <v>41905.077546296299</v>
      </c>
      <c r="Q154" t="s">
        <v>8267</v>
      </c>
      <c r="R154" s="7">
        <f t="shared" si="11"/>
        <v>15</v>
      </c>
      <c r="S154" s="12" t="s">
        <v>8309</v>
      </c>
      <c r="T154" t="s">
        <v>8312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7">
        <v>50000</v>
      </c>
      <c r="E155">
        <v>359</v>
      </c>
      <c r="F155" t="s">
        <v>8220</v>
      </c>
      <c r="G155" t="s">
        <v>8224</v>
      </c>
      <c r="H155" t="s">
        <v>8246</v>
      </c>
      <c r="I155" s="9">
        <v>1417532644</v>
      </c>
      <c r="J155">
        <v>1413900244</v>
      </c>
      <c r="K155" t="b">
        <v>0</v>
      </c>
      <c r="L155">
        <v>10</v>
      </c>
      <c r="M155" t="b">
        <v>0</v>
      </c>
      <c r="N155" s="11">
        <f t="shared" si="10"/>
        <v>0.71799999999999997</v>
      </c>
      <c r="O155" s="22">
        <f t="shared" si="8"/>
        <v>41933.586157407408</v>
      </c>
      <c r="P155" s="18">
        <f t="shared" si="9"/>
        <v>41975.627824074079</v>
      </c>
      <c r="Q155" t="s">
        <v>8267</v>
      </c>
      <c r="R155" s="7">
        <f t="shared" si="11"/>
        <v>35.9</v>
      </c>
      <c r="S155" s="12" t="s">
        <v>8309</v>
      </c>
      <c r="T155" t="s">
        <v>8312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7">
        <v>1500</v>
      </c>
      <c r="E156">
        <v>40</v>
      </c>
      <c r="F156" t="s">
        <v>8220</v>
      </c>
      <c r="G156" t="s">
        <v>8224</v>
      </c>
      <c r="H156" t="s">
        <v>8246</v>
      </c>
      <c r="I156" s="9">
        <v>1433336895</v>
      </c>
      <c r="J156">
        <v>1429621695</v>
      </c>
      <c r="K156" t="b">
        <v>0</v>
      </c>
      <c r="L156">
        <v>3</v>
      </c>
      <c r="M156" t="b">
        <v>0</v>
      </c>
      <c r="N156" s="11">
        <f t="shared" si="10"/>
        <v>2.666666666666667</v>
      </c>
      <c r="O156" s="22">
        <f t="shared" si="8"/>
        <v>42115.547395833331</v>
      </c>
      <c r="P156" s="18">
        <f t="shared" si="9"/>
        <v>42158.547395833331</v>
      </c>
      <c r="Q156" t="s">
        <v>8267</v>
      </c>
      <c r="R156" s="7">
        <f t="shared" si="11"/>
        <v>13.333333333333334</v>
      </c>
      <c r="S156" s="12" t="s">
        <v>8309</v>
      </c>
      <c r="T156" t="s">
        <v>8312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7">
        <v>1350000</v>
      </c>
      <c r="E157">
        <v>81</v>
      </c>
      <c r="F157" t="s">
        <v>8220</v>
      </c>
      <c r="G157" t="s">
        <v>8224</v>
      </c>
      <c r="H157" t="s">
        <v>8246</v>
      </c>
      <c r="I157" s="9">
        <v>1437657935</v>
      </c>
      <c r="J157">
        <v>1434201935</v>
      </c>
      <c r="K157" t="b">
        <v>0</v>
      </c>
      <c r="L157">
        <v>4</v>
      </c>
      <c r="M157" t="b">
        <v>0</v>
      </c>
      <c r="N157" s="11">
        <f t="shared" si="10"/>
        <v>6.0000000000000001E-3</v>
      </c>
      <c r="O157" s="22">
        <f t="shared" si="8"/>
        <v>42168.559432870374</v>
      </c>
      <c r="P157" s="18">
        <f t="shared" si="9"/>
        <v>42208.559432870374</v>
      </c>
      <c r="Q157" t="s">
        <v>8267</v>
      </c>
      <c r="R157" s="7">
        <f t="shared" si="11"/>
        <v>20.25</v>
      </c>
      <c r="S157" s="12" t="s">
        <v>8309</v>
      </c>
      <c r="T157" t="s">
        <v>8312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7">
        <v>35000</v>
      </c>
      <c r="E158">
        <v>1785</v>
      </c>
      <c r="F158" t="s">
        <v>8220</v>
      </c>
      <c r="G158" t="s">
        <v>8229</v>
      </c>
      <c r="H158" t="s">
        <v>8251</v>
      </c>
      <c r="I158" s="9">
        <v>1407034796</v>
      </c>
      <c r="J158">
        <v>1401850796</v>
      </c>
      <c r="K158" t="b">
        <v>0</v>
      </c>
      <c r="L158">
        <v>15</v>
      </c>
      <c r="M158" t="b">
        <v>0</v>
      </c>
      <c r="N158" s="11">
        <f t="shared" si="10"/>
        <v>5.0999999999999996</v>
      </c>
      <c r="O158" s="22">
        <f t="shared" si="8"/>
        <v>41794.124953703707</v>
      </c>
      <c r="P158" s="18">
        <f t="shared" si="9"/>
        <v>41854.124953703707</v>
      </c>
      <c r="Q158" t="s">
        <v>8267</v>
      </c>
      <c r="R158" s="7">
        <f t="shared" si="11"/>
        <v>119</v>
      </c>
      <c r="S158" s="12" t="s">
        <v>8309</v>
      </c>
      <c r="T158" t="s">
        <v>8312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7">
        <v>2995</v>
      </c>
      <c r="E159">
        <v>8</v>
      </c>
      <c r="F159" t="s">
        <v>8220</v>
      </c>
      <c r="G159" t="s">
        <v>8224</v>
      </c>
      <c r="H159" t="s">
        <v>8246</v>
      </c>
      <c r="I159" s="9">
        <v>1456523572</v>
      </c>
      <c r="J159">
        <v>1453931572</v>
      </c>
      <c r="K159" t="b">
        <v>0</v>
      </c>
      <c r="L159">
        <v>2</v>
      </c>
      <c r="M159" t="b">
        <v>0</v>
      </c>
      <c r="N159" s="11">
        <f t="shared" si="10"/>
        <v>0.26711185308848079</v>
      </c>
      <c r="O159" s="22">
        <f t="shared" si="8"/>
        <v>42396.911712962959</v>
      </c>
      <c r="P159" s="18">
        <f t="shared" si="9"/>
        <v>42426.911712962959</v>
      </c>
      <c r="Q159" t="s">
        <v>8267</v>
      </c>
      <c r="R159" s="7">
        <f t="shared" si="11"/>
        <v>4</v>
      </c>
      <c r="S159" s="12" t="s">
        <v>8309</v>
      </c>
      <c r="T159" t="s">
        <v>8312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7">
        <v>5000</v>
      </c>
      <c r="E160">
        <v>0</v>
      </c>
      <c r="F160" t="s">
        <v>8220</v>
      </c>
      <c r="G160" t="s">
        <v>8224</v>
      </c>
      <c r="H160" t="s">
        <v>8246</v>
      </c>
      <c r="I160" s="9">
        <v>1413942628</v>
      </c>
      <c r="J160">
        <v>1411350628</v>
      </c>
      <c r="K160" t="b">
        <v>0</v>
      </c>
      <c r="L160">
        <v>0</v>
      </c>
      <c r="M160" t="b">
        <v>0</v>
      </c>
      <c r="N160" s="11">
        <f t="shared" si="10"/>
        <v>0</v>
      </c>
      <c r="O160" s="22">
        <f t="shared" si="8"/>
        <v>41904.07671296296</v>
      </c>
      <c r="P160" s="18">
        <f t="shared" si="9"/>
        <v>41934.07671296296</v>
      </c>
      <c r="Q160" t="s">
        <v>8267</v>
      </c>
      <c r="R160" s="7" t="e">
        <f t="shared" si="11"/>
        <v>#DIV/0!</v>
      </c>
      <c r="S160" s="12" t="s">
        <v>8309</v>
      </c>
      <c r="T160" t="s">
        <v>8312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7">
        <v>500000</v>
      </c>
      <c r="E161">
        <v>10</v>
      </c>
      <c r="F161" t="s">
        <v>8220</v>
      </c>
      <c r="G161" t="s">
        <v>8224</v>
      </c>
      <c r="H161" t="s">
        <v>8246</v>
      </c>
      <c r="I161" s="9">
        <v>1467541545</v>
      </c>
      <c r="J161">
        <v>1464085545</v>
      </c>
      <c r="K161" t="b">
        <v>0</v>
      </c>
      <c r="L161">
        <v>1</v>
      </c>
      <c r="M161" t="b">
        <v>0</v>
      </c>
      <c r="N161" s="11">
        <f t="shared" si="10"/>
        <v>2E-3</v>
      </c>
      <c r="O161" s="22">
        <f t="shared" si="8"/>
        <v>42514.434548611112</v>
      </c>
      <c r="P161" s="18">
        <f t="shared" si="9"/>
        <v>42554.434548611112</v>
      </c>
      <c r="Q161" t="s">
        <v>8267</v>
      </c>
      <c r="R161" s="7">
        <f t="shared" si="11"/>
        <v>10</v>
      </c>
      <c r="S161" s="12" t="s">
        <v>8309</v>
      </c>
      <c r="T161" t="s">
        <v>8312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7">
        <v>5000</v>
      </c>
      <c r="E162">
        <v>0</v>
      </c>
      <c r="F162" t="s">
        <v>8221</v>
      </c>
      <c r="G162" t="s">
        <v>8224</v>
      </c>
      <c r="H162" t="s">
        <v>8246</v>
      </c>
      <c r="I162" s="9">
        <v>1439675691</v>
      </c>
      <c r="J162">
        <v>1434491691</v>
      </c>
      <c r="K162" t="b">
        <v>0</v>
      </c>
      <c r="L162">
        <v>0</v>
      </c>
      <c r="M162" t="b">
        <v>0</v>
      </c>
      <c r="N162" s="11">
        <f t="shared" si="10"/>
        <v>0</v>
      </c>
      <c r="O162" s="22">
        <f t="shared" si="8"/>
        <v>42171.913090277783</v>
      </c>
      <c r="P162" s="18">
        <f t="shared" si="9"/>
        <v>42231.913090277783</v>
      </c>
      <c r="Q162" t="s">
        <v>8268</v>
      </c>
      <c r="R162" s="7" t="e">
        <f t="shared" si="11"/>
        <v>#DIV/0!</v>
      </c>
      <c r="S162" s="12" t="s">
        <v>8309</v>
      </c>
      <c r="T162" t="s">
        <v>8313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7">
        <v>50000</v>
      </c>
      <c r="E163">
        <v>5</v>
      </c>
      <c r="F163" t="s">
        <v>8221</v>
      </c>
      <c r="G163" t="s">
        <v>8224</v>
      </c>
      <c r="H163" t="s">
        <v>8246</v>
      </c>
      <c r="I163" s="9">
        <v>1404318595</v>
      </c>
      <c r="J163">
        <v>1401726595</v>
      </c>
      <c r="K163" t="b">
        <v>0</v>
      </c>
      <c r="L163">
        <v>1</v>
      </c>
      <c r="M163" t="b">
        <v>0</v>
      </c>
      <c r="N163" s="11">
        <f t="shared" si="10"/>
        <v>0.01</v>
      </c>
      <c r="O163" s="22">
        <f t="shared" si="8"/>
        <v>41792.687442129631</v>
      </c>
      <c r="P163" s="18">
        <f t="shared" si="9"/>
        <v>41822.687442129631</v>
      </c>
      <c r="Q163" t="s">
        <v>8268</v>
      </c>
      <c r="R163" s="7">
        <f t="shared" si="11"/>
        <v>5</v>
      </c>
      <c r="S163" s="12" t="s">
        <v>8309</v>
      </c>
      <c r="T163" t="s">
        <v>8313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7">
        <v>2800</v>
      </c>
      <c r="E164">
        <v>435</v>
      </c>
      <c r="F164" t="s">
        <v>8221</v>
      </c>
      <c r="G164" t="s">
        <v>8224</v>
      </c>
      <c r="H164" t="s">
        <v>8246</v>
      </c>
      <c r="I164" s="9">
        <v>1408232520</v>
      </c>
      <c r="J164">
        <v>1405393356</v>
      </c>
      <c r="K164" t="b">
        <v>0</v>
      </c>
      <c r="L164">
        <v>10</v>
      </c>
      <c r="M164" t="b">
        <v>0</v>
      </c>
      <c r="N164" s="11">
        <f t="shared" si="10"/>
        <v>15.535714285714286</v>
      </c>
      <c r="O164" s="22">
        <f t="shared" si="8"/>
        <v>41835.126805555556</v>
      </c>
      <c r="P164" s="18">
        <f t="shared" si="9"/>
        <v>41867.987500000003</v>
      </c>
      <c r="Q164" t="s">
        <v>8268</v>
      </c>
      <c r="R164" s="7">
        <f t="shared" si="11"/>
        <v>43.5</v>
      </c>
      <c r="S164" s="12" t="s">
        <v>8309</v>
      </c>
      <c r="T164" t="s">
        <v>8313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7">
        <v>2000000</v>
      </c>
      <c r="E165">
        <v>0</v>
      </c>
      <c r="F165" t="s">
        <v>8221</v>
      </c>
      <c r="G165" t="s">
        <v>8224</v>
      </c>
      <c r="H165" t="s">
        <v>8246</v>
      </c>
      <c r="I165" s="9">
        <v>1443657600</v>
      </c>
      <c r="J165">
        <v>1440716654</v>
      </c>
      <c r="K165" t="b">
        <v>0</v>
      </c>
      <c r="L165">
        <v>0</v>
      </c>
      <c r="M165" t="b">
        <v>0</v>
      </c>
      <c r="N165" s="11">
        <f t="shared" si="10"/>
        <v>0</v>
      </c>
      <c r="O165" s="22">
        <f t="shared" si="8"/>
        <v>42243.961273148147</v>
      </c>
      <c r="P165" s="18">
        <f t="shared" si="9"/>
        <v>42278</v>
      </c>
      <c r="Q165" t="s">
        <v>8268</v>
      </c>
      <c r="R165" s="7" t="e">
        <f t="shared" si="11"/>
        <v>#DIV/0!</v>
      </c>
      <c r="S165" s="12" t="s">
        <v>8309</v>
      </c>
      <c r="T165" t="s">
        <v>8313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7">
        <v>120000</v>
      </c>
      <c r="E166">
        <v>640</v>
      </c>
      <c r="F166" t="s">
        <v>8221</v>
      </c>
      <c r="G166" t="s">
        <v>8224</v>
      </c>
      <c r="H166" t="s">
        <v>8246</v>
      </c>
      <c r="I166" s="9">
        <v>1411150701</v>
      </c>
      <c r="J166">
        <v>1405966701</v>
      </c>
      <c r="K166" t="b">
        <v>0</v>
      </c>
      <c r="L166">
        <v>7</v>
      </c>
      <c r="M166" t="b">
        <v>0</v>
      </c>
      <c r="N166" s="11">
        <f t="shared" si="10"/>
        <v>0.53333333333333333</v>
      </c>
      <c r="O166" s="22">
        <f t="shared" si="8"/>
        <v>41841.762743055559</v>
      </c>
      <c r="P166" s="18">
        <f t="shared" si="9"/>
        <v>41901.762743055559</v>
      </c>
      <c r="Q166" t="s">
        <v>8268</v>
      </c>
      <c r="R166" s="7">
        <f t="shared" si="11"/>
        <v>91.428571428571431</v>
      </c>
      <c r="S166" s="12" t="s">
        <v>8309</v>
      </c>
      <c r="T166" t="s">
        <v>8313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7">
        <v>17000</v>
      </c>
      <c r="E167">
        <v>0</v>
      </c>
      <c r="F167" t="s">
        <v>8221</v>
      </c>
      <c r="G167" t="s">
        <v>8225</v>
      </c>
      <c r="H167" t="s">
        <v>8247</v>
      </c>
      <c r="I167" s="9">
        <v>1452613724</v>
      </c>
      <c r="J167">
        <v>1450021724</v>
      </c>
      <c r="K167" t="b">
        <v>0</v>
      </c>
      <c r="L167">
        <v>0</v>
      </c>
      <c r="M167" t="b">
        <v>0</v>
      </c>
      <c r="N167" s="11">
        <f t="shared" si="10"/>
        <v>0</v>
      </c>
      <c r="O167" s="22">
        <f t="shared" si="8"/>
        <v>42351.658842592587</v>
      </c>
      <c r="P167" s="18">
        <f t="shared" si="9"/>
        <v>42381.658842592587</v>
      </c>
      <c r="Q167" t="s">
        <v>8268</v>
      </c>
      <c r="R167" s="7" t="e">
        <f t="shared" si="11"/>
        <v>#DIV/0!</v>
      </c>
      <c r="S167" s="12" t="s">
        <v>8309</v>
      </c>
      <c r="T167" t="s">
        <v>8313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7">
        <v>5000</v>
      </c>
      <c r="E168">
        <v>3000</v>
      </c>
      <c r="F168" t="s">
        <v>8221</v>
      </c>
      <c r="G168" t="s">
        <v>8224</v>
      </c>
      <c r="H168" t="s">
        <v>8246</v>
      </c>
      <c r="I168" s="9">
        <v>1484531362</v>
      </c>
      <c r="J168">
        <v>1481939362</v>
      </c>
      <c r="K168" t="b">
        <v>0</v>
      </c>
      <c r="L168">
        <v>1</v>
      </c>
      <c r="M168" t="b">
        <v>0</v>
      </c>
      <c r="N168" s="11">
        <f t="shared" si="10"/>
        <v>60</v>
      </c>
      <c r="O168" s="22">
        <f t="shared" si="8"/>
        <v>42721.075949074075</v>
      </c>
      <c r="P168" s="18">
        <f t="shared" si="9"/>
        <v>42751.075949074075</v>
      </c>
      <c r="Q168" t="s">
        <v>8268</v>
      </c>
      <c r="R168" s="7">
        <f t="shared" si="11"/>
        <v>3000</v>
      </c>
      <c r="S168" s="12" t="s">
        <v>8309</v>
      </c>
      <c r="T168" t="s">
        <v>8313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7">
        <v>110000</v>
      </c>
      <c r="E169">
        <v>11</v>
      </c>
      <c r="F169" t="s">
        <v>8221</v>
      </c>
      <c r="G169" t="s">
        <v>8224</v>
      </c>
      <c r="H169" t="s">
        <v>8246</v>
      </c>
      <c r="I169" s="9">
        <v>1438726535</v>
      </c>
      <c r="J169">
        <v>1433542535</v>
      </c>
      <c r="K169" t="b">
        <v>0</v>
      </c>
      <c r="L169">
        <v>2</v>
      </c>
      <c r="M169" t="b">
        <v>0</v>
      </c>
      <c r="N169" s="11">
        <f t="shared" si="10"/>
        <v>0.01</v>
      </c>
      <c r="O169" s="22">
        <f t="shared" si="8"/>
        <v>42160.927488425921</v>
      </c>
      <c r="P169" s="18">
        <f t="shared" si="9"/>
        <v>42220.927488425921</v>
      </c>
      <c r="Q169" t="s">
        <v>8268</v>
      </c>
      <c r="R169" s="7">
        <f t="shared" si="11"/>
        <v>5.5</v>
      </c>
      <c r="S169" s="12" t="s">
        <v>8309</v>
      </c>
      <c r="T169" t="s">
        <v>8313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7">
        <v>8000</v>
      </c>
      <c r="E170">
        <v>325</v>
      </c>
      <c r="F170" t="s">
        <v>8221</v>
      </c>
      <c r="G170" t="s">
        <v>8224</v>
      </c>
      <c r="H170" t="s">
        <v>8246</v>
      </c>
      <c r="I170" s="9">
        <v>1426791770</v>
      </c>
      <c r="J170">
        <v>1424203370</v>
      </c>
      <c r="K170" t="b">
        <v>0</v>
      </c>
      <c r="L170">
        <v>3</v>
      </c>
      <c r="M170" t="b">
        <v>0</v>
      </c>
      <c r="N170" s="11">
        <f t="shared" si="10"/>
        <v>4.0625</v>
      </c>
      <c r="O170" s="22">
        <f t="shared" si="8"/>
        <v>42052.83530092593</v>
      </c>
      <c r="P170" s="18">
        <f t="shared" si="9"/>
        <v>42082.793634259258</v>
      </c>
      <c r="Q170" t="s">
        <v>8268</v>
      </c>
      <c r="R170" s="7">
        <f t="shared" si="11"/>
        <v>108.33333333333333</v>
      </c>
      <c r="S170" s="12" t="s">
        <v>8309</v>
      </c>
      <c r="T170" t="s">
        <v>8313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7">
        <v>2500</v>
      </c>
      <c r="E171">
        <v>560</v>
      </c>
      <c r="F171" t="s">
        <v>8221</v>
      </c>
      <c r="G171" t="s">
        <v>8225</v>
      </c>
      <c r="H171" t="s">
        <v>8247</v>
      </c>
      <c r="I171" s="9">
        <v>1413634059</v>
      </c>
      <c r="J171">
        <v>1411042059</v>
      </c>
      <c r="K171" t="b">
        <v>0</v>
      </c>
      <c r="L171">
        <v>10</v>
      </c>
      <c r="M171" t="b">
        <v>0</v>
      </c>
      <c r="N171" s="11">
        <f t="shared" si="10"/>
        <v>22.400000000000002</v>
      </c>
      <c r="O171" s="22">
        <f t="shared" si="8"/>
        <v>41900.505312499998</v>
      </c>
      <c r="P171" s="18">
        <f t="shared" si="9"/>
        <v>41930.505312499998</v>
      </c>
      <c r="Q171" t="s">
        <v>8268</v>
      </c>
      <c r="R171" s="7">
        <f t="shared" si="11"/>
        <v>56</v>
      </c>
      <c r="S171" s="12" t="s">
        <v>8309</v>
      </c>
      <c r="T171" t="s">
        <v>8313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7">
        <v>10000</v>
      </c>
      <c r="E172">
        <v>325</v>
      </c>
      <c r="F172" t="s">
        <v>8221</v>
      </c>
      <c r="G172" t="s">
        <v>8224</v>
      </c>
      <c r="H172" t="s">
        <v>8246</v>
      </c>
      <c r="I172" s="9">
        <v>1440912480</v>
      </c>
      <c r="J172">
        <v>1438385283</v>
      </c>
      <c r="K172" t="b">
        <v>0</v>
      </c>
      <c r="L172">
        <v>10</v>
      </c>
      <c r="M172" t="b">
        <v>0</v>
      </c>
      <c r="N172" s="11">
        <f t="shared" si="10"/>
        <v>3.25</v>
      </c>
      <c r="O172" s="22">
        <f t="shared" si="8"/>
        <v>42216.977812500001</v>
      </c>
      <c r="P172" s="18">
        <f t="shared" si="9"/>
        <v>42246.227777777778</v>
      </c>
      <c r="Q172" t="s">
        <v>8268</v>
      </c>
      <c r="R172" s="7">
        <f t="shared" si="11"/>
        <v>32.5</v>
      </c>
      <c r="S172" s="12" t="s">
        <v>8309</v>
      </c>
      <c r="T172" t="s">
        <v>8313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7">
        <v>50000</v>
      </c>
      <c r="E173">
        <v>1</v>
      </c>
      <c r="F173" t="s">
        <v>8221</v>
      </c>
      <c r="G173" t="s">
        <v>8224</v>
      </c>
      <c r="H173" t="s">
        <v>8246</v>
      </c>
      <c r="I173" s="9">
        <v>1470975614</v>
      </c>
      <c r="J173">
        <v>1465791614</v>
      </c>
      <c r="K173" t="b">
        <v>0</v>
      </c>
      <c r="L173">
        <v>1</v>
      </c>
      <c r="M173" t="b">
        <v>0</v>
      </c>
      <c r="N173" s="11">
        <f t="shared" si="10"/>
        <v>2E-3</v>
      </c>
      <c r="O173" s="22">
        <f t="shared" si="8"/>
        <v>42534.180717592593</v>
      </c>
      <c r="P173" s="18">
        <f t="shared" si="9"/>
        <v>42594.180717592593</v>
      </c>
      <c r="Q173" t="s">
        <v>8268</v>
      </c>
      <c r="R173" s="7">
        <f t="shared" si="11"/>
        <v>1</v>
      </c>
      <c r="S173" s="12" t="s">
        <v>8309</v>
      </c>
      <c r="T173" t="s">
        <v>8313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7">
        <v>95000</v>
      </c>
      <c r="E174">
        <v>0</v>
      </c>
      <c r="F174" t="s">
        <v>8221</v>
      </c>
      <c r="G174" t="s">
        <v>8224</v>
      </c>
      <c r="H174" t="s">
        <v>8246</v>
      </c>
      <c r="I174" s="9">
        <v>1426753723</v>
      </c>
      <c r="J174">
        <v>1423733323</v>
      </c>
      <c r="K174" t="b">
        <v>0</v>
      </c>
      <c r="L174">
        <v>0</v>
      </c>
      <c r="M174" t="b">
        <v>0</v>
      </c>
      <c r="N174" s="11">
        <f t="shared" si="10"/>
        <v>0</v>
      </c>
      <c r="O174" s="22">
        <f t="shared" si="8"/>
        <v>42047.394942129627</v>
      </c>
      <c r="P174" s="18">
        <f t="shared" si="9"/>
        <v>42082.353275462956</v>
      </c>
      <c r="Q174" t="s">
        <v>8268</v>
      </c>
      <c r="R174" s="7" t="e">
        <f t="shared" si="11"/>
        <v>#DIV/0!</v>
      </c>
      <c r="S174" s="12" t="s">
        <v>8309</v>
      </c>
      <c r="T174" t="s">
        <v>8313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7">
        <v>1110</v>
      </c>
      <c r="E175">
        <v>0</v>
      </c>
      <c r="F175" t="s">
        <v>8221</v>
      </c>
      <c r="G175" t="s">
        <v>8225</v>
      </c>
      <c r="H175" t="s">
        <v>8247</v>
      </c>
      <c r="I175" s="9">
        <v>1425131108</v>
      </c>
      <c r="J175">
        <v>1422539108</v>
      </c>
      <c r="K175" t="b">
        <v>0</v>
      </c>
      <c r="L175">
        <v>0</v>
      </c>
      <c r="M175" t="b">
        <v>0</v>
      </c>
      <c r="N175" s="11">
        <f t="shared" si="10"/>
        <v>0</v>
      </c>
      <c r="O175" s="22">
        <f t="shared" si="8"/>
        <v>42033.573009259257</v>
      </c>
      <c r="P175" s="18">
        <f t="shared" si="9"/>
        <v>42063.573009259257</v>
      </c>
      <c r="Q175" t="s">
        <v>8268</v>
      </c>
      <c r="R175" s="7" t="e">
        <f t="shared" si="11"/>
        <v>#DIV/0!</v>
      </c>
      <c r="S175" s="12" t="s">
        <v>8309</v>
      </c>
      <c r="T175" t="s">
        <v>8313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7">
        <v>6000</v>
      </c>
      <c r="E176">
        <v>0</v>
      </c>
      <c r="F176" t="s">
        <v>8221</v>
      </c>
      <c r="G176" t="s">
        <v>8233</v>
      </c>
      <c r="H176" t="s">
        <v>8249</v>
      </c>
      <c r="I176" s="9">
        <v>1431108776</v>
      </c>
      <c r="J176">
        <v>1425924776</v>
      </c>
      <c r="K176" t="b">
        <v>0</v>
      </c>
      <c r="L176">
        <v>0</v>
      </c>
      <c r="M176" t="b">
        <v>0</v>
      </c>
      <c r="N176" s="11">
        <f t="shared" si="10"/>
        <v>0</v>
      </c>
      <c r="O176" s="22">
        <f t="shared" si="8"/>
        <v>42072.758981481486</v>
      </c>
      <c r="P176" s="18">
        <f t="shared" si="9"/>
        <v>42132.758981481486</v>
      </c>
      <c r="Q176" t="s">
        <v>8268</v>
      </c>
      <c r="R176" s="7" t="e">
        <f t="shared" si="11"/>
        <v>#DIV/0!</v>
      </c>
      <c r="S176" s="12" t="s">
        <v>8309</v>
      </c>
      <c r="T176" t="s">
        <v>8313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7">
        <v>20000</v>
      </c>
      <c r="E177">
        <v>1297</v>
      </c>
      <c r="F177" t="s">
        <v>8221</v>
      </c>
      <c r="G177" t="s">
        <v>8225</v>
      </c>
      <c r="H177" t="s">
        <v>8247</v>
      </c>
      <c r="I177" s="9">
        <v>1409337611</v>
      </c>
      <c r="J177">
        <v>1407177611</v>
      </c>
      <c r="K177" t="b">
        <v>0</v>
      </c>
      <c r="L177">
        <v>26</v>
      </c>
      <c r="M177" t="b">
        <v>0</v>
      </c>
      <c r="N177" s="11">
        <f t="shared" si="10"/>
        <v>6.4850000000000003</v>
      </c>
      <c r="O177" s="22">
        <f t="shared" si="8"/>
        <v>41855.777905092589</v>
      </c>
      <c r="P177" s="18">
        <f t="shared" si="9"/>
        <v>41880.777905092589</v>
      </c>
      <c r="Q177" t="s">
        <v>8268</v>
      </c>
      <c r="R177" s="7">
        <f t="shared" si="11"/>
        <v>49.884615384615387</v>
      </c>
      <c r="S177" s="12" t="s">
        <v>8309</v>
      </c>
      <c r="T177" t="s">
        <v>8313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7">
        <v>1500</v>
      </c>
      <c r="E178">
        <v>0</v>
      </c>
      <c r="F178" t="s">
        <v>8221</v>
      </c>
      <c r="G178" t="s">
        <v>8224</v>
      </c>
      <c r="H178" t="s">
        <v>8246</v>
      </c>
      <c r="I178" s="9">
        <v>1438803999</v>
      </c>
      <c r="J178">
        <v>1436211999</v>
      </c>
      <c r="K178" t="b">
        <v>0</v>
      </c>
      <c r="L178">
        <v>0</v>
      </c>
      <c r="M178" t="b">
        <v>0</v>
      </c>
      <c r="N178" s="11">
        <f t="shared" si="10"/>
        <v>0</v>
      </c>
      <c r="O178" s="22">
        <f t="shared" si="8"/>
        <v>42191.824062500003</v>
      </c>
      <c r="P178" s="18">
        <f t="shared" si="9"/>
        <v>42221.824062500003</v>
      </c>
      <c r="Q178" t="s">
        <v>8268</v>
      </c>
      <c r="R178" s="7" t="e">
        <f t="shared" si="11"/>
        <v>#DIV/0!</v>
      </c>
      <c r="S178" s="12" t="s">
        <v>8309</v>
      </c>
      <c r="T178" t="s">
        <v>8313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7">
        <v>450</v>
      </c>
      <c r="E179">
        <v>180</v>
      </c>
      <c r="F179" t="s">
        <v>8221</v>
      </c>
      <c r="G179" t="s">
        <v>8224</v>
      </c>
      <c r="H179" t="s">
        <v>8246</v>
      </c>
      <c r="I179" s="9">
        <v>1427155726</v>
      </c>
      <c r="J179">
        <v>1425690526</v>
      </c>
      <c r="K179" t="b">
        <v>0</v>
      </c>
      <c r="L179">
        <v>7</v>
      </c>
      <c r="M179" t="b">
        <v>0</v>
      </c>
      <c r="N179" s="11">
        <f t="shared" si="10"/>
        <v>40</v>
      </c>
      <c r="O179" s="22">
        <f t="shared" si="8"/>
        <v>42070.047754629632</v>
      </c>
      <c r="P179" s="18">
        <f t="shared" si="9"/>
        <v>42087.00608796296</v>
      </c>
      <c r="Q179" t="s">
        <v>8268</v>
      </c>
      <c r="R179" s="7">
        <f t="shared" si="11"/>
        <v>25.714285714285715</v>
      </c>
      <c r="S179" s="12" t="s">
        <v>8309</v>
      </c>
      <c r="T179" t="s">
        <v>8313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7">
        <v>500000</v>
      </c>
      <c r="E180">
        <v>0</v>
      </c>
      <c r="F180" t="s">
        <v>8221</v>
      </c>
      <c r="G180" t="s">
        <v>8227</v>
      </c>
      <c r="H180" t="s">
        <v>8249</v>
      </c>
      <c r="I180" s="9">
        <v>1448582145</v>
      </c>
      <c r="J180">
        <v>1445986545</v>
      </c>
      <c r="K180" t="b">
        <v>0</v>
      </c>
      <c r="L180">
        <v>0</v>
      </c>
      <c r="M180" t="b">
        <v>0</v>
      </c>
      <c r="N180" s="11">
        <f t="shared" si="10"/>
        <v>0</v>
      </c>
      <c r="O180" s="22">
        <f t="shared" si="8"/>
        <v>42304.955381944441</v>
      </c>
      <c r="P180" s="18">
        <f t="shared" si="9"/>
        <v>42334.997048611112</v>
      </c>
      <c r="Q180" t="s">
        <v>8268</v>
      </c>
      <c r="R180" s="7" t="e">
        <f t="shared" si="11"/>
        <v>#DIV/0!</v>
      </c>
      <c r="S180" s="12" t="s">
        <v>8309</v>
      </c>
      <c r="T180" t="s">
        <v>8313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7">
        <v>1000</v>
      </c>
      <c r="E181">
        <v>200</v>
      </c>
      <c r="F181" t="s">
        <v>8221</v>
      </c>
      <c r="G181" t="s">
        <v>8224</v>
      </c>
      <c r="H181" t="s">
        <v>8246</v>
      </c>
      <c r="I181" s="9">
        <v>1457056555</v>
      </c>
      <c r="J181">
        <v>1454464555</v>
      </c>
      <c r="K181" t="b">
        <v>0</v>
      </c>
      <c r="L181">
        <v>2</v>
      </c>
      <c r="M181" t="b">
        <v>0</v>
      </c>
      <c r="N181" s="11">
        <f t="shared" si="10"/>
        <v>20</v>
      </c>
      <c r="O181" s="22">
        <f t="shared" si="8"/>
        <v>42403.080497685187</v>
      </c>
      <c r="P181" s="18">
        <f t="shared" si="9"/>
        <v>42433.080497685187</v>
      </c>
      <c r="Q181" t="s">
        <v>8268</v>
      </c>
      <c r="R181" s="7">
        <f t="shared" si="11"/>
        <v>100</v>
      </c>
      <c r="S181" s="12" t="s">
        <v>8309</v>
      </c>
      <c r="T181" t="s">
        <v>8313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7">
        <v>1200</v>
      </c>
      <c r="E182">
        <v>401</v>
      </c>
      <c r="F182" t="s">
        <v>8221</v>
      </c>
      <c r="G182" t="s">
        <v>8225</v>
      </c>
      <c r="H182" t="s">
        <v>8247</v>
      </c>
      <c r="I182" s="9">
        <v>1428951600</v>
      </c>
      <c r="J182">
        <v>1425512843</v>
      </c>
      <c r="K182" t="b">
        <v>0</v>
      </c>
      <c r="L182">
        <v>13</v>
      </c>
      <c r="M182" t="b">
        <v>0</v>
      </c>
      <c r="N182" s="11">
        <f t="shared" si="10"/>
        <v>33.416666666666664</v>
      </c>
      <c r="O182" s="22">
        <f t="shared" si="8"/>
        <v>42067.991238425922</v>
      </c>
      <c r="P182" s="18">
        <f t="shared" si="9"/>
        <v>42107.791666666672</v>
      </c>
      <c r="Q182" t="s">
        <v>8268</v>
      </c>
      <c r="R182" s="7">
        <f t="shared" si="11"/>
        <v>30.846153846153847</v>
      </c>
      <c r="S182" s="12" t="s">
        <v>8309</v>
      </c>
      <c r="T182" t="s">
        <v>8313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7">
        <v>3423</v>
      </c>
      <c r="E183">
        <v>722</v>
      </c>
      <c r="F183" t="s">
        <v>8221</v>
      </c>
      <c r="G183" t="s">
        <v>8225</v>
      </c>
      <c r="H183" t="s">
        <v>8247</v>
      </c>
      <c r="I183" s="9">
        <v>1434995295</v>
      </c>
      <c r="J183">
        <v>1432403295</v>
      </c>
      <c r="K183" t="b">
        <v>0</v>
      </c>
      <c r="L183">
        <v>4</v>
      </c>
      <c r="M183" t="b">
        <v>0</v>
      </c>
      <c r="N183" s="11">
        <f t="shared" si="10"/>
        <v>21.092608822670172</v>
      </c>
      <c r="O183" s="22">
        <f t="shared" si="8"/>
        <v>42147.741840277777</v>
      </c>
      <c r="P183" s="18">
        <f t="shared" si="9"/>
        <v>42177.741840277777</v>
      </c>
      <c r="Q183" t="s">
        <v>8268</v>
      </c>
      <c r="R183" s="7">
        <f t="shared" si="11"/>
        <v>180.5</v>
      </c>
      <c r="S183" s="12" t="s">
        <v>8309</v>
      </c>
      <c r="T183" t="s">
        <v>8313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7">
        <v>1000</v>
      </c>
      <c r="E184">
        <v>0</v>
      </c>
      <c r="F184" t="s">
        <v>8221</v>
      </c>
      <c r="G184" t="s">
        <v>8224</v>
      </c>
      <c r="H184" t="s">
        <v>8246</v>
      </c>
      <c r="I184" s="9">
        <v>1483748232</v>
      </c>
      <c r="J184">
        <v>1481156232</v>
      </c>
      <c r="K184" t="b">
        <v>0</v>
      </c>
      <c r="L184">
        <v>0</v>
      </c>
      <c r="M184" t="b">
        <v>0</v>
      </c>
      <c r="N184" s="11">
        <f t="shared" si="10"/>
        <v>0</v>
      </c>
      <c r="O184" s="22">
        <f t="shared" si="8"/>
        <v>42712.011944444443</v>
      </c>
      <c r="P184" s="18">
        <f t="shared" si="9"/>
        <v>42742.011944444443</v>
      </c>
      <c r="Q184" t="s">
        <v>8268</v>
      </c>
      <c r="R184" s="7" t="e">
        <f t="shared" si="11"/>
        <v>#DIV/0!</v>
      </c>
      <c r="S184" s="12" t="s">
        <v>8309</v>
      </c>
      <c r="T184" t="s">
        <v>8313</v>
      </c>
    </row>
    <row r="185" spans="1:20" x14ac:dyDescent="0.35">
      <c r="A185">
        <v>183</v>
      </c>
      <c r="B185" s="3" t="s">
        <v>185</v>
      </c>
      <c r="C185" s="3" t="s">
        <v>4293</v>
      </c>
      <c r="D185" s="7">
        <v>12500</v>
      </c>
      <c r="E185">
        <v>4482</v>
      </c>
      <c r="F185" t="s">
        <v>8221</v>
      </c>
      <c r="G185" t="s">
        <v>8225</v>
      </c>
      <c r="H185" t="s">
        <v>8247</v>
      </c>
      <c r="I185" s="9">
        <v>1417033610</v>
      </c>
      <c r="J185">
        <v>1414438010</v>
      </c>
      <c r="K185" t="b">
        <v>0</v>
      </c>
      <c r="L185">
        <v>12</v>
      </c>
      <c r="M185" t="b">
        <v>0</v>
      </c>
      <c r="N185" s="11">
        <f t="shared" si="10"/>
        <v>35.856000000000002</v>
      </c>
      <c r="O185" s="22">
        <f t="shared" si="8"/>
        <v>41939.810300925928</v>
      </c>
      <c r="P185" s="18">
        <f t="shared" si="9"/>
        <v>41969.851967592593</v>
      </c>
      <c r="Q185" t="s">
        <v>8268</v>
      </c>
      <c r="R185" s="7">
        <f t="shared" si="11"/>
        <v>373.5</v>
      </c>
      <c r="S185" s="12" t="s">
        <v>8309</v>
      </c>
      <c r="T185" t="s">
        <v>8313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7">
        <v>1500</v>
      </c>
      <c r="E186">
        <v>51</v>
      </c>
      <c r="F186" t="s">
        <v>8221</v>
      </c>
      <c r="G186" t="s">
        <v>8229</v>
      </c>
      <c r="H186" t="s">
        <v>8251</v>
      </c>
      <c r="I186" s="9">
        <v>1409543940</v>
      </c>
      <c r="J186">
        <v>1404586762</v>
      </c>
      <c r="K186" t="b">
        <v>0</v>
      </c>
      <c r="L186">
        <v>2</v>
      </c>
      <c r="M186" t="b">
        <v>0</v>
      </c>
      <c r="N186" s="11">
        <f t="shared" si="10"/>
        <v>3.4000000000000004</v>
      </c>
      <c r="O186" s="22">
        <f t="shared" si="8"/>
        <v>41825.791226851856</v>
      </c>
      <c r="P186" s="18">
        <f t="shared" si="9"/>
        <v>41883.165972222225</v>
      </c>
      <c r="Q186" t="s">
        <v>8268</v>
      </c>
      <c r="R186" s="7">
        <f t="shared" si="11"/>
        <v>25.5</v>
      </c>
      <c r="S186" s="12" t="s">
        <v>8309</v>
      </c>
      <c r="T186" t="s">
        <v>8313</v>
      </c>
    </row>
    <row r="187" spans="1:20" x14ac:dyDescent="0.35">
      <c r="A187">
        <v>185</v>
      </c>
      <c r="B187" s="3" t="s">
        <v>187</v>
      </c>
      <c r="C187" s="3" t="s">
        <v>4295</v>
      </c>
      <c r="D187" s="7">
        <v>40000</v>
      </c>
      <c r="E187">
        <v>2200</v>
      </c>
      <c r="F187" t="s">
        <v>8221</v>
      </c>
      <c r="G187" t="s">
        <v>8234</v>
      </c>
      <c r="H187" t="s">
        <v>8254</v>
      </c>
      <c r="I187" s="9">
        <v>1471557139</v>
      </c>
      <c r="J187">
        <v>1468965139</v>
      </c>
      <c r="K187" t="b">
        <v>0</v>
      </c>
      <c r="L187">
        <v>10</v>
      </c>
      <c r="M187" t="b">
        <v>0</v>
      </c>
      <c r="N187" s="11">
        <f t="shared" si="10"/>
        <v>5.5</v>
      </c>
      <c r="O187" s="22">
        <f t="shared" si="8"/>
        <v>42570.91133101852</v>
      </c>
      <c r="P187" s="18">
        <f t="shared" si="9"/>
        <v>42600.91133101852</v>
      </c>
      <c r="Q187" t="s">
        <v>8268</v>
      </c>
      <c r="R187" s="7">
        <f t="shared" si="11"/>
        <v>220</v>
      </c>
      <c r="S187" s="12" t="s">
        <v>8309</v>
      </c>
      <c r="T187" t="s">
        <v>8313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7">
        <v>5000</v>
      </c>
      <c r="E188">
        <v>0</v>
      </c>
      <c r="F188" t="s">
        <v>8221</v>
      </c>
      <c r="G188" t="s">
        <v>8224</v>
      </c>
      <c r="H188" t="s">
        <v>8246</v>
      </c>
      <c r="I188" s="9">
        <v>1488571200</v>
      </c>
      <c r="J188">
        <v>1485977434</v>
      </c>
      <c r="K188" t="b">
        <v>0</v>
      </c>
      <c r="L188">
        <v>0</v>
      </c>
      <c r="M188" t="b">
        <v>0</v>
      </c>
      <c r="N188" s="11">
        <f t="shared" si="10"/>
        <v>0</v>
      </c>
      <c r="O188" s="22">
        <f t="shared" si="8"/>
        <v>42767.812893518523</v>
      </c>
      <c r="P188" s="18">
        <f t="shared" si="9"/>
        <v>42797.833333333328</v>
      </c>
      <c r="Q188" t="s">
        <v>8268</v>
      </c>
      <c r="R188" s="7" t="e">
        <f t="shared" si="11"/>
        <v>#DIV/0!</v>
      </c>
      <c r="S188" s="12" t="s">
        <v>8309</v>
      </c>
      <c r="T188" t="s">
        <v>8313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7">
        <v>5000</v>
      </c>
      <c r="E189">
        <v>800</v>
      </c>
      <c r="F189" t="s">
        <v>8221</v>
      </c>
      <c r="G189" t="s">
        <v>8224</v>
      </c>
      <c r="H189" t="s">
        <v>8246</v>
      </c>
      <c r="I189" s="9">
        <v>1437461940</v>
      </c>
      <c r="J189">
        <v>1435383457</v>
      </c>
      <c r="K189" t="b">
        <v>0</v>
      </c>
      <c r="L189">
        <v>5</v>
      </c>
      <c r="M189" t="b">
        <v>0</v>
      </c>
      <c r="N189" s="11">
        <f t="shared" si="10"/>
        <v>16</v>
      </c>
      <c r="O189" s="22">
        <f t="shared" si="8"/>
        <v>42182.234456018516</v>
      </c>
      <c r="P189" s="18">
        <f t="shared" si="9"/>
        <v>42206.290972222225</v>
      </c>
      <c r="Q189" t="s">
        <v>8268</v>
      </c>
      <c r="R189" s="7">
        <f t="shared" si="11"/>
        <v>160</v>
      </c>
      <c r="S189" s="12" t="s">
        <v>8309</v>
      </c>
      <c r="T189" t="s">
        <v>8313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7">
        <v>1500</v>
      </c>
      <c r="E190">
        <v>0</v>
      </c>
      <c r="F190" t="s">
        <v>8221</v>
      </c>
      <c r="G190" t="s">
        <v>8224</v>
      </c>
      <c r="H190" t="s">
        <v>8246</v>
      </c>
      <c r="I190" s="9">
        <v>1409891015</v>
      </c>
      <c r="J190">
        <v>1407299015</v>
      </c>
      <c r="K190" t="b">
        <v>0</v>
      </c>
      <c r="L190">
        <v>0</v>
      </c>
      <c r="M190" t="b">
        <v>0</v>
      </c>
      <c r="N190" s="11">
        <f t="shared" si="10"/>
        <v>0</v>
      </c>
      <c r="O190" s="22">
        <f t="shared" si="8"/>
        <v>41857.18304398148</v>
      </c>
      <c r="P190" s="18">
        <f t="shared" si="9"/>
        <v>41887.18304398148</v>
      </c>
      <c r="Q190" t="s">
        <v>8268</v>
      </c>
      <c r="R190" s="7" t="e">
        <f t="shared" si="11"/>
        <v>#DIV/0!</v>
      </c>
      <c r="S190" s="12" t="s">
        <v>8309</v>
      </c>
      <c r="T190" t="s">
        <v>8313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7">
        <v>500000</v>
      </c>
      <c r="E191">
        <v>345</v>
      </c>
      <c r="F191" t="s">
        <v>8221</v>
      </c>
      <c r="G191" t="s">
        <v>8224</v>
      </c>
      <c r="H191" t="s">
        <v>8246</v>
      </c>
      <c r="I191" s="9">
        <v>1472920477</v>
      </c>
      <c r="J191">
        <v>1467736477</v>
      </c>
      <c r="K191" t="b">
        <v>0</v>
      </c>
      <c r="L191">
        <v>5</v>
      </c>
      <c r="M191" t="b">
        <v>0</v>
      </c>
      <c r="N191" s="11">
        <f t="shared" si="10"/>
        <v>6.8999999999999992E-2</v>
      </c>
      <c r="O191" s="22">
        <f t="shared" si="8"/>
        <v>42556.690706018519</v>
      </c>
      <c r="P191" s="18">
        <f t="shared" si="9"/>
        <v>42616.690706018519</v>
      </c>
      <c r="Q191" t="s">
        <v>8268</v>
      </c>
      <c r="R191" s="7">
        <f t="shared" si="11"/>
        <v>69</v>
      </c>
      <c r="S191" s="12" t="s">
        <v>8309</v>
      </c>
      <c r="T191" t="s">
        <v>8313</v>
      </c>
    </row>
    <row r="192" spans="1:20" x14ac:dyDescent="0.35">
      <c r="A192">
        <v>190</v>
      </c>
      <c r="B192" s="3" t="s">
        <v>192</v>
      </c>
      <c r="C192" s="3" t="s">
        <v>4300</v>
      </c>
      <c r="D192" s="7">
        <v>12000</v>
      </c>
      <c r="E192">
        <v>50</v>
      </c>
      <c r="F192" t="s">
        <v>8221</v>
      </c>
      <c r="G192" t="s">
        <v>8224</v>
      </c>
      <c r="H192" t="s">
        <v>8246</v>
      </c>
      <c r="I192" s="9">
        <v>1466091446</v>
      </c>
      <c r="J192">
        <v>1465227446</v>
      </c>
      <c r="K192" t="b">
        <v>0</v>
      </c>
      <c r="L192">
        <v>1</v>
      </c>
      <c r="M192" t="b">
        <v>0</v>
      </c>
      <c r="N192" s="11">
        <f t="shared" si="10"/>
        <v>0.41666666666666669</v>
      </c>
      <c r="O192" s="22">
        <f t="shared" si="8"/>
        <v>42527.650995370372</v>
      </c>
      <c r="P192" s="18">
        <f t="shared" si="9"/>
        <v>42537.650995370372</v>
      </c>
      <c r="Q192" t="s">
        <v>8268</v>
      </c>
      <c r="R192" s="7">
        <f t="shared" si="11"/>
        <v>50</v>
      </c>
      <c r="S192" s="12" t="s">
        <v>8309</v>
      </c>
      <c r="T192" t="s">
        <v>8313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7">
        <v>5000</v>
      </c>
      <c r="E193">
        <v>250</v>
      </c>
      <c r="F193" t="s">
        <v>8221</v>
      </c>
      <c r="G193" t="s">
        <v>8226</v>
      </c>
      <c r="H193" t="s">
        <v>8248</v>
      </c>
      <c r="I193" s="9">
        <v>1443782138</v>
      </c>
      <c r="J193">
        <v>1440326138</v>
      </c>
      <c r="K193" t="b">
        <v>0</v>
      </c>
      <c r="L193">
        <v>3</v>
      </c>
      <c r="M193" t="b">
        <v>0</v>
      </c>
      <c r="N193" s="11">
        <f t="shared" si="10"/>
        <v>5</v>
      </c>
      <c r="O193" s="22">
        <f t="shared" si="8"/>
        <v>42239.441412037035</v>
      </c>
      <c r="P193" s="18">
        <f t="shared" si="9"/>
        <v>42279.441412037035</v>
      </c>
      <c r="Q193" t="s">
        <v>8268</v>
      </c>
      <c r="R193" s="7">
        <f t="shared" si="11"/>
        <v>83.333333333333329</v>
      </c>
      <c r="S193" s="12" t="s">
        <v>8309</v>
      </c>
      <c r="T193" t="s">
        <v>8313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7">
        <v>1000000</v>
      </c>
      <c r="E194">
        <v>17</v>
      </c>
      <c r="F194" t="s">
        <v>8221</v>
      </c>
      <c r="G194" t="s">
        <v>8224</v>
      </c>
      <c r="H194" t="s">
        <v>8246</v>
      </c>
      <c r="I194" s="9">
        <v>1413572432</v>
      </c>
      <c r="J194">
        <v>1410980432</v>
      </c>
      <c r="K194" t="b">
        <v>0</v>
      </c>
      <c r="L194">
        <v>3</v>
      </c>
      <c r="M194" t="b">
        <v>0</v>
      </c>
      <c r="N194" s="11">
        <f t="shared" si="10"/>
        <v>1.6999999999999999E-3</v>
      </c>
      <c r="O194" s="22">
        <f t="shared" ref="O194:O257" si="12">(((J194/60)/60)/24)+DATE(1970,1,1)</f>
        <v>41899.792037037041</v>
      </c>
      <c r="P194" s="18">
        <f t="shared" ref="P194:P257" si="13">(((I194/60)/60)/24)+DATE(1970,1,1)</f>
        <v>41929.792037037041</v>
      </c>
      <c r="Q194" t="s">
        <v>8268</v>
      </c>
      <c r="R194" s="7">
        <f t="shared" si="11"/>
        <v>5.666666666666667</v>
      </c>
      <c r="S194" s="12" t="s">
        <v>8309</v>
      </c>
      <c r="T194" t="s">
        <v>8313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7">
        <v>1000</v>
      </c>
      <c r="E195">
        <v>0</v>
      </c>
      <c r="F195" t="s">
        <v>8221</v>
      </c>
      <c r="G195" t="s">
        <v>8225</v>
      </c>
      <c r="H195" t="s">
        <v>8247</v>
      </c>
      <c r="I195" s="9">
        <v>1417217166</v>
      </c>
      <c r="J195">
        <v>1412029566</v>
      </c>
      <c r="K195" t="b">
        <v>0</v>
      </c>
      <c r="L195">
        <v>0</v>
      </c>
      <c r="M195" t="b">
        <v>0</v>
      </c>
      <c r="N195" s="11">
        <f t="shared" ref="N195:N258" si="14">E195/D195*100</f>
        <v>0</v>
      </c>
      <c r="O195" s="22">
        <f t="shared" si="12"/>
        <v>41911.934791666667</v>
      </c>
      <c r="P195" s="18">
        <f t="shared" si="13"/>
        <v>41971.976458333331</v>
      </c>
      <c r="Q195" t="s">
        <v>8268</v>
      </c>
      <c r="R195" s="7" t="e">
        <f t="shared" ref="R195:R258" si="15">E195/L195</f>
        <v>#DIV/0!</v>
      </c>
      <c r="S195" s="12" t="s">
        <v>8309</v>
      </c>
      <c r="T195" t="s">
        <v>8313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7">
        <v>2500</v>
      </c>
      <c r="E196">
        <v>3</v>
      </c>
      <c r="F196" t="s">
        <v>8221</v>
      </c>
      <c r="G196" t="s">
        <v>8225</v>
      </c>
      <c r="H196" t="s">
        <v>8247</v>
      </c>
      <c r="I196" s="9">
        <v>1457308531</v>
      </c>
      <c r="J196">
        <v>1452124531</v>
      </c>
      <c r="K196" t="b">
        <v>0</v>
      </c>
      <c r="L196">
        <v>3</v>
      </c>
      <c r="M196" t="b">
        <v>0</v>
      </c>
      <c r="N196" s="11">
        <f t="shared" si="14"/>
        <v>0.12</v>
      </c>
      <c r="O196" s="22">
        <f t="shared" si="12"/>
        <v>42375.996886574074</v>
      </c>
      <c r="P196" s="18">
        <f t="shared" si="13"/>
        <v>42435.996886574074</v>
      </c>
      <c r="Q196" t="s">
        <v>8268</v>
      </c>
      <c r="R196" s="7">
        <f t="shared" si="15"/>
        <v>1</v>
      </c>
      <c r="S196" s="12" t="s">
        <v>8309</v>
      </c>
      <c r="T196" t="s">
        <v>8313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7">
        <v>2000000</v>
      </c>
      <c r="E197">
        <v>0</v>
      </c>
      <c r="F197" t="s">
        <v>8221</v>
      </c>
      <c r="G197" t="s">
        <v>8224</v>
      </c>
      <c r="H197" t="s">
        <v>8246</v>
      </c>
      <c r="I197" s="9">
        <v>1436544332</v>
      </c>
      <c r="J197">
        <v>1431360332</v>
      </c>
      <c r="K197" t="b">
        <v>0</v>
      </c>
      <c r="L197">
        <v>0</v>
      </c>
      <c r="M197" t="b">
        <v>0</v>
      </c>
      <c r="N197" s="11">
        <f t="shared" si="14"/>
        <v>0</v>
      </c>
      <c r="O197" s="22">
        <f t="shared" si="12"/>
        <v>42135.67050925926</v>
      </c>
      <c r="P197" s="18">
        <f t="shared" si="13"/>
        <v>42195.67050925926</v>
      </c>
      <c r="Q197" t="s">
        <v>8268</v>
      </c>
      <c r="R197" s="7" t="e">
        <f t="shared" si="15"/>
        <v>#DIV/0!</v>
      </c>
      <c r="S197" s="12" t="s">
        <v>8309</v>
      </c>
      <c r="T197" t="s">
        <v>8313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7">
        <v>3500</v>
      </c>
      <c r="E198">
        <v>1465</v>
      </c>
      <c r="F198" t="s">
        <v>8221</v>
      </c>
      <c r="G198" t="s">
        <v>8225</v>
      </c>
      <c r="H198" t="s">
        <v>8247</v>
      </c>
      <c r="I198" s="9">
        <v>1444510800</v>
      </c>
      <c r="J198">
        <v>1442062898</v>
      </c>
      <c r="K198" t="b">
        <v>0</v>
      </c>
      <c r="L198">
        <v>19</v>
      </c>
      <c r="M198" t="b">
        <v>0</v>
      </c>
      <c r="N198" s="11">
        <f t="shared" si="14"/>
        <v>41.857142857142861</v>
      </c>
      <c r="O198" s="22">
        <f t="shared" si="12"/>
        <v>42259.542800925927</v>
      </c>
      <c r="P198" s="18">
        <f t="shared" si="13"/>
        <v>42287.875</v>
      </c>
      <c r="Q198" t="s">
        <v>8268</v>
      </c>
      <c r="R198" s="7">
        <f t="shared" si="15"/>
        <v>77.10526315789474</v>
      </c>
      <c r="S198" s="12" t="s">
        <v>8309</v>
      </c>
      <c r="T198" t="s">
        <v>8313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7">
        <v>2500</v>
      </c>
      <c r="E199">
        <v>262</v>
      </c>
      <c r="F199" t="s">
        <v>8221</v>
      </c>
      <c r="G199" t="s">
        <v>8225</v>
      </c>
      <c r="H199" t="s">
        <v>8247</v>
      </c>
      <c r="I199" s="9">
        <v>1487365200</v>
      </c>
      <c r="J199">
        <v>1483734100</v>
      </c>
      <c r="K199" t="b">
        <v>0</v>
      </c>
      <c r="L199">
        <v>8</v>
      </c>
      <c r="M199" t="b">
        <v>0</v>
      </c>
      <c r="N199" s="11">
        <f t="shared" si="14"/>
        <v>10.48</v>
      </c>
      <c r="O199" s="22">
        <f t="shared" si="12"/>
        <v>42741.848379629635</v>
      </c>
      <c r="P199" s="18">
        <f t="shared" si="13"/>
        <v>42783.875</v>
      </c>
      <c r="Q199" t="s">
        <v>8268</v>
      </c>
      <c r="R199" s="7">
        <f t="shared" si="15"/>
        <v>32.75</v>
      </c>
      <c r="S199" s="12" t="s">
        <v>8309</v>
      </c>
      <c r="T199" t="s">
        <v>8313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7">
        <v>25000</v>
      </c>
      <c r="E200">
        <v>279</v>
      </c>
      <c r="F200" t="s">
        <v>8221</v>
      </c>
      <c r="G200" t="s">
        <v>8224</v>
      </c>
      <c r="H200" t="s">
        <v>8246</v>
      </c>
      <c r="I200" s="9">
        <v>1412500322</v>
      </c>
      <c r="J200">
        <v>1409908322</v>
      </c>
      <c r="K200" t="b">
        <v>0</v>
      </c>
      <c r="L200">
        <v>6</v>
      </c>
      <c r="M200" t="b">
        <v>0</v>
      </c>
      <c r="N200" s="11">
        <f t="shared" si="14"/>
        <v>1.1159999999999999</v>
      </c>
      <c r="O200" s="22">
        <f t="shared" si="12"/>
        <v>41887.383356481485</v>
      </c>
      <c r="P200" s="18">
        <f t="shared" si="13"/>
        <v>41917.383356481485</v>
      </c>
      <c r="Q200" t="s">
        <v>8268</v>
      </c>
      <c r="R200" s="7">
        <f t="shared" si="15"/>
        <v>46.5</v>
      </c>
      <c r="S200" s="12" t="s">
        <v>8309</v>
      </c>
      <c r="T200" t="s">
        <v>8313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7">
        <v>10000</v>
      </c>
      <c r="E201">
        <v>0</v>
      </c>
      <c r="F201" t="s">
        <v>8221</v>
      </c>
      <c r="G201" t="s">
        <v>8224</v>
      </c>
      <c r="H201" t="s">
        <v>8246</v>
      </c>
      <c r="I201" s="9">
        <v>1472698702</v>
      </c>
      <c r="J201">
        <v>1470106702</v>
      </c>
      <c r="K201" t="b">
        <v>0</v>
      </c>
      <c r="L201">
        <v>0</v>
      </c>
      <c r="M201" t="b">
        <v>0</v>
      </c>
      <c r="N201" s="11">
        <f t="shared" si="14"/>
        <v>0</v>
      </c>
      <c r="O201" s="22">
        <f t="shared" si="12"/>
        <v>42584.123865740738</v>
      </c>
      <c r="P201" s="18">
        <f t="shared" si="13"/>
        <v>42614.123865740738</v>
      </c>
      <c r="Q201" t="s">
        <v>8268</v>
      </c>
      <c r="R201" s="7" t="e">
        <f t="shared" si="15"/>
        <v>#DIV/0!</v>
      </c>
      <c r="S201" s="12" t="s">
        <v>8309</v>
      </c>
      <c r="T201" t="s">
        <v>8313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7">
        <v>6000</v>
      </c>
      <c r="E202">
        <v>1571.55</v>
      </c>
      <c r="F202" t="s">
        <v>8221</v>
      </c>
      <c r="G202" t="s">
        <v>8224</v>
      </c>
      <c r="H202" t="s">
        <v>8246</v>
      </c>
      <c r="I202" s="9">
        <v>1410746403</v>
      </c>
      <c r="J202">
        <v>1408154403</v>
      </c>
      <c r="K202" t="b">
        <v>0</v>
      </c>
      <c r="L202">
        <v>18</v>
      </c>
      <c r="M202" t="b">
        <v>0</v>
      </c>
      <c r="N202" s="11">
        <f t="shared" si="14"/>
        <v>26.192500000000003</v>
      </c>
      <c r="O202" s="22">
        <f t="shared" si="12"/>
        <v>41867.083368055559</v>
      </c>
      <c r="P202" s="18">
        <f t="shared" si="13"/>
        <v>41897.083368055559</v>
      </c>
      <c r="Q202" t="s">
        <v>8268</v>
      </c>
      <c r="R202" s="7">
        <f t="shared" si="15"/>
        <v>87.308333333333337</v>
      </c>
      <c r="S202" s="12" t="s">
        <v>8309</v>
      </c>
      <c r="T202" t="s">
        <v>8313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7">
        <v>650</v>
      </c>
      <c r="E203">
        <v>380</v>
      </c>
      <c r="F203" t="s">
        <v>8221</v>
      </c>
      <c r="G203" t="s">
        <v>8224</v>
      </c>
      <c r="H203" t="s">
        <v>8246</v>
      </c>
      <c r="I203" s="9">
        <v>1423424329</v>
      </c>
      <c r="J203">
        <v>1421696329</v>
      </c>
      <c r="K203" t="b">
        <v>0</v>
      </c>
      <c r="L203">
        <v>7</v>
      </c>
      <c r="M203" t="b">
        <v>0</v>
      </c>
      <c r="N203" s="11">
        <f t="shared" si="14"/>
        <v>58.461538461538467</v>
      </c>
      <c r="O203" s="22">
        <f t="shared" si="12"/>
        <v>42023.818622685183</v>
      </c>
      <c r="P203" s="18">
        <f t="shared" si="13"/>
        <v>42043.818622685183</v>
      </c>
      <c r="Q203" t="s">
        <v>8268</v>
      </c>
      <c r="R203" s="7">
        <f t="shared" si="15"/>
        <v>54.285714285714285</v>
      </c>
      <c r="S203" s="12" t="s">
        <v>8309</v>
      </c>
      <c r="T203" t="s">
        <v>8313</v>
      </c>
    </row>
    <row r="204" spans="1:20" x14ac:dyDescent="0.35">
      <c r="A204">
        <v>202</v>
      </c>
      <c r="B204" s="3" t="s">
        <v>204</v>
      </c>
      <c r="C204" s="3" t="s">
        <v>4312</v>
      </c>
      <c r="D204" s="7">
        <v>6000</v>
      </c>
      <c r="E204">
        <v>0</v>
      </c>
      <c r="F204" t="s">
        <v>8221</v>
      </c>
      <c r="G204" t="s">
        <v>8224</v>
      </c>
      <c r="H204" t="s">
        <v>8246</v>
      </c>
      <c r="I204" s="9">
        <v>1444337940</v>
      </c>
      <c r="J204">
        <v>1441750564</v>
      </c>
      <c r="K204" t="b">
        <v>0</v>
      </c>
      <c r="L204">
        <v>0</v>
      </c>
      <c r="M204" t="b">
        <v>0</v>
      </c>
      <c r="N204" s="11">
        <f t="shared" si="14"/>
        <v>0</v>
      </c>
      <c r="O204" s="22">
        <f t="shared" si="12"/>
        <v>42255.927824074075</v>
      </c>
      <c r="P204" s="18">
        <f t="shared" si="13"/>
        <v>42285.874305555553</v>
      </c>
      <c r="Q204" t="s">
        <v>8268</v>
      </c>
      <c r="R204" s="7" t="e">
        <f t="shared" si="15"/>
        <v>#DIV/0!</v>
      </c>
      <c r="S204" s="12" t="s">
        <v>8309</v>
      </c>
      <c r="T204" t="s">
        <v>8313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7">
        <v>2500</v>
      </c>
      <c r="E205">
        <v>746</v>
      </c>
      <c r="F205" t="s">
        <v>8221</v>
      </c>
      <c r="G205" t="s">
        <v>8225</v>
      </c>
      <c r="H205" t="s">
        <v>8247</v>
      </c>
      <c r="I205" s="9">
        <v>1422562864</v>
      </c>
      <c r="J205">
        <v>1417378864</v>
      </c>
      <c r="K205" t="b">
        <v>0</v>
      </c>
      <c r="L205">
        <v>8</v>
      </c>
      <c r="M205" t="b">
        <v>0</v>
      </c>
      <c r="N205" s="11">
        <f t="shared" si="14"/>
        <v>29.84</v>
      </c>
      <c r="O205" s="22">
        <f t="shared" si="12"/>
        <v>41973.847962962958</v>
      </c>
      <c r="P205" s="18">
        <f t="shared" si="13"/>
        <v>42033.847962962958</v>
      </c>
      <c r="Q205" t="s">
        <v>8268</v>
      </c>
      <c r="R205" s="7">
        <f t="shared" si="15"/>
        <v>93.25</v>
      </c>
      <c r="S205" s="12" t="s">
        <v>8309</v>
      </c>
      <c r="T205" t="s">
        <v>8313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7">
        <v>300000</v>
      </c>
      <c r="E206">
        <v>152165</v>
      </c>
      <c r="F206" t="s">
        <v>8221</v>
      </c>
      <c r="G206" t="s">
        <v>8226</v>
      </c>
      <c r="H206" t="s">
        <v>8248</v>
      </c>
      <c r="I206" s="9">
        <v>1470319203</v>
      </c>
      <c r="J206">
        <v>1467727203</v>
      </c>
      <c r="K206" t="b">
        <v>0</v>
      </c>
      <c r="L206">
        <v>1293</v>
      </c>
      <c r="M206" t="b">
        <v>0</v>
      </c>
      <c r="N206" s="11">
        <f t="shared" si="14"/>
        <v>50.721666666666664</v>
      </c>
      <c r="O206" s="22">
        <f t="shared" si="12"/>
        <v>42556.583368055552</v>
      </c>
      <c r="P206" s="18">
        <f t="shared" si="13"/>
        <v>42586.583368055552</v>
      </c>
      <c r="Q206" t="s">
        <v>8268</v>
      </c>
      <c r="R206" s="7">
        <f t="shared" si="15"/>
        <v>117.68368136117556</v>
      </c>
      <c r="S206" s="12" t="s">
        <v>8309</v>
      </c>
      <c r="T206" t="s">
        <v>8313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7">
        <v>8000</v>
      </c>
      <c r="E207">
        <v>1300</v>
      </c>
      <c r="F207" t="s">
        <v>8221</v>
      </c>
      <c r="G207" t="s">
        <v>8224</v>
      </c>
      <c r="H207" t="s">
        <v>8246</v>
      </c>
      <c r="I207" s="9">
        <v>1444144222</v>
      </c>
      <c r="J207">
        <v>1441120222</v>
      </c>
      <c r="K207" t="b">
        <v>0</v>
      </c>
      <c r="L207">
        <v>17</v>
      </c>
      <c r="M207" t="b">
        <v>0</v>
      </c>
      <c r="N207" s="11">
        <f t="shared" si="14"/>
        <v>16.25</v>
      </c>
      <c r="O207" s="22">
        <f t="shared" si="12"/>
        <v>42248.632199074069</v>
      </c>
      <c r="P207" s="18">
        <f t="shared" si="13"/>
        <v>42283.632199074069</v>
      </c>
      <c r="Q207" t="s">
        <v>8268</v>
      </c>
      <c r="R207" s="7">
        <f t="shared" si="15"/>
        <v>76.470588235294116</v>
      </c>
      <c r="S207" s="12" t="s">
        <v>8309</v>
      </c>
      <c r="T207" t="s">
        <v>8313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7">
        <v>12700</v>
      </c>
      <c r="E208">
        <v>0</v>
      </c>
      <c r="F208" t="s">
        <v>8221</v>
      </c>
      <c r="G208" t="s">
        <v>8224</v>
      </c>
      <c r="H208" t="s">
        <v>8246</v>
      </c>
      <c r="I208" s="9">
        <v>1470441983</v>
      </c>
      <c r="J208">
        <v>1468627583</v>
      </c>
      <c r="K208" t="b">
        <v>0</v>
      </c>
      <c r="L208">
        <v>0</v>
      </c>
      <c r="M208" t="b">
        <v>0</v>
      </c>
      <c r="N208" s="11">
        <f t="shared" si="14"/>
        <v>0</v>
      </c>
      <c r="O208" s="22">
        <f t="shared" si="12"/>
        <v>42567.004432870366</v>
      </c>
      <c r="P208" s="18">
        <f t="shared" si="13"/>
        <v>42588.004432870366</v>
      </c>
      <c r="Q208" t="s">
        <v>8268</v>
      </c>
      <c r="R208" s="7" t="e">
        <f t="shared" si="15"/>
        <v>#DIV/0!</v>
      </c>
      <c r="S208" s="12" t="s">
        <v>8309</v>
      </c>
      <c r="T208" t="s">
        <v>8313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7">
        <v>14000</v>
      </c>
      <c r="E209">
        <v>2130</v>
      </c>
      <c r="F209" t="s">
        <v>8221</v>
      </c>
      <c r="G209" t="s">
        <v>8229</v>
      </c>
      <c r="H209" t="s">
        <v>8251</v>
      </c>
      <c r="I209" s="9">
        <v>1420346638</v>
      </c>
      <c r="J209">
        <v>1417754638</v>
      </c>
      <c r="K209" t="b">
        <v>0</v>
      </c>
      <c r="L209">
        <v>13</v>
      </c>
      <c r="M209" t="b">
        <v>0</v>
      </c>
      <c r="N209" s="11">
        <f t="shared" si="14"/>
        <v>15.214285714285714</v>
      </c>
      <c r="O209" s="22">
        <f t="shared" si="12"/>
        <v>41978.197199074071</v>
      </c>
      <c r="P209" s="18">
        <f t="shared" si="13"/>
        <v>42008.197199074071</v>
      </c>
      <c r="Q209" t="s">
        <v>8268</v>
      </c>
      <c r="R209" s="7">
        <f t="shared" si="15"/>
        <v>163.84615384615384</v>
      </c>
      <c r="S209" s="12" t="s">
        <v>8309</v>
      </c>
      <c r="T209" t="s">
        <v>8313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7">
        <v>50000</v>
      </c>
      <c r="E210">
        <v>0</v>
      </c>
      <c r="F210" t="s">
        <v>8221</v>
      </c>
      <c r="G210" t="s">
        <v>8226</v>
      </c>
      <c r="H210" t="s">
        <v>8248</v>
      </c>
      <c r="I210" s="9">
        <v>1418719967</v>
      </c>
      <c r="J210">
        <v>1416127967</v>
      </c>
      <c r="K210" t="b">
        <v>0</v>
      </c>
      <c r="L210">
        <v>0</v>
      </c>
      <c r="M210" t="b">
        <v>0</v>
      </c>
      <c r="N210" s="11">
        <f t="shared" si="14"/>
        <v>0</v>
      </c>
      <c r="O210" s="22">
        <f t="shared" si="12"/>
        <v>41959.369988425926</v>
      </c>
      <c r="P210" s="18">
        <f t="shared" si="13"/>
        <v>41989.369988425926</v>
      </c>
      <c r="Q210" t="s">
        <v>8268</v>
      </c>
      <c r="R210" s="7" t="e">
        <f t="shared" si="15"/>
        <v>#DIV/0!</v>
      </c>
      <c r="S210" s="12" t="s">
        <v>8309</v>
      </c>
      <c r="T210" t="s">
        <v>8313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7">
        <v>25000</v>
      </c>
      <c r="E211">
        <v>0</v>
      </c>
      <c r="F211" t="s">
        <v>8221</v>
      </c>
      <c r="G211" t="s">
        <v>8224</v>
      </c>
      <c r="H211" t="s">
        <v>8246</v>
      </c>
      <c r="I211" s="9">
        <v>1436566135</v>
      </c>
      <c r="J211">
        <v>1433974135</v>
      </c>
      <c r="K211" t="b">
        <v>0</v>
      </c>
      <c r="L211">
        <v>0</v>
      </c>
      <c r="M211" t="b">
        <v>0</v>
      </c>
      <c r="N211" s="11">
        <f t="shared" si="14"/>
        <v>0</v>
      </c>
      <c r="O211" s="22">
        <f t="shared" si="12"/>
        <v>42165.922858796301</v>
      </c>
      <c r="P211" s="18">
        <f t="shared" si="13"/>
        <v>42195.922858796301</v>
      </c>
      <c r="Q211" t="s">
        <v>8268</v>
      </c>
      <c r="R211" s="7" t="e">
        <f t="shared" si="15"/>
        <v>#DIV/0!</v>
      </c>
      <c r="S211" s="12" t="s">
        <v>8309</v>
      </c>
      <c r="T211" t="s">
        <v>8313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7">
        <v>12000</v>
      </c>
      <c r="E212">
        <v>3030</v>
      </c>
      <c r="F212" t="s">
        <v>8221</v>
      </c>
      <c r="G212" t="s">
        <v>8224</v>
      </c>
      <c r="H212" t="s">
        <v>8246</v>
      </c>
      <c r="I212" s="9">
        <v>1443675600</v>
      </c>
      <c r="J212">
        <v>1441157592</v>
      </c>
      <c r="K212" t="b">
        <v>0</v>
      </c>
      <c r="L212">
        <v>33</v>
      </c>
      <c r="M212" t="b">
        <v>0</v>
      </c>
      <c r="N212" s="11">
        <f t="shared" si="14"/>
        <v>25.25</v>
      </c>
      <c r="O212" s="22">
        <f t="shared" si="12"/>
        <v>42249.064722222218</v>
      </c>
      <c r="P212" s="18">
        <f t="shared" si="13"/>
        <v>42278.208333333328</v>
      </c>
      <c r="Q212" t="s">
        <v>8268</v>
      </c>
      <c r="R212" s="7">
        <f t="shared" si="15"/>
        <v>91.818181818181813</v>
      </c>
      <c r="S212" s="12" t="s">
        <v>8309</v>
      </c>
      <c r="T212" t="s">
        <v>8313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7">
        <v>5000</v>
      </c>
      <c r="E213">
        <v>2230</v>
      </c>
      <c r="F213" t="s">
        <v>8221</v>
      </c>
      <c r="G213" t="s">
        <v>8224</v>
      </c>
      <c r="H213" t="s">
        <v>8246</v>
      </c>
      <c r="I213" s="9">
        <v>1442634617</v>
      </c>
      <c r="J213">
        <v>1440042617</v>
      </c>
      <c r="K213" t="b">
        <v>0</v>
      </c>
      <c r="L213">
        <v>12</v>
      </c>
      <c r="M213" t="b">
        <v>0</v>
      </c>
      <c r="N213" s="11">
        <f t="shared" si="14"/>
        <v>44.6</v>
      </c>
      <c r="O213" s="22">
        <f t="shared" si="12"/>
        <v>42236.159918981488</v>
      </c>
      <c r="P213" s="18">
        <f t="shared" si="13"/>
        <v>42266.159918981488</v>
      </c>
      <c r="Q213" t="s">
        <v>8268</v>
      </c>
      <c r="R213" s="7">
        <f t="shared" si="15"/>
        <v>185.83333333333334</v>
      </c>
      <c r="S213" s="12" t="s">
        <v>8309</v>
      </c>
      <c r="T213" t="s">
        <v>8313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7">
        <v>6300</v>
      </c>
      <c r="E214">
        <v>1</v>
      </c>
      <c r="F214" t="s">
        <v>8221</v>
      </c>
      <c r="G214" t="s">
        <v>8224</v>
      </c>
      <c r="H214" t="s">
        <v>8246</v>
      </c>
      <c r="I214" s="9">
        <v>1460837320</v>
      </c>
      <c r="J214">
        <v>1455656920</v>
      </c>
      <c r="K214" t="b">
        <v>0</v>
      </c>
      <c r="L214">
        <v>1</v>
      </c>
      <c r="M214" t="b">
        <v>0</v>
      </c>
      <c r="N214" s="11">
        <f t="shared" si="14"/>
        <v>1.5873015873015872E-2</v>
      </c>
      <c r="O214" s="22">
        <f t="shared" si="12"/>
        <v>42416.881018518514</v>
      </c>
      <c r="P214" s="18">
        <f t="shared" si="13"/>
        <v>42476.839351851857</v>
      </c>
      <c r="Q214" t="s">
        <v>8268</v>
      </c>
      <c r="R214" s="7">
        <f t="shared" si="15"/>
        <v>1</v>
      </c>
      <c r="S214" s="12" t="s">
        <v>8309</v>
      </c>
      <c r="T214" t="s">
        <v>8313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7">
        <v>50000</v>
      </c>
      <c r="E215">
        <v>20</v>
      </c>
      <c r="F215" t="s">
        <v>8221</v>
      </c>
      <c r="G215" t="s">
        <v>8224</v>
      </c>
      <c r="H215" t="s">
        <v>8246</v>
      </c>
      <c r="I215" s="9">
        <v>1439734001</v>
      </c>
      <c r="J215">
        <v>1437142547</v>
      </c>
      <c r="K215" t="b">
        <v>0</v>
      </c>
      <c r="L215">
        <v>1</v>
      </c>
      <c r="M215" t="b">
        <v>0</v>
      </c>
      <c r="N215" s="11">
        <f t="shared" si="14"/>
        <v>0.04</v>
      </c>
      <c r="O215" s="22">
        <f t="shared" si="12"/>
        <v>42202.594293981485</v>
      </c>
      <c r="P215" s="18">
        <f t="shared" si="13"/>
        <v>42232.587974537033</v>
      </c>
      <c r="Q215" t="s">
        <v>8268</v>
      </c>
      <c r="R215" s="7">
        <f t="shared" si="15"/>
        <v>20</v>
      </c>
      <c r="S215" s="12" t="s">
        <v>8309</v>
      </c>
      <c r="T215" t="s">
        <v>8313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7">
        <v>12500</v>
      </c>
      <c r="E216">
        <v>1</v>
      </c>
      <c r="F216" t="s">
        <v>8221</v>
      </c>
      <c r="G216" t="s">
        <v>8224</v>
      </c>
      <c r="H216" t="s">
        <v>8246</v>
      </c>
      <c r="I216" s="9">
        <v>1425655349</v>
      </c>
      <c r="J216">
        <v>1420471349</v>
      </c>
      <c r="K216" t="b">
        <v>0</v>
      </c>
      <c r="L216">
        <v>1</v>
      </c>
      <c r="M216" t="b">
        <v>0</v>
      </c>
      <c r="N216" s="11">
        <f t="shared" si="14"/>
        <v>8.0000000000000002E-3</v>
      </c>
      <c r="O216" s="22">
        <f t="shared" si="12"/>
        <v>42009.64061342593</v>
      </c>
      <c r="P216" s="18">
        <f t="shared" si="13"/>
        <v>42069.64061342593</v>
      </c>
      <c r="Q216" t="s">
        <v>8268</v>
      </c>
      <c r="R216" s="7">
        <f t="shared" si="15"/>
        <v>1</v>
      </c>
      <c r="S216" s="12" t="s">
        <v>8309</v>
      </c>
      <c r="T216" t="s">
        <v>8313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7">
        <v>4400</v>
      </c>
      <c r="E217">
        <v>10</v>
      </c>
      <c r="F217" t="s">
        <v>8221</v>
      </c>
      <c r="G217" t="s">
        <v>8225</v>
      </c>
      <c r="H217" t="s">
        <v>8247</v>
      </c>
      <c r="I217" s="9">
        <v>1455753540</v>
      </c>
      <c r="J217">
        <v>1452058282</v>
      </c>
      <c r="K217" t="b">
        <v>0</v>
      </c>
      <c r="L217">
        <v>1</v>
      </c>
      <c r="M217" t="b">
        <v>0</v>
      </c>
      <c r="N217" s="11">
        <f t="shared" si="14"/>
        <v>0.22727272727272727</v>
      </c>
      <c r="O217" s="22">
        <f t="shared" si="12"/>
        <v>42375.230115740742</v>
      </c>
      <c r="P217" s="18">
        <f t="shared" si="13"/>
        <v>42417.999305555553</v>
      </c>
      <c r="Q217" t="s">
        <v>8268</v>
      </c>
      <c r="R217" s="7">
        <f t="shared" si="15"/>
        <v>10</v>
      </c>
      <c r="S217" s="12" t="s">
        <v>8309</v>
      </c>
      <c r="T217" t="s">
        <v>8313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7">
        <v>50000</v>
      </c>
      <c r="E218">
        <v>27849.22</v>
      </c>
      <c r="F218" t="s">
        <v>8221</v>
      </c>
      <c r="G218" t="s">
        <v>8224</v>
      </c>
      <c r="H218" t="s">
        <v>8246</v>
      </c>
      <c r="I218" s="9">
        <v>1429740037</v>
      </c>
      <c r="J218">
        <v>1425423637</v>
      </c>
      <c r="K218" t="b">
        <v>0</v>
      </c>
      <c r="L218">
        <v>84</v>
      </c>
      <c r="M218" t="b">
        <v>0</v>
      </c>
      <c r="N218" s="11">
        <f t="shared" si="14"/>
        <v>55.698440000000005</v>
      </c>
      <c r="O218" s="22">
        <f t="shared" si="12"/>
        <v>42066.958761574075</v>
      </c>
      <c r="P218" s="18">
        <f t="shared" si="13"/>
        <v>42116.917094907403</v>
      </c>
      <c r="Q218" t="s">
        <v>8268</v>
      </c>
      <c r="R218" s="7">
        <f t="shared" si="15"/>
        <v>331.53833333333336</v>
      </c>
      <c r="S218" s="12" t="s">
        <v>8309</v>
      </c>
      <c r="T218" t="s">
        <v>8313</v>
      </c>
    </row>
    <row r="219" spans="1:20" x14ac:dyDescent="0.35">
      <c r="A219">
        <v>217</v>
      </c>
      <c r="B219" s="3" t="s">
        <v>219</v>
      </c>
      <c r="C219" s="3" t="s">
        <v>4327</v>
      </c>
      <c r="D219" s="7">
        <v>100000</v>
      </c>
      <c r="E219">
        <v>11943</v>
      </c>
      <c r="F219" t="s">
        <v>8221</v>
      </c>
      <c r="G219" t="s">
        <v>8235</v>
      </c>
      <c r="H219" t="s">
        <v>8255</v>
      </c>
      <c r="I219" s="9">
        <v>1419780149</v>
      </c>
      <c r="J219">
        <v>1417101749</v>
      </c>
      <c r="K219" t="b">
        <v>0</v>
      </c>
      <c r="L219">
        <v>38</v>
      </c>
      <c r="M219" t="b">
        <v>0</v>
      </c>
      <c r="N219" s="11">
        <f t="shared" si="14"/>
        <v>11.943</v>
      </c>
      <c r="O219" s="22">
        <f t="shared" si="12"/>
        <v>41970.64061342593</v>
      </c>
      <c r="P219" s="18">
        <f t="shared" si="13"/>
        <v>42001.64061342593</v>
      </c>
      <c r="Q219" t="s">
        <v>8268</v>
      </c>
      <c r="R219" s="7">
        <f t="shared" si="15"/>
        <v>314.28947368421052</v>
      </c>
      <c r="S219" s="12" t="s">
        <v>8309</v>
      </c>
      <c r="T219" t="s">
        <v>8313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7">
        <v>5000</v>
      </c>
      <c r="E220">
        <v>100</v>
      </c>
      <c r="F220" t="s">
        <v>8221</v>
      </c>
      <c r="G220" t="s">
        <v>8224</v>
      </c>
      <c r="H220" t="s">
        <v>8246</v>
      </c>
      <c r="I220" s="9">
        <v>1431702289</v>
      </c>
      <c r="J220">
        <v>1426518289</v>
      </c>
      <c r="K220" t="b">
        <v>0</v>
      </c>
      <c r="L220">
        <v>1</v>
      </c>
      <c r="M220" t="b">
        <v>0</v>
      </c>
      <c r="N220" s="11">
        <f t="shared" si="14"/>
        <v>2</v>
      </c>
      <c r="O220" s="22">
        <f t="shared" si="12"/>
        <v>42079.628344907411</v>
      </c>
      <c r="P220" s="18">
        <f t="shared" si="13"/>
        <v>42139.628344907411</v>
      </c>
      <c r="Q220" t="s">
        <v>8268</v>
      </c>
      <c r="R220" s="7">
        <f t="shared" si="15"/>
        <v>100</v>
      </c>
      <c r="S220" s="12" t="s">
        <v>8309</v>
      </c>
      <c r="T220" t="s">
        <v>8313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7">
        <v>50000</v>
      </c>
      <c r="E221">
        <v>8815</v>
      </c>
      <c r="F221" t="s">
        <v>8221</v>
      </c>
      <c r="G221" t="s">
        <v>8224</v>
      </c>
      <c r="H221" t="s">
        <v>8246</v>
      </c>
      <c r="I221" s="9">
        <v>1459493940</v>
      </c>
      <c r="J221">
        <v>1456732225</v>
      </c>
      <c r="K221" t="b">
        <v>0</v>
      </c>
      <c r="L221">
        <v>76</v>
      </c>
      <c r="M221" t="b">
        <v>0</v>
      </c>
      <c r="N221" s="11">
        <f t="shared" si="14"/>
        <v>17.630000000000003</v>
      </c>
      <c r="O221" s="22">
        <f t="shared" si="12"/>
        <v>42429.326678240745</v>
      </c>
      <c r="P221" s="18">
        <f t="shared" si="13"/>
        <v>42461.290972222225</v>
      </c>
      <c r="Q221" t="s">
        <v>8268</v>
      </c>
      <c r="R221" s="7">
        <f t="shared" si="15"/>
        <v>115.98684210526316</v>
      </c>
      <c r="S221" s="12" t="s">
        <v>8309</v>
      </c>
      <c r="T221" t="s">
        <v>8313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7">
        <v>50000</v>
      </c>
      <c r="E222">
        <v>360</v>
      </c>
      <c r="F222" t="s">
        <v>8221</v>
      </c>
      <c r="G222" t="s">
        <v>8224</v>
      </c>
      <c r="H222" t="s">
        <v>8246</v>
      </c>
      <c r="I222" s="9">
        <v>1440101160</v>
      </c>
      <c r="J222">
        <v>1436542030</v>
      </c>
      <c r="K222" t="b">
        <v>0</v>
      </c>
      <c r="L222">
        <v>3</v>
      </c>
      <c r="M222" t="b">
        <v>0</v>
      </c>
      <c r="N222" s="11">
        <f t="shared" si="14"/>
        <v>0.72</v>
      </c>
      <c r="O222" s="22">
        <f t="shared" si="12"/>
        <v>42195.643865740742</v>
      </c>
      <c r="P222" s="18">
        <f t="shared" si="13"/>
        <v>42236.837499999994</v>
      </c>
      <c r="Q222" t="s">
        <v>8268</v>
      </c>
      <c r="R222" s="7">
        <f t="shared" si="15"/>
        <v>120</v>
      </c>
      <c r="S222" s="12" t="s">
        <v>8309</v>
      </c>
      <c r="T222" t="s">
        <v>8313</v>
      </c>
    </row>
    <row r="223" spans="1:20" x14ac:dyDescent="0.35">
      <c r="A223">
        <v>221</v>
      </c>
      <c r="B223" s="3" t="s">
        <v>223</v>
      </c>
      <c r="C223" s="3" t="s">
        <v>4331</v>
      </c>
      <c r="D223" s="7">
        <v>50000</v>
      </c>
      <c r="E223">
        <v>0</v>
      </c>
      <c r="F223" t="s">
        <v>8221</v>
      </c>
      <c r="G223" t="s">
        <v>8224</v>
      </c>
      <c r="H223" t="s">
        <v>8246</v>
      </c>
      <c r="I223" s="9">
        <v>1427569564</v>
      </c>
      <c r="J223">
        <v>1422389164</v>
      </c>
      <c r="K223" t="b">
        <v>0</v>
      </c>
      <c r="L223">
        <v>0</v>
      </c>
      <c r="M223" t="b">
        <v>0</v>
      </c>
      <c r="N223" s="11">
        <f t="shared" si="14"/>
        <v>0</v>
      </c>
      <c r="O223" s="22">
        <f t="shared" si="12"/>
        <v>42031.837546296301</v>
      </c>
      <c r="P223" s="18">
        <f t="shared" si="13"/>
        <v>42091.79587962963</v>
      </c>
      <c r="Q223" t="s">
        <v>8268</v>
      </c>
      <c r="R223" s="7" t="e">
        <f t="shared" si="15"/>
        <v>#DIV/0!</v>
      </c>
      <c r="S223" s="12" t="s">
        <v>8309</v>
      </c>
      <c r="T223" t="s">
        <v>8313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7">
        <v>1000</v>
      </c>
      <c r="E224">
        <v>130</v>
      </c>
      <c r="F224" t="s">
        <v>8221</v>
      </c>
      <c r="G224" t="s">
        <v>8224</v>
      </c>
      <c r="H224" t="s">
        <v>8246</v>
      </c>
      <c r="I224" s="9">
        <v>1427423940</v>
      </c>
      <c r="J224">
        <v>1422383318</v>
      </c>
      <c r="K224" t="b">
        <v>0</v>
      </c>
      <c r="L224">
        <v>2</v>
      </c>
      <c r="M224" t="b">
        <v>0</v>
      </c>
      <c r="N224" s="11">
        <f t="shared" si="14"/>
        <v>13</v>
      </c>
      <c r="O224" s="22">
        <f t="shared" si="12"/>
        <v>42031.769884259258</v>
      </c>
      <c r="P224" s="18">
        <f t="shared" si="13"/>
        <v>42090.110416666663</v>
      </c>
      <c r="Q224" t="s">
        <v>8268</v>
      </c>
      <c r="R224" s="7">
        <f t="shared" si="15"/>
        <v>65</v>
      </c>
      <c r="S224" s="12" t="s">
        <v>8309</v>
      </c>
      <c r="T224" t="s">
        <v>8313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7">
        <v>1500000</v>
      </c>
      <c r="E225">
        <v>0</v>
      </c>
      <c r="F225" t="s">
        <v>8221</v>
      </c>
      <c r="G225" t="s">
        <v>8224</v>
      </c>
      <c r="H225" t="s">
        <v>8246</v>
      </c>
      <c r="I225" s="9">
        <v>1463879100</v>
      </c>
      <c r="J225">
        <v>1461287350</v>
      </c>
      <c r="K225" t="b">
        <v>0</v>
      </c>
      <c r="L225">
        <v>0</v>
      </c>
      <c r="M225" t="b">
        <v>0</v>
      </c>
      <c r="N225" s="11">
        <f t="shared" si="14"/>
        <v>0</v>
      </c>
      <c r="O225" s="22">
        <f t="shared" si="12"/>
        <v>42482.048032407409</v>
      </c>
      <c r="P225" s="18">
        <f t="shared" si="13"/>
        <v>42512.045138888891</v>
      </c>
      <c r="Q225" t="s">
        <v>8268</v>
      </c>
      <c r="R225" s="7" t="e">
        <f t="shared" si="15"/>
        <v>#DIV/0!</v>
      </c>
      <c r="S225" s="12" t="s">
        <v>8309</v>
      </c>
      <c r="T225" t="s">
        <v>8313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7">
        <v>6000000</v>
      </c>
      <c r="E226">
        <v>0</v>
      </c>
      <c r="F226" t="s">
        <v>8221</v>
      </c>
      <c r="G226" t="s">
        <v>8226</v>
      </c>
      <c r="H226" t="s">
        <v>8248</v>
      </c>
      <c r="I226" s="9">
        <v>1436506726</v>
      </c>
      <c r="J226">
        <v>1431322726</v>
      </c>
      <c r="K226" t="b">
        <v>0</v>
      </c>
      <c r="L226">
        <v>0</v>
      </c>
      <c r="M226" t="b">
        <v>0</v>
      </c>
      <c r="N226" s="11">
        <f t="shared" si="14"/>
        <v>0</v>
      </c>
      <c r="O226" s="22">
        <f t="shared" si="12"/>
        <v>42135.235254629632</v>
      </c>
      <c r="P226" s="18">
        <f t="shared" si="13"/>
        <v>42195.235254629632</v>
      </c>
      <c r="Q226" t="s">
        <v>8268</v>
      </c>
      <c r="R226" s="7" t="e">
        <f t="shared" si="15"/>
        <v>#DIV/0!</v>
      </c>
      <c r="S226" s="12" t="s">
        <v>8309</v>
      </c>
      <c r="T226" t="s">
        <v>8313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7">
        <v>200</v>
      </c>
      <c r="E227">
        <v>0</v>
      </c>
      <c r="F227" t="s">
        <v>8221</v>
      </c>
      <c r="G227" t="s">
        <v>8224</v>
      </c>
      <c r="H227" t="s">
        <v>8246</v>
      </c>
      <c r="I227" s="9">
        <v>1460153054</v>
      </c>
      <c r="J227">
        <v>1457564654</v>
      </c>
      <c r="K227" t="b">
        <v>0</v>
      </c>
      <c r="L227">
        <v>0</v>
      </c>
      <c r="M227" t="b">
        <v>0</v>
      </c>
      <c r="N227" s="11">
        <f t="shared" si="14"/>
        <v>0</v>
      </c>
      <c r="O227" s="22">
        <f t="shared" si="12"/>
        <v>42438.961273148147</v>
      </c>
      <c r="P227" s="18">
        <f t="shared" si="13"/>
        <v>42468.919606481482</v>
      </c>
      <c r="Q227" t="s">
        <v>8268</v>
      </c>
      <c r="R227" s="7" t="e">
        <f t="shared" si="15"/>
        <v>#DIV/0!</v>
      </c>
      <c r="S227" s="12" t="s">
        <v>8309</v>
      </c>
      <c r="T227" t="s">
        <v>8313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7">
        <v>29000</v>
      </c>
      <c r="E228">
        <v>250</v>
      </c>
      <c r="F228" t="s">
        <v>8221</v>
      </c>
      <c r="G228" t="s">
        <v>8225</v>
      </c>
      <c r="H228" t="s">
        <v>8247</v>
      </c>
      <c r="I228" s="9">
        <v>1433064540</v>
      </c>
      <c r="J228">
        <v>1428854344</v>
      </c>
      <c r="K228" t="b">
        <v>0</v>
      </c>
      <c r="L228">
        <v>2</v>
      </c>
      <c r="M228" t="b">
        <v>0</v>
      </c>
      <c r="N228" s="11">
        <f t="shared" si="14"/>
        <v>0.86206896551724133</v>
      </c>
      <c r="O228" s="22">
        <f t="shared" si="12"/>
        <v>42106.666018518517</v>
      </c>
      <c r="P228" s="18">
        <f t="shared" si="13"/>
        <v>42155.395138888889</v>
      </c>
      <c r="Q228" t="s">
        <v>8268</v>
      </c>
      <c r="R228" s="7">
        <f t="shared" si="15"/>
        <v>125</v>
      </c>
      <c r="S228" s="12" t="s">
        <v>8309</v>
      </c>
      <c r="T228" t="s">
        <v>8313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7">
        <v>28000</v>
      </c>
      <c r="E229">
        <v>0</v>
      </c>
      <c r="F229" t="s">
        <v>8221</v>
      </c>
      <c r="G229" t="s">
        <v>8224</v>
      </c>
      <c r="H229" t="s">
        <v>8246</v>
      </c>
      <c r="I229" s="9">
        <v>1436477241</v>
      </c>
      <c r="J229">
        <v>1433885241</v>
      </c>
      <c r="K229" t="b">
        <v>0</v>
      </c>
      <c r="L229">
        <v>0</v>
      </c>
      <c r="M229" t="b">
        <v>0</v>
      </c>
      <c r="N229" s="11">
        <f t="shared" si="14"/>
        <v>0</v>
      </c>
      <c r="O229" s="22">
        <f t="shared" si="12"/>
        <v>42164.893993055557</v>
      </c>
      <c r="P229" s="18">
        <f t="shared" si="13"/>
        <v>42194.893993055557</v>
      </c>
      <c r="Q229" t="s">
        <v>8268</v>
      </c>
      <c r="R229" s="7" t="e">
        <f t="shared" si="15"/>
        <v>#DIV/0!</v>
      </c>
      <c r="S229" s="12" t="s">
        <v>8309</v>
      </c>
      <c r="T229" t="s">
        <v>8313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7">
        <v>8000</v>
      </c>
      <c r="E230">
        <v>0</v>
      </c>
      <c r="F230" t="s">
        <v>8221</v>
      </c>
      <c r="G230" t="s">
        <v>8225</v>
      </c>
      <c r="H230" t="s">
        <v>8247</v>
      </c>
      <c r="I230" s="9">
        <v>1433176105</v>
      </c>
      <c r="J230">
        <v>1427992105</v>
      </c>
      <c r="K230" t="b">
        <v>0</v>
      </c>
      <c r="L230">
        <v>0</v>
      </c>
      <c r="M230" t="b">
        <v>0</v>
      </c>
      <c r="N230" s="11">
        <f t="shared" si="14"/>
        <v>0</v>
      </c>
      <c r="O230" s="22">
        <f t="shared" si="12"/>
        <v>42096.686400462961</v>
      </c>
      <c r="P230" s="18">
        <f t="shared" si="13"/>
        <v>42156.686400462961</v>
      </c>
      <c r="Q230" t="s">
        <v>8268</v>
      </c>
      <c r="R230" s="7" t="e">
        <f t="shared" si="15"/>
        <v>#DIV/0!</v>
      </c>
      <c r="S230" s="12" t="s">
        <v>8309</v>
      </c>
      <c r="T230" t="s">
        <v>8313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7">
        <v>3000</v>
      </c>
      <c r="E231">
        <v>0</v>
      </c>
      <c r="F231" t="s">
        <v>8221</v>
      </c>
      <c r="G231" t="s">
        <v>8236</v>
      </c>
      <c r="H231" t="s">
        <v>8249</v>
      </c>
      <c r="I231" s="9">
        <v>1455402297</v>
      </c>
      <c r="J231">
        <v>1452810297</v>
      </c>
      <c r="K231" t="b">
        <v>0</v>
      </c>
      <c r="L231">
        <v>0</v>
      </c>
      <c r="M231" t="b">
        <v>0</v>
      </c>
      <c r="N231" s="11">
        <f t="shared" si="14"/>
        <v>0</v>
      </c>
      <c r="O231" s="22">
        <f t="shared" si="12"/>
        <v>42383.933993055558</v>
      </c>
      <c r="P231" s="18">
        <f t="shared" si="13"/>
        <v>42413.933993055558</v>
      </c>
      <c r="Q231" t="s">
        <v>8268</v>
      </c>
      <c r="R231" s="7" t="e">
        <f t="shared" si="15"/>
        <v>#DIV/0!</v>
      </c>
      <c r="S231" s="12" t="s">
        <v>8309</v>
      </c>
      <c r="T231" t="s">
        <v>8313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7">
        <v>15000</v>
      </c>
      <c r="E232">
        <v>60</v>
      </c>
      <c r="F232" t="s">
        <v>8221</v>
      </c>
      <c r="G232" t="s">
        <v>8224</v>
      </c>
      <c r="H232" t="s">
        <v>8246</v>
      </c>
      <c r="I232" s="9">
        <v>1433443151</v>
      </c>
      <c r="J232">
        <v>1430851151</v>
      </c>
      <c r="K232" t="b">
        <v>0</v>
      </c>
      <c r="L232">
        <v>2</v>
      </c>
      <c r="M232" t="b">
        <v>0</v>
      </c>
      <c r="N232" s="11">
        <f t="shared" si="14"/>
        <v>0.4</v>
      </c>
      <c r="O232" s="22">
        <f t="shared" si="12"/>
        <v>42129.777210648142</v>
      </c>
      <c r="P232" s="18">
        <f t="shared" si="13"/>
        <v>42159.777210648142</v>
      </c>
      <c r="Q232" t="s">
        <v>8268</v>
      </c>
      <c r="R232" s="7">
        <f t="shared" si="15"/>
        <v>30</v>
      </c>
      <c r="S232" s="12" t="s">
        <v>8309</v>
      </c>
      <c r="T232" t="s">
        <v>8313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7">
        <v>1500000</v>
      </c>
      <c r="E233">
        <v>0</v>
      </c>
      <c r="F233" t="s">
        <v>8221</v>
      </c>
      <c r="G233" t="s">
        <v>8224</v>
      </c>
      <c r="H233" t="s">
        <v>8246</v>
      </c>
      <c r="I233" s="9">
        <v>1451775651</v>
      </c>
      <c r="J233">
        <v>1449183651</v>
      </c>
      <c r="K233" t="b">
        <v>0</v>
      </c>
      <c r="L233">
        <v>0</v>
      </c>
      <c r="M233" t="b">
        <v>0</v>
      </c>
      <c r="N233" s="11">
        <f t="shared" si="14"/>
        <v>0</v>
      </c>
      <c r="O233" s="22">
        <f t="shared" si="12"/>
        <v>42341.958923611113</v>
      </c>
      <c r="P233" s="18">
        <f t="shared" si="13"/>
        <v>42371.958923611113</v>
      </c>
      <c r="Q233" t="s">
        <v>8268</v>
      </c>
      <c r="R233" s="7" t="e">
        <f t="shared" si="15"/>
        <v>#DIV/0!</v>
      </c>
      <c r="S233" s="12" t="s">
        <v>8309</v>
      </c>
      <c r="T233" t="s">
        <v>8313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7">
        <v>4000</v>
      </c>
      <c r="E234">
        <v>110</v>
      </c>
      <c r="F234" t="s">
        <v>8221</v>
      </c>
      <c r="G234" t="s">
        <v>8225</v>
      </c>
      <c r="H234" t="s">
        <v>8247</v>
      </c>
      <c r="I234" s="9">
        <v>1425066546</v>
      </c>
      <c r="J234">
        <v>1422474546</v>
      </c>
      <c r="K234" t="b">
        <v>0</v>
      </c>
      <c r="L234">
        <v>7</v>
      </c>
      <c r="M234" t="b">
        <v>0</v>
      </c>
      <c r="N234" s="11">
        <f t="shared" si="14"/>
        <v>2.75</v>
      </c>
      <c r="O234" s="22">
        <f t="shared" si="12"/>
        <v>42032.82576388889</v>
      </c>
      <c r="P234" s="18">
        <f t="shared" si="13"/>
        <v>42062.82576388889</v>
      </c>
      <c r="Q234" t="s">
        <v>8268</v>
      </c>
      <c r="R234" s="7">
        <f t="shared" si="15"/>
        <v>15.714285714285714</v>
      </c>
      <c r="S234" s="12" t="s">
        <v>8309</v>
      </c>
      <c r="T234" t="s">
        <v>8313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7">
        <v>350000</v>
      </c>
      <c r="E235">
        <v>0</v>
      </c>
      <c r="F235" t="s">
        <v>8221</v>
      </c>
      <c r="G235" t="s">
        <v>8224</v>
      </c>
      <c r="H235" t="s">
        <v>8246</v>
      </c>
      <c r="I235" s="9">
        <v>1475185972</v>
      </c>
      <c r="J235">
        <v>1472593972</v>
      </c>
      <c r="K235" t="b">
        <v>0</v>
      </c>
      <c r="L235">
        <v>0</v>
      </c>
      <c r="M235" t="b">
        <v>0</v>
      </c>
      <c r="N235" s="11">
        <f t="shared" si="14"/>
        <v>0</v>
      </c>
      <c r="O235" s="22">
        <f t="shared" si="12"/>
        <v>42612.911712962959</v>
      </c>
      <c r="P235" s="18">
        <f t="shared" si="13"/>
        <v>42642.911712962959</v>
      </c>
      <c r="Q235" t="s">
        <v>8268</v>
      </c>
      <c r="R235" s="7" t="e">
        <f t="shared" si="15"/>
        <v>#DIV/0!</v>
      </c>
      <c r="S235" s="12" t="s">
        <v>8309</v>
      </c>
      <c r="T235" t="s">
        <v>8313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7">
        <v>1000</v>
      </c>
      <c r="E236">
        <v>401</v>
      </c>
      <c r="F236" t="s">
        <v>8221</v>
      </c>
      <c r="G236" t="s">
        <v>8224</v>
      </c>
      <c r="H236" t="s">
        <v>8246</v>
      </c>
      <c r="I236" s="9">
        <v>1434847859</v>
      </c>
      <c r="J236">
        <v>1431391859</v>
      </c>
      <c r="K236" t="b">
        <v>0</v>
      </c>
      <c r="L236">
        <v>5</v>
      </c>
      <c r="M236" t="b">
        <v>0</v>
      </c>
      <c r="N236" s="11">
        <f t="shared" si="14"/>
        <v>40.1</v>
      </c>
      <c r="O236" s="22">
        <f t="shared" si="12"/>
        <v>42136.035405092596</v>
      </c>
      <c r="P236" s="18">
        <f t="shared" si="13"/>
        <v>42176.035405092596</v>
      </c>
      <c r="Q236" t="s">
        <v>8268</v>
      </c>
      <c r="R236" s="7">
        <f t="shared" si="15"/>
        <v>80.2</v>
      </c>
      <c r="S236" s="12" t="s">
        <v>8309</v>
      </c>
      <c r="T236" t="s">
        <v>8313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7">
        <v>10000</v>
      </c>
      <c r="E237">
        <v>0</v>
      </c>
      <c r="F237" t="s">
        <v>8221</v>
      </c>
      <c r="G237" t="s">
        <v>8224</v>
      </c>
      <c r="H237" t="s">
        <v>8246</v>
      </c>
      <c r="I237" s="9">
        <v>1436478497</v>
      </c>
      <c r="J237">
        <v>1433886497</v>
      </c>
      <c r="K237" t="b">
        <v>0</v>
      </c>
      <c r="L237">
        <v>0</v>
      </c>
      <c r="M237" t="b">
        <v>0</v>
      </c>
      <c r="N237" s="11">
        <f t="shared" si="14"/>
        <v>0</v>
      </c>
      <c r="O237" s="22">
        <f t="shared" si="12"/>
        <v>42164.908530092594</v>
      </c>
      <c r="P237" s="18">
        <f t="shared" si="13"/>
        <v>42194.908530092594</v>
      </c>
      <c r="Q237" t="s">
        <v>8268</v>
      </c>
      <c r="R237" s="7" t="e">
        <f t="shared" si="15"/>
        <v>#DIV/0!</v>
      </c>
      <c r="S237" s="12" t="s">
        <v>8309</v>
      </c>
      <c r="T237" t="s">
        <v>8313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7">
        <v>150000</v>
      </c>
      <c r="E238">
        <v>0</v>
      </c>
      <c r="F238" t="s">
        <v>8221</v>
      </c>
      <c r="G238" t="s">
        <v>8224</v>
      </c>
      <c r="H238" t="s">
        <v>8246</v>
      </c>
      <c r="I238" s="9">
        <v>1451952000</v>
      </c>
      <c r="J238">
        <v>1447380099</v>
      </c>
      <c r="K238" t="b">
        <v>0</v>
      </c>
      <c r="L238">
        <v>0</v>
      </c>
      <c r="M238" t="b">
        <v>0</v>
      </c>
      <c r="N238" s="11">
        <f t="shared" si="14"/>
        <v>0</v>
      </c>
      <c r="O238" s="22">
        <f t="shared" si="12"/>
        <v>42321.08447916666</v>
      </c>
      <c r="P238" s="18">
        <f t="shared" si="13"/>
        <v>42374</v>
      </c>
      <c r="Q238" t="s">
        <v>8268</v>
      </c>
      <c r="R238" s="7" t="e">
        <f t="shared" si="15"/>
        <v>#DIV/0!</v>
      </c>
      <c r="S238" s="12" t="s">
        <v>8309</v>
      </c>
      <c r="T238" t="s">
        <v>8313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7">
        <v>15000</v>
      </c>
      <c r="E239">
        <v>50</v>
      </c>
      <c r="F239" t="s">
        <v>8221</v>
      </c>
      <c r="G239" t="s">
        <v>8224</v>
      </c>
      <c r="H239" t="s">
        <v>8246</v>
      </c>
      <c r="I239" s="9">
        <v>1457445069</v>
      </c>
      <c r="J239">
        <v>1452261069</v>
      </c>
      <c r="K239" t="b">
        <v>0</v>
      </c>
      <c r="L239">
        <v>1</v>
      </c>
      <c r="M239" t="b">
        <v>0</v>
      </c>
      <c r="N239" s="11">
        <f t="shared" si="14"/>
        <v>0.33333333333333337</v>
      </c>
      <c r="O239" s="22">
        <f t="shared" si="12"/>
        <v>42377.577187499999</v>
      </c>
      <c r="P239" s="18">
        <f t="shared" si="13"/>
        <v>42437.577187499999</v>
      </c>
      <c r="Q239" t="s">
        <v>8268</v>
      </c>
      <c r="R239" s="7">
        <f t="shared" si="15"/>
        <v>50</v>
      </c>
      <c r="S239" s="12" t="s">
        <v>8309</v>
      </c>
      <c r="T239" t="s">
        <v>8313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7">
        <v>26000</v>
      </c>
      <c r="E240">
        <v>0</v>
      </c>
      <c r="F240" t="s">
        <v>8221</v>
      </c>
      <c r="G240" t="s">
        <v>8224</v>
      </c>
      <c r="H240" t="s">
        <v>8246</v>
      </c>
      <c r="I240" s="9">
        <v>1483088400</v>
      </c>
      <c r="J240">
        <v>1481324760</v>
      </c>
      <c r="K240" t="b">
        <v>0</v>
      </c>
      <c r="L240">
        <v>0</v>
      </c>
      <c r="M240" t="b">
        <v>0</v>
      </c>
      <c r="N240" s="11">
        <f t="shared" si="14"/>
        <v>0</v>
      </c>
      <c r="O240" s="22">
        <f t="shared" si="12"/>
        <v>42713.962499999994</v>
      </c>
      <c r="P240" s="18">
        <f t="shared" si="13"/>
        <v>42734.375</v>
      </c>
      <c r="Q240" t="s">
        <v>8268</v>
      </c>
      <c r="R240" s="7" t="e">
        <f t="shared" si="15"/>
        <v>#DIV/0!</v>
      </c>
      <c r="S240" s="12" t="s">
        <v>8309</v>
      </c>
      <c r="T240" t="s">
        <v>8313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7">
        <v>1000</v>
      </c>
      <c r="E241">
        <v>250</v>
      </c>
      <c r="F241" t="s">
        <v>8221</v>
      </c>
      <c r="G241" t="s">
        <v>8226</v>
      </c>
      <c r="H241" t="s">
        <v>8248</v>
      </c>
      <c r="I241" s="9">
        <v>1446984000</v>
      </c>
      <c r="J241">
        <v>1445308730</v>
      </c>
      <c r="K241" t="b">
        <v>0</v>
      </c>
      <c r="L241">
        <v>5</v>
      </c>
      <c r="M241" t="b">
        <v>0</v>
      </c>
      <c r="N241" s="11">
        <f t="shared" si="14"/>
        <v>25</v>
      </c>
      <c r="O241" s="22">
        <f t="shared" si="12"/>
        <v>42297.110300925924</v>
      </c>
      <c r="P241" s="18">
        <f t="shared" si="13"/>
        <v>42316.5</v>
      </c>
      <c r="Q241" t="s">
        <v>8268</v>
      </c>
      <c r="R241" s="7">
        <f t="shared" si="15"/>
        <v>50</v>
      </c>
      <c r="S241" s="12" t="s">
        <v>8309</v>
      </c>
      <c r="T241" t="s">
        <v>8313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7">
        <v>15000</v>
      </c>
      <c r="E242">
        <v>16145.12</v>
      </c>
      <c r="F242" t="s">
        <v>8219</v>
      </c>
      <c r="G242" t="s">
        <v>8224</v>
      </c>
      <c r="H242" t="s">
        <v>8246</v>
      </c>
      <c r="I242" s="9">
        <v>1367773211</v>
      </c>
      <c r="J242">
        <v>1363885211</v>
      </c>
      <c r="K242" t="b">
        <v>1</v>
      </c>
      <c r="L242">
        <v>137</v>
      </c>
      <c r="M242" t="b">
        <v>1</v>
      </c>
      <c r="N242" s="11">
        <f t="shared" si="14"/>
        <v>107.63413333333334</v>
      </c>
      <c r="O242" s="22">
        <f t="shared" si="12"/>
        <v>41354.708460648151</v>
      </c>
      <c r="P242" s="18">
        <f t="shared" si="13"/>
        <v>41399.708460648151</v>
      </c>
      <c r="Q242" t="s">
        <v>8269</v>
      </c>
      <c r="R242" s="7">
        <f t="shared" si="15"/>
        <v>117.84759124087591</v>
      </c>
      <c r="S242" s="12" t="s">
        <v>8309</v>
      </c>
      <c r="T242" t="s">
        <v>8314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7">
        <v>36400</v>
      </c>
      <c r="E243">
        <v>41000</v>
      </c>
      <c r="F243" t="s">
        <v>8219</v>
      </c>
      <c r="G243" t="s">
        <v>8224</v>
      </c>
      <c r="H243" t="s">
        <v>8246</v>
      </c>
      <c r="I243" s="9">
        <v>1419180304</v>
      </c>
      <c r="J243">
        <v>1415292304</v>
      </c>
      <c r="K243" t="b">
        <v>1</v>
      </c>
      <c r="L243">
        <v>376</v>
      </c>
      <c r="M243" t="b">
        <v>1</v>
      </c>
      <c r="N243" s="11">
        <f t="shared" si="14"/>
        <v>112.63736263736264</v>
      </c>
      <c r="O243" s="22">
        <f t="shared" si="12"/>
        <v>41949.697962962964</v>
      </c>
      <c r="P243" s="18">
        <f t="shared" si="13"/>
        <v>41994.697962962964</v>
      </c>
      <c r="Q243" t="s">
        <v>8269</v>
      </c>
      <c r="R243" s="7">
        <f t="shared" si="15"/>
        <v>109.04255319148936</v>
      </c>
      <c r="S243" s="12" t="s">
        <v>8309</v>
      </c>
      <c r="T243" t="s">
        <v>8314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7">
        <v>13000</v>
      </c>
      <c r="E244">
        <v>14750</v>
      </c>
      <c r="F244" t="s">
        <v>8219</v>
      </c>
      <c r="G244" t="s">
        <v>8224</v>
      </c>
      <c r="H244" t="s">
        <v>8246</v>
      </c>
      <c r="I244" s="9">
        <v>1324381790</v>
      </c>
      <c r="J244">
        <v>1321357790</v>
      </c>
      <c r="K244" t="b">
        <v>1</v>
      </c>
      <c r="L244">
        <v>202</v>
      </c>
      <c r="M244" t="b">
        <v>1</v>
      </c>
      <c r="N244" s="11">
        <f t="shared" si="14"/>
        <v>113.46153846153845</v>
      </c>
      <c r="O244" s="22">
        <f t="shared" si="12"/>
        <v>40862.492939814816</v>
      </c>
      <c r="P244" s="18">
        <f t="shared" si="13"/>
        <v>40897.492939814816</v>
      </c>
      <c r="Q244" t="s">
        <v>8269</v>
      </c>
      <c r="R244" s="7">
        <f t="shared" si="15"/>
        <v>73.019801980198025</v>
      </c>
      <c r="S244" s="12" t="s">
        <v>8309</v>
      </c>
      <c r="T244" t="s">
        <v>8314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7">
        <v>25000</v>
      </c>
      <c r="E245">
        <v>25648</v>
      </c>
      <c r="F245" t="s">
        <v>8219</v>
      </c>
      <c r="G245" t="s">
        <v>8224</v>
      </c>
      <c r="H245" t="s">
        <v>8246</v>
      </c>
      <c r="I245" s="9">
        <v>1393031304</v>
      </c>
      <c r="J245">
        <v>1390439304</v>
      </c>
      <c r="K245" t="b">
        <v>1</v>
      </c>
      <c r="L245">
        <v>328</v>
      </c>
      <c r="M245" t="b">
        <v>1</v>
      </c>
      <c r="N245" s="11">
        <f t="shared" si="14"/>
        <v>102.592</v>
      </c>
      <c r="O245" s="22">
        <f t="shared" si="12"/>
        <v>41662.047500000001</v>
      </c>
      <c r="P245" s="18">
        <f t="shared" si="13"/>
        <v>41692.047500000001</v>
      </c>
      <c r="Q245" t="s">
        <v>8269</v>
      </c>
      <c r="R245" s="7">
        <f t="shared" si="15"/>
        <v>78.195121951219505</v>
      </c>
      <c r="S245" s="12" t="s">
        <v>8309</v>
      </c>
      <c r="T245" t="s">
        <v>8314</v>
      </c>
    </row>
    <row r="246" spans="1:20" ht="58" x14ac:dyDescent="0.35">
      <c r="A246">
        <v>244</v>
      </c>
      <c r="B246" s="4">
        <v>39756</v>
      </c>
      <c r="C246" s="3" t="s">
        <v>4354</v>
      </c>
      <c r="D246" s="7">
        <v>3500</v>
      </c>
      <c r="E246">
        <v>3981.5</v>
      </c>
      <c r="F246" t="s">
        <v>8219</v>
      </c>
      <c r="G246" t="s">
        <v>8224</v>
      </c>
      <c r="H246" t="s">
        <v>8246</v>
      </c>
      <c r="I246" s="9">
        <v>1268723160</v>
      </c>
      <c r="J246">
        <v>1265269559</v>
      </c>
      <c r="K246" t="b">
        <v>1</v>
      </c>
      <c r="L246">
        <v>84</v>
      </c>
      <c r="M246" t="b">
        <v>1</v>
      </c>
      <c r="N246" s="11">
        <f t="shared" si="14"/>
        <v>113.75714285714287</v>
      </c>
      <c r="O246" s="22">
        <f t="shared" si="12"/>
        <v>40213.323599537034</v>
      </c>
      <c r="P246" s="18">
        <f t="shared" si="13"/>
        <v>40253.29583333333</v>
      </c>
      <c r="Q246" t="s">
        <v>8269</v>
      </c>
      <c r="R246" s="7">
        <f t="shared" si="15"/>
        <v>47.398809523809526</v>
      </c>
      <c r="S246" s="12" t="s">
        <v>8309</v>
      </c>
      <c r="T246" t="s">
        <v>8314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7">
        <v>5000</v>
      </c>
      <c r="E247">
        <v>5186</v>
      </c>
      <c r="F247" t="s">
        <v>8219</v>
      </c>
      <c r="G247" t="s">
        <v>8224</v>
      </c>
      <c r="H247" t="s">
        <v>8246</v>
      </c>
      <c r="I247" s="9">
        <v>1345079785</v>
      </c>
      <c r="J247">
        <v>1342487785</v>
      </c>
      <c r="K247" t="b">
        <v>1</v>
      </c>
      <c r="L247">
        <v>96</v>
      </c>
      <c r="M247" t="b">
        <v>1</v>
      </c>
      <c r="N247" s="11">
        <f t="shared" si="14"/>
        <v>103.71999999999998</v>
      </c>
      <c r="O247" s="22">
        <f t="shared" si="12"/>
        <v>41107.053067129629</v>
      </c>
      <c r="P247" s="18">
        <f t="shared" si="13"/>
        <v>41137.053067129629</v>
      </c>
      <c r="Q247" t="s">
        <v>8269</v>
      </c>
      <c r="R247" s="7">
        <f t="shared" si="15"/>
        <v>54.020833333333336</v>
      </c>
      <c r="S247" s="12" t="s">
        <v>8309</v>
      </c>
      <c r="T247" t="s">
        <v>8314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7">
        <v>5000</v>
      </c>
      <c r="E248">
        <v>15273</v>
      </c>
      <c r="F248" t="s">
        <v>8219</v>
      </c>
      <c r="G248" t="s">
        <v>8224</v>
      </c>
      <c r="H248" t="s">
        <v>8246</v>
      </c>
      <c r="I248" s="9">
        <v>1292665405</v>
      </c>
      <c r="J248">
        <v>1288341805</v>
      </c>
      <c r="K248" t="b">
        <v>1</v>
      </c>
      <c r="L248">
        <v>223</v>
      </c>
      <c r="M248" t="b">
        <v>1</v>
      </c>
      <c r="N248" s="11">
        <f t="shared" si="14"/>
        <v>305.46000000000004</v>
      </c>
      <c r="O248" s="22">
        <f t="shared" si="12"/>
        <v>40480.363483796296</v>
      </c>
      <c r="P248" s="18">
        <f t="shared" si="13"/>
        <v>40530.405150462961</v>
      </c>
      <c r="Q248" t="s">
        <v>8269</v>
      </c>
      <c r="R248" s="7">
        <f t="shared" si="15"/>
        <v>68.488789237668158</v>
      </c>
      <c r="S248" s="12" t="s">
        <v>8309</v>
      </c>
      <c r="T248" t="s">
        <v>8314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7">
        <v>5000</v>
      </c>
      <c r="E249">
        <v>6705</v>
      </c>
      <c r="F249" t="s">
        <v>8219</v>
      </c>
      <c r="G249" t="s">
        <v>8224</v>
      </c>
      <c r="H249" t="s">
        <v>8246</v>
      </c>
      <c r="I249" s="9">
        <v>1287200340</v>
      </c>
      <c r="J249">
        <v>1284042614</v>
      </c>
      <c r="K249" t="b">
        <v>1</v>
      </c>
      <c r="L249">
        <v>62</v>
      </c>
      <c r="M249" t="b">
        <v>1</v>
      </c>
      <c r="N249" s="11">
        <f t="shared" si="14"/>
        <v>134.1</v>
      </c>
      <c r="O249" s="22">
        <f t="shared" si="12"/>
        <v>40430.604328703703</v>
      </c>
      <c r="P249" s="18">
        <f t="shared" si="13"/>
        <v>40467.152083333334</v>
      </c>
      <c r="Q249" t="s">
        <v>8269</v>
      </c>
      <c r="R249" s="7">
        <f t="shared" si="15"/>
        <v>108.14516129032258</v>
      </c>
      <c r="S249" s="12" t="s">
        <v>8309</v>
      </c>
      <c r="T249" t="s">
        <v>8314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7">
        <v>85000</v>
      </c>
      <c r="E250">
        <v>86133</v>
      </c>
      <c r="F250" t="s">
        <v>8219</v>
      </c>
      <c r="G250" t="s">
        <v>8224</v>
      </c>
      <c r="H250" t="s">
        <v>8246</v>
      </c>
      <c r="I250" s="9">
        <v>1325961309</v>
      </c>
      <c r="J250">
        <v>1322073309</v>
      </c>
      <c r="K250" t="b">
        <v>1</v>
      </c>
      <c r="L250">
        <v>146</v>
      </c>
      <c r="M250" t="b">
        <v>1</v>
      </c>
      <c r="N250" s="11">
        <f t="shared" si="14"/>
        <v>101.33294117647058</v>
      </c>
      <c r="O250" s="22">
        <f t="shared" si="12"/>
        <v>40870.774409722224</v>
      </c>
      <c r="P250" s="18">
        <f t="shared" si="13"/>
        <v>40915.774409722224</v>
      </c>
      <c r="Q250" t="s">
        <v>8269</v>
      </c>
      <c r="R250" s="7">
        <f t="shared" si="15"/>
        <v>589.95205479452056</v>
      </c>
      <c r="S250" s="12" t="s">
        <v>8309</v>
      </c>
      <c r="T250" t="s">
        <v>8314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7">
        <v>10000</v>
      </c>
      <c r="E251">
        <v>11292</v>
      </c>
      <c r="F251" t="s">
        <v>8219</v>
      </c>
      <c r="G251" t="s">
        <v>8224</v>
      </c>
      <c r="H251" t="s">
        <v>8246</v>
      </c>
      <c r="I251" s="9">
        <v>1282498800</v>
      </c>
      <c r="J251">
        <v>1275603020</v>
      </c>
      <c r="K251" t="b">
        <v>1</v>
      </c>
      <c r="L251">
        <v>235</v>
      </c>
      <c r="M251" t="b">
        <v>1</v>
      </c>
      <c r="N251" s="11">
        <f t="shared" si="14"/>
        <v>112.92</v>
      </c>
      <c r="O251" s="22">
        <f t="shared" si="12"/>
        <v>40332.923842592594</v>
      </c>
      <c r="P251" s="18">
        <f t="shared" si="13"/>
        <v>40412.736111111109</v>
      </c>
      <c r="Q251" t="s">
        <v>8269</v>
      </c>
      <c r="R251" s="7">
        <f t="shared" si="15"/>
        <v>48.051063829787232</v>
      </c>
      <c r="S251" s="12" t="s">
        <v>8309</v>
      </c>
      <c r="T251" t="s">
        <v>8314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7">
        <v>30000</v>
      </c>
      <c r="E252">
        <v>31675</v>
      </c>
      <c r="F252" t="s">
        <v>8219</v>
      </c>
      <c r="G252" t="s">
        <v>8224</v>
      </c>
      <c r="H252" t="s">
        <v>8246</v>
      </c>
      <c r="I252" s="9">
        <v>1370525691</v>
      </c>
      <c r="J252">
        <v>1367933691</v>
      </c>
      <c r="K252" t="b">
        <v>1</v>
      </c>
      <c r="L252">
        <v>437</v>
      </c>
      <c r="M252" t="b">
        <v>1</v>
      </c>
      <c r="N252" s="11">
        <f t="shared" si="14"/>
        <v>105.58333333333334</v>
      </c>
      <c r="O252" s="22">
        <f t="shared" si="12"/>
        <v>41401.565868055557</v>
      </c>
      <c r="P252" s="18">
        <f t="shared" si="13"/>
        <v>41431.565868055557</v>
      </c>
      <c r="Q252" t="s">
        <v>8269</v>
      </c>
      <c r="R252" s="7">
        <f t="shared" si="15"/>
        <v>72.482837528604122</v>
      </c>
      <c r="S252" s="12" t="s">
        <v>8309</v>
      </c>
      <c r="T252" t="s">
        <v>8314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7">
        <v>3500</v>
      </c>
      <c r="E253">
        <v>4395</v>
      </c>
      <c r="F253" t="s">
        <v>8219</v>
      </c>
      <c r="G253" t="s">
        <v>8224</v>
      </c>
      <c r="H253" t="s">
        <v>8246</v>
      </c>
      <c r="I253" s="9">
        <v>1337194800</v>
      </c>
      <c r="J253">
        <v>1334429646</v>
      </c>
      <c r="K253" t="b">
        <v>1</v>
      </c>
      <c r="L253">
        <v>77</v>
      </c>
      <c r="M253" t="b">
        <v>1</v>
      </c>
      <c r="N253" s="11">
        <f t="shared" si="14"/>
        <v>125.57142857142858</v>
      </c>
      <c r="O253" s="22">
        <f t="shared" si="12"/>
        <v>41013.787569444445</v>
      </c>
      <c r="P253" s="18">
        <f t="shared" si="13"/>
        <v>41045.791666666664</v>
      </c>
      <c r="Q253" t="s">
        <v>8269</v>
      </c>
      <c r="R253" s="7">
        <f t="shared" si="15"/>
        <v>57.077922077922075</v>
      </c>
      <c r="S253" s="12" t="s">
        <v>8309</v>
      </c>
      <c r="T253" t="s">
        <v>8314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7">
        <v>5000</v>
      </c>
      <c r="E254">
        <v>9228</v>
      </c>
      <c r="F254" t="s">
        <v>8219</v>
      </c>
      <c r="G254" t="s">
        <v>8224</v>
      </c>
      <c r="H254" t="s">
        <v>8246</v>
      </c>
      <c r="I254" s="9">
        <v>1275364740</v>
      </c>
      <c r="J254">
        <v>1269878058</v>
      </c>
      <c r="K254" t="b">
        <v>1</v>
      </c>
      <c r="L254">
        <v>108</v>
      </c>
      <c r="M254" t="b">
        <v>1</v>
      </c>
      <c r="N254" s="11">
        <f t="shared" si="14"/>
        <v>184.56</v>
      </c>
      <c r="O254" s="22">
        <f t="shared" si="12"/>
        <v>40266.662708333337</v>
      </c>
      <c r="P254" s="18">
        <f t="shared" si="13"/>
        <v>40330.165972222225</v>
      </c>
      <c r="Q254" t="s">
        <v>8269</v>
      </c>
      <c r="R254" s="7">
        <f t="shared" si="15"/>
        <v>85.444444444444443</v>
      </c>
      <c r="S254" s="12" t="s">
        <v>8309</v>
      </c>
      <c r="T254" t="s">
        <v>8314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7">
        <v>1500</v>
      </c>
      <c r="E255">
        <v>1511</v>
      </c>
      <c r="F255" t="s">
        <v>8219</v>
      </c>
      <c r="G255" t="s">
        <v>8224</v>
      </c>
      <c r="H255" t="s">
        <v>8246</v>
      </c>
      <c r="I255" s="9">
        <v>1329320235</v>
      </c>
      <c r="J255">
        <v>1326728235</v>
      </c>
      <c r="K255" t="b">
        <v>1</v>
      </c>
      <c r="L255">
        <v>7</v>
      </c>
      <c r="M255" t="b">
        <v>1</v>
      </c>
      <c r="N255" s="11">
        <f t="shared" si="14"/>
        <v>100.73333333333335</v>
      </c>
      <c r="O255" s="22">
        <f t="shared" si="12"/>
        <v>40924.650868055556</v>
      </c>
      <c r="P255" s="18">
        <f t="shared" si="13"/>
        <v>40954.650868055556</v>
      </c>
      <c r="Q255" t="s">
        <v>8269</v>
      </c>
      <c r="R255" s="7">
        <f t="shared" si="15"/>
        <v>215.85714285714286</v>
      </c>
      <c r="S255" s="12" t="s">
        <v>8309</v>
      </c>
      <c r="T255" t="s">
        <v>8314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7">
        <v>24000</v>
      </c>
      <c r="E256">
        <v>28067.34</v>
      </c>
      <c r="F256" t="s">
        <v>8219</v>
      </c>
      <c r="G256" t="s">
        <v>8224</v>
      </c>
      <c r="H256" t="s">
        <v>8246</v>
      </c>
      <c r="I256" s="9">
        <v>1445047200</v>
      </c>
      <c r="J256">
        <v>1442443910</v>
      </c>
      <c r="K256" t="b">
        <v>1</v>
      </c>
      <c r="L256">
        <v>314</v>
      </c>
      <c r="M256" t="b">
        <v>1</v>
      </c>
      <c r="N256" s="11">
        <f t="shared" si="14"/>
        <v>116.94725</v>
      </c>
      <c r="O256" s="22">
        <f t="shared" si="12"/>
        <v>42263.952662037031</v>
      </c>
      <c r="P256" s="18">
        <f t="shared" si="13"/>
        <v>42294.083333333328</v>
      </c>
      <c r="Q256" t="s">
        <v>8269</v>
      </c>
      <c r="R256" s="7">
        <f t="shared" si="15"/>
        <v>89.38643312101911</v>
      </c>
      <c r="S256" s="12" t="s">
        <v>8309</v>
      </c>
      <c r="T256" t="s">
        <v>8314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7">
        <v>8000</v>
      </c>
      <c r="E257">
        <v>8538.66</v>
      </c>
      <c r="F257" t="s">
        <v>8219</v>
      </c>
      <c r="G257" t="s">
        <v>8224</v>
      </c>
      <c r="H257" t="s">
        <v>8246</v>
      </c>
      <c r="I257" s="9">
        <v>1300275482</v>
      </c>
      <c r="J257">
        <v>1297687082</v>
      </c>
      <c r="K257" t="b">
        <v>1</v>
      </c>
      <c r="L257">
        <v>188</v>
      </c>
      <c r="M257" t="b">
        <v>1</v>
      </c>
      <c r="N257" s="11">
        <f t="shared" si="14"/>
        <v>106.73325</v>
      </c>
      <c r="O257" s="22">
        <f t="shared" si="12"/>
        <v>40588.526412037041</v>
      </c>
      <c r="P257" s="18">
        <f t="shared" si="13"/>
        <v>40618.48474537037</v>
      </c>
      <c r="Q257" t="s">
        <v>8269</v>
      </c>
      <c r="R257" s="7">
        <f t="shared" si="15"/>
        <v>45.418404255319146</v>
      </c>
      <c r="S257" s="12" t="s">
        <v>8309</v>
      </c>
      <c r="T257" t="s">
        <v>8314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7">
        <v>13000</v>
      </c>
      <c r="E258">
        <v>18083</v>
      </c>
      <c r="F258" t="s">
        <v>8219</v>
      </c>
      <c r="G258" t="s">
        <v>8224</v>
      </c>
      <c r="H258" t="s">
        <v>8246</v>
      </c>
      <c r="I258" s="9">
        <v>1363458467</v>
      </c>
      <c r="J258">
        <v>1360866467</v>
      </c>
      <c r="K258" t="b">
        <v>1</v>
      </c>
      <c r="L258">
        <v>275</v>
      </c>
      <c r="M258" t="b">
        <v>1</v>
      </c>
      <c r="N258" s="11">
        <f t="shared" si="14"/>
        <v>139.1</v>
      </c>
      <c r="O258" s="22">
        <f t="shared" ref="O258:O321" si="16">(((J258/60)/60)/24)+DATE(1970,1,1)</f>
        <v>41319.769293981481</v>
      </c>
      <c r="P258" s="18">
        <f t="shared" ref="P258:P321" si="17">(((I258/60)/60)/24)+DATE(1970,1,1)</f>
        <v>41349.769293981481</v>
      </c>
      <c r="Q258" t="s">
        <v>8269</v>
      </c>
      <c r="R258" s="7">
        <f t="shared" si="15"/>
        <v>65.756363636363631</v>
      </c>
      <c r="S258" s="12" t="s">
        <v>8309</v>
      </c>
      <c r="T258" t="s">
        <v>8314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7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9">
        <v>1463670162</v>
      </c>
      <c r="J259">
        <v>1461078162</v>
      </c>
      <c r="K259" t="b">
        <v>1</v>
      </c>
      <c r="L259">
        <v>560</v>
      </c>
      <c r="M259" t="b">
        <v>1</v>
      </c>
      <c r="N259" s="11">
        <f t="shared" ref="N259:N322" si="18">E259/D259*100</f>
        <v>106.72648571428572</v>
      </c>
      <c r="O259" s="22">
        <f t="shared" si="16"/>
        <v>42479.626875000002</v>
      </c>
      <c r="P259" s="18">
        <f t="shared" si="17"/>
        <v>42509.626875000002</v>
      </c>
      <c r="Q259" t="s">
        <v>8269</v>
      </c>
      <c r="R259" s="7">
        <f t="shared" ref="R259:R322" si="19">E259/L259</f>
        <v>66.70405357142856</v>
      </c>
      <c r="S259" s="12" t="s">
        <v>8309</v>
      </c>
      <c r="T259" t="s">
        <v>8314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7">
        <v>30000</v>
      </c>
      <c r="E260">
        <v>57342</v>
      </c>
      <c r="F260" t="s">
        <v>8219</v>
      </c>
      <c r="G260" t="s">
        <v>8224</v>
      </c>
      <c r="H260" t="s">
        <v>8246</v>
      </c>
      <c r="I260" s="9">
        <v>1308359666</v>
      </c>
      <c r="J260">
        <v>1305767666</v>
      </c>
      <c r="K260" t="b">
        <v>1</v>
      </c>
      <c r="L260">
        <v>688</v>
      </c>
      <c r="M260" t="b">
        <v>1</v>
      </c>
      <c r="N260" s="11">
        <f t="shared" si="18"/>
        <v>191.14</v>
      </c>
      <c r="O260" s="22">
        <f t="shared" si="16"/>
        <v>40682.051689814813</v>
      </c>
      <c r="P260" s="18">
        <f t="shared" si="17"/>
        <v>40712.051689814813</v>
      </c>
      <c r="Q260" t="s">
        <v>8269</v>
      </c>
      <c r="R260" s="7">
        <f t="shared" si="19"/>
        <v>83.345930232558146</v>
      </c>
      <c r="S260" s="12" t="s">
        <v>8309</v>
      </c>
      <c r="T260" t="s">
        <v>8314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7">
        <v>75000</v>
      </c>
      <c r="E261">
        <v>98953.42</v>
      </c>
      <c r="F261" t="s">
        <v>8219</v>
      </c>
      <c r="G261" t="s">
        <v>8224</v>
      </c>
      <c r="H261" t="s">
        <v>8246</v>
      </c>
      <c r="I261" s="9">
        <v>1428514969</v>
      </c>
      <c r="J261">
        <v>1425922969</v>
      </c>
      <c r="K261" t="b">
        <v>1</v>
      </c>
      <c r="L261">
        <v>942</v>
      </c>
      <c r="M261" t="b">
        <v>1</v>
      </c>
      <c r="N261" s="11">
        <f t="shared" si="18"/>
        <v>131.93789333333334</v>
      </c>
      <c r="O261" s="22">
        <f t="shared" si="16"/>
        <v>42072.738067129627</v>
      </c>
      <c r="P261" s="18">
        <f t="shared" si="17"/>
        <v>42102.738067129627</v>
      </c>
      <c r="Q261" t="s">
        <v>8269</v>
      </c>
      <c r="R261" s="7">
        <f t="shared" si="19"/>
        <v>105.04609341825902</v>
      </c>
      <c r="S261" s="12" t="s">
        <v>8309</v>
      </c>
      <c r="T261" t="s">
        <v>8314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7">
        <v>10000</v>
      </c>
      <c r="E262">
        <v>10640</v>
      </c>
      <c r="F262" t="s">
        <v>8219</v>
      </c>
      <c r="G262" t="s">
        <v>8224</v>
      </c>
      <c r="H262" t="s">
        <v>8246</v>
      </c>
      <c r="I262" s="9">
        <v>1279360740</v>
      </c>
      <c r="J262">
        <v>1275415679</v>
      </c>
      <c r="K262" t="b">
        <v>1</v>
      </c>
      <c r="L262">
        <v>88</v>
      </c>
      <c r="M262" t="b">
        <v>1</v>
      </c>
      <c r="N262" s="11">
        <f t="shared" si="18"/>
        <v>106.4</v>
      </c>
      <c r="O262" s="22">
        <f t="shared" si="16"/>
        <v>40330.755543981482</v>
      </c>
      <c r="P262" s="18">
        <f t="shared" si="17"/>
        <v>40376.415972222225</v>
      </c>
      <c r="Q262" t="s">
        <v>8269</v>
      </c>
      <c r="R262" s="7">
        <f t="shared" si="19"/>
        <v>120.90909090909091</v>
      </c>
      <c r="S262" s="12" t="s">
        <v>8309</v>
      </c>
      <c r="T262" t="s">
        <v>8314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7">
        <v>20000</v>
      </c>
      <c r="E263">
        <v>21480</v>
      </c>
      <c r="F263" t="s">
        <v>8219</v>
      </c>
      <c r="G263" t="s">
        <v>8224</v>
      </c>
      <c r="H263" t="s">
        <v>8246</v>
      </c>
      <c r="I263" s="9">
        <v>1339080900</v>
      </c>
      <c r="J263">
        <v>1334783704</v>
      </c>
      <c r="K263" t="b">
        <v>1</v>
      </c>
      <c r="L263">
        <v>220</v>
      </c>
      <c r="M263" t="b">
        <v>1</v>
      </c>
      <c r="N263" s="11">
        <f t="shared" si="18"/>
        <v>107.4</v>
      </c>
      <c r="O263" s="22">
        <f t="shared" si="16"/>
        <v>41017.885462962964</v>
      </c>
      <c r="P263" s="18">
        <f t="shared" si="17"/>
        <v>41067.621527777781</v>
      </c>
      <c r="Q263" t="s">
        <v>8269</v>
      </c>
      <c r="R263" s="7">
        <f t="shared" si="19"/>
        <v>97.63636363636364</v>
      </c>
      <c r="S263" s="12" t="s">
        <v>8309</v>
      </c>
      <c r="T263" t="s">
        <v>8314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7">
        <v>2500</v>
      </c>
      <c r="E264">
        <v>6000</v>
      </c>
      <c r="F264" t="s">
        <v>8219</v>
      </c>
      <c r="G264" t="s">
        <v>8224</v>
      </c>
      <c r="H264" t="s">
        <v>8246</v>
      </c>
      <c r="I264" s="9">
        <v>1298699828</v>
      </c>
      <c r="J264">
        <v>1294811828</v>
      </c>
      <c r="K264" t="b">
        <v>1</v>
      </c>
      <c r="L264">
        <v>145</v>
      </c>
      <c r="M264" t="b">
        <v>1</v>
      </c>
      <c r="N264" s="11">
        <f t="shared" si="18"/>
        <v>240</v>
      </c>
      <c r="O264" s="22">
        <f t="shared" si="16"/>
        <v>40555.24800925926</v>
      </c>
      <c r="P264" s="18">
        <f t="shared" si="17"/>
        <v>40600.24800925926</v>
      </c>
      <c r="Q264" t="s">
        <v>8269</v>
      </c>
      <c r="R264" s="7">
        <f t="shared" si="19"/>
        <v>41.379310344827587</v>
      </c>
      <c r="S264" s="12" t="s">
        <v>8309</v>
      </c>
      <c r="T264" t="s">
        <v>8314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7">
        <v>25000</v>
      </c>
      <c r="E265">
        <v>29520.27</v>
      </c>
      <c r="F265" t="s">
        <v>8219</v>
      </c>
      <c r="G265" t="s">
        <v>8224</v>
      </c>
      <c r="H265" t="s">
        <v>8246</v>
      </c>
      <c r="I265" s="9">
        <v>1348786494</v>
      </c>
      <c r="J265">
        <v>1346194494</v>
      </c>
      <c r="K265" t="b">
        <v>1</v>
      </c>
      <c r="L265">
        <v>963</v>
      </c>
      <c r="M265" t="b">
        <v>1</v>
      </c>
      <c r="N265" s="11">
        <f t="shared" si="18"/>
        <v>118.08108</v>
      </c>
      <c r="O265" s="22">
        <f t="shared" si="16"/>
        <v>41149.954791666663</v>
      </c>
      <c r="P265" s="18">
        <f t="shared" si="17"/>
        <v>41179.954791666663</v>
      </c>
      <c r="Q265" t="s">
        <v>8269</v>
      </c>
      <c r="R265" s="7">
        <f t="shared" si="19"/>
        <v>30.654485981308412</v>
      </c>
      <c r="S265" s="12" t="s">
        <v>8309</v>
      </c>
      <c r="T265" t="s">
        <v>8314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7">
        <v>5000</v>
      </c>
      <c r="E266">
        <v>5910</v>
      </c>
      <c r="F266" t="s">
        <v>8219</v>
      </c>
      <c r="G266" t="s">
        <v>8224</v>
      </c>
      <c r="H266" t="s">
        <v>8246</v>
      </c>
      <c r="I266" s="9">
        <v>1336747995</v>
      </c>
      <c r="J266">
        <v>1334155995</v>
      </c>
      <c r="K266" t="b">
        <v>1</v>
      </c>
      <c r="L266">
        <v>91</v>
      </c>
      <c r="M266" t="b">
        <v>1</v>
      </c>
      <c r="N266" s="11">
        <f t="shared" si="18"/>
        <v>118.19999999999999</v>
      </c>
      <c r="O266" s="22">
        <f t="shared" si="16"/>
        <v>41010.620312500003</v>
      </c>
      <c r="P266" s="18">
        <f t="shared" si="17"/>
        <v>41040.620312500003</v>
      </c>
      <c r="Q266" t="s">
        <v>8269</v>
      </c>
      <c r="R266" s="7">
        <f t="shared" si="19"/>
        <v>64.945054945054949</v>
      </c>
      <c r="S266" s="12" t="s">
        <v>8309</v>
      </c>
      <c r="T266" t="s">
        <v>8314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7">
        <v>5000</v>
      </c>
      <c r="E267">
        <v>5555</v>
      </c>
      <c r="F267" t="s">
        <v>8219</v>
      </c>
      <c r="G267" t="s">
        <v>8224</v>
      </c>
      <c r="H267" t="s">
        <v>8246</v>
      </c>
      <c r="I267" s="9">
        <v>1273522560</v>
      </c>
      <c r="J267">
        <v>1269928430</v>
      </c>
      <c r="K267" t="b">
        <v>1</v>
      </c>
      <c r="L267">
        <v>58</v>
      </c>
      <c r="M267" t="b">
        <v>1</v>
      </c>
      <c r="N267" s="11">
        <f t="shared" si="18"/>
        <v>111.1</v>
      </c>
      <c r="O267" s="22">
        <f t="shared" si="16"/>
        <v>40267.245717592588</v>
      </c>
      <c r="P267" s="18">
        <f t="shared" si="17"/>
        <v>40308.844444444447</v>
      </c>
      <c r="Q267" t="s">
        <v>8269</v>
      </c>
      <c r="R267" s="7">
        <f t="shared" si="19"/>
        <v>95.775862068965523</v>
      </c>
      <c r="S267" s="12" t="s">
        <v>8309</v>
      </c>
      <c r="T267" t="s">
        <v>8314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7">
        <v>1000</v>
      </c>
      <c r="E268">
        <v>1455</v>
      </c>
      <c r="F268" t="s">
        <v>8219</v>
      </c>
      <c r="G268" t="s">
        <v>8224</v>
      </c>
      <c r="H268" t="s">
        <v>8246</v>
      </c>
      <c r="I268" s="9">
        <v>1271994660</v>
      </c>
      <c r="J268">
        <v>1264565507</v>
      </c>
      <c r="K268" t="b">
        <v>1</v>
      </c>
      <c r="L268">
        <v>36</v>
      </c>
      <c r="M268" t="b">
        <v>1</v>
      </c>
      <c r="N268" s="11">
        <f t="shared" si="18"/>
        <v>145.5</v>
      </c>
      <c r="O268" s="22">
        <f t="shared" si="16"/>
        <v>40205.174849537041</v>
      </c>
      <c r="P268" s="18">
        <f t="shared" si="17"/>
        <v>40291.160416666666</v>
      </c>
      <c r="Q268" t="s">
        <v>8269</v>
      </c>
      <c r="R268" s="7">
        <f t="shared" si="19"/>
        <v>40.416666666666664</v>
      </c>
      <c r="S268" s="12" t="s">
        <v>8309</v>
      </c>
      <c r="T268" t="s">
        <v>8314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7">
        <v>9850</v>
      </c>
      <c r="E269">
        <v>12965.44</v>
      </c>
      <c r="F269" t="s">
        <v>8219</v>
      </c>
      <c r="G269" t="s">
        <v>8225</v>
      </c>
      <c r="H269" t="s">
        <v>8247</v>
      </c>
      <c r="I269" s="9">
        <v>1403693499</v>
      </c>
      <c r="J269">
        <v>1401101499</v>
      </c>
      <c r="K269" t="b">
        <v>1</v>
      </c>
      <c r="L269">
        <v>165</v>
      </c>
      <c r="M269" t="b">
        <v>1</v>
      </c>
      <c r="N269" s="11">
        <f t="shared" si="18"/>
        <v>131.62883248730967</v>
      </c>
      <c r="O269" s="22">
        <f t="shared" si="16"/>
        <v>41785.452534722222</v>
      </c>
      <c r="P269" s="18">
        <f t="shared" si="17"/>
        <v>41815.452534722222</v>
      </c>
      <c r="Q269" t="s">
        <v>8269</v>
      </c>
      <c r="R269" s="7">
        <f t="shared" si="19"/>
        <v>78.578424242424248</v>
      </c>
      <c r="S269" s="12" t="s">
        <v>8309</v>
      </c>
      <c r="T269" t="s">
        <v>8314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7">
        <v>5000</v>
      </c>
      <c r="E270">
        <v>5570</v>
      </c>
      <c r="F270" t="s">
        <v>8219</v>
      </c>
      <c r="G270" t="s">
        <v>8224</v>
      </c>
      <c r="H270" t="s">
        <v>8246</v>
      </c>
      <c r="I270" s="9">
        <v>1320640778</v>
      </c>
      <c r="J270">
        <v>1316749178</v>
      </c>
      <c r="K270" t="b">
        <v>1</v>
      </c>
      <c r="L270">
        <v>111</v>
      </c>
      <c r="M270" t="b">
        <v>1</v>
      </c>
      <c r="N270" s="11">
        <f t="shared" si="18"/>
        <v>111.4</v>
      </c>
      <c r="O270" s="22">
        <f t="shared" si="16"/>
        <v>40809.15252314815</v>
      </c>
      <c r="P270" s="18">
        <f t="shared" si="17"/>
        <v>40854.194189814814</v>
      </c>
      <c r="Q270" t="s">
        <v>8269</v>
      </c>
      <c r="R270" s="7">
        <f t="shared" si="19"/>
        <v>50.18018018018018</v>
      </c>
      <c r="S270" s="12" t="s">
        <v>8309</v>
      </c>
      <c r="T270" t="s">
        <v>8314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7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9">
        <v>1487738622</v>
      </c>
      <c r="J271">
        <v>1485146622</v>
      </c>
      <c r="K271" t="b">
        <v>1</v>
      </c>
      <c r="L271">
        <v>1596</v>
      </c>
      <c r="M271" t="b">
        <v>1</v>
      </c>
      <c r="N271" s="11">
        <f t="shared" si="18"/>
        <v>147.23376999999999</v>
      </c>
      <c r="O271" s="22">
        <f t="shared" si="16"/>
        <v>42758.197013888886</v>
      </c>
      <c r="P271" s="18">
        <f t="shared" si="17"/>
        <v>42788.197013888886</v>
      </c>
      <c r="Q271" t="s">
        <v>8269</v>
      </c>
      <c r="R271" s="7">
        <f t="shared" si="19"/>
        <v>92.251735588972423</v>
      </c>
      <c r="S271" s="12" t="s">
        <v>8309</v>
      </c>
      <c r="T271" t="s">
        <v>8314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7">
        <v>2300</v>
      </c>
      <c r="E272">
        <v>3510</v>
      </c>
      <c r="F272" t="s">
        <v>8219</v>
      </c>
      <c r="G272" t="s">
        <v>8224</v>
      </c>
      <c r="H272" t="s">
        <v>8246</v>
      </c>
      <c r="I272" s="9">
        <v>1306296000</v>
      </c>
      <c r="J272">
        <v>1301950070</v>
      </c>
      <c r="K272" t="b">
        <v>1</v>
      </c>
      <c r="L272">
        <v>61</v>
      </c>
      <c r="M272" t="b">
        <v>1</v>
      </c>
      <c r="N272" s="11">
        <f t="shared" si="18"/>
        <v>152.60869565217391</v>
      </c>
      <c r="O272" s="22">
        <f t="shared" si="16"/>
        <v>40637.866550925923</v>
      </c>
      <c r="P272" s="18">
        <f t="shared" si="17"/>
        <v>40688.166666666664</v>
      </c>
      <c r="Q272" t="s">
        <v>8269</v>
      </c>
      <c r="R272" s="7">
        <f t="shared" si="19"/>
        <v>57.540983606557376</v>
      </c>
      <c r="S272" s="12" t="s">
        <v>8309</v>
      </c>
      <c r="T272" t="s">
        <v>8314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7">
        <v>30000</v>
      </c>
      <c r="E273">
        <v>31404</v>
      </c>
      <c r="F273" t="s">
        <v>8219</v>
      </c>
      <c r="G273" t="s">
        <v>8224</v>
      </c>
      <c r="H273" t="s">
        <v>8246</v>
      </c>
      <c r="I273" s="9">
        <v>1388649600</v>
      </c>
      <c r="J273">
        <v>1386123861</v>
      </c>
      <c r="K273" t="b">
        <v>1</v>
      </c>
      <c r="L273">
        <v>287</v>
      </c>
      <c r="M273" t="b">
        <v>1</v>
      </c>
      <c r="N273" s="11">
        <f t="shared" si="18"/>
        <v>104.67999999999999</v>
      </c>
      <c r="O273" s="22">
        <f t="shared" si="16"/>
        <v>41612.10024305556</v>
      </c>
      <c r="P273" s="18">
        <f t="shared" si="17"/>
        <v>41641.333333333336</v>
      </c>
      <c r="Q273" t="s">
        <v>8269</v>
      </c>
      <c r="R273" s="7">
        <f t="shared" si="19"/>
        <v>109.42160278745645</v>
      </c>
      <c r="S273" s="12" t="s">
        <v>8309</v>
      </c>
      <c r="T273" t="s">
        <v>8314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7">
        <v>3000</v>
      </c>
      <c r="E274">
        <v>5323.01</v>
      </c>
      <c r="F274" t="s">
        <v>8219</v>
      </c>
      <c r="G274" t="s">
        <v>8224</v>
      </c>
      <c r="H274" t="s">
        <v>8246</v>
      </c>
      <c r="I274" s="9">
        <v>1272480540</v>
      </c>
      <c r="J274">
        <v>1267220191</v>
      </c>
      <c r="K274" t="b">
        <v>1</v>
      </c>
      <c r="L274">
        <v>65</v>
      </c>
      <c r="M274" t="b">
        <v>1</v>
      </c>
      <c r="N274" s="11">
        <f t="shared" si="18"/>
        <v>177.43366666666668</v>
      </c>
      <c r="O274" s="22">
        <f t="shared" si="16"/>
        <v>40235.900358796294</v>
      </c>
      <c r="P274" s="18">
        <f t="shared" si="17"/>
        <v>40296.78402777778</v>
      </c>
      <c r="Q274" t="s">
        <v>8269</v>
      </c>
      <c r="R274" s="7">
        <f t="shared" si="19"/>
        <v>81.892461538461546</v>
      </c>
      <c r="S274" s="12" t="s">
        <v>8309</v>
      </c>
      <c r="T274" t="s">
        <v>8314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7">
        <v>5000</v>
      </c>
      <c r="E275">
        <v>5388.79</v>
      </c>
      <c r="F275" t="s">
        <v>8219</v>
      </c>
      <c r="G275" t="s">
        <v>8224</v>
      </c>
      <c r="H275" t="s">
        <v>8246</v>
      </c>
      <c r="I275" s="9">
        <v>1309694266</v>
      </c>
      <c r="J275">
        <v>1307102266</v>
      </c>
      <c r="K275" t="b">
        <v>1</v>
      </c>
      <c r="L275">
        <v>118</v>
      </c>
      <c r="M275" t="b">
        <v>1</v>
      </c>
      <c r="N275" s="11">
        <f t="shared" si="18"/>
        <v>107.7758</v>
      </c>
      <c r="O275" s="22">
        <f t="shared" si="16"/>
        <v>40697.498449074075</v>
      </c>
      <c r="P275" s="18">
        <f t="shared" si="17"/>
        <v>40727.498449074075</v>
      </c>
      <c r="Q275" t="s">
        <v>8269</v>
      </c>
      <c r="R275" s="7">
        <f t="shared" si="19"/>
        <v>45.667711864406776</v>
      </c>
      <c r="S275" s="12" t="s">
        <v>8309</v>
      </c>
      <c r="T275" t="s">
        <v>8314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7">
        <v>4000</v>
      </c>
      <c r="E276">
        <v>6240</v>
      </c>
      <c r="F276" t="s">
        <v>8219</v>
      </c>
      <c r="G276" t="s">
        <v>8224</v>
      </c>
      <c r="H276" t="s">
        <v>8246</v>
      </c>
      <c r="I276" s="9">
        <v>1333609140</v>
      </c>
      <c r="J276">
        <v>1330638829</v>
      </c>
      <c r="K276" t="b">
        <v>1</v>
      </c>
      <c r="L276">
        <v>113</v>
      </c>
      <c r="M276" t="b">
        <v>1</v>
      </c>
      <c r="N276" s="11">
        <f t="shared" si="18"/>
        <v>156</v>
      </c>
      <c r="O276" s="22">
        <f t="shared" si="16"/>
        <v>40969.912372685183</v>
      </c>
      <c r="P276" s="18">
        <f t="shared" si="17"/>
        <v>41004.290972222225</v>
      </c>
      <c r="Q276" t="s">
        <v>8269</v>
      </c>
      <c r="R276" s="7">
        <f t="shared" si="19"/>
        <v>55.221238938053098</v>
      </c>
      <c r="S276" s="12" t="s">
        <v>8309</v>
      </c>
      <c r="T276" t="s">
        <v>8314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7">
        <v>20000</v>
      </c>
      <c r="E277">
        <v>21679</v>
      </c>
      <c r="F277" t="s">
        <v>8219</v>
      </c>
      <c r="G277" t="s">
        <v>8224</v>
      </c>
      <c r="H277" t="s">
        <v>8246</v>
      </c>
      <c r="I277" s="9">
        <v>1352511966</v>
      </c>
      <c r="J277">
        <v>1349916366</v>
      </c>
      <c r="K277" t="b">
        <v>1</v>
      </c>
      <c r="L277">
        <v>332</v>
      </c>
      <c r="M277" t="b">
        <v>1</v>
      </c>
      <c r="N277" s="11">
        <f t="shared" si="18"/>
        <v>108.395</v>
      </c>
      <c r="O277" s="22">
        <f t="shared" si="16"/>
        <v>41193.032013888893</v>
      </c>
      <c r="P277" s="18">
        <f t="shared" si="17"/>
        <v>41223.073680555557</v>
      </c>
      <c r="Q277" t="s">
        <v>8269</v>
      </c>
      <c r="R277" s="7">
        <f t="shared" si="19"/>
        <v>65.298192771084331</v>
      </c>
      <c r="S277" s="12" t="s">
        <v>8309</v>
      </c>
      <c r="T277" t="s">
        <v>8314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7">
        <v>4000</v>
      </c>
      <c r="E278">
        <v>5904</v>
      </c>
      <c r="F278" t="s">
        <v>8219</v>
      </c>
      <c r="G278" t="s">
        <v>8224</v>
      </c>
      <c r="H278" t="s">
        <v>8246</v>
      </c>
      <c r="I278" s="9">
        <v>1335574674</v>
      </c>
      <c r="J278">
        <v>1330394274</v>
      </c>
      <c r="K278" t="b">
        <v>1</v>
      </c>
      <c r="L278">
        <v>62</v>
      </c>
      <c r="M278" t="b">
        <v>1</v>
      </c>
      <c r="N278" s="11">
        <f t="shared" si="18"/>
        <v>147.6</v>
      </c>
      <c r="O278" s="22">
        <f t="shared" si="16"/>
        <v>40967.081874999996</v>
      </c>
      <c r="P278" s="18">
        <f t="shared" si="17"/>
        <v>41027.040208333332</v>
      </c>
      <c r="Q278" t="s">
        <v>8269</v>
      </c>
      <c r="R278" s="7">
        <f t="shared" si="19"/>
        <v>95.225806451612897</v>
      </c>
      <c r="S278" s="12" t="s">
        <v>8309</v>
      </c>
      <c r="T278" t="s">
        <v>8314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7">
        <v>65000</v>
      </c>
      <c r="E279">
        <v>71748</v>
      </c>
      <c r="F279" t="s">
        <v>8219</v>
      </c>
      <c r="G279" t="s">
        <v>8224</v>
      </c>
      <c r="H279" t="s">
        <v>8246</v>
      </c>
      <c r="I279" s="9">
        <v>1432416219</v>
      </c>
      <c r="J279">
        <v>1429824219</v>
      </c>
      <c r="K279" t="b">
        <v>1</v>
      </c>
      <c r="L279">
        <v>951</v>
      </c>
      <c r="M279" t="b">
        <v>1</v>
      </c>
      <c r="N279" s="11">
        <f t="shared" si="18"/>
        <v>110.38153846153847</v>
      </c>
      <c r="O279" s="22">
        <f t="shared" si="16"/>
        <v>42117.891423611116</v>
      </c>
      <c r="P279" s="18">
        <f t="shared" si="17"/>
        <v>42147.891423611116</v>
      </c>
      <c r="Q279" t="s">
        <v>8269</v>
      </c>
      <c r="R279" s="7">
        <f t="shared" si="19"/>
        <v>75.444794952681391</v>
      </c>
      <c r="S279" s="12" t="s">
        <v>8309</v>
      </c>
      <c r="T279" t="s">
        <v>8314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7">
        <v>27000</v>
      </c>
      <c r="E280">
        <v>40594</v>
      </c>
      <c r="F280" t="s">
        <v>8219</v>
      </c>
      <c r="G280" t="s">
        <v>8224</v>
      </c>
      <c r="H280" t="s">
        <v>8246</v>
      </c>
      <c r="I280" s="9">
        <v>1350003539</v>
      </c>
      <c r="J280">
        <v>1347411539</v>
      </c>
      <c r="K280" t="b">
        <v>1</v>
      </c>
      <c r="L280">
        <v>415</v>
      </c>
      <c r="M280" t="b">
        <v>1</v>
      </c>
      <c r="N280" s="11">
        <f t="shared" si="18"/>
        <v>150.34814814814814</v>
      </c>
      <c r="O280" s="22">
        <f t="shared" si="16"/>
        <v>41164.040960648148</v>
      </c>
      <c r="P280" s="18">
        <f t="shared" si="17"/>
        <v>41194.040960648148</v>
      </c>
      <c r="Q280" t="s">
        <v>8269</v>
      </c>
      <c r="R280" s="7">
        <f t="shared" si="19"/>
        <v>97.816867469879512</v>
      </c>
      <c r="S280" s="12" t="s">
        <v>8309</v>
      </c>
      <c r="T280" t="s">
        <v>8314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7">
        <v>17000</v>
      </c>
      <c r="E281">
        <v>26744.11</v>
      </c>
      <c r="F281" t="s">
        <v>8219</v>
      </c>
      <c r="G281" t="s">
        <v>8224</v>
      </c>
      <c r="H281" t="s">
        <v>8246</v>
      </c>
      <c r="I281" s="9">
        <v>1488160860</v>
      </c>
      <c r="J281">
        <v>1485237096</v>
      </c>
      <c r="K281" t="b">
        <v>1</v>
      </c>
      <c r="L281">
        <v>305</v>
      </c>
      <c r="M281" t="b">
        <v>1</v>
      </c>
      <c r="N281" s="11">
        <f t="shared" si="18"/>
        <v>157.31829411764707</v>
      </c>
      <c r="O281" s="22">
        <f t="shared" si="16"/>
        <v>42759.244166666671</v>
      </c>
      <c r="P281" s="18">
        <f t="shared" si="17"/>
        <v>42793.084027777775</v>
      </c>
      <c r="Q281" t="s">
        <v>8269</v>
      </c>
      <c r="R281" s="7">
        <f t="shared" si="19"/>
        <v>87.685606557377056</v>
      </c>
      <c r="S281" s="12" t="s">
        <v>8309</v>
      </c>
      <c r="T281" t="s">
        <v>8314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7">
        <v>75000</v>
      </c>
      <c r="E282">
        <v>117108</v>
      </c>
      <c r="F282" t="s">
        <v>8219</v>
      </c>
      <c r="G282" t="s">
        <v>8224</v>
      </c>
      <c r="H282" t="s">
        <v>8246</v>
      </c>
      <c r="I282" s="9">
        <v>1401459035</v>
      </c>
      <c r="J282">
        <v>1397571035</v>
      </c>
      <c r="K282" t="b">
        <v>1</v>
      </c>
      <c r="L282">
        <v>2139</v>
      </c>
      <c r="M282" t="b">
        <v>1</v>
      </c>
      <c r="N282" s="11">
        <f t="shared" si="18"/>
        <v>156.14400000000001</v>
      </c>
      <c r="O282" s="22">
        <f t="shared" si="16"/>
        <v>41744.590682870366</v>
      </c>
      <c r="P282" s="18">
        <f t="shared" si="17"/>
        <v>41789.590682870366</v>
      </c>
      <c r="Q282" t="s">
        <v>8269</v>
      </c>
      <c r="R282" s="7">
        <f t="shared" si="19"/>
        <v>54.748948106591868</v>
      </c>
      <c r="S282" s="12" t="s">
        <v>8309</v>
      </c>
      <c r="T282" t="s">
        <v>8314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7">
        <v>5500</v>
      </c>
      <c r="E283">
        <v>6632.32</v>
      </c>
      <c r="F283" t="s">
        <v>8219</v>
      </c>
      <c r="G283" t="s">
        <v>8224</v>
      </c>
      <c r="H283" t="s">
        <v>8246</v>
      </c>
      <c r="I283" s="9">
        <v>1249932360</v>
      </c>
      <c r="J283">
        <v>1242532513</v>
      </c>
      <c r="K283" t="b">
        <v>1</v>
      </c>
      <c r="L283">
        <v>79</v>
      </c>
      <c r="M283" t="b">
        <v>1</v>
      </c>
      <c r="N283" s="11">
        <f t="shared" si="18"/>
        <v>120.58763636363636</v>
      </c>
      <c r="O283" s="22">
        <f t="shared" si="16"/>
        <v>39950.163344907407</v>
      </c>
      <c r="P283" s="18">
        <f t="shared" si="17"/>
        <v>40035.80972222222</v>
      </c>
      <c r="Q283" t="s">
        <v>8269</v>
      </c>
      <c r="R283" s="7">
        <f t="shared" si="19"/>
        <v>83.953417721518989</v>
      </c>
      <c r="S283" s="12" t="s">
        <v>8309</v>
      </c>
      <c r="T283" t="s">
        <v>8314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7">
        <v>45000</v>
      </c>
      <c r="E284">
        <v>45535</v>
      </c>
      <c r="F284" t="s">
        <v>8219</v>
      </c>
      <c r="G284" t="s">
        <v>8224</v>
      </c>
      <c r="H284" t="s">
        <v>8246</v>
      </c>
      <c r="I284" s="9">
        <v>1266876000</v>
      </c>
      <c r="J284">
        <v>1263679492</v>
      </c>
      <c r="K284" t="b">
        <v>1</v>
      </c>
      <c r="L284">
        <v>179</v>
      </c>
      <c r="M284" t="b">
        <v>1</v>
      </c>
      <c r="N284" s="11">
        <f t="shared" si="18"/>
        <v>101.18888888888888</v>
      </c>
      <c r="O284" s="22">
        <f t="shared" si="16"/>
        <v>40194.920046296298</v>
      </c>
      <c r="P284" s="18">
        <f t="shared" si="17"/>
        <v>40231.916666666664</v>
      </c>
      <c r="Q284" t="s">
        <v>8269</v>
      </c>
      <c r="R284" s="7">
        <f t="shared" si="19"/>
        <v>254.38547486033519</v>
      </c>
      <c r="S284" s="12" t="s">
        <v>8309</v>
      </c>
      <c r="T284" t="s">
        <v>8314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7">
        <v>18000</v>
      </c>
      <c r="E285">
        <v>20569.05</v>
      </c>
      <c r="F285" t="s">
        <v>8219</v>
      </c>
      <c r="G285" t="s">
        <v>8224</v>
      </c>
      <c r="H285" t="s">
        <v>8246</v>
      </c>
      <c r="I285" s="9">
        <v>1306904340</v>
      </c>
      <c r="J285">
        <v>1305219744</v>
      </c>
      <c r="K285" t="b">
        <v>1</v>
      </c>
      <c r="L285">
        <v>202</v>
      </c>
      <c r="M285" t="b">
        <v>1</v>
      </c>
      <c r="N285" s="11">
        <f t="shared" si="18"/>
        <v>114.27249999999999</v>
      </c>
      <c r="O285" s="22">
        <f t="shared" si="16"/>
        <v>40675.71</v>
      </c>
      <c r="P285" s="18">
        <f t="shared" si="17"/>
        <v>40695.207638888889</v>
      </c>
      <c r="Q285" t="s">
        <v>8269</v>
      </c>
      <c r="R285" s="7">
        <f t="shared" si="19"/>
        <v>101.8269801980198</v>
      </c>
      <c r="S285" s="12" t="s">
        <v>8309</v>
      </c>
      <c r="T285" t="s">
        <v>8314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7">
        <v>40000</v>
      </c>
      <c r="E286">
        <v>41850.46</v>
      </c>
      <c r="F286" t="s">
        <v>8219</v>
      </c>
      <c r="G286" t="s">
        <v>8224</v>
      </c>
      <c r="H286" t="s">
        <v>8246</v>
      </c>
      <c r="I286" s="9">
        <v>1327167780</v>
      </c>
      <c r="J286">
        <v>1325007780</v>
      </c>
      <c r="K286" t="b">
        <v>1</v>
      </c>
      <c r="L286">
        <v>760</v>
      </c>
      <c r="M286" t="b">
        <v>1</v>
      </c>
      <c r="N286" s="11">
        <f t="shared" si="18"/>
        <v>104.62615</v>
      </c>
      <c r="O286" s="22">
        <f t="shared" si="16"/>
        <v>40904.738194444442</v>
      </c>
      <c r="P286" s="18">
        <f t="shared" si="17"/>
        <v>40929.738194444442</v>
      </c>
      <c r="Q286" t="s">
        <v>8269</v>
      </c>
      <c r="R286" s="7">
        <f t="shared" si="19"/>
        <v>55.066394736842106</v>
      </c>
      <c r="S286" s="12" t="s">
        <v>8309</v>
      </c>
      <c r="T286" t="s">
        <v>8314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7">
        <v>14000</v>
      </c>
      <c r="E287">
        <v>32035.51</v>
      </c>
      <c r="F287" t="s">
        <v>8219</v>
      </c>
      <c r="G287" t="s">
        <v>8224</v>
      </c>
      <c r="H287" t="s">
        <v>8246</v>
      </c>
      <c r="I287" s="9">
        <v>1379614128</v>
      </c>
      <c r="J287">
        <v>1377022128</v>
      </c>
      <c r="K287" t="b">
        <v>1</v>
      </c>
      <c r="L287">
        <v>563</v>
      </c>
      <c r="M287" t="b">
        <v>1</v>
      </c>
      <c r="N287" s="11">
        <f t="shared" si="18"/>
        <v>228.82507142857142</v>
      </c>
      <c r="O287" s="22">
        <f t="shared" si="16"/>
        <v>41506.756111111114</v>
      </c>
      <c r="P287" s="18">
        <f t="shared" si="17"/>
        <v>41536.756111111114</v>
      </c>
      <c r="Q287" t="s">
        <v>8269</v>
      </c>
      <c r="R287" s="7">
        <f t="shared" si="19"/>
        <v>56.901438721136763</v>
      </c>
      <c r="S287" s="12" t="s">
        <v>8309</v>
      </c>
      <c r="T287" t="s">
        <v>8314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7">
        <v>15000</v>
      </c>
      <c r="E288">
        <v>16373</v>
      </c>
      <c r="F288" t="s">
        <v>8219</v>
      </c>
      <c r="G288" t="s">
        <v>8224</v>
      </c>
      <c r="H288" t="s">
        <v>8246</v>
      </c>
      <c r="I288" s="9">
        <v>1364236524</v>
      </c>
      <c r="J288">
        <v>1360352124</v>
      </c>
      <c r="K288" t="b">
        <v>1</v>
      </c>
      <c r="L288">
        <v>135</v>
      </c>
      <c r="M288" t="b">
        <v>1</v>
      </c>
      <c r="N288" s="11">
        <f t="shared" si="18"/>
        <v>109.15333333333332</v>
      </c>
      <c r="O288" s="22">
        <f t="shared" si="16"/>
        <v>41313.816249999996</v>
      </c>
      <c r="P288" s="18">
        <f t="shared" si="17"/>
        <v>41358.774583333332</v>
      </c>
      <c r="Q288" t="s">
        <v>8269</v>
      </c>
      <c r="R288" s="7">
        <f t="shared" si="19"/>
        <v>121.28148148148148</v>
      </c>
      <c r="S288" s="12" t="s">
        <v>8309</v>
      </c>
      <c r="T288" t="s">
        <v>8314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7">
        <v>15000</v>
      </c>
      <c r="E289">
        <v>26445</v>
      </c>
      <c r="F289" t="s">
        <v>8219</v>
      </c>
      <c r="G289" t="s">
        <v>8224</v>
      </c>
      <c r="H289" t="s">
        <v>8246</v>
      </c>
      <c r="I289" s="9">
        <v>1351828800</v>
      </c>
      <c r="J289">
        <v>1349160018</v>
      </c>
      <c r="K289" t="b">
        <v>1</v>
      </c>
      <c r="L289">
        <v>290</v>
      </c>
      <c r="M289" t="b">
        <v>1</v>
      </c>
      <c r="N289" s="11">
        <f t="shared" si="18"/>
        <v>176.29999999999998</v>
      </c>
      <c r="O289" s="22">
        <f t="shared" si="16"/>
        <v>41184.277986111112</v>
      </c>
      <c r="P289" s="18">
        <f t="shared" si="17"/>
        <v>41215.166666666664</v>
      </c>
      <c r="Q289" t="s">
        <v>8269</v>
      </c>
      <c r="R289" s="7">
        <f t="shared" si="19"/>
        <v>91.189655172413794</v>
      </c>
      <c r="S289" s="12" t="s">
        <v>8309</v>
      </c>
      <c r="T289" t="s">
        <v>8314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7">
        <v>50000</v>
      </c>
      <c r="E290">
        <v>51605.31</v>
      </c>
      <c r="F290" t="s">
        <v>8219</v>
      </c>
      <c r="G290" t="s">
        <v>8224</v>
      </c>
      <c r="H290" t="s">
        <v>8246</v>
      </c>
      <c r="I290" s="9">
        <v>1340683393</v>
      </c>
      <c r="J290">
        <v>1337659393</v>
      </c>
      <c r="K290" t="b">
        <v>1</v>
      </c>
      <c r="L290">
        <v>447</v>
      </c>
      <c r="M290" t="b">
        <v>1</v>
      </c>
      <c r="N290" s="11">
        <f t="shared" si="18"/>
        <v>103.21061999999999</v>
      </c>
      <c r="O290" s="22">
        <f t="shared" si="16"/>
        <v>41051.168900462959</v>
      </c>
      <c r="P290" s="18">
        <f t="shared" si="17"/>
        <v>41086.168900462959</v>
      </c>
      <c r="Q290" t="s">
        <v>8269</v>
      </c>
      <c r="R290" s="7">
        <f t="shared" si="19"/>
        <v>115.44812080536913</v>
      </c>
      <c r="S290" s="12" t="s">
        <v>8309</v>
      </c>
      <c r="T290" t="s">
        <v>8314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7">
        <v>15000</v>
      </c>
      <c r="E291">
        <v>15723</v>
      </c>
      <c r="F291" t="s">
        <v>8219</v>
      </c>
      <c r="G291" t="s">
        <v>8225</v>
      </c>
      <c r="H291" t="s">
        <v>8247</v>
      </c>
      <c r="I291" s="9">
        <v>1383389834</v>
      </c>
      <c r="J291">
        <v>1380797834</v>
      </c>
      <c r="K291" t="b">
        <v>1</v>
      </c>
      <c r="L291">
        <v>232</v>
      </c>
      <c r="M291" t="b">
        <v>1</v>
      </c>
      <c r="N291" s="11">
        <f t="shared" si="18"/>
        <v>104.82000000000001</v>
      </c>
      <c r="O291" s="22">
        <f t="shared" si="16"/>
        <v>41550.456412037034</v>
      </c>
      <c r="P291" s="18">
        <f t="shared" si="17"/>
        <v>41580.456412037034</v>
      </c>
      <c r="Q291" t="s">
        <v>8269</v>
      </c>
      <c r="R291" s="7">
        <f t="shared" si="19"/>
        <v>67.771551724137936</v>
      </c>
      <c r="S291" s="12" t="s">
        <v>8309</v>
      </c>
      <c r="T291" t="s">
        <v>8314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7">
        <v>4500</v>
      </c>
      <c r="E292">
        <v>4800.8</v>
      </c>
      <c r="F292" t="s">
        <v>8219</v>
      </c>
      <c r="G292" t="s">
        <v>8224</v>
      </c>
      <c r="H292" t="s">
        <v>8246</v>
      </c>
      <c r="I292" s="9">
        <v>1296633540</v>
      </c>
      <c r="J292">
        <v>1292316697</v>
      </c>
      <c r="K292" t="b">
        <v>1</v>
      </c>
      <c r="L292">
        <v>168</v>
      </c>
      <c r="M292" t="b">
        <v>1</v>
      </c>
      <c r="N292" s="11">
        <f t="shared" si="18"/>
        <v>106.68444444444445</v>
      </c>
      <c r="O292" s="22">
        <f t="shared" si="16"/>
        <v>40526.36917824074</v>
      </c>
      <c r="P292" s="18">
        <f t="shared" si="17"/>
        <v>40576.332638888889</v>
      </c>
      <c r="Q292" t="s">
        <v>8269</v>
      </c>
      <c r="R292" s="7">
        <f t="shared" si="19"/>
        <v>28.576190476190476</v>
      </c>
      <c r="S292" s="12" t="s">
        <v>8309</v>
      </c>
      <c r="T292" t="s">
        <v>8314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7">
        <v>5000</v>
      </c>
      <c r="E293">
        <v>6001</v>
      </c>
      <c r="F293" t="s">
        <v>8219</v>
      </c>
      <c r="G293" t="s">
        <v>8224</v>
      </c>
      <c r="H293" t="s">
        <v>8246</v>
      </c>
      <c r="I293" s="9">
        <v>1367366460</v>
      </c>
      <c r="J293">
        <v>1365791246</v>
      </c>
      <c r="K293" t="b">
        <v>1</v>
      </c>
      <c r="L293">
        <v>128</v>
      </c>
      <c r="M293" t="b">
        <v>1</v>
      </c>
      <c r="N293" s="11">
        <f t="shared" si="18"/>
        <v>120.02</v>
      </c>
      <c r="O293" s="22">
        <f t="shared" si="16"/>
        <v>41376.769050925926</v>
      </c>
      <c r="P293" s="18">
        <f t="shared" si="17"/>
        <v>41395.000694444447</v>
      </c>
      <c r="Q293" t="s">
        <v>8269</v>
      </c>
      <c r="R293" s="7">
        <f t="shared" si="19"/>
        <v>46.8828125</v>
      </c>
      <c r="S293" s="12" t="s">
        <v>8309</v>
      </c>
      <c r="T293" t="s">
        <v>8314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7">
        <v>75000</v>
      </c>
      <c r="E294">
        <v>76130.2</v>
      </c>
      <c r="F294" t="s">
        <v>8219</v>
      </c>
      <c r="G294" t="s">
        <v>8224</v>
      </c>
      <c r="H294" t="s">
        <v>8246</v>
      </c>
      <c r="I294" s="9">
        <v>1319860740</v>
      </c>
      <c r="J294">
        <v>1317064599</v>
      </c>
      <c r="K294" t="b">
        <v>1</v>
      </c>
      <c r="L294">
        <v>493</v>
      </c>
      <c r="M294" t="b">
        <v>1</v>
      </c>
      <c r="N294" s="11">
        <f t="shared" si="18"/>
        <v>101.50693333333334</v>
      </c>
      <c r="O294" s="22">
        <f t="shared" si="16"/>
        <v>40812.803229166668</v>
      </c>
      <c r="P294" s="18">
        <f t="shared" si="17"/>
        <v>40845.165972222225</v>
      </c>
      <c r="Q294" t="s">
        <v>8269</v>
      </c>
      <c r="R294" s="7">
        <f t="shared" si="19"/>
        <v>154.42231237322514</v>
      </c>
      <c r="S294" s="12" t="s">
        <v>8309</v>
      </c>
      <c r="T294" t="s">
        <v>8314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7">
        <v>26000</v>
      </c>
      <c r="E295">
        <v>26360</v>
      </c>
      <c r="F295" t="s">
        <v>8219</v>
      </c>
      <c r="G295" t="s">
        <v>8224</v>
      </c>
      <c r="H295" t="s">
        <v>8246</v>
      </c>
      <c r="I295" s="9">
        <v>1398009714</v>
      </c>
      <c r="J295">
        <v>1395417714</v>
      </c>
      <c r="K295" t="b">
        <v>1</v>
      </c>
      <c r="L295">
        <v>131</v>
      </c>
      <c r="M295" t="b">
        <v>1</v>
      </c>
      <c r="N295" s="11">
        <f t="shared" si="18"/>
        <v>101.38461538461539</v>
      </c>
      <c r="O295" s="22">
        <f t="shared" si="16"/>
        <v>41719.667986111112</v>
      </c>
      <c r="P295" s="18">
        <f t="shared" si="17"/>
        <v>41749.667986111112</v>
      </c>
      <c r="Q295" t="s">
        <v>8269</v>
      </c>
      <c r="R295" s="7">
        <f t="shared" si="19"/>
        <v>201.22137404580153</v>
      </c>
      <c r="S295" s="12" t="s">
        <v>8309</v>
      </c>
      <c r="T295" t="s">
        <v>8314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7">
        <v>5000</v>
      </c>
      <c r="E296">
        <v>5000</v>
      </c>
      <c r="F296" t="s">
        <v>8219</v>
      </c>
      <c r="G296" t="s">
        <v>8224</v>
      </c>
      <c r="H296" t="s">
        <v>8246</v>
      </c>
      <c r="I296" s="9">
        <v>1279555200</v>
      </c>
      <c r="J296">
        <v>1276480894</v>
      </c>
      <c r="K296" t="b">
        <v>1</v>
      </c>
      <c r="L296">
        <v>50</v>
      </c>
      <c r="M296" t="b">
        <v>1</v>
      </c>
      <c r="N296" s="11">
        <f t="shared" si="18"/>
        <v>100</v>
      </c>
      <c r="O296" s="22">
        <f t="shared" si="16"/>
        <v>40343.084421296298</v>
      </c>
      <c r="P296" s="18">
        <f t="shared" si="17"/>
        <v>40378.666666666664</v>
      </c>
      <c r="Q296" t="s">
        <v>8269</v>
      </c>
      <c r="R296" s="7">
        <f t="shared" si="19"/>
        <v>100</v>
      </c>
      <c r="S296" s="12" t="s">
        <v>8309</v>
      </c>
      <c r="T296" t="s">
        <v>8314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9">
        <v>1383264000</v>
      </c>
      <c r="J297">
        <v>1378080409</v>
      </c>
      <c r="K297" t="b">
        <v>1</v>
      </c>
      <c r="L297">
        <v>665</v>
      </c>
      <c r="M297" t="b">
        <v>1</v>
      </c>
      <c r="N297" s="11">
        <f t="shared" si="18"/>
        <v>133.10911999999999</v>
      </c>
      <c r="O297" s="22">
        <f t="shared" si="16"/>
        <v>41519.004733796297</v>
      </c>
      <c r="P297" s="18">
        <f t="shared" si="17"/>
        <v>41579</v>
      </c>
      <c r="Q297" t="s">
        <v>8269</v>
      </c>
      <c r="R297" s="7">
        <f t="shared" si="19"/>
        <v>100.08204511278196</v>
      </c>
      <c r="S297" s="12" t="s">
        <v>8309</v>
      </c>
      <c r="T297" t="s">
        <v>8314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7">
        <v>25000</v>
      </c>
      <c r="E298">
        <v>29681.55</v>
      </c>
      <c r="F298" t="s">
        <v>8219</v>
      </c>
      <c r="G298" t="s">
        <v>8224</v>
      </c>
      <c r="H298" t="s">
        <v>8246</v>
      </c>
      <c r="I298" s="9">
        <v>1347017083</v>
      </c>
      <c r="J298">
        <v>1344857083</v>
      </c>
      <c r="K298" t="b">
        <v>1</v>
      </c>
      <c r="L298">
        <v>129</v>
      </c>
      <c r="M298" t="b">
        <v>1</v>
      </c>
      <c r="N298" s="11">
        <f t="shared" si="18"/>
        <v>118.72620000000001</v>
      </c>
      <c r="O298" s="22">
        <f t="shared" si="16"/>
        <v>41134.475497685184</v>
      </c>
      <c r="P298" s="18">
        <f t="shared" si="17"/>
        <v>41159.475497685184</v>
      </c>
      <c r="Q298" t="s">
        <v>8269</v>
      </c>
      <c r="R298" s="7">
        <f t="shared" si="19"/>
        <v>230.08953488372092</v>
      </c>
      <c r="S298" s="12" t="s">
        <v>8309</v>
      </c>
      <c r="T298" t="s">
        <v>8314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7">
        <v>20000</v>
      </c>
      <c r="E299">
        <v>20128</v>
      </c>
      <c r="F299" t="s">
        <v>8219</v>
      </c>
      <c r="G299" t="s">
        <v>8224</v>
      </c>
      <c r="H299" t="s">
        <v>8246</v>
      </c>
      <c r="I299" s="9">
        <v>1430452740</v>
      </c>
      <c r="J299">
        <v>1427390901</v>
      </c>
      <c r="K299" t="b">
        <v>1</v>
      </c>
      <c r="L299">
        <v>142</v>
      </c>
      <c r="M299" t="b">
        <v>1</v>
      </c>
      <c r="N299" s="11">
        <f t="shared" si="18"/>
        <v>100.64</v>
      </c>
      <c r="O299" s="22">
        <f t="shared" si="16"/>
        <v>42089.72802083334</v>
      </c>
      <c r="P299" s="18">
        <f t="shared" si="17"/>
        <v>42125.165972222225</v>
      </c>
      <c r="Q299" t="s">
        <v>8269</v>
      </c>
      <c r="R299" s="7">
        <f t="shared" si="19"/>
        <v>141.74647887323943</v>
      </c>
      <c r="S299" s="12" t="s">
        <v>8309</v>
      </c>
      <c r="T299" t="s">
        <v>8314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7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9">
        <v>1399669200</v>
      </c>
      <c r="J300">
        <v>1394536048</v>
      </c>
      <c r="K300" t="b">
        <v>1</v>
      </c>
      <c r="L300">
        <v>2436</v>
      </c>
      <c r="M300" t="b">
        <v>1</v>
      </c>
      <c r="N300" s="11">
        <f t="shared" si="18"/>
        <v>108.93241269841269</v>
      </c>
      <c r="O300" s="22">
        <f t="shared" si="16"/>
        <v>41709.463518518518</v>
      </c>
      <c r="P300" s="18">
        <f t="shared" si="17"/>
        <v>41768.875</v>
      </c>
      <c r="Q300" t="s">
        <v>8269</v>
      </c>
      <c r="R300" s="7">
        <f t="shared" si="19"/>
        <v>56.344351395730705</v>
      </c>
      <c r="S300" s="12" t="s">
        <v>8309</v>
      </c>
      <c r="T300" t="s">
        <v>8314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7">
        <v>10000</v>
      </c>
      <c r="E301">
        <v>17895.25</v>
      </c>
      <c r="F301" t="s">
        <v>8219</v>
      </c>
      <c r="G301" t="s">
        <v>8224</v>
      </c>
      <c r="H301" t="s">
        <v>8246</v>
      </c>
      <c r="I301" s="9">
        <v>1289975060</v>
      </c>
      <c r="J301">
        <v>1287379460</v>
      </c>
      <c r="K301" t="b">
        <v>1</v>
      </c>
      <c r="L301">
        <v>244</v>
      </c>
      <c r="M301" t="b">
        <v>1</v>
      </c>
      <c r="N301" s="11">
        <f t="shared" si="18"/>
        <v>178.95250000000001</v>
      </c>
      <c r="O301" s="22">
        <f t="shared" si="16"/>
        <v>40469.225231481483</v>
      </c>
      <c r="P301" s="18">
        <f t="shared" si="17"/>
        <v>40499.266898148147</v>
      </c>
      <c r="Q301" t="s">
        <v>8269</v>
      </c>
      <c r="R301" s="7">
        <f t="shared" si="19"/>
        <v>73.341188524590166</v>
      </c>
      <c r="S301" s="12" t="s">
        <v>8309</v>
      </c>
      <c r="T301" t="s">
        <v>8314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7">
        <v>25000</v>
      </c>
      <c r="E302">
        <v>25430.66</v>
      </c>
      <c r="F302" t="s">
        <v>8219</v>
      </c>
      <c r="G302" t="s">
        <v>8224</v>
      </c>
      <c r="H302" t="s">
        <v>8246</v>
      </c>
      <c r="I302" s="9">
        <v>1303686138</v>
      </c>
      <c r="J302">
        <v>1301007738</v>
      </c>
      <c r="K302" t="b">
        <v>1</v>
      </c>
      <c r="L302">
        <v>298</v>
      </c>
      <c r="M302" t="b">
        <v>1</v>
      </c>
      <c r="N302" s="11">
        <f t="shared" si="18"/>
        <v>101.72264</v>
      </c>
      <c r="O302" s="22">
        <f t="shared" si="16"/>
        <v>40626.959930555553</v>
      </c>
      <c r="P302" s="18">
        <f t="shared" si="17"/>
        <v>40657.959930555553</v>
      </c>
      <c r="Q302" t="s">
        <v>8269</v>
      </c>
      <c r="R302" s="7">
        <f t="shared" si="19"/>
        <v>85.337785234899329</v>
      </c>
      <c r="S302" s="12" t="s">
        <v>8309</v>
      </c>
      <c r="T302" t="s">
        <v>8314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7">
        <v>13000</v>
      </c>
      <c r="E303">
        <v>15435.55</v>
      </c>
      <c r="F303" t="s">
        <v>8219</v>
      </c>
      <c r="G303" t="s">
        <v>8224</v>
      </c>
      <c r="H303" t="s">
        <v>8246</v>
      </c>
      <c r="I303" s="9">
        <v>1363711335</v>
      </c>
      <c r="J303">
        <v>1360258935</v>
      </c>
      <c r="K303" t="b">
        <v>1</v>
      </c>
      <c r="L303">
        <v>251</v>
      </c>
      <c r="M303" t="b">
        <v>1</v>
      </c>
      <c r="N303" s="11">
        <f t="shared" si="18"/>
        <v>118.73499999999999</v>
      </c>
      <c r="O303" s="22">
        <f t="shared" si="16"/>
        <v>41312.737673611111</v>
      </c>
      <c r="P303" s="18">
        <f t="shared" si="17"/>
        <v>41352.696006944447</v>
      </c>
      <c r="Q303" t="s">
        <v>8269</v>
      </c>
      <c r="R303" s="7">
        <f t="shared" si="19"/>
        <v>61.496215139442228</v>
      </c>
      <c r="S303" s="12" t="s">
        <v>8309</v>
      </c>
      <c r="T303" t="s">
        <v>8314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7">
        <v>10000</v>
      </c>
      <c r="E304">
        <v>10046</v>
      </c>
      <c r="F304" t="s">
        <v>8219</v>
      </c>
      <c r="G304" t="s">
        <v>8224</v>
      </c>
      <c r="H304" t="s">
        <v>8246</v>
      </c>
      <c r="I304" s="9">
        <v>1330115638</v>
      </c>
      <c r="J304">
        <v>1327523638</v>
      </c>
      <c r="K304" t="b">
        <v>1</v>
      </c>
      <c r="L304">
        <v>108</v>
      </c>
      <c r="M304" t="b">
        <v>1</v>
      </c>
      <c r="N304" s="11">
        <f t="shared" si="18"/>
        <v>100.46</v>
      </c>
      <c r="O304" s="22">
        <f t="shared" si="16"/>
        <v>40933.856921296298</v>
      </c>
      <c r="P304" s="18">
        <f t="shared" si="17"/>
        <v>40963.856921296298</v>
      </c>
      <c r="Q304" t="s">
        <v>8269</v>
      </c>
      <c r="R304" s="7">
        <f t="shared" si="19"/>
        <v>93.018518518518519</v>
      </c>
      <c r="S304" s="12" t="s">
        <v>8309</v>
      </c>
      <c r="T304" t="s">
        <v>8314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7">
        <v>3000</v>
      </c>
      <c r="E305">
        <v>4124</v>
      </c>
      <c r="F305" t="s">
        <v>8219</v>
      </c>
      <c r="G305" t="s">
        <v>8224</v>
      </c>
      <c r="H305" t="s">
        <v>8246</v>
      </c>
      <c r="I305" s="9">
        <v>1338601346</v>
      </c>
      <c r="J305">
        <v>1336009346</v>
      </c>
      <c r="K305" t="b">
        <v>1</v>
      </c>
      <c r="L305">
        <v>82</v>
      </c>
      <c r="M305" t="b">
        <v>1</v>
      </c>
      <c r="N305" s="11">
        <f t="shared" si="18"/>
        <v>137.46666666666667</v>
      </c>
      <c r="O305" s="22">
        <f t="shared" si="16"/>
        <v>41032.071134259262</v>
      </c>
      <c r="P305" s="18">
        <f t="shared" si="17"/>
        <v>41062.071134259262</v>
      </c>
      <c r="Q305" t="s">
        <v>8269</v>
      </c>
      <c r="R305" s="7">
        <f t="shared" si="19"/>
        <v>50.292682926829265</v>
      </c>
      <c r="S305" s="12" t="s">
        <v>8309</v>
      </c>
      <c r="T305" t="s">
        <v>8314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7">
        <v>3400</v>
      </c>
      <c r="E306">
        <v>7876</v>
      </c>
      <c r="F306" t="s">
        <v>8219</v>
      </c>
      <c r="G306" t="s">
        <v>8224</v>
      </c>
      <c r="H306" t="s">
        <v>8246</v>
      </c>
      <c r="I306" s="9">
        <v>1346464800</v>
      </c>
      <c r="J306">
        <v>1343096197</v>
      </c>
      <c r="K306" t="b">
        <v>1</v>
      </c>
      <c r="L306">
        <v>74</v>
      </c>
      <c r="M306" t="b">
        <v>1</v>
      </c>
      <c r="N306" s="11">
        <f t="shared" si="18"/>
        <v>231.64705882352939</v>
      </c>
      <c r="O306" s="22">
        <f t="shared" si="16"/>
        <v>41114.094872685186</v>
      </c>
      <c r="P306" s="18">
        <f t="shared" si="17"/>
        <v>41153.083333333336</v>
      </c>
      <c r="Q306" t="s">
        <v>8269</v>
      </c>
      <c r="R306" s="7">
        <f t="shared" si="19"/>
        <v>106.43243243243244</v>
      </c>
      <c r="S306" s="12" t="s">
        <v>8309</v>
      </c>
      <c r="T306" t="s">
        <v>8314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7">
        <v>7500</v>
      </c>
      <c r="E307">
        <v>9775</v>
      </c>
      <c r="F307" t="s">
        <v>8219</v>
      </c>
      <c r="G307" t="s">
        <v>8224</v>
      </c>
      <c r="H307" t="s">
        <v>8246</v>
      </c>
      <c r="I307" s="9">
        <v>1331392049</v>
      </c>
      <c r="J307">
        <v>1328800049</v>
      </c>
      <c r="K307" t="b">
        <v>1</v>
      </c>
      <c r="L307">
        <v>189</v>
      </c>
      <c r="M307" t="b">
        <v>1</v>
      </c>
      <c r="N307" s="11">
        <f t="shared" si="18"/>
        <v>130.33333333333331</v>
      </c>
      <c r="O307" s="22">
        <f t="shared" si="16"/>
        <v>40948.630196759259</v>
      </c>
      <c r="P307" s="18">
        <f t="shared" si="17"/>
        <v>40978.630196759259</v>
      </c>
      <c r="Q307" t="s">
        <v>8269</v>
      </c>
      <c r="R307" s="7">
        <f t="shared" si="19"/>
        <v>51.719576719576722</v>
      </c>
      <c r="S307" s="12" t="s">
        <v>8309</v>
      </c>
      <c r="T307" t="s">
        <v>8314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7">
        <v>1000</v>
      </c>
      <c r="E308">
        <v>2929</v>
      </c>
      <c r="F308" t="s">
        <v>8219</v>
      </c>
      <c r="G308" t="s">
        <v>8224</v>
      </c>
      <c r="H308" t="s">
        <v>8246</v>
      </c>
      <c r="I308" s="9">
        <v>1363806333</v>
      </c>
      <c r="J308">
        <v>1362081933</v>
      </c>
      <c r="K308" t="b">
        <v>1</v>
      </c>
      <c r="L308">
        <v>80</v>
      </c>
      <c r="M308" t="b">
        <v>1</v>
      </c>
      <c r="N308" s="11">
        <f t="shared" si="18"/>
        <v>292.89999999999998</v>
      </c>
      <c r="O308" s="22">
        <f t="shared" si="16"/>
        <v>41333.837187500001</v>
      </c>
      <c r="P308" s="18">
        <f t="shared" si="17"/>
        <v>41353.795520833337</v>
      </c>
      <c r="Q308" t="s">
        <v>8269</v>
      </c>
      <c r="R308" s="7">
        <f t="shared" si="19"/>
        <v>36.612499999999997</v>
      </c>
      <c r="S308" s="12" t="s">
        <v>8309</v>
      </c>
      <c r="T308" t="s">
        <v>8314</v>
      </c>
    </row>
    <row r="309" spans="1:20" x14ac:dyDescent="0.35">
      <c r="A309">
        <v>307</v>
      </c>
      <c r="B309" s="3" t="s">
        <v>308</v>
      </c>
      <c r="C309" s="3" t="s">
        <v>4417</v>
      </c>
      <c r="D309" s="7">
        <v>22000</v>
      </c>
      <c r="E309">
        <v>24490</v>
      </c>
      <c r="F309" t="s">
        <v>8219</v>
      </c>
      <c r="G309" t="s">
        <v>8224</v>
      </c>
      <c r="H309" t="s">
        <v>8246</v>
      </c>
      <c r="I309" s="9">
        <v>1360276801</v>
      </c>
      <c r="J309">
        <v>1357684801</v>
      </c>
      <c r="K309" t="b">
        <v>1</v>
      </c>
      <c r="L309">
        <v>576</v>
      </c>
      <c r="M309" t="b">
        <v>1</v>
      </c>
      <c r="N309" s="11">
        <f t="shared" si="18"/>
        <v>111.31818181818183</v>
      </c>
      <c r="O309" s="22">
        <f t="shared" si="16"/>
        <v>41282.944456018515</v>
      </c>
      <c r="P309" s="18">
        <f t="shared" si="17"/>
        <v>41312.944456018515</v>
      </c>
      <c r="Q309" t="s">
        <v>8269</v>
      </c>
      <c r="R309" s="7">
        <f t="shared" si="19"/>
        <v>42.517361111111114</v>
      </c>
      <c r="S309" s="12" t="s">
        <v>8309</v>
      </c>
      <c r="T309" t="s">
        <v>8314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7">
        <v>12000</v>
      </c>
      <c r="E310">
        <v>12668</v>
      </c>
      <c r="F310" t="s">
        <v>8219</v>
      </c>
      <c r="G310" t="s">
        <v>8224</v>
      </c>
      <c r="H310" t="s">
        <v>8246</v>
      </c>
      <c r="I310" s="9">
        <v>1299775210</v>
      </c>
      <c r="J310">
        <v>1295887210</v>
      </c>
      <c r="K310" t="b">
        <v>1</v>
      </c>
      <c r="L310">
        <v>202</v>
      </c>
      <c r="M310" t="b">
        <v>1</v>
      </c>
      <c r="N310" s="11">
        <f t="shared" si="18"/>
        <v>105.56666666666668</v>
      </c>
      <c r="O310" s="22">
        <f t="shared" si="16"/>
        <v>40567.694560185184</v>
      </c>
      <c r="P310" s="18">
        <f t="shared" si="17"/>
        <v>40612.694560185184</v>
      </c>
      <c r="Q310" t="s">
        <v>8269</v>
      </c>
      <c r="R310" s="7">
        <f t="shared" si="19"/>
        <v>62.712871287128714</v>
      </c>
      <c r="S310" s="12" t="s">
        <v>8309</v>
      </c>
      <c r="T310" t="s">
        <v>8314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7">
        <v>18000</v>
      </c>
      <c r="E311">
        <v>21410</v>
      </c>
      <c r="F311" t="s">
        <v>8219</v>
      </c>
      <c r="G311" t="s">
        <v>8224</v>
      </c>
      <c r="H311" t="s">
        <v>8246</v>
      </c>
      <c r="I311" s="9">
        <v>1346695334</v>
      </c>
      <c r="J311">
        <v>1344880934</v>
      </c>
      <c r="K311" t="b">
        <v>1</v>
      </c>
      <c r="L311">
        <v>238</v>
      </c>
      <c r="M311" t="b">
        <v>1</v>
      </c>
      <c r="N311" s="11">
        <f t="shared" si="18"/>
        <v>118.94444444444446</v>
      </c>
      <c r="O311" s="22">
        <f t="shared" si="16"/>
        <v>41134.751550925925</v>
      </c>
      <c r="P311" s="18">
        <f t="shared" si="17"/>
        <v>41155.751550925925</v>
      </c>
      <c r="Q311" t="s">
        <v>8269</v>
      </c>
      <c r="R311" s="7">
        <f t="shared" si="19"/>
        <v>89.957983193277315</v>
      </c>
      <c r="S311" s="12" t="s">
        <v>8309</v>
      </c>
      <c r="T311" t="s">
        <v>8314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7">
        <v>1000</v>
      </c>
      <c r="E312">
        <v>1041.29</v>
      </c>
      <c r="F312" t="s">
        <v>8219</v>
      </c>
      <c r="G312" t="s">
        <v>8224</v>
      </c>
      <c r="H312" t="s">
        <v>8246</v>
      </c>
      <c r="I312" s="9">
        <v>1319076000</v>
      </c>
      <c r="J312">
        <v>1317788623</v>
      </c>
      <c r="K312" t="b">
        <v>1</v>
      </c>
      <c r="L312">
        <v>36</v>
      </c>
      <c r="M312" t="b">
        <v>1</v>
      </c>
      <c r="N312" s="11">
        <f t="shared" si="18"/>
        <v>104.129</v>
      </c>
      <c r="O312" s="22">
        <f t="shared" si="16"/>
        <v>40821.183136574073</v>
      </c>
      <c r="P312" s="18">
        <f t="shared" si="17"/>
        <v>40836.083333333336</v>
      </c>
      <c r="Q312" t="s">
        <v>8269</v>
      </c>
      <c r="R312" s="7">
        <f t="shared" si="19"/>
        <v>28.924722222222222</v>
      </c>
      <c r="S312" s="12" t="s">
        <v>8309</v>
      </c>
      <c r="T312" t="s">
        <v>8314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7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9">
        <v>1325404740</v>
      </c>
      <c r="J313">
        <v>1321852592</v>
      </c>
      <c r="K313" t="b">
        <v>1</v>
      </c>
      <c r="L313">
        <v>150</v>
      </c>
      <c r="M313" t="b">
        <v>1</v>
      </c>
      <c r="N313" s="11">
        <f t="shared" si="18"/>
        <v>104.10165000000001</v>
      </c>
      <c r="O313" s="22">
        <f t="shared" si="16"/>
        <v>40868.219814814816</v>
      </c>
      <c r="P313" s="18">
        <f t="shared" si="17"/>
        <v>40909.332638888889</v>
      </c>
      <c r="Q313" t="s">
        <v>8269</v>
      </c>
      <c r="R313" s="7">
        <f t="shared" si="19"/>
        <v>138.8022</v>
      </c>
      <c r="S313" s="12" t="s">
        <v>8309</v>
      </c>
      <c r="T313" t="s">
        <v>8314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7">
        <v>8000</v>
      </c>
      <c r="E314">
        <v>8950</v>
      </c>
      <c r="F314" t="s">
        <v>8219</v>
      </c>
      <c r="G314" t="s">
        <v>8224</v>
      </c>
      <c r="H314" t="s">
        <v>8246</v>
      </c>
      <c r="I314" s="9">
        <v>1365973432</v>
      </c>
      <c r="J314">
        <v>1363381432</v>
      </c>
      <c r="K314" t="b">
        <v>1</v>
      </c>
      <c r="L314">
        <v>146</v>
      </c>
      <c r="M314" t="b">
        <v>1</v>
      </c>
      <c r="N314" s="11">
        <f t="shared" si="18"/>
        <v>111.87499999999999</v>
      </c>
      <c r="O314" s="22">
        <f t="shared" si="16"/>
        <v>41348.877685185187</v>
      </c>
      <c r="P314" s="18">
        <f t="shared" si="17"/>
        <v>41378.877685185187</v>
      </c>
      <c r="Q314" t="s">
        <v>8269</v>
      </c>
      <c r="R314" s="7">
        <f t="shared" si="19"/>
        <v>61.301369863013697</v>
      </c>
      <c r="S314" s="12" t="s">
        <v>8309</v>
      </c>
      <c r="T314" t="s">
        <v>8314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7">
        <v>17000</v>
      </c>
      <c r="E315">
        <v>17805</v>
      </c>
      <c r="F315" t="s">
        <v>8219</v>
      </c>
      <c r="G315" t="s">
        <v>8224</v>
      </c>
      <c r="H315" t="s">
        <v>8246</v>
      </c>
      <c r="I315" s="9">
        <v>1281542340</v>
      </c>
      <c r="J315">
        <v>1277702894</v>
      </c>
      <c r="K315" t="b">
        <v>1</v>
      </c>
      <c r="L315">
        <v>222</v>
      </c>
      <c r="M315" t="b">
        <v>1</v>
      </c>
      <c r="N315" s="11">
        <f t="shared" si="18"/>
        <v>104.73529411764706</v>
      </c>
      <c r="O315" s="22">
        <f t="shared" si="16"/>
        <v>40357.227939814817</v>
      </c>
      <c r="P315" s="18">
        <f t="shared" si="17"/>
        <v>40401.665972222225</v>
      </c>
      <c r="Q315" t="s">
        <v>8269</v>
      </c>
      <c r="R315" s="7">
        <f t="shared" si="19"/>
        <v>80.202702702702709</v>
      </c>
      <c r="S315" s="12" t="s">
        <v>8309</v>
      </c>
      <c r="T315" t="s">
        <v>8314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7">
        <v>1000</v>
      </c>
      <c r="E316">
        <v>3851.5</v>
      </c>
      <c r="F316" t="s">
        <v>8219</v>
      </c>
      <c r="G316" t="s">
        <v>8224</v>
      </c>
      <c r="H316" t="s">
        <v>8246</v>
      </c>
      <c r="I316" s="9">
        <v>1362167988</v>
      </c>
      <c r="J316">
        <v>1359575988</v>
      </c>
      <c r="K316" t="b">
        <v>1</v>
      </c>
      <c r="L316">
        <v>120</v>
      </c>
      <c r="M316" t="b">
        <v>1</v>
      </c>
      <c r="N316" s="11">
        <f t="shared" si="18"/>
        <v>385.15000000000003</v>
      </c>
      <c r="O316" s="22">
        <f t="shared" si="16"/>
        <v>41304.833194444444</v>
      </c>
      <c r="P316" s="18">
        <f t="shared" si="17"/>
        <v>41334.833194444444</v>
      </c>
      <c r="Q316" t="s">
        <v>8269</v>
      </c>
      <c r="R316" s="7">
        <f t="shared" si="19"/>
        <v>32.095833333333331</v>
      </c>
      <c r="S316" s="12" t="s">
        <v>8309</v>
      </c>
      <c r="T316" t="s">
        <v>8314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7">
        <v>25000</v>
      </c>
      <c r="E317">
        <v>25312</v>
      </c>
      <c r="F317" t="s">
        <v>8219</v>
      </c>
      <c r="G317" t="s">
        <v>8224</v>
      </c>
      <c r="H317" t="s">
        <v>8246</v>
      </c>
      <c r="I317" s="9">
        <v>1345660334</v>
      </c>
      <c r="J317">
        <v>1343068334</v>
      </c>
      <c r="K317" t="b">
        <v>1</v>
      </c>
      <c r="L317">
        <v>126</v>
      </c>
      <c r="M317" t="b">
        <v>1</v>
      </c>
      <c r="N317" s="11">
        <f t="shared" si="18"/>
        <v>101.248</v>
      </c>
      <c r="O317" s="22">
        <f t="shared" si="16"/>
        <v>41113.77238425926</v>
      </c>
      <c r="P317" s="18">
        <f t="shared" si="17"/>
        <v>41143.77238425926</v>
      </c>
      <c r="Q317" t="s">
        <v>8269</v>
      </c>
      <c r="R317" s="7">
        <f t="shared" si="19"/>
        <v>200.88888888888889</v>
      </c>
      <c r="S317" s="12" t="s">
        <v>8309</v>
      </c>
      <c r="T317" t="s">
        <v>8314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7">
        <v>15000</v>
      </c>
      <c r="E318">
        <v>17066</v>
      </c>
      <c r="F318" t="s">
        <v>8219</v>
      </c>
      <c r="G318" t="s">
        <v>8229</v>
      </c>
      <c r="H318" t="s">
        <v>8251</v>
      </c>
      <c r="I318" s="9">
        <v>1418273940</v>
      </c>
      <c r="J318">
        <v>1415398197</v>
      </c>
      <c r="K318" t="b">
        <v>1</v>
      </c>
      <c r="L318">
        <v>158</v>
      </c>
      <c r="M318" t="b">
        <v>1</v>
      </c>
      <c r="N318" s="11">
        <f t="shared" si="18"/>
        <v>113.77333333333333</v>
      </c>
      <c r="O318" s="22">
        <f t="shared" si="16"/>
        <v>41950.923576388886</v>
      </c>
      <c r="P318" s="18">
        <f t="shared" si="17"/>
        <v>41984.207638888889</v>
      </c>
      <c r="Q318" t="s">
        <v>8269</v>
      </c>
      <c r="R318" s="7">
        <f t="shared" si="19"/>
        <v>108.01265822784811</v>
      </c>
      <c r="S318" s="12" t="s">
        <v>8309</v>
      </c>
      <c r="T318" t="s">
        <v>8314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7">
        <v>30000</v>
      </c>
      <c r="E319">
        <v>30241</v>
      </c>
      <c r="F319" t="s">
        <v>8219</v>
      </c>
      <c r="G319" t="s">
        <v>8224</v>
      </c>
      <c r="H319" t="s">
        <v>8246</v>
      </c>
      <c r="I319" s="9">
        <v>1386778483</v>
      </c>
      <c r="J319">
        <v>1384186483</v>
      </c>
      <c r="K319" t="b">
        <v>1</v>
      </c>
      <c r="L319">
        <v>316</v>
      </c>
      <c r="M319" t="b">
        <v>1</v>
      </c>
      <c r="N319" s="11">
        <f t="shared" si="18"/>
        <v>100.80333333333333</v>
      </c>
      <c r="O319" s="22">
        <f t="shared" si="16"/>
        <v>41589.676886574074</v>
      </c>
      <c r="P319" s="18">
        <f t="shared" si="17"/>
        <v>41619.676886574074</v>
      </c>
      <c r="Q319" t="s">
        <v>8269</v>
      </c>
      <c r="R319" s="7">
        <f t="shared" si="19"/>
        <v>95.699367088607602</v>
      </c>
      <c r="S319" s="12" t="s">
        <v>8309</v>
      </c>
      <c r="T319" t="s">
        <v>8314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7">
        <v>5000</v>
      </c>
      <c r="E320">
        <v>14166</v>
      </c>
      <c r="F320" t="s">
        <v>8219</v>
      </c>
      <c r="G320" t="s">
        <v>8224</v>
      </c>
      <c r="H320" t="s">
        <v>8246</v>
      </c>
      <c r="I320" s="9">
        <v>1364342151</v>
      </c>
      <c r="J320">
        <v>1361753751</v>
      </c>
      <c r="K320" t="b">
        <v>1</v>
      </c>
      <c r="L320">
        <v>284</v>
      </c>
      <c r="M320" t="b">
        <v>1</v>
      </c>
      <c r="N320" s="11">
        <f t="shared" si="18"/>
        <v>283.32</v>
      </c>
      <c r="O320" s="22">
        <f t="shared" si="16"/>
        <v>41330.038784722223</v>
      </c>
      <c r="P320" s="18">
        <f t="shared" si="17"/>
        <v>41359.997118055559</v>
      </c>
      <c r="Q320" t="s">
        <v>8269</v>
      </c>
      <c r="R320" s="7">
        <f t="shared" si="19"/>
        <v>49.880281690140848</v>
      </c>
      <c r="S320" s="12" t="s">
        <v>8309</v>
      </c>
      <c r="T320" t="s">
        <v>8314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7">
        <v>5000</v>
      </c>
      <c r="E321">
        <v>5634</v>
      </c>
      <c r="F321" t="s">
        <v>8219</v>
      </c>
      <c r="G321" t="s">
        <v>8224</v>
      </c>
      <c r="H321" t="s">
        <v>8246</v>
      </c>
      <c r="I321" s="9">
        <v>1265097540</v>
      </c>
      <c r="J321">
        <v>1257538029</v>
      </c>
      <c r="K321" t="b">
        <v>1</v>
      </c>
      <c r="L321">
        <v>51</v>
      </c>
      <c r="M321" t="b">
        <v>1</v>
      </c>
      <c r="N321" s="11">
        <f t="shared" si="18"/>
        <v>112.68</v>
      </c>
      <c r="O321" s="22">
        <f t="shared" si="16"/>
        <v>40123.83829861111</v>
      </c>
      <c r="P321" s="18">
        <f t="shared" si="17"/>
        <v>40211.332638888889</v>
      </c>
      <c r="Q321" t="s">
        <v>8269</v>
      </c>
      <c r="R321" s="7">
        <f t="shared" si="19"/>
        <v>110.47058823529412</v>
      </c>
      <c r="S321" s="12" t="s">
        <v>8309</v>
      </c>
      <c r="T321" t="s">
        <v>8314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7">
        <v>20000</v>
      </c>
      <c r="E322">
        <v>21316</v>
      </c>
      <c r="F322" t="s">
        <v>8219</v>
      </c>
      <c r="G322" t="s">
        <v>8225</v>
      </c>
      <c r="H322" t="s">
        <v>8247</v>
      </c>
      <c r="I322" s="9">
        <v>1450825200</v>
      </c>
      <c r="J322">
        <v>1448284433</v>
      </c>
      <c r="K322" t="b">
        <v>1</v>
      </c>
      <c r="L322">
        <v>158</v>
      </c>
      <c r="M322" t="b">
        <v>1</v>
      </c>
      <c r="N322" s="11">
        <f t="shared" si="18"/>
        <v>106.58000000000001</v>
      </c>
      <c r="O322" s="22">
        <f t="shared" ref="O322:O385" si="20">(((J322/60)/60)/24)+DATE(1970,1,1)</f>
        <v>42331.551307870366</v>
      </c>
      <c r="P322" s="18">
        <f t="shared" ref="P322:P385" si="21">(((I322/60)/60)/24)+DATE(1970,1,1)</f>
        <v>42360.958333333328</v>
      </c>
      <c r="Q322" t="s">
        <v>8269</v>
      </c>
      <c r="R322" s="7">
        <f t="shared" si="19"/>
        <v>134.91139240506328</v>
      </c>
      <c r="S322" s="12" t="s">
        <v>8309</v>
      </c>
      <c r="T322" t="s">
        <v>8314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7">
        <v>35000</v>
      </c>
      <c r="E323">
        <v>35932</v>
      </c>
      <c r="F323" t="s">
        <v>8219</v>
      </c>
      <c r="G323" t="s">
        <v>8236</v>
      </c>
      <c r="H323" t="s">
        <v>8249</v>
      </c>
      <c r="I323" s="9">
        <v>1478605386</v>
      </c>
      <c r="J323">
        <v>1475577786</v>
      </c>
      <c r="K323" t="b">
        <v>1</v>
      </c>
      <c r="L323">
        <v>337</v>
      </c>
      <c r="M323" t="b">
        <v>1</v>
      </c>
      <c r="N323" s="11">
        <f t="shared" ref="N323:N386" si="22">E323/D323*100</f>
        <v>102.66285714285715</v>
      </c>
      <c r="O323" s="22">
        <f t="shared" si="20"/>
        <v>42647.446597222224</v>
      </c>
      <c r="P323" s="18">
        <f t="shared" si="21"/>
        <v>42682.488263888896</v>
      </c>
      <c r="Q323" t="s">
        <v>8269</v>
      </c>
      <c r="R323" s="7">
        <f t="shared" ref="R323:R386" si="23">E323/L323</f>
        <v>106.62314540059347</v>
      </c>
      <c r="S323" s="12" t="s">
        <v>8309</v>
      </c>
      <c r="T323" t="s">
        <v>8314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7">
        <v>25000</v>
      </c>
      <c r="E324">
        <v>26978</v>
      </c>
      <c r="F324" t="s">
        <v>8219</v>
      </c>
      <c r="G324" t="s">
        <v>8224</v>
      </c>
      <c r="H324" t="s">
        <v>8246</v>
      </c>
      <c r="I324" s="9">
        <v>1463146848</v>
      </c>
      <c r="J324">
        <v>1460554848</v>
      </c>
      <c r="K324" t="b">
        <v>1</v>
      </c>
      <c r="L324">
        <v>186</v>
      </c>
      <c r="M324" t="b">
        <v>1</v>
      </c>
      <c r="N324" s="11">
        <f t="shared" si="22"/>
        <v>107.91200000000001</v>
      </c>
      <c r="O324" s="22">
        <f t="shared" si="20"/>
        <v>42473.57</v>
      </c>
      <c r="P324" s="18">
        <f t="shared" si="21"/>
        <v>42503.57</v>
      </c>
      <c r="Q324" t="s">
        <v>8269</v>
      </c>
      <c r="R324" s="7">
        <f t="shared" si="23"/>
        <v>145.04301075268816</v>
      </c>
      <c r="S324" s="12" t="s">
        <v>8309</v>
      </c>
      <c r="T324" t="s">
        <v>8314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7">
        <v>5400</v>
      </c>
      <c r="E325">
        <v>6646</v>
      </c>
      <c r="F325" t="s">
        <v>8219</v>
      </c>
      <c r="G325" t="s">
        <v>8224</v>
      </c>
      <c r="H325" t="s">
        <v>8246</v>
      </c>
      <c r="I325" s="9">
        <v>1482307140</v>
      </c>
      <c r="J325">
        <v>1479886966</v>
      </c>
      <c r="K325" t="b">
        <v>1</v>
      </c>
      <c r="L325">
        <v>58</v>
      </c>
      <c r="M325" t="b">
        <v>1</v>
      </c>
      <c r="N325" s="11">
        <f t="shared" si="22"/>
        <v>123.07407407407408</v>
      </c>
      <c r="O325" s="22">
        <f t="shared" si="20"/>
        <v>42697.32136574074</v>
      </c>
      <c r="P325" s="18">
        <f t="shared" si="21"/>
        <v>42725.332638888889</v>
      </c>
      <c r="Q325" t="s">
        <v>8269</v>
      </c>
      <c r="R325" s="7">
        <f t="shared" si="23"/>
        <v>114.58620689655173</v>
      </c>
      <c r="S325" s="12" t="s">
        <v>8309</v>
      </c>
      <c r="T325" t="s">
        <v>8314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7">
        <v>8500</v>
      </c>
      <c r="E326">
        <v>8636</v>
      </c>
      <c r="F326" t="s">
        <v>8219</v>
      </c>
      <c r="G326" t="s">
        <v>8224</v>
      </c>
      <c r="H326" t="s">
        <v>8246</v>
      </c>
      <c r="I326" s="9">
        <v>1438441308</v>
      </c>
      <c r="J326">
        <v>1435590108</v>
      </c>
      <c r="K326" t="b">
        <v>1</v>
      </c>
      <c r="L326">
        <v>82</v>
      </c>
      <c r="M326" t="b">
        <v>1</v>
      </c>
      <c r="N326" s="11">
        <f t="shared" si="22"/>
        <v>101.6</v>
      </c>
      <c r="O326" s="22">
        <f t="shared" si="20"/>
        <v>42184.626250000001</v>
      </c>
      <c r="P326" s="18">
        <f t="shared" si="21"/>
        <v>42217.626250000001</v>
      </c>
      <c r="Q326" t="s">
        <v>8269</v>
      </c>
      <c r="R326" s="7">
        <f t="shared" si="23"/>
        <v>105.3170731707317</v>
      </c>
      <c r="S326" s="12" t="s">
        <v>8309</v>
      </c>
      <c r="T326" t="s">
        <v>8314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7">
        <v>50000</v>
      </c>
      <c r="E327">
        <v>52198</v>
      </c>
      <c r="F327" t="s">
        <v>8219</v>
      </c>
      <c r="G327" t="s">
        <v>8224</v>
      </c>
      <c r="H327" t="s">
        <v>8246</v>
      </c>
      <c r="I327" s="9">
        <v>1482208233</v>
      </c>
      <c r="J327">
        <v>1479184233</v>
      </c>
      <c r="K327" t="b">
        <v>1</v>
      </c>
      <c r="L327">
        <v>736</v>
      </c>
      <c r="M327" t="b">
        <v>1</v>
      </c>
      <c r="N327" s="11">
        <f t="shared" si="22"/>
        <v>104.396</v>
      </c>
      <c r="O327" s="22">
        <f t="shared" si="20"/>
        <v>42689.187881944439</v>
      </c>
      <c r="P327" s="18">
        <f t="shared" si="21"/>
        <v>42724.187881944439</v>
      </c>
      <c r="Q327" t="s">
        <v>8269</v>
      </c>
      <c r="R327" s="7">
        <f t="shared" si="23"/>
        <v>70.921195652173907</v>
      </c>
      <c r="S327" s="12" t="s">
        <v>8309</v>
      </c>
      <c r="T327" t="s">
        <v>8314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7">
        <v>150000</v>
      </c>
      <c r="E328">
        <v>169394.6</v>
      </c>
      <c r="F328" t="s">
        <v>8219</v>
      </c>
      <c r="G328" t="s">
        <v>8224</v>
      </c>
      <c r="H328" t="s">
        <v>8246</v>
      </c>
      <c r="I328" s="9">
        <v>1489532220</v>
      </c>
      <c r="J328">
        <v>1486625606</v>
      </c>
      <c r="K328" t="b">
        <v>1</v>
      </c>
      <c r="L328">
        <v>1151</v>
      </c>
      <c r="M328" t="b">
        <v>1</v>
      </c>
      <c r="N328" s="11">
        <f t="shared" si="22"/>
        <v>112.92973333333333</v>
      </c>
      <c r="O328" s="22">
        <f t="shared" si="20"/>
        <v>42775.314884259264</v>
      </c>
      <c r="P328" s="18">
        <f t="shared" si="21"/>
        <v>42808.956250000003</v>
      </c>
      <c r="Q328" t="s">
        <v>8269</v>
      </c>
      <c r="R328" s="7">
        <f t="shared" si="23"/>
        <v>147.17167680278018</v>
      </c>
      <c r="S328" s="12" t="s">
        <v>8309</v>
      </c>
      <c r="T328" t="s">
        <v>8314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7">
        <v>4000</v>
      </c>
      <c r="E329">
        <v>5456</v>
      </c>
      <c r="F329" t="s">
        <v>8219</v>
      </c>
      <c r="G329" t="s">
        <v>8224</v>
      </c>
      <c r="H329" t="s">
        <v>8246</v>
      </c>
      <c r="I329" s="9">
        <v>1427011200</v>
      </c>
      <c r="J329">
        <v>1424669929</v>
      </c>
      <c r="K329" t="b">
        <v>1</v>
      </c>
      <c r="L329">
        <v>34</v>
      </c>
      <c r="M329" t="b">
        <v>1</v>
      </c>
      <c r="N329" s="11">
        <f t="shared" si="22"/>
        <v>136.4</v>
      </c>
      <c r="O329" s="22">
        <f t="shared" si="20"/>
        <v>42058.235289351855</v>
      </c>
      <c r="P329" s="18">
        <f t="shared" si="21"/>
        <v>42085.333333333328</v>
      </c>
      <c r="Q329" t="s">
        <v>8269</v>
      </c>
      <c r="R329" s="7">
        <f t="shared" si="23"/>
        <v>160.47058823529412</v>
      </c>
      <c r="S329" s="12" t="s">
        <v>8309</v>
      </c>
      <c r="T329" t="s">
        <v>8314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7">
        <v>75000</v>
      </c>
      <c r="E330">
        <v>77710.8</v>
      </c>
      <c r="F330" t="s">
        <v>8219</v>
      </c>
      <c r="G330" t="s">
        <v>8224</v>
      </c>
      <c r="H330" t="s">
        <v>8246</v>
      </c>
      <c r="I330" s="9">
        <v>1446350400</v>
      </c>
      <c r="J330">
        <v>1443739388</v>
      </c>
      <c r="K330" t="b">
        <v>1</v>
      </c>
      <c r="L330">
        <v>498</v>
      </c>
      <c r="M330" t="b">
        <v>1</v>
      </c>
      <c r="N330" s="11">
        <f t="shared" si="22"/>
        <v>103.61439999999999</v>
      </c>
      <c r="O330" s="22">
        <f t="shared" si="20"/>
        <v>42278.946620370371</v>
      </c>
      <c r="P330" s="18">
        <f t="shared" si="21"/>
        <v>42309.166666666672</v>
      </c>
      <c r="Q330" t="s">
        <v>8269</v>
      </c>
      <c r="R330" s="7">
        <f t="shared" si="23"/>
        <v>156.04578313253012</v>
      </c>
      <c r="S330" s="12" t="s">
        <v>8309</v>
      </c>
      <c r="T330" t="s">
        <v>8314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7">
        <v>10000</v>
      </c>
      <c r="E331">
        <v>10550</v>
      </c>
      <c r="F331" t="s">
        <v>8219</v>
      </c>
      <c r="G331" t="s">
        <v>8224</v>
      </c>
      <c r="H331" t="s">
        <v>8246</v>
      </c>
      <c r="I331" s="9">
        <v>1446868800</v>
      </c>
      <c r="J331">
        <v>1444821127</v>
      </c>
      <c r="K331" t="b">
        <v>1</v>
      </c>
      <c r="L331">
        <v>167</v>
      </c>
      <c r="M331" t="b">
        <v>1</v>
      </c>
      <c r="N331" s="11">
        <f t="shared" si="22"/>
        <v>105.5</v>
      </c>
      <c r="O331" s="22">
        <f t="shared" si="20"/>
        <v>42291.46674768519</v>
      </c>
      <c r="P331" s="18">
        <f t="shared" si="21"/>
        <v>42315.166666666672</v>
      </c>
      <c r="Q331" t="s">
        <v>8269</v>
      </c>
      <c r="R331" s="7">
        <f t="shared" si="23"/>
        <v>63.17365269461078</v>
      </c>
      <c r="S331" s="12" t="s">
        <v>8309</v>
      </c>
      <c r="T331" t="s">
        <v>8314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7">
        <v>35000</v>
      </c>
      <c r="E332">
        <v>35640</v>
      </c>
      <c r="F332" t="s">
        <v>8219</v>
      </c>
      <c r="G332" t="s">
        <v>8224</v>
      </c>
      <c r="H332" t="s">
        <v>8246</v>
      </c>
      <c r="I332" s="9">
        <v>1368763140</v>
      </c>
      <c r="J332">
        <v>1366028563</v>
      </c>
      <c r="K332" t="b">
        <v>1</v>
      </c>
      <c r="L332">
        <v>340</v>
      </c>
      <c r="M332" t="b">
        <v>1</v>
      </c>
      <c r="N332" s="11">
        <f t="shared" si="22"/>
        <v>101.82857142857142</v>
      </c>
      <c r="O332" s="22">
        <f t="shared" si="20"/>
        <v>41379.515775462962</v>
      </c>
      <c r="P332" s="18">
        <f t="shared" si="21"/>
        <v>41411.165972222225</v>
      </c>
      <c r="Q332" t="s">
        <v>8269</v>
      </c>
      <c r="R332" s="7">
        <f t="shared" si="23"/>
        <v>104.82352941176471</v>
      </c>
      <c r="S332" s="12" t="s">
        <v>8309</v>
      </c>
      <c r="T332" t="s">
        <v>8314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7">
        <v>40000</v>
      </c>
      <c r="E333">
        <v>42642</v>
      </c>
      <c r="F333" t="s">
        <v>8219</v>
      </c>
      <c r="G333" t="s">
        <v>8224</v>
      </c>
      <c r="H333" t="s">
        <v>8246</v>
      </c>
      <c r="I333" s="9">
        <v>1466171834</v>
      </c>
      <c r="J333">
        <v>1463493434</v>
      </c>
      <c r="K333" t="b">
        <v>1</v>
      </c>
      <c r="L333">
        <v>438</v>
      </c>
      <c r="M333" t="b">
        <v>1</v>
      </c>
      <c r="N333" s="11">
        <f t="shared" si="22"/>
        <v>106.60499999999999</v>
      </c>
      <c r="O333" s="22">
        <f t="shared" si="20"/>
        <v>42507.581412037034</v>
      </c>
      <c r="P333" s="18">
        <f t="shared" si="21"/>
        <v>42538.581412037034</v>
      </c>
      <c r="Q333" t="s">
        <v>8269</v>
      </c>
      <c r="R333" s="7">
        <f t="shared" si="23"/>
        <v>97.356164383561648</v>
      </c>
      <c r="S333" s="12" t="s">
        <v>8309</v>
      </c>
      <c r="T333" t="s">
        <v>8314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7">
        <v>100000</v>
      </c>
      <c r="E334">
        <v>113015</v>
      </c>
      <c r="F334" t="s">
        <v>8219</v>
      </c>
      <c r="G334" t="s">
        <v>8224</v>
      </c>
      <c r="H334" t="s">
        <v>8246</v>
      </c>
      <c r="I334" s="9">
        <v>1446019200</v>
      </c>
      <c r="J334">
        <v>1442420377</v>
      </c>
      <c r="K334" t="b">
        <v>1</v>
      </c>
      <c r="L334">
        <v>555</v>
      </c>
      <c r="M334" t="b">
        <v>1</v>
      </c>
      <c r="N334" s="11">
        <f t="shared" si="22"/>
        <v>113.015</v>
      </c>
      <c r="O334" s="22">
        <f t="shared" si="20"/>
        <v>42263.680289351847</v>
      </c>
      <c r="P334" s="18">
        <f t="shared" si="21"/>
        <v>42305.333333333328</v>
      </c>
      <c r="Q334" t="s">
        <v>8269</v>
      </c>
      <c r="R334" s="7">
        <f t="shared" si="23"/>
        <v>203.63063063063063</v>
      </c>
      <c r="S334" s="12" t="s">
        <v>8309</v>
      </c>
      <c r="T334" t="s">
        <v>8314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7">
        <v>40000</v>
      </c>
      <c r="E335">
        <v>50091</v>
      </c>
      <c r="F335" t="s">
        <v>8219</v>
      </c>
      <c r="G335" t="s">
        <v>8224</v>
      </c>
      <c r="H335" t="s">
        <v>8246</v>
      </c>
      <c r="I335" s="9">
        <v>1460038591</v>
      </c>
      <c r="J335">
        <v>1457450191</v>
      </c>
      <c r="K335" t="b">
        <v>1</v>
      </c>
      <c r="L335">
        <v>266</v>
      </c>
      <c r="M335" t="b">
        <v>1</v>
      </c>
      <c r="N335" s="11">
        <f t="shared" si="22"/>
        <v>125.22750000000001</v>
      </c>
      <c r="O335" s="22">
        <f t="shared" si="20"/>
        <v>42437.636469907404</v>
      </c>
      <c r="P335" s="18">
        <f t="shared" si="21"/>
        <v>42467.59480324074</v>
      </c>
      <c r="Q335" t="s">
        <v>8269</v>
      </c>
      <c r="R335" s="7">
        <f t="shared" si="23"/>
        <v>188.31203007518798</v>
      </c>
      <c r="S335" s="12" t="s">
        <v>8309</v>
      </c>
      <c r="T335" t="s">
        <v>8314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7">
        <v>10000</v>
      </c>
      <c r="E336">
        <v>10119</v>
      </c>
      <c r="F336" t="s">
        <v>8219</v>
      </c>
      <c r="G336" t="s">
        <v>8224</v>
      </c>
      <c r="H336" t="s">
        <v>8246</v>
      </c>
      <c r="I336" s="9">
        <v>1431716400</v>
      </c>
      <c r="J336">
        <v>1428423757</v>
      </c>
      <c r="K336" t="b">
        <v>1</v>
      </c>
      <c r="L336">
        <v>69</v>
      </c>
      <c r="M336" t="b">
        <v>1</v>
      </c>
      <c r="N336" s="11">
        <f t="shared" si="22"/>
        <v>101.19</v>
      </c>
      <c r="O336" s="22">
        <f t="shared" si="20"/>
        <v>42101.682372685187</v>
      </c>
      <c r="P336" s="18">
        <f t="shared" si="21"/>
        <v>42139.791666666672</v>
      </c>
      <c r="Q336" t="s">
        <v>8269</v>
      </c>
      <c r="R336" s="7">
        <f t="shared" si="23"/>
        <v>146.65217391304347</v>
      </c>
      <c r="S336" s="12" t="s">
        <v>8309</v>
      </c>
      <c r="T336" t="s">
        <v>8314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7">
        <v>8500</v>
      </c>
      <c r="E337">
        <v>8735</v>
      </c>
      <c r="F337" t="s">
        <v>8219</v>
      </c>
      <c r="G337" t="s">
        <v>8224</v>
      </c>
      <c r="H337" t="s">
        <v>8246</v>
      </c>
      <c r="I337" s="9">
        <v>1431122400</v>
      </c>
      <c r="J337">
        <v>1428428515</v>
      </c>
      <c r="K337" t="b">
        <v>1</v>
      </c>
      <c r="L337">
        <v>80</v>
      </c>
      <c r="M337" t="b">
        <v>1</v>
      </c>
      <c r="N337" s="11">
        <f t="shared" si="22"/>
        <v>102.76470588235294</v>
      </c>
      <c r="O337" s="22">
        <f t="shared" si="20"/>
        <v>42101.737442129626</v>
      </c>
      <c r="P337" s="18">
        <f t="shared" si="21"/>
        <v>42132.916666666672</v>
      </c>
      <c r="Q337" t="s">
        <v>8269</v>
      </c>
      <c r="R337" s="7">
        <f t="shared" si="23"/>
        <v>109.1875</v>
      </c>
      <c r="S337" s="12" t="s">
        <v>8309</v>
      </c>
      <c r="T337" t="s">
        <v>8314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7">
        <v>25000</v>
      </c>
      <c r="E338">
        <v>29209.78</v>
      </c>
      <c r="F338" t="s">
        <v>8219</v>
      </c>
      <c r="G338" t="s">
        <v>8224</v>
      </c>
      <c r="H338" t="s">
        <v>8246</v>
      </c>
      <c r="I338" s="9">
        <v>1447427918</v>
      </c>
      <c r="J338">
        <v>1444832318</v>
      </c>
      <c r="K338" t="b">
        <v>1</v>
      </c>
      <c r="L338">
        <v>493</v>
      </c>
      <c r="M338" t="b">
        <v>1</v>
      </c>
      <c r="N338" s="11">
        <f t="shared" si="22"/>
        <v>116.83911999999998</v>
      </c>
      <c r="O338" s="22">
        <f t="shared" si="20"/>
        <v>42291.596273148149</v>
      </c>
      <c r="P338" s="18">
        <f t="shared" si="21"/>
        <v>42321.637939814813</v>
      </c>
      <c r="Q338" t="s">
        <v>8269</v>
      </c>
      <c r="R338" s="7">
        <f t="shared" si="23"/>
        <v>59.249046653144013</v>
      </c>
      <c r="S338" s="12" t="s">
        <v>8309</v>
      </c>
      <c r="T338" t="s">
        <v>8314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7">
        <v>3000</v>
      </c>
      <c r="E339">
        <v>3035.05</v>
      </c>
      <c r="F339" t="s">
        <v>8219</v>
      </c>
      <c r="G339" t="s">
        <v>8224</v>
      </c>
      <c r="H339" t="s">
        <v>8246</v>
      </c>
      <c r="I339" s="9">
        <v>1426298708</v>
      </c>
      <c r="J339">
        <v>1423710308</v>
      </c>
      <c r="K339" t="b">
        <v>1</v>
      </c>
      <c r="L339">
        <v>31</v>
      </c>
      <c r="M339" t="b">
        <v>1</v>
      </c>
      <c r="N339" s="11">
        <f t="shared" si="22"/>
        <v>101.16833333333335</v>
      </c>
      <c r="O339" s="22">
        <f t="shared" si="20"/>
        <v>42047.128564814819</v>
      </c>
      <c r="P339" s="18">
        <f t="shared" si="21"/>
        <v>42077.086898148147</v>
      </c>
      <c r="Q339" t="s">
        <v>8269</v>
      </c>
      <c r="R339" s="7">
        <f t="shared" si="23"/>
        <v>97.904838709677421</v>
      </c>
      <c r="S339" s="12" t="s">
        <v>8309</v>
      </c>
      <c r="T339" t="s">
        <v>8314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7">
        <v>15000</v>
      </c>
      <c r="E340">
        <v>16520.04</v>
      </c>
      <c r="F340" t="s">
        <v>8219</v>
      </c>
      <c r="G340" t="s">
        <v>8224</v>
      </c>
      <c r="H340" t="s">
        <v>8246</v>
      </c>
      <c r="I340" s="9">
        <v>1472864400</v>
      </c>
      <c r="J340">
        <v>1468001290</v>
      </c>
      <c r="K340" t="b">
        <v>1</v>
      </c>
      <c r="L340">
        <v>236</v>
      </c>
      <c r="M340" t="b">
        <v>1</v>
      </c>
      <c r="N340" s="11">
        <f t="shared" si="22"/>
        <v>110.13360000000002</v>
      </c>
      <c r="O340" s="22">
        <f t="shared" si="20"/>
        <v>42559.755671296298</v>
      </c>
      <c r="P340" s="18">
        <f t="shared" si="21"/>
        <v>42616.041666666672</v>
      </c>
      <c r="Q340" t="s">
        <v>8269</v>
      </c>
      <c r="R340" s="7">
        <f t="shared" si="23"/>
        <v>70.000169491525426</v>
      </c>
      <c r="S340" s="12" t="s">
        <v>8309</v>
      </c>
      <c r="T340" t="s">
        <v>8314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7">
        <v>6000</v>
      </c>
      <c r="E341">
        <v>6485</v>
      </c>
      <c r="F341" t="s">
        <v>8219</v>
      </c>
      <c r="G341" t="s">
        <v>8224</v>
      </c>
      <c r="H341" t="s">
        <v>8246</v>
      </c>
      <c r="I341" s="9">
        <v>1430331268</v>
      </c>
      <c r="J341">
        <v>1427739268</v>
      </c>
      <c r="K341" t="b">
        <v>1</v>
      </c>
      <c r="L341">
        <v>89</v>
      </c>
      <c r="M341" t="b">
        <v>1</v>
      </c>
      <c r="N341" s="11">
        <f t="shared" si="22"/>
        <v>108.08333333333333</v>
      </c>
      <c r="O341" s="22">
        <f t="shared" si="20"/>
        <v>42093.760046296295</v>
      </c>
      <c r="P341" s="18">
        <f t="shared" si="21"/>
        <v>42123.760046296295</v>
      </c>
      <c r="Q341" t="s">
        <v>8269</v>
      </c>
      <c r="R341" s="7">
        <f t="shared" si="23"/>
        <v>72.865168539325836</v>
      </c>
      <c r="S341" s="12" t="s">
        <v>8309</v>
      </c>
      <c r="T341" t="s">
        <v>8314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7">
        <v>35000</v>
      </c>
      <c r="E342">
        <v>43758</v>
      </c>
      <c r="F342" t="s">
        <v>8219</v>
      </c>
      <c r="G342" t="s">
        <v>8224</v>
      </c>
      <c r="H342" t="s">
        <v>8246</v>
      </c>
      <c r="I342" s="9">
        <v>1489006800</v>
      </c>
      <c r="J342">
        <v>1486397007</v>
      </c>
      <c r="K342" t="b">
        <v>1</v>
      </c>
      <c r="L342">
        <v>299</v>
      </c>
      <c r="M342" t="b">
        <v>1</v>
      </c>
      <c r="N342" s="11">
        <f t="shared" si="22"/>
        <v>125.02285714285715</v>
      </c>
      <c r="O342" s="22">
        <f t="shared" si="20"/>
        <v>42772.669062500005</v>
      </c>
      <c r="P342" s="18">
        <f t="shared" si="21"/>
        <v>42802.875</v>
      </c>
      <c r="Q342" t="s">
        <v>8269</v>
      </c>
      <c r="R342" s="7">
        <f t="shared" si="23"/>
        <v>146.34782608695653</v>
      </c>
      <c r="S342" s="12" t="s">
        <v>8309</v>
      </c>
      <c r="T342" t="s">
        <v>8314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7">
        <v>3500</v>
      </c>
      <c r="E343">
        <v>3735</v>
      </c>
      <c r="F343" t="s">
        <v>8219</v>
      </c>
      <c r="G343" t="s">
        <v>8224</v>
      </c>
      <c r="H343" t="s">
        <v>8246</v>
      </c>
      <c r="I343" s="9">
        <v>1412135940</v>
      </c>
      <c r="J343">
        <v>1410555998</v>
      </c>
      <c r="K343" t="b">
        <v>1</v>
      </c>
      <c r="L343">
        <v>55</v>
      </c>
      <c r="M343" t="b">
        <v>1</v>
      </c>
      <c r="N343" s="11">
        <f t="shared" si="22"/>
        <v>106.71428571428572</v>
      </c>
      <c r="O343" s="22">
        <f t="shared" si="20"/>
        <v>41894.879606481481</v>
      </c>
      <c r="P343" s="18">
        <f t="shared" si="21"/>
        <v>41913.165972222225</v>
      </c>
      <c r="Q343" t="s">
        <v>8269</v>
      </c>
      <c r="R343" s="7">
        <f t="shared" si="23"/>
        <v>67.909090909090907</v>
      </c>
      <c r="S343" s="12" t="s">
        <v>8309</v>
      </c>
      <c r="T343" t="s">
        <v>8314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7">
        <v>55000</v>
      </c>
      <c r="E344">
        <v>55201.52</v>
      </c>
      <c r="F344" t="s">
        <v>8219</v>
      </c>
      <c r="G344" t="s">
        <v>8224</v>
      </c>
      <c r="H344" t="s">
        <v>8246</v>
      </c>
      <c r="I344" s="9">
        <v>1461955465</v>
      </c>
      <c r="J344">
        <v>1459363465</v>
      </c>
      <c r="K344" t="b">
        <v>1</v>
      </c>
      <c r="L344">
        <v>325</v>
      </c>
      <c r="M344" t="b">
        <v>1</v>
      </c>
      <c r="N344" s="11">
        <f t="shared" si="22"/>
        <v>100.36639999999998</v>
      </c>
      <c r="O344" s="22">
        <f t="shared" si="20"/>
        <v>42459.780844907407</v>
      </c>
      <c r="P344" s="18">
        <f t="shared" si="21"/>
        <v>42489.780844907407</v>
      </c>
      <c r="Q344" t="s">
        <v>8269</v>
      </c>
      <c r="R344" s="7">
        <f t="shared" si="23"/>
        <v>169.85083076923075</v>
      </c>
      <c r="S344" s="12" t="s">
        <v>8309</v>
      </c>
      <c r="T344" t="s">
        <v>8314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7">
        <v>30000</v>
      </c>
      <c r="E345">
        <v>30608.59</v>
      </c>
      <c r="F345" t="s">
        <v>8219</v>
      </c>
      <c r="G345" t="s">
        <v>8224</v>
      </c>
      <c r="H345" t="s">
        <v>8246</v>
      </c>
      <c r="I345" s="9">
        <v>1415934000</v>
      </c>
      <c r="J345">
        <v>1413308545</v>
      </c>
      <c r="K345" t="b">
        <v>1</v>
      </c>
      <c r="L345">
        <v>524</v>
      </c>
      <c r="M345" t="b">
        <v>1</v>
      </c>
      <c r="N345" s="11">
        <f t="shared" si="22"/>
        <v>102.02863333333335</v>
      </c>
      <c r="O345" s="22">
        <f t="shared" si="20"/>
        <v>41926.73778935185</v>
      </c>
      <c r="P345" s="18">
        <f t="shared" si="21"/>
        <v>41957.125</v>
      </c>
      <c r="Q345" t="s">
        <v>8269</v>
      </c>
      <c r="R345" s="7">
        <f t="shared" si="23"/>
        <v>58.413339694656486</v>
      </c>
      <c r="S345" s="12" t="s">
        <v>8309</v>
      </c>
      <c r="T345" t="s">
        <v>8314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7">
        <v>33500</v>
      </c>
      <c r="E346">
        <v>34198</v>
      </c>
      <c r="F346" t="s">
        <v>8219</v>
      </c>
      <c r="G346" t="s">
        <v>8224</v>
      </c>
      <c r="H346" t="s">
        <v>8246</v>
      </c>
      <c r="I346" s="9">
        <v>1433125200</v>
      </c>
      <c r="J346">
        <v>1429312694</v>
      </c>
      <c r="K346" t="b">
        <v>1</v>
      </c>
      <c r="L346">
        <v>285</v>
      </c>
      <c r="M346" t="b">
        <v>1</v>
      </c>
      <c r="N346" s="11">
        <f t="shared" si="22"/>
        <v>102.08358208955224</v>
      </c>
      <c r="O346" s="22">
        <f t="shared" si="20"/>
        <v>42111.970995370371</v>
      </c>
      <c r="P346" s="18">
        <f t="shared" si="21"/>
        <v>42156.097222222219</v>
      </c>
      <c r="Q346" t="s">
        <v>8269</v>
      </c>
      <c r="R346" s="7">
        <f t="shared" si="23"/>
        <v>119.99298245614035</v>
      </c>
      <c r="S346" s="12" t="s">
        <v>8309</v>
      </c>
      <c r="T346" t="s">
        <v>8314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7">
        <v>14500</v>
      </c>
      <c r="E347">
        <v>17875</v>
      </c>
      <c r="F347" t="s">
        <v>8219</v>
      </c>
      <c r="G347" t="s">
        <v>8224</v>
      </c>
      <c r="H347" t="s">
        <v>8246</v>
      </c>
      <c r="I347" s="9">
        <v>1432161590</v>
      </c>
      <c r="J347">
        <v>1429569590</v>
      </c>
      <c r="K347" t="b">
        <v>1</v>
      </c>
      <c r="L347">
        <v>179</v>
      </c>
      <c r="M347" t="b">
        <v>1</v>
      </c>
      <c r="N347" s="11">
        <f t="shared" si="22"/>
        <v>123.27586206896552</v>
      </c>
      <c r="O347" s="22">
        <f t="shared" si="20"/>
        <v>42114.944328703699</v>
      </c>
      <c r="P347" s="18">
        <f t="shared" si="21"/>
        <v>42144.944328703699</v>
      </c>
      <c r="Q347" t="s">
        <v>8269</v>
      </c>
      <c r="R347" s="7">
        <f t="shared" si="23"/>
        <v>99.860335195530723</v>
      </c>
      <c r="S347" s="12" t="s">
        <v>8309</v>
      </c>
      <c r="T347" t="s">
        <v>8314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7">
        <v>10000</v>
      </c>
      <c r="E348">
        <v>17028.88</v>
      </c>
      <c r="F348" t="s">
        <v>8219</v>
      </c>
      <c r="G348" t="s">
        <v>8224</v>
      </c>
      <c r="H348" t="s">
        <v>8246</v>
      </c>
      <c r="I348" s="9">
        <v>1444824021</v>
      </c>
      <c r="J348">
        <v>1442232021</v>
      </c>
      <c r="K348" t="b">
        <v>1</v>
      </c>
      <c r="L348">
        <v>188</v>
      </c>
      <c r="M348" t="b">
        <v>1</v>
      </c>
      <c r="N348" s="11">
        <f t="shared" si="22"/>
        <v>170.28880000000001</v>
      </c>
      <c r="O348" s="22">
        <f t="shared" si="20"/>
        <v>42261.500243055561</v>
      </c>
      <c r="P348" s="18">
        <f t="shared" si="21"/>
        <v>42291.500243055561</v>
      </c>
      <c r="Q348" t="s">
        <v>8269</v>
      </c>
      <c r="R348" s="7">
        <f t="shared" si="23"/>
        <v>90.579148936170213</v>
      </c>
      <c r="S348" s="12" t="s">
        <v>8309</v>
      </c>
      <c r="T348" t="s">
        <v>8314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7">
        <v>40000</v>
      </c>
      <c r="E349">
        <v>44636.2</v>
      </c>
      <c r="F349" t="s">
        <v>8219</v>
      </c>
      <c r="G349" t="s">
        <v>8224</v>
      </c>
      <c r="H349" t="s">
        <v>8246</v>
      </c>
      <c r="I349" s="9">
        <v>1447505609</v>
      </c>
      <c r="J349">
        <v>1444910009</v>
      </c>
      <c r="K349" t="b">
        <v>1</v>
      </c>
      <c r="L349">
        <v>379</v>
      </c>
      <c r="M349" t="b">
        <v>1</v>
      </c>
      <c r="N349" s="11">
        <f t="shared" si="22"/>
        <v>111.59049999999999</v>
      </c>
      <c r="O349" s="22">
        <f t="shared" si="20"/>
        <v>42292.495474537034</v>
      </c>
      <c r="P349" s="18">
        <f t="shared" si="21"/>
        <v>42322.537141203706</v>
      </c>
      <c r="Q349" t="s">
        <v>8269</v>
      </c>
      <c r="R349" s="7">
        <f t="shared" si="23"/>
        <v>117.77361477572559</v>
      </c>
      <c r="S349" s="12" t="s">
        <v>8309</v>
      </c>
      <c r="T349" t="s">
        <v>8314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7">
        <v>10000</v>
      </c>
      <c r="E350">
        <v>10300</v>
      </c>
      <c r="F350" t="s">
        <v>8219</v>
      </c>
      <c r="G350" t="s">
        <v>8224</v>
      </c>
      <c r="H350" t="s">
        <v>8246</v>
      </c>
      <c r="I350" s="9">
        <v>1440165916</v>
      </c>
      <c r="J350">
        <v>1437573916</v>
      </c>
      <c r="K350" t="b">
        <v>1</v>
      </c>
      <c r="L350">
        <v>119</v>
      </c>
      <c r="M350" t="b">
        <v>1</v>
      </c>
      <c r="N350" s="11">
        <f t="shared" si="22"/>
        <v>103</v>
      </c>
      <c r="O350" s="22">
        <f t="shared" si="20"/>
        <v>42207.58699074074</v>
      </c>
      <c r="P350" s="18">
        <f t="shared" si="21"/>
        <v>42237.58699074074</v>
      </c>
      <c r="Q350" t="s">
        <v>8269</v>
      </c>
      <c r="R350" s="7">
        <f t="shared" si="23"/>
        <v>86.554621848739501</v>
      </c>
      <c r="S350" s="12" t="s">
        <v>8309</v>
      </c>
      <c r="T350" t="s">
        <v>8314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7">
        <v>11260</v>
      </c>
      <c r="E351">
        <v>12007.18</v>
      </c>
      <c r="F351" t="s">
        <v>8219</v>
      </c>
      <c r="G351" t="s">
        <v>8224</v>
      </c>
      <c r="H351" t="s">
        <v>8246</v>
      </c>
      <c r="I351" s="9">
        <v>1487937508</v>
      </c>
      <c r="J351">
        <v>1485345508</v>
      </c>
      <c r="K351" t="b">
        <v>1</v>
      </c>
      <c r="L351">
        <v>167</v>
      </c>
      <c r="M351" t="b">
        <v>1</v>
      </c>
      <c r="N351" s="11">
        <f t="shared" si="22"/>
        <v>106.63570159857905</v>
      </c>
      <c r="O351" s="22">
        <f t="shared" si="20"/>
        <v>42760.498935185184</v>
      </c>
      <c r="P351" s="18">
        <f t="shared" si="21"/>
        <v>42790.498935185184</v>
      </c>
      <c r="Q351" t="s">
        <v>8269</v>
      </c>
      <c r="R351" s="7">
        <f t="shared" si="23"/>
        <v>71.899281437125751</v>
      </c>
      <c r="S351" s="12" t="s">
        <v>8309</v>
      </c>
      <c r="T351" t="s">
        <v>8314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7">
        <v>25000</v>
      </c>
      <c r="E352">
        <v>28690</v>
      </c>
      <c r="F352" t="s">
        <v>8219</v>
      </c>
      <c r="G352" t="s">
        <v>8224</v>
      </c>
      <c r="H352" t="s">
        <v>8246</v>
      </c>
      <c r="I352" s="9">
        <v>1473566340</v>
      </c>
      <c r="J352">
        <v>1470274509</v>
      </c>
      <c r="K352" t="b">
        <v>1</v>
      </c>
      <c r="L352">
        <v>221</v>
      </c>
      <c r="M352" t="b">
        <v>1</v>
      </c>
      <c r="N352" s="11">
        <f t="shared" si="22"/>
        <v>114.75999999999999</v>
      </c>
      <c r="O352" s="22">
        <f t="shared" si="20"/>
        <v>42586.066076388888</v>
      </c>
      <c r="P352" s="18">
        <f t="shared" si="21"/>
        <v>42624.165972222225</v>
      </c>
      <c r="Q352" t="s">
        <v>8269</v>
      </c>
      <c r="R352" s="7">
        <f t="shared" si="23"/>
        <v>129.81900452488688</v>
      </c>
      <c r="S352" s="12" t="s">
        <v>8309</v>
      </c>
      <c r="T352" t="s">
        <v>8314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7">
        <v>34000</v>
      </c>
      <c r="E353">
        <v>43296</v>
      </c>
      <c r="F353" t="s">
        <v>8219</v>
      </c>
      <c r="G353" t="s">
        <v>8227</v>
      </c>
      <c r="H353" t="s">
        <v>8249</v>
      </c>
      <c r="I353" s="9">
        <v>1460066954</v>
      </c>
      <c r="J353">
        <v>1456614554</v>
      </c>
      <c r="K353" t="b">
        <v>1</v>
      </c>
      <c r="L353">
        <v>964</v>
      </c>
      <c r="M353" t="b">
        <v>1</v>
      </c>
      <c r="N353" s="11">
        <f t="shared" si="22"/>
        <v>127.34117647058822</v>
      </c>
      <c r="O353" s="22">
        <f t="shared" si="20"/>
        <v>42427.964745370366</v>
      </c>
      <c r="P353" s="18">
        <f t="shared" si="21"/>
        <v>42467.923078703709</v>
      </c>
      <c r="Q353" t="s">
        <v>8269</v>
      </c>
      <c r="R353" s="7">
        <f t="shared" si="23"/>
        <v>44.912863070539416</v>
      </c>
      <c r="S353" s="12" t="s">
        <v>8309</v>
      </c>
      <c r="T353" t="s">
        <v>8314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7">
        <v>10000</v>
      </c>
      <c r="E354">
        <v>11656</v>
      </c>
      <c r="F354" t="s">
        <v>8219</v>
      </c>
      <c r="G354" t="s">
        <v>8224</v>
      </c>
      <c r="H354" t="s">
        <v>8246</v>
      </c>
      <c r="I354" s="9">
        <v>1412740868</v>
      </c>
      <c r="J354">
        <v>1410148868</v>
      </c>
      <c r="K354" t="b">
        <v>1</v>
      </c>
      <c r="L354">
        <v>286</v>
      </c>
      <c r="M354" t="b">
        <v>1</v>
      </c>
      <c r="N354" s="11">
        <f t="shared" si="22"/>
        <v>116.56</v>
      </c>
      <c r="O354" s="22">
        <f t="shared" si="20"/>
        <v>41890.167453703703</v>
      </c>
      <c r="P354" s="18">
        <f t="shared" si="21"/>
        <v>41920.167453703703</v>
      </c>
      <c r="Q354" t="s">
        <v>8269</v>
      </c>
      <c r="R354" s="7">
        <f t="shared" si="23"/>
        <v>40.755244755244753</v>
      </c>
      <c r="S354" s="12" t="s">
        <v>8309</v>
      </c>
      <c r="T354" t="s">
        <v>8314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7">
        <v>58425</v>
      </c>
      <c r="E355">
        <v>63460.18</v>
      </c>
      <c r="F355" t="s">
        <v>8219</v>
      </c>
      <c r="G355" t="s">
        <v>8224</v>
      </c>
      <c r="H355" t="s">
        <v>8246</v>
      </c>
      <c r="I355" s="9">
        <v>1447963219</v>
      </c>
      <c r="J355">
        <v>1445367619</v>
      </c>
      <c r="K355" t="b">
        <v>1</v>
      </c>
      <c r="L355">
        <v>613</v>
      </c>
      <c r="M355" t="b">
        <v>1</v>
      </c>
      <c r="N355" s="11">
        <f t="shared" si="22"/>
        <v>108.61819426615318</v>
      </c>
      <c r="O355" s="22">
        <f t="shared" si="20"/>
        <v>42297.791886574079</v>
      </c>
      <c r="P355" s="18">
        <f t="shared" si="21"/>
        <v>42327.833553240736</v>
      </c>
      <c r="Q355" t="s">
        <v>8269</v>
      </c>
      <c r="R355" s="7">
        <f t="shared" si="23"/>
        <v>103.52394779771615</v>
      </c>
      <c r="S355" s="12" t="s">
        <v>8309</v>
      </c>
      <c r="T355" t="s">
        <v>8314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7">
        <v>3500</v>
      </c>
      <c r="E356">
        <v>3638</v>
      </c>
      <c r="F356" t="s">
        <v>8219</v>
      </c>
      <c r="G356" t="s">
        <v>8224</v>
      </c>
      <c r="H356" t="s">
        <v>8246</v>
      </c>
      <c r="I356" s="9">
        <v>1460141521</v>
      </c>
      <c r="J356">
        <v>1457553121</v>
      </c>
      <c r="K356" t="b">
        <v>1</v>
      </c>
      <c r="L356">
        <v>29</v>
      </c>
      <c r="M356" t="b">
        <v>1</v>
      </c>
      <c r="N356" s="11">
        <f t="shared" si="22"/>
        <v>103.94285714285714</v>
      </c>
      <c r="O356" s="22">
        <f t="shared" si="20"/>
        <v>42438.827789351853</v>
      </c>
      <c r="P356" s="18">
        <f t="shared" si="21"/>
        <v>42468.786122685182</v>
      </c>
      <c r="Q356" t="s">
        <v>8269</v>
      </c>
      <c r="R356" s="7">
        <f t="shared" si="23"/>
        <v>125.44827586206897</v>
      </c>
      <c r="S356" s="12" t="s">
        <v>8309</v>
      </c>
      <c r="T356" t="s">
        <v>8314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7">
        <v>35000</v>
      </c>
      <c r="E357">
        <v>40690</v>
      </c>
      <c r="F357" t="s">
        <v>8219</v>
      </c>
      <c r="G357" t="s">
        <v>8224</v>
      </c>
      <c r="H357" t="s">
        <v>8246</v>
      </c>
      <c r="I357" s="9">
        <v>1417420994</v>
      </c>
      <c r="J357">
        <v>1414738994</v>
      </c>
      <c r="K357" t="b">
        <v>1</v>
      </c>
      <c r="L357">
        <v>165</v>
      </c>
      <c r="M357" t="b">
        <v>1</v>
      </c>
      <c r="N357" s="11">
        <f t="shared" si="22"/>
        <v>116.25714285714285</v>
      </c>
      <c r="O357" s="22">
        <f t="shared" si="20"/>
        <v>41943.293912037036</v>
      </c>
      <c r="P357" s="18">
        <f t="shared" si="21"/>
        <v>41974.3355787037</v>
      </c>
      <c r="Q357" t="s">
        <v>8269</v>
      </c>
      <c r="R357" s="7">
        <f t="shared" si="23"/>
        <v>246.60606060606059</v>
      </c>
      <c r="S357" s="12" t="s">
        <v>8309</v>
      </c>
      <c r="T357" t="s">
        <v>8314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7">
        <v>7500</v>
      </c>
      <c r="E358">
        <v>7701.93</v>
      </c>
      <c r="F358" t="s">
        <v>8219</v>
      </c>
      <c r="G358" t="s">
        <v>8224</v>
      </c>
      <c r="H358" t="s">
        <v>8246</v>
      </c>
      <c r="I358" s="9">
        <v>1458152193</v>
      </c>
      <c r="J358">
        <v>1455563793</v>
      </c>
      <c r="K358" t="b">
        <v>1</v>
      </c>
      <c r="L358">
        <v>97</v>
      </c>
      <c r="M358" t="b">
        <v>1</v>
      </c>
      <c r="N358" s="11">
        <f t="shared" si="22"/>
        <v>102.69239999999999</v>
      </c>
      <c r="O358" s="22">
        <f t="shared" si="20"/>
        <v>42415.803159722222</v>
      </c>
      <c r="P358" s="18">
        <f t="shared" si="21"/>
        <v>42445.761493055557</v>
      </c>
      <c r="Q358" t="s">
        <v>8269</v>
      </c>
      <c r="R358" s="7">
        <f t="shared" si="23"/>
        <v>79.401340206185566</v>
      </c>
      <c r="S358" s="12" t="s">
        <v>8309</v>
      </c>
      <c r="T358" t="s">
        <v>8314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7">
        <v>15000</v>
      </c>
      <c r="E359">
        <v>26100</v>
      </c>
      <c r="F359" t="s">
        <v>8219</v>
      </c>
      <c r="G359" t="s">
        <v>8224</v>
      </c>
      <c r="H359" t="s">
        <v>8246</v>
      </c>
      <c r="I359" s="9">
        <v>1429852797</v>
      </c>
      <c r="J359">
        <v>1426396797</v>
      </c>
      <c r="K359" t="b">
        <v>1</v>
      </c>
      <c r="L359">
        <v>303</v>
      </c>
      <c r="M359" t="b">
        <v>1</v>
      </c>
      <c r="N359" s="11">
        <f t="shared" si="22"/>
        <v>174</v>
      </c>
      <c r="O359" s="22">
        <f t="shared" si="20"/>
        <v>42078.222187499996</v>
      </c>
      <c r="P359" s="18">
        <f t="shared" si="21"/>
        <v>42118.222187499996</v>
      </c>
      <c r="Q359" t="s">
        <v>8269</v>
      </c>
      <c r="R359" s="7">
        <f t="shared" si="23"/>
        <v>86.138613861386133</v>
      </c>
      <c r="S359" s="12" t="s">
        <v>8309</v>
      </c>
      <c r="T359" t="s">
        <v>8314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7">
        <v>50000</v>
      </c>
      <c r="E360">
        <v>51544</v>
      </c>
      <c r="F360" t="s">
        <v>8219</v>
      </c>
      <c r="G360" t="s">
        <v>8224</v>
      </c>
      <c r="H360" t="s">
        <v>8246</v>
      </c>
      <c r="I360" s="9">
        <v>1466002800</v>
      </c>
      <c r="J360">
        <v>1463517521</v>
      </c>
      <c r="K360" t="b">
        <v>1</v>
      </c>
      <c r="L360">
        <v>267</v>
      </c>
      <c r="M360" t="b">
        <v>1</v>
      </c>
      <c r="N360" s="11">
        <f t="shared" si="22"/>
        <v>103.08800000000001</v>
      </c>
      <c r="O360" s="22">
        <f t="shared" si="20"/>
        <v>42507.860196759255</v>
      </c>
      <c r="P360" s="18">
        <f t="shared" si="21"/>
        <v>42536.625</v>
      </c>
      <c r="Q360" t="s">
        <v>8269</v>
      </c>
      <c r="R360" s="7">
        <f t="shared" si="23"/>
        <v>193.04868913857678</v>
      </c>
      <c r="S360" s="12" t="s">
        <v>8309</v>
      </c>
      <c r="T360" t="s">
        <v>8314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7">
        <v>24200</v>
      </c>
      <c r="E361">
        <v>25375</v>
      </c>
      <c r="F361" t="s">
        <v>8219</v>
      </c>
      <c r="G361" t="s">
        <v>8224</v>
      </c>
      <c r="H361" t="s">
        <v>8246</v>
      </c>
      <c r="I361" s="9">
        <v>1415941920</v>
      </c>
      <c r="J361">
        <v>1414028490</v>
      </c>
      <c r="K361" t="b">
        <v>1</v>
      </c>
      <c r="L361">
        <v>302</v>
      </c>
      <c r="M361" t="b">
        <v>1</v>
      </c>
      <c r="N361" s="11">
        <f t="shared" si="22"/>
        <v>104.85537190082646</v>
      </c>
      <c r="O361" s="22">
        <f t="shared" si="20"/>
        <v>41935.070486111108</v>
      </c>
      <c r="P361" s="18">
        <f t="shared" si="21"/>
        <v>41957.216666666667</v>
      </c>
      <c r="Q361" t="s">
        <v>8269</v>
      </c>
      <c r="R361" s="7">
        <f t="shared" si="23"/>
        <v>84.023178807947019</v>
      </c>
      <c r="S361" s="12" t="s">
        <v>8309</v>
      </c>
      <c r="T361" t="s">
        <v>8314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7">
        <v>12000</v>
      </c>
      <c r="E362">
        <v>12165</v>
      </c>
      <c r="F362" t="s">
        <v>8219</v>
      </c>
      <c r="G362" t="s">
        <v>8224</v>
      </c>
      <c r="H362" t="s">
        <v>8246</v>
      </c>
      <c r="I362" s="9">
        <v>1437621060</v>
      </c>
      <c r="J362">
        <v>1433799180</v>
      </c>
      <c r="K362" t="b">
        <v>0</v>
      </c>
      <c r="L362">
        <v>87</v>
      </c>
      <c r="M362" t="b">
        <v>1</v>
      </c>
      <c r="N362" s="11">
        <f t="shared" si="22"/>
        <v>101.375</v>
      </c>
      <c r="O362" s="22">
        <f t="shared" si="20"/>
        <v>42163.897916666669</v>
      </c>
      <c r="P362" s="18">
        <f t="shared" si="21"/>
        <v>42208.132638888885</v>
      </c>
      <c r="Q362" t="s">
        <v>8269</v>
      </c>
      <c r="R362" s="7">
        <f t="shared" si="23"/>
        <v>139.82758620689654</v>
      </c>
      <c r="S362" s="12" t="s">
        <v>8309</v>
      </c>
      <c r="T362" t="s">
        <v>8314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7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9">
        <v>1416704506</v>
      </c>
      <c r="J363">
        <v>1414108906</v>
      </c>
      <c r="K363" t="b">
        <v>0</v>
      </c>
      <c r="L363">
        <v>354</v>
      </c>
      <c r="M363" t="b">
        <v>1</v>
      </c>
      <c r="N363" s="11">
        <f t="shared" si="22"/>
        <v>111.07699999999998</v>
      </c>
      <c r="O363" s="22">
        <f t="shared" si="20"/>
        <v>41936.001226851848</v>
      </c>
      <c r="P363" s="18">
        <f t="shared" si="21"/>
        <v>41966.042893518519</v>
      </c>
      <c r="Q363" t="s">
        <v>8269</v>
      </c>
      <c r="R363" s="7">
        <f t="shared" si="23"/>
        <v>109.82189265536722</v>
      </c>
      <c r="S363" s="12" t="s">
        <v>8309</v>
      </c>
      <c r="T363" t="s">
        <v>8314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7">
        <v>9665</v>
      </c>
      <c r="E364">
        <v>12000</v>
      </c>
      <c r="F364" t="s">
        <v>8219</v>
      </c>
      <c r="G364" t="s">
        <v>8224</v>
      </c>
      <c r="H364" t="s">
        <v>8246</v>
      </c>
      <c r="I364" s="9">
        <v>1407456000</v>
      </c>
      <c r="J364">
        <v>1405573391</v>
      </c>
      <c r="K364" t="b">
        <v>0</v>
      </c>
      <c r="L364">
        <v>86</v>
      </c>
      <c r="M364" t="b">
        <v>1</v>
      </c>
      <c r="N364" s="11">
        <f t="shared" si="22"/>
        <v>124.15933781686496</v>
      </c>
      <c r="O364" s="22">
        <f t="shared" si="20"/>
        <v>41837.210543981484</v>
      </c>
      <c r="P364" s="18">
        <f t="shared" si="21"/>
        <v>41859</v>
      </c>
      <c r="Q364" t="s">
        <v>8269</v>
      </c>
      <c r="R364" s="7">
        <f t="shared" si="23"/>
        <v>139.53488372093022</v>
      </c>
      <c r="S364" s="12" t="s">
        <v>8309</v>
      </c>
      <c r="T364" t="s">
        <v>8314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7">
        <v>8925</v>
      </c>
      <c r="E365">
        <v>9044</v>
      </c>
      <c r="F365" t="s">
        <v>8219</v>
      </c>
      <c r="G365" t="s">
        <v>8224</v>
      </c>
      <c r="H365" t="s">
        <v>8246</v>
      </c>
      <c r="I365" s="9">
        <v>1272828120</v>
      </c>
      <c r="J365">
        <v>1268934736</v>
      </c>
      <c r="K365" t="b">
        <v>0</v>
      </c>
      <c r="L365">
        <v>26</v>
      </c>
      <c r="M365" t="b">
        <v>1</v>
      </c>
      <c r="N365" s="11">
        <f t="shared" si="22"/>
        <v>101.33333333333334</v>
      </c>
      <c r="O365" s="22">
        <f t="shared" si="20"/>
        <v>40255.744629629626</v>
      </c>
      <c r="P365" s="18">
        <f t="shared" si="21"/>
        <v>40300.806944444441</v>
      </c>
      <c r="Q365" t="s">
        <v>8269</v>
      </c>
      <c r="R365" s="7">
        <f t="shared" si="23"/>
        <v>347.84615384615387</v>
      </c>
      <c r="S365" s="12" t="s">
        <v>8309</v>
      </c>
      <c r="T365" t="s">
        <v>8314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7">
        <v>7000</v>
      </c>
      <c r="E366">
        <v>7711.3</v>
      </c>
      <c r="F366" t="s">
        <v>8219</v>
      </c>
      <c r="G366" t="s">
        <v>8224</v>
      </c>
      <c r="H366" t="s">
        <v>8246</v>
      </c>
      <c r="I366" s="9">
        <v>1403323140</v>
      </c>
      <c r="J366">
        <v>1400704672</v>
      </c>
      <c r="K366" t="b">
        <v>0</v>
      </c>
      <c r="L366">
        <v>113</v>
      </c>
      <c r="M366" t="b">
        <v>1</v>
      </c>
      <c r="N366" s="11">
        <f t="shared" si="22"/>
        <v>110.16142857142856</v>
      </c>
      <c r="O366" s="22">
        <f t="shared" si="20"/>
        <v>41780.859629629631</v>
      </c>
      <c r="P366" s="18">
        <f t="shared" si="21"/>
        <v>41811.165972222225</v>
      </c>
      <c r="Q366" t="s">
        <v>8269</v>
      </c>
      <c r="R366" s="7">
        <f t="shared" si="23"/>
        <v>68.24159292035398</v>
      </c>
      <c r="S366" s="12" t="s">
        <v>8309</v>
      </c>
      <c r="T366" t="s">
        <v>8314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7">
        <v>15000</v>
      </c>
      <c r="E367">
        <v>15596</v>
      </c>
      <c r="F367" t="s">
        <v>8219</v>
      </c>
      <c r="G367" t="s">
        <v>8225</v>
      </c>
      <c r="H367" t="s">
        <v>8247</v>
      </c>
      <c r="I367" s="9">
        <v>1393597999</v>
      </c>
      <c r="J367">
        <v>1391005999</v>
      </c>
      <c r="K367" t="b">
        <v>0</v>
      </c>
      <c r="L367">
        <v>65</v>
      </c>
      <c r="M367" t="b">
        <v>1</v>
      </c>
      <c r="N367" s="11">
        <f t="shared" si="22"/>
        <v>103.97333333333334</v>
      </c>
      <c r="O367" s="22">
        <f t="shared" si="20"/>
        <v>41668.606469907405</v>
      </c>
      <c r="P367" s="18">
        <f t="shared" si="21"/>
        <v>41698.606469907405</v>
      </c>
      <c r="Q367" t="s">
        <v>8269</v>
      </c>
      <c r="R367" s="7">
        <f t="shared" si="23"/>
        <v>239.93846153846152</v>
      </c>
      <c r="S367" s="12" t="s">
        <v>8309</v>
      </c>
      <c r="T367" t="s">
        <v>8314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7">
        <v>38000</v>
      </c>
      <c r="E368">
        <v>38500</v>
      </c>
      <c r="F368" t="s">
        <v>8219</v>
      </c>
      <c r="G368" t="s">
        <v>8224</v>
      </c>
      <c r="H368" t="s">
        <v>8246</v>
      </c>
      <c r="I368" s="9">
        <v>1337540518</v>
      </c>
      <c r="J368">
        <v>1334948518</v>
      </c>
      <c r="K368" t="b">
        <v>0</v>
      </c>
      <c r="L368">
        <v>134</v>
      </c>
      <c r="M368" t="b">
        <v>1</v>
      </c>
      <c r="N368" s="11">
        <f t="shared" si="22"/>
        <v>101.31578947368421</v>
      </c>
      <c r="O368" s="22">
        <f t="shared" si="20"/>
        <v>41019.793032407404</v>
      </c>
      <c r="P368" s="18">
        <f t="shared" si="21"/>
        <v>41049.793032407404</v>
      </c>
      <c r="Q368" t="s">
        <v>8269</v>
      </c>
      <c r="R368" s="7">
        <f t="shared" si="23"/>
        <v>287.31343283582089</v>
      </c>
      <c r="S368" s="12" t="s">
        <v>8309</v>
      </c>
      <c r="T368" t="s">
        <v>8314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7">
        <v>10000</v>
      </c>
      <c r="E369">
        <v>10335.01</v>
      </c>
      <c r="F369" t="s">
        <v>8219</v>
      </c>
      <c r="G369" t="s">
        <v>8224</v>
      </c>
      <c r="H369" t="s">
        <v>8246</v>
      </c>
      <c r="I369" s="9">
        <v>1367384340</v>
      </c>
      <c r="J369">
        <v>1363960278</v>
      </c>
      <c r="K369" t="b">
        <v>0</v>
      </c>
      <c r="L369">
        <v>119</v>
      </c>
      <c r="M369" t="b">
        <v>1</v>
      </c>
      <c r="N369" s="11">
        <f t="shared" si="22"/>
        <v>103.3501</v>
      </c>
      <c r="O369" s="22">
        <f t="shared" si="20"/>
        <v>41355.577291666668</v>
      </c>
      <c r="P369" s="18">
        <f t="shared" si="21"/>
        <v>41395.207638888889</v>
      </c>
      <c r="Q369" t="s">
        <v>8269</v>
      </c>
      <c r="R369" s="7">
        <f t="shared" si="23"/>
        <v>86.84882352941176</v>
      </c>
      <c r="S369" s="12" t="s">
        <v>8309</v>
      </c>
      <c r="T369" t="s">
        <v>8314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7">
        <v>12500</v>
      </c>
      <c r="E370">
        <v>13014</v>
      </c>
      <c r="F370" t="s">
        <v>8219</v>
      </c>
      <c r="G370" t="s">
        <v>8224</v>
      </c>
      <c r="H370" t="s">
        <v>8246</v>
      </c>
      <c r="I370" s="9">
        <v>1426426322</v>
      </c>
      <c r="J370">
        <v>1423405922</v>
      </c>
      <c r="K370" t="b">
        <v>0</v>
      </c>
      <c r="L370">
        <v>159</v>
      </c>
      <c r="M370" t="b">
        <v>1</v>
      </c>
      <c r="N370" s="11">
        <f t="shared" si="22"/>
        <v>104.11200000000001</v>
      </c>
      <c r="O370" s="22">
        <f t="shared" si="20"/>
        <v>42043.605578703704</v>
      </c>
      <c r="P370" s="18">
        <f t="shared" si="21"/>
        <v>42078.563912037032</v>
      </c>
      <c r="Q370" t="s">
        <v>8269</v>
      </c>
      <c r="R370" s="7">
        <f t="shared" si="23"/>
        <v>81.84905660377359</v>
      </c>
      <c r="S370" s="12" t="s">
        <v>8309</v>
      </c>
      <c r="T370" t="s">
        <v>8314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7">
        <v>6500</v>
      </c>
      <c r="E371">
        <v>7160.12</v>
      </c>
      <c r="F371" t="s">
        <v>8219</v>
      </c>
      <c r="G371" t="s">
        <v>8224</v>
      </c>
      <c r="H371" t="s">
        <v>8246</v>
      </c>
      <c r="I371" s="9">
        <v>1326633269</v>
      </c>
      <c r="J371">
        <v>1324041269</v>
      </c>
      <c r="K371" t="b">
        <v>0</v>
      </c>
      <c r="L371">
        <v>167</v>
      </c>
      <c r="M371" t="b">
        <v>1</v>
      </c>
      <c r="N371" s="11">
        <f t="shared" si="22"/>
        <v>110.15569230769231</v>
      </c>
      <c r="O371" s="22">
        <f t="shared" si="20"/>
        <v>40893.551724537036</v>
      </c>
      <c r="P371" s="18">
        <f t="shared" si="21"/>
        <v>40923.551724537036</v>
      </c>
      <c r="Q371" t="s">
        <v>8269</v>
      </c>
      <c r="R371" s="7">
        <f t="shared" si="23"/>
        <v>42.874970059880241</v>
      </c>
      <c r="S371" s="12" t="s">
        <v>8309</v>
      </c>
      <c r="T371" t="s">
        <v>8314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7">
        <v>25000</v>
      </c>
      <c r="E372">
        <v>30505</v>
      </c>
      <c r="F372" t="s">
        <v>8219</v>
      </c>
      <c r="G372" t="s">
        <v>8224</v>
      </c>
      <c r="H372" t="s">
        <v>8246</v>
      </c>
      <c r="I372" s="9">
        <v>1483729500</v>
      </c>
      <c r="J372">
        <v>1481137500</v>
      </c>
      <c r="K372" t="b">
        <v>0</v>
      </c>
      <c r="L372">
        <v>43</v>
      </c>
      <c r="M372" t="b">
        <v>1</v>
      </c>
      <c r="N372" s="11">
        <f t="shared" si="22"/>
        <v>122.02</v>
      </c>
      <c r="O372" s="22">
        <f t="shared" si="20"/>
        <v>42711.795138888891</v>
      </c>
      <c r="P372" s="18">
        <f t="shared" si="21"/>
        <v>42741.795138888891</v>
      </c>
      <c r="Q372" t="s">
        <v>8269</v>
      </c>
      <c r="R372" s="7">
        <f t="shared" si="23"/>
        <v>709.41860465116281</v>
      </c>
      <c r="S372" s="12" t="s">
        <v>8309</v>
      </c>
      <c r="T372" t="s">
        <v>8314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7">
        <v>150000</v>
      </c>
      <c r="E373">
        <v>171253</v>
      </c>
      <c r="F373" t="s">
        <v>8219</v>
      </c>
      <c r="G373" t="s">
        <v>8224</v>
      </c>
      <c r="H373" t="s">
        <v>8246</v>
      </c>
      <c r="I373" s="9">
        <v>1359743139</v>
      </c>
      <c r="J373">
        <v>1355855139</v>
      </c>
      <c r="K373" t="b">
        <v>0</v>
      </c>
      <c r="L373">
        <v>1062</v>
      </c>
      <c r="M373" t="b">
        <v>1</v>
      </c>
      <c r="N373" s="11">
        <f t="shared" si="22"/>
        <v>114.16866666666667</v>
      </c>
      <c r="O373" s="22">
        <f t="shared" si="20"/>
        <v>41261.767812500002</v>
      </c>
      <c r="P373" s="18">
        <f t="shared" si="21"/>
        <v>41306.767812500002</v>
      </c>
      <c r="Q373" t="s">
        <v>8269</v>
      </c>
      <c r="R373" s="7">
        <f t="shared" si="23"/>
        <v>161.25517890772127</v>
      </c>
      <c r="S373" s="12" t="s">
        <v>8309</v>
      </c>
      <c r="T373" t="s">
        <v>8314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7">
        <v>300</v>
      </c>
      <c r="E374">
        <v>376</v>
      </c>
      <c r="F374" t="s">
        <v>8219</v>
      </c>
      <c r="G374" t="s">
        <v>8225</v>
      </c>
      <c r="H374" t="s">
        <v>8247</v>
      </c>
      <c r="I374" s="9">
        <v>1459872000</v>
      </c>
      <c r="J374">
        <v>1456408244</v>
      </c>
      <c r="K374" t="b">
        <v>0</v>
      </c>
      <c r="L374">
        <v>9</v>
      </c>
      <c r="M374" t="b">
        <v>1</v>
      </c>
      <c r="N374" s="11">
        <f t="shared" si="22"/>
        <v>125.33333333333334</v>
      </c>
      <c r="O374" s="22">
        <f t="shared" si="20"/>
        <v>42425.576898148152</v>
      </c>
      <c r="P374" s="18">
        <f t="shared" si="21"/>
        <v>42465.666666666672</v>
      </c>
      <c r="Q374" t="s">
        <v>8269</v>
      </c>
      <c r="R374" s="7">
        <f t="shared" si="23"/>
        <v>41.777777777777779</v>
      </c>
      <c r="S374" s="12" t="s">
        <v>8309</v>
      </c>
      <c r="T374" t="s">
        <v>8314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7">
        <v>7500</v>
      </c>
      <c r="E375">
        <v>8000</v>
      </c>
      <c r="F375" t="s">
        <v>8219</v>
      </c>
      <c r="G375" t="s">
        <v>8224</v>
      </c>
      <c r="H375" t="s">
        <v>8246</v>
      </c>
      <c r="I375" s="9">
        <v>1342648398</v>
      </c>
      <c r="J375">
        <v>1340056398</v>
      </c>
      <c r="K375" t="b">
        <v>0</v>
      </c>
      <c r="L375">
        <v>89</v>
      </c>
      <c r="M375" t="b">
        <v>1</v>
      </c>
      <c r="N375" s="11">
        <f t="shared" si="22"/>
        <v>106.66666666666667</v>
      </c>
      <c r="O375" s="22">
        <f t="shared" si="20"/>
        <v>41078.91201388889</v>
      </c>
      <c r="P375" s="18">
        <f t="shared" si="21"/>
        <v>41108.91201388889</v>
      </c>
      <c r="Q375" t="s">
        <v>8269</v>
      </c>
      <c r="R375" s="7">
        <f t="shared" si="23"/>
        <v>89.887640449438209</v>
      </c>
      <c r="S375" s="12" t="s">
        <v>8309</v>
      </c>
      <c r="T375" t="s">
        <v>8314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7">
        <v>6000</v>
      </c>
      <c r="E376">
        <v>7839</v>
      </c>
      <c r="F376" t="s">
        <v>8219</v>
      </c>
      <c r="G376" t="s">
        <v>8224</v>
      </c>
      <c r="H376" t="s">
        <v>8246</v>
      </c>
      <c r="I376" s="9">
        <v>1316208031</v>
      </c>
      <c r="J376">
        <v>1312320031</v>
      </c>
      <c r="K376" t="b">
        <v>0</v>
      </c>
      <c r="L376">
        <v>174</v>
      </c>
      <c r="M376" t="b">
        <v>1</v>
      </c>
      <c r="N376" s="11">
        <f t="shared" si="22"/>
        <v>130.65</v>
      </c>
      <c r="O376" s="22">
        <f t="shared" si="20"/>
        <v>40757.889247685183</v>
      </c>
      <c r="P376" s="18">
        <f t="shared" si="21"/>
        <v>40802.889247685183</v>
      </c>
      <c r="Q376" t="s">
        <v>8269</v>
      </c>
      <c r="R376" s="7">
        <f t="shared" si="23"/>
        <v>45.051724137931032</v>
      </c>
      <c r="S376" s="12" t="s">
        <v>8309</v>
      </c>
      <c r="T376" t="s">
        <v>8314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7">
        <v>500</v>
      </c>
      <c r="E377">
        <v>600</v>
      </c>
      <c r="F377" t="s">
        <v>8219</v>
      </c>
      <c r="G377" t="s">
        <v>8224</v>
      </c>
      <c r="H377" t="s">
        <v>8246</v>
      </c>
      <c r="I377" s="9">
        <v>1393694280</v>
      </c>
      <c r="J377">
        <v>1390088311</v>
      </c>
      <c r="K377" t="b">
        <v>0</v>
      </c>
      <c r="L377">
        <v>14</v>
      </c>
      <c r="M377" t="b">
        <v>1</v>
      </c>
      <c r="N377" s="11">
        <f t="shared" si="22"/>
        <v>120</v>
      </c>
      <c r="O377" s="22">
        <f t="shared" si="20"/>
        <v>41657.985081018516</v>
      </c>
      <c r="P377" s="18">
        <f t="shared" si="21"/>
        <v>41699.720833333333</v>
      </c>
      <c r="Q377" t="s">
        <v>8269</v>
      </c>
      <c r="R377" s="7">
        <f t="shared" si="23"/>
        <v>42.857142857142854</v>
      </c>
      <c r="S377" s="12" t="s">
        <v>8309</v>
      </c>
      <c r="T377" t="s">
        <v>8314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7">
        <v>2450</v>
      </c>
      <c r="E378">
        <v>2596</v>
      </c>
      <c r="F378" t="s">
        <v>8219</v>
      </c>
      <c r="G378" t="s">
        <v>8225</v>
      </c>
      <c r="H378" t="s">
        <v>8247</v>
      </c>
      <c r="I378" s="9">
        <v>1472122316</v>
      </c>
      <c r="J378">
        <v>1469443916</v>
      </c>
      <c r="K378" t="b">
        <v>0</v>
      </c>
      <c r="L378">
        <v>48</v>
      </c>
      <c r="M378" t="b">
        <v>1</v>
      </c>
      <c r="N378" s="11">
        <f t="shared" si="22"/>
        <v>105.9591836734694</v>
      </c>
      <c r="O378" s="22">
        <f t="shared" si="20"/>
        <v>42576.452731481477</v>
      </c>
      <c r="P378" s="18">
        <f t="shared" si="21"/>
        <v>42607.452731481477</v>
      </c>
      <c r="Q378" t="s">
        <v>8269</v>
      </c>
      <c r="R378" s="7">
        <f t="shared" si="23"/>
        <v>54.083333333333336</v>
      </c>
      <c r="S378" s="12" t="s">
        <v>8309</v>
      </c>
      <c r="T378" t="s">
        <v>8314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7">
        <v>12000</v>
      </c>
      <c r="E379">
        <v>13728</v>
      </c>
      <c r="F379" t="s">
        <v>8219</v>
      </c>
      <c r="G379" t="s">
        <v>8224</v>
      </c>
      <c r="H379" t="s">
        <v>8246</v>
      </c>
      <c r="I379" s="9">
        <v>1447484460</v>
      </c>
      <c r="J379">
        <v>1444888868</v>
      </c>
      <c r="K379" t="b">
        <v>0</v>
      </c>
      <c r="L379">
        <v>133</v>
      </c>
      <c r="M379" t="b">
        <v>1</v>
      </c>
      <c r="N379" s="11">
        <f t="shared" si="22"/>
        <v>114.39999999999999</v>
      </c>
      <c r="O379" s="22">
        <f t="shared" si="20"/>
        <v>42292.250787037032</v>
      </c>
      <c r="P379" s="18">
        <f t="shared" si="21"/>
        <v>42322.292361111111</v>
      </c>
      <c r="Q379" t="s">
        <v>8269</v>
      </c>
      <c r="R379" s="7">
        <f t="shared" si="23"/>
        <v>103.21804511278195</v>
      </c>
      <c r="S379" s="12" t="s">
        <v>8309</v>
      </c>
      <c r="T379" t="s">
        <v>8314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7">
        <v>3000</v>
      </c>
      <c r="E380">
        <v>3353</v>
      </c>
      <c r="F380" t="s">
        <v>8219</v>
      </c>
      <c r="G380" t="s">
        <v>8229</v>
      </c>
      <c r="H380" t="s">
        <v>8251</v>
      </c>
      <c r="I380" s="9">
        <v>1453765920</v>
      </c>
      <c r="J380">
        <v>1451655808</v>
      </c>
      <c r="K380" t="b">
        <v>0</v>
      </c>
      <c r="L380">
        <v>83</v>
      </c>
      <c r="M380" t="b">
        <v>1</v>
      </c>
      <c r="N380" s="11">
        <f t="shared" si="22"/>
        <v>111.76666666666665</v>
      </c>
      <c r="O380" s="22">
        <f t="shared" si="20"/>
        <v>42370.571851851855</v>
      </c>
      <c r="P380" s="18">
        <f t="shared" si="21"/>
        <v>42394.994444444441</v>
      </c>
      <c r="Q380" t="s">
        <v>8269</v>
      </c>
      <c r="R380" s="7">
        <f t="shared" si="23"/>
        <v>40.397590361445786</v>
      </c>
      <c r="S380" s="12" t="s">
        <v>8309</v>
      </c>
      <c r="T380" t="s">
        <v>8314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7">
        <v>15000</v>
      </c>
      <c r="E381">
        <v>17412</v>
      </c>
      <c r="F381" t="s">
        <v>8219</v>
      </c>
      <c r="G381" t="s">
        <v>8224</v>
      </c>
      <c r="H381" t="s">
        <v>8246</v>
      </c>
      <c r="I381" s="9">
        <v>1336062672</v>
      </c>
      <c r="J381">
        <v>1332174672</v>
      </c>
      <c r="K381" t="b">
        <v>0</v>
      </c>
      <c r="L381">
        <v>149</v>
      </c>
      <c r="M381" t="b">
        <v>1</v>
      </c>
      <c r="N381" s="11">
        <f t="shared" si="22"/>
        <v>116.08000000000001</v>
      </c>
      <c r="O381" s="22">
        <f t="shared" si="20"/>
        <v>40987.688333333332</v>
      </c>
      <c r="P381" s="18">
        <f t="shared" si="21"/>
        <v>41032.688333333332</v>
      </c>
      <c r="Q381" t="s">
        <v>8269</v>
      </c>
      <c r="R381" s="7">
        <f t="shared" si="23"/>
        <v>116.85906040268456</v>
      </c>
      <c r="S381" s="12" t="s">
        <v>8309</v>
      </c>
      <c r="T381" t="s">
        <v>8314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7">
        <v>4000</v>
      </c>
      <c r="E382">
        <v>5660</v>
      </c>
      <c r="F382" t="s">
        <v>8219</v>
      </c>
      <c r="G382" t="s">
        <v>8224</v>
      </c>
      <c r="H382" t="s">
        <v>8246</v>
      </c>
      <c r="I382" s="9">
        <v>1453569392</v>
      </c>
      <c r="J382">
        <v>1451409392</v>
      </c>
      <c r="K382" t="b">
        <v>0</v>
      </c>
      <c r="L382">
        <v>49</v>
      </c>
      <c r="M382" t="b">
        <v>1</v>
      </c>
      <c r="N382" s="11">
        <f t="shared" si="22"/>
        <v>141.5</v>
      </c>
      <c r="O382" s="22">
        <f t="shared" si="20"/>
        <v>42367.719814814816</v>
      </c>
      <c r="P382" s="18">
        <f t="shared" si="21"/>
        <v>42392.719814814816</v>
      </c>
      <c r="Q382" t="s">
        <v>8269</v>
      </c>
      <c r="R382" s="7">
        <f t="shared" si="23"/>
        <v>115.51020408163265</v>
      </c>
      <c r="S382" s="12" t="s">
        <v>8309</v>
      </c>
      <c r="T382" t="s">
        <v>8314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7">
        <v>25000</v>
      </c>
      <c r="E383">
        <v>26182.5</v>
      </c>
      <c r="F383" t="s">
        <v>8219</v>
      </c>
      <c r="G383" t="s">
        <v>8224</v>
      </c>
      <c r="H383" t="s">
        <v>8246</v>
      </c>
      <c r="I383" s="9">
        <v>1343624400</v>
      </c>
      <c r="J383">
        <v>1340642717</v>
      </c>
      <c r="K383" t="b">
        <v>0</v>
      </c>
      <c r="L383">
        <v>251</v>
      </c>
      <c r="M383" t="b">
        <v>1</v>
      </c>
      <c r="N383" s="11">
        <f t="shared" si="22"/>
        <v>104.72999999999999</v>
      </c>
      <c r="O383" s="22">
        <f t="shared" si="20"/>
        <v>41085.698113425926</v>
      </c>
      <c r="P383" s="18">
        <f t="shared" si="21"/>
        <v>41120.208333333336</v>
      </c>
      <c r="Q383" t="s">
        <v>8269</v>
      </c>
      <c r="R383" s="7">
        <f t="shared" si="23"/>
        <v>104.31274900398407</v>
      </c>
      <c r="S383" s="12" t="s">
        <v>8309</v>
      </c>
      <c r="T383" t="s">
        <v>8314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7">
        <v>600</v>
      </c>
      <c r="E384">
        <v>1535</v>
      </c>
      <c r="F384" t="s">
        <v>8219</v>
      </c>
      <c r="G384" t="s">
        <v>8224</v>
      </c>
      <c r="H384" t="s">
        <v>8246</v>
      </c>
      <c r="I384" s="9">
        <v>1346950900</v>
      </c>
      <c r="J384">
        <v>1345741300</v>
      </c>
      <c r="K384" t="b">
        <v>0</v>
      </c>
      <c r="L384">
        <v>22</v>
      </c>
      <c r="M384" t="b">
        <v>1</v>
      </c>
      <c r="N384" s="11">
        <f t="shared" si="22"/>
        <v>255.83333333333331</v>
      </c>
      <c r="O384" s="22">
        <f t="shared" si="20"/>
        <v>41144.709490740745</v>
      </c>
      <c r="P384" s="18">
        <f t="shared" si="21"/>
        <v>41158.709490740745</v>
      </c>
      <c r="Q384" t="s">
        <v>8269</v>
      </c>
      <c r="R384" s="7">
        <f t="shared" si="23"/>
        <v>69.772727272727266</v>
      </c>
      <c r="S384" s="12" t="s">
        <v>8309</v>
      </c>
      <c r="T384" t="s">
        <v>8314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7">
        <v>999</v>
      </c>
      <c r="E385">
        <v>2065</v>
      </c>
      <c r="F385" t="s">
        <v>8219</v>
      </c>
      <c r="G385" t="s">
        <v>8224</v>
      </c>
      <c r="H385" t="s">
        <v>8246</v>
      </c>
      <c r="I385" s="9">
        <v>1400467759</v>
      </c>
      <c r="J385">
        <v>1398480559</v>
      </c>
      <c r="K385" t="b">
        <v>0</v>
      </c>
      <c r="L385">
        <v>48</v>
      </c>
      <c r="M385" t="b">
        <v>1</v>
      </c>
      <c r="N385" s="11">
        <f t="shared" si="22"/>
        <v>206.70670670670671</v>
      </c>
      <c r="O385" s="22">
        <f t="shared" si="20"/>
        <v>41755.117581018516</v>
      </c>
      <c r="P385" s="18">
        <f t="shared" si="21"/>
        <v>41778.117581018516</v>
      </c>
      <c r="Q385" t="s">
        <v>8269</v>
      </c>
      <c r="R385" s="7">
        <f t="shared" si="23"/>
        <v>43.020833333333336</v>
      </c>
      <c r="S385" s="12" t="s">
        <v>8309</v>
      </c>
      <c r="T385" t="s">
        <v>8314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7">
        <v>20000</v>
      </c>
      <c r="E386">
        <v>22421</v>
      </c>
      <c r="F386" t="s">
        <v>8219</v>
      </c>
      <c r="G386" t="s">
        <v>8224</v>
      </c>
      <c r="H386" t="s">
        <v>8246</v>
      </c>
      <c r="I386" s="9">
        <v>1420569947</v>
      </c>
      <c r="J386">
        <v>1417977947</v>
      </c>
      <c r="K386" t="b">
        <v>0</v>
      </c>
      <c r="L386">
        <v>383</v>
      </c>
      <c r="M386" t="b">
        <v>1</v>
      </c>
      <c r="N386" s="11">
        <f t="shared" si="22"/>
        <v>112.105</v>
      </c>
      <c r="O386" s="22">
        <f t="shared" ref="O386:O449" si="24">(((J386/60)/60)/24)+DATE(1970,1,1)</f>
        <v>41980.781793981485</v>
      </c>
      <c r="P386" s="18">
        <f t="shared" ref="P386:P449" si="25">(((I386/60)/60)/24)+DATE(1970,1,1)</f>
        <v>42010.781793981485</v>
      </c>
      <c r="Q386" t="s">
        <v>8269</v>
      </c>
      <c r="R386" s="7">
        <f t="shared" si="23"/>
        <v>58.540469973890339</v>
      </c>
      <c r="S386" s="12" t="s">
        <v>8309</v>
      </c>
      <c r="T386" t="s">
        <v>8314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7">
        <v>25000</v>
      </c>
      <c r="E387">
        <v>26495.5</v>
      </c>
      <c r="F387" t="s">
        <v>8219</v>
      </c>
      <c r="G387" t="s">
        <v>8224</v>
      </c>
      <c r="H387" t="s">
        <v>8246</v>
      </c>
      <c r="I387" s="9">
        <v>1416582101</v>
      </c>
      <c r="J387">
        <v>1413986501</v>
      </c>
      <c r="K387" t="b">
        <v>0</v>
      </c>
      <c r="L387">
        <v>237</v>
      </c>
      <c r="M387" t="b">
        <v>1</v>
      </c>
      <c r="N387" s="11">
        <f t="shared" ref="N387:N450" si="26">E387/D387*100</f>
        <v>105.982</v>
      </c>
      <c r="O387" s="22">
        <f t="shared" si="24"/>
        <v>41934.584502314814</v>
      </c>
      <c r="P387" s="18">
        <f t="shared" si="25"/>
        <v>41964.626168981486</v>
      </c>
      <c r="Q387" t="s">
        <v>8269</v>
      </c>
      <c r="R387" s="7">
        <f t="shared" ref="R387:R450" si="27">E387/L387</f>
        <v>111.79535864978902</v>
      </c>
      <c r="S387" s="12" t="s">
        <v>8309</v>
      </c>
      <c r="T387" t="s">
        <v>8314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7">
        <v>600</v>
      </c>
      <c r="E388">
        <v>601</v>
      </c>
      <c r="F388" t="s">
        <v>8219</v>
      </c>
      <c r="G388" t="s">
        <v>8224</v>
      </c>
      <c r="H388" t="s">
        <v>8246</v>
      </c>
      <c r="I388" s="9">
        <v>1439246991</v>
      </c>
      <c r="J388">
        <v>1437950991</v>
      </c>
      <c r="K388" t="b">
        <v>0</v>
      </c>
      <c r="L388">
        <v>13</v>
      </c>
      <c r="M388" t="b">
        <v>1</v>
      </c>
      <c r="N388" s="11">
        <f t="shared" si="26"/>
        <v>100.16666666666667</v>
      </c>
      <c r="O388" s="22">
        <f t="shared" si="24"/>
        <v>42211.951284722221</v>
      </c>
      <c r="P388" s="18">
        <f t="shared" si="25"/>
        <v>42226.951284722221</v>
      </c>
      <c r="Q388" t="s">
        <v>8269</v>
      </c>
      <c r="R388" s="7">
        <f t="shared" si="27"/>
        <v>46.230769230769234</v>
      </c>
      <c r="S388" s="12" t="s">
        <v>8309</v>
      </c>
      <c r="T388" t="s">
        <v>8314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7">
        <v>38000</v>
      </c>
      <c r="E389">
        <v>81316</v>
      </c>
      <c r="F389" t="s">
        <v>8219</v>
      </c>
      <c r="G389" t="s">
        <v>8224</v>
      </c>
      <c r="H389" t="s">
        <v>8246</v>
      </c>
      <c r="I389" s="9">
        <v>1439618400</v>
      </c>
      <c r="J389">
        <v>1436976858</v>
      </c>
      <c r="K389" t="b">
        <v>0</v>
      </c>
      <c r="L389">
        <v>562</v>
      </c>
      <c r="M389" t="b">
        <v>1</v>
      </c>
      <c r="N389" s="11">
        <f t="shared" si="26"/>
        <v>213.98947368421051</v>
      </c>
      <c r="O389" s="22">
        <f t="shared" si="24"/>
        <v>42200.67659722222</v>
      </c>
      <c r="P389" s="18">
        <f t="shared" si="25"/>
        <v>42231.25</v>
      </c>
      <c r="Q389" t="s">
        <v>8269</v>
      </c>
      <c r="R389" s="7">
        <f t="shared" si="27"/>
        <v>144.69039145907473</v>
      </c>
      <c r="S389" s="12" t="s">
        <v>8309</v>
      </c>
      <c r="T389" t="s">
        <v>8314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7">
        <v>5000</v>
      </c>
      <c r="E390">
        <v>6308</v>
      </c>
      <c r="F390" t="s">
        <v>8219</v>
      </c>
      <c r="G390" t="s">
        <v>8224</v>
      </c>
      <c r="H390" t="s">
        <v>8246</v>
      </c>
      <c r="I390" s="9">
        <v>1469670580</v>
      </c>
      <c r="J390">
        <v>1467078580</v>
      </c>
      <c r="K390" t="b">
        <v>0</v>
      </c>
      <c r="L390">
        <v>71</v>
      </c>
      <c r="M390" t="b">
        <v>1</v>
      </c>
      <c r="N390" s="11">
        <f t="shared" si="26"/>
        <v>126.16000000000001</v>
      </c>
      <c r="O390" s="22">
        <f t="shared" si="24"/>
        <v>42549.076157407413</v>
      </c>
      <c r="P390" s="18">
        <f t="shared" si="25"/>
        <v>42579.076157407413</v>
      </c>
      <c r="Q390" t="s">
        <v>8269</v>
      </c>
      <c r="R390" s="7">
        <f t="shared" si="27"/>
        <v>88.845070422535215</v>
      </c>
      <c r="S390" s="12" t="s">
        <v>8309</v>
      </c>
      <c r="T390" t="s">
        <v>8314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7">
        <v>68000</v>
      </c>
      <c r="E391">
        <v>123444.12</v>
      </c>
      <c r="F391" t="s">
        <v>8219</v>
      </c>
      <c r="G391" t="s">
        <v>8224</v>
      </c>
      <c r="H391" t="s">
        <v>8246</v>
      </c>
      <c r="I391" s="9">
        <v>1394233140</v>
      </c>
      <c r="J391">
        <v>1391477450</v>
      </c>
      <c r="K391" t="b">
        <v>0</v>
      </c>
      <c r="L391">
        <v>1510</v>
      </c>
      <c r="M391" t="b">
        <v>1</v>
      </c>
      <c r="N391" s="11">
        <f t="shared" si="26"/>
        <v>181.53547058823528</v>
      </c>
      <c r="O391" s="22">
        <f t="shared" si="24"/>
        <v>41674.063078703701</v>
      </c>
      <c r="P391" s="18">
        <f t="shared" si="25"/>
        <v>41705.957638888889</v>
      </c>
      <c r="Q391" t="s">
        <v>8269</v>
      </c>
      <c r="R391" s="7">
        <f t="shared" si="27"/>
        <v>81.75107284768211</v>
      </c>
      <c r="S391" s="12" t="s">
        <v>8309</v>
      </c>
      <c r="T391" t="s">
        <v>8314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7">
        <v>1000</v>
      </c>
      <c r="E392">
        <v>1000</v>
      </c>
      <c r="F392" t="s">
        <v>8219</v>
      </c>
      <c r="G392" t="s">
        <v>8224</v>
      </c>
      <c r="H392" t="s">
        <v>8246</v>
      </c>
      <c r="I392" s="9">
        <v>1431046372</v>
      </c>
      <c r="J392">
        <v>1429318372</v>
      </c>
      <c r="K392" t="b">
        <v>0</v>
      </c>
      <c r="L392">
        <v>14</v>
      </c>
      <c r="M392" t="b">
        <v>1</v>
      </c>
      <c r="N392" s="11">
        <f t="shared" si="26"/>
        <v>100</v>
      </c>
      <c r="O392" s="22">
        <f t="shared" si="24"/>
        <v>42112.036712962959</v>
      </c>
      <c r="P392" s="18">
        <f t="shared" si="25"/>
        <v>42132.036712962959</v>
      </c>
      <c r="Q392" t="s">
        <v>8269</v>
      </c>
      <c r="R392" s="7">
        <f t="shared" si="27"/>
        <v>71.428571428571431</v>
      </c>
      <c r="S392" s="12" t="s">
        <v>8309</v>
      </c>
      <c r="T392" t="s">
        <v>8314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7">
        <v>20000</v>
      </c>
      <c r="E393">
        <v>20122</v>
      </c>
      <c r="F393" t="s">
        <v>8219</v>
      </c>
      <c r="G393" t="s">
        <v>8224</v>
      </c>
      <c r="H393" t="s">
        <v>8246</v>
      </c>
      <c r="I393" s="9">
        <v>1324169940</v>
      </c>
      <c r="J393">
        <v>1321578051</v>
      </c>
      <c r="K393" t="b">
        <v>0</v>
      </c>
      <c r="L393">
        <v>193</v>
      </c>
      <c r="M393" t="b">
        <v>1</v>
      </c>
      <c r="N393" s="11">
        <f t="shared" si="26"/>
        <v>100.61</v>
      </c>
      <c r="O393" s="22">
        <f t="shared" si="24"/>
        <v>40865.042256944449</v>
      </c>
      <c r="P393" s="18">
        <f t="shared" si="25"/>
        <v>40895.040972222225</v>
      </c>
      <c r="Q393" t="s">
        <v>8269</v>
      </c>
      <c r="R393" s="7">
        <f t="shared" si="27"/>
        <v>104.25906735751295</v>
      </c>
      <c r="S393" s="12" t="s">
        <v>8309</v>
      </c>
      <c r="T393" t="s">
        <v>8314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7">
        <v>18500</v>
      </c>
      <c r="E394">
        <v>18667</v>
      </c>
      <c r="F394" t="s">
        <v>8219</v>
      </c>
      <c r="G394" t="s">
        <v>8224</v>
      </c>
      <c r="H394" t="s">
        <v>8246</v>
      </c>
      <c r="I394" s="9">
        <v>1315450800</v>
      </c>
      <c r="J394">
        <v>1312823571</v>
      </c>
      <c r="K394" t="b">
        <v>0</v>
      </c>
      <c r="L394">
        <v>206</v>
      </c>
      <c r="M394" t="b">
        <v>1</v>
      </c>
      <c r="N394" s="11">
        <f t="shared" si="26"/>
        <v>100.9027027027027</v>
      </c>
      <c r="O394" s="22">
        <f t="shared" si="24"/>
        <v>40763.717256944445</v>
      </c>
      <c r="P394" s="18">
        <f t="shared" si="25"/>
        <v>40794.125</v>
      </c>
      <c r="Q394" t="s">
        <v>8269</v>
      </c>
      <c r="R394" s="7">
        <f t="shared" si="27"/>
        <v>90.616504854368927</v>
      </c>
      <c r="S394" s="12" t="s">
        <v>8309</v>
      </c>
      <c r="T394" t="s">
        <v>8314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7">
        <v>50000</v>
      </c>
      <c r="E395">
        <v>55223</v>
      </c>
      <c r="F395" t="s">
        <v>8219</v>
      </c>
      <c r="G395" t="s">
        <v>8224</v>
      </c>
      <c r="H395" t="s">
        <v>8246</v>
      </c>
      <c r="I395" s="9">
        <v>1381424452</v>
      </c>
      <c r="J395">
        <v>1378746052</v>
      </c>
      <c r="K395" t="b">
        <v>0</v>
      </c>
      <c r="L395">
        <v>351</v>
      </c>
      <c r="M395" t="b">
        <v>1</v>
      </c>
      <c r="N395" s="11">
        <f t="shared" si="26"/>
        <v>110.446</v>
      </c>
      <c r="O395" s="22">
        <f t="shared" si="24"/>
        <v>41526.708935185183</v>
      </c>
      <c r="P395" s="18">
        <f t="shared" si="25"/>
        <v>41557.708935185183</v>
      </c>
      <c r="Q395" t="s">
        <v>8269</v>
      </c>
      <c r="R395" s="7">
        <f t="shared" si="27"/>
        <v>157.33048433048432</v>
      </c>
      <c r="S395" s="12" t="s">
        <v>8309</v>
      </c>
      <c r="T395" t="s">
        <v>8314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7">
        <v>4700</v>
      </c>
      <c r="E396">
        <v>5259</v>
      </c>
      <c r="F396" t="s">
        <v>8219</v>
      </c>
      <c r="G396" t="s">
        <v>8227</v>
      </c>
      <c r="H396" t="s">
        <v>8249</v>
      </c>
      <c r="I396" s="9">
        <v>1460918282</v>
      </c>
      <c r="J396">
        <v>1455737882</v>
      </c>
      <c r="K396" t="b">
        <v>0</v>
      </c>
      <c r="L396">
        <v>50</v>
      </c>
      <c r="M396" t="b">
        <v>1</v>
      </c>
      <c r="N396" s="11">
        <f t="shared" si="26"/>
        <v>111.8936170212766</v>
      </c>
      <c r="O396" s="22">
        <f t="shared" si="24"/>
        <v>42417.818078703705</v>
      </c>
      <c r="P396" s="18">
        <f t="shared" si="25"/>
        <v>42477.776412037041</v>
      </c>
      <c r="Q396" t="s">
        <v>8269</v>
      </c>
      <c r="R396" s="7">
        <f t="shared" si="27"/>
        <v>105.18</v>
      </c>
      <c r="S396" s="12" t="s">
        <v>8309</v>
      </c>
      <c r="T396" t="s">
        <v>8314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7">
        <v>10000</v>
      </c>
      <c r="E397">
        <v>10804.45</v>
      </c>
      <c r="F397" t="s">
        <v>8219</v>
      </c>
      <c r="G397" t="s">
        <v>8224</v>
      </c>
      <c r="H397" t="s">
        <v>8246</v>
      </c>
      <c r="I397" s="9">
        <v>1335562320</v>
      </c>
      <c r="J397">
        <v>1332452960</v>
      </c>
      <c r="K397" t="b">
        <v>0</v>
      </c>
      <c r="L397">
        <v>184</v>
      </c>
      <c r="M397" t="b">
        <v>1</v>
      </c>
      <c r="N397" s="11">
        <f t="shared" si="26"/>
        <v>108.04450000000001</v>
      </c>
      <c r="O397" s="22">
        <f t="shared" si="24"/>
        <v>40990.909259259257</v>
      </c>
      <c r="P397" s="18">
        <f t="shared" si="25"/>
        <v>41026.897222222222</v>
      </c>
      <c r="Q397" t="s">
        <v>8269</v>
      </c>
      <c r="R397" s="7">
        <f t="shared" si="27"/>
        <v>58.719836956521746</v>
      </c>
      <c r="S397" s="12" t="s">
        <v>8309</v>
      </c>
      <c r="T397" t="s">
        <v>8314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7">
        <v>15000</v>
      </c>
      <c r="E398">
        <v>16000</v>
      </c>
      <c r="F398" t="s">
        <v>8219</v>
      </c>
      <c r="G398" t="s">
        <v>8224</v>
      </c>
      <c r="H398" t="s">
        <v>8246</v>
      </c>
      <c r="I398" s="9">
        <v>1341668006</v>
      </c>
      <c r="J398">
        <v>1340372006</v>
      </c>
      <c r="K398" t="b">
        <v>0</v>
      </c>
      <c r="L398">
        <v>196</v>
      </c>
      <c r="M398" t="b">
        <v>1</v>
      </c>
      <c r="N398" s="11">
        <f t="shared" si="26"/>
        <v>106.66666666666667</v>
      </c>
      <c r="O398" s="22">
        <f t="shared" si="24"/>
        <v>41082.564884259256</v>
      </c>
      <c r="P398" s="18">
        <f t="shared" si="25"/>
        <v>41097.564884259256</v>
      </c>
      <c r="Q398" t="s">
        <v>8269</v>
      </c>
      <c r="R398" s="7">
        <f t="shared" si="27"/>
        <v>81.632653061224488</v>
      </c>
      <c r="S398" s="12" t="s">
        <v>8309</v>
      </c>
      <c r="T398" t="s">
        <v>8314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7">
        <v>12444</v>
      </c>
      <c r="E399">
        <v>12929.35</v>
      </c>
      <c r="F399" t="s">
        <v>8219</v>
      </c>
      <c r="G399" t="s">
        <v>8224</v>
      </c>
      <c r="H399" t="s">
        <v>8246</v>
      </c>
      <c r="I399" s="9">
        <v>1283312640</v>
      </c>
      <c r="J399">
        <v>1279651084</v>
      </c>
      <c r="K399" t="b">
        <v>0</v>
      </c>
      <c r="L399">
        <v>229</v>
      </c>
      <c r="M399" t="b">
        <v>1</v>
      </c>
      <c r="N399" s="11">
        <f t="shared" si="26"/>
        <v>103.90027322404372</v>
      </c>
      <c r="O399" s="22">
        <f t="shared" si="24"/>
        <v>40379.776435185187</v>
      </c>
      <c r="P399" s="18">
        <f t="shared" si="25"/>
        <v>40422.155555555553</v>
      </c>
      <c r="Q399" t="s">
        <v>8269</v>
      </c>
      <c r="R399" s="7">
        <f t="shared" si="27"/>
        <v>56.460043668122275</v>
      </c>
      <c r="S399" s="12" t="s">
        <v>8309</v>
      </c>
      <c r="T399" t="s">
        <v>8314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7">
        <v>7500</v>
      </c>
      <c r="E400">
        <v>9387</v>
      </c>
      <c r="F400" t="s">
        <v>8219</v>
      </c>
      <c r="G400" t="s">
        <v>8224</v>
      </c>
      <c r="H400" t="s">
        <v>8246</v>
      </c>
      <c r="I400" s="9">
        <v>1430334126</v>
      </c>
      <c r="J400">
        <v>1426446126</v>
      </c>
      <c r="K400" t="b">
        <v>0</v>
      </c>
      <c r="L400">
        <v>67</v>
      </c>
      <c r="M400" t="b">
        <v>1</v>
      </c>
      <c r="N400" s="11">
        <f t="shared" si="26"/>
        <v>125.16000000000001</v>
      </c>
      <c r="O400" s="22">
        <f t="shared" si="24"/>
        <v>42078.793124999997</v>
      </c>
      <c r="P400" s="18">
        <f t="shared" si="25"/>
        <v>42123.793124999997</v>
      </c>
      <c r="Q400" t="s">
        <v>8269</v>
      </c>
      <c r="R400" s="7">
        <f t="shared" si="27"/>
        <v>140.1044776119403</v>
      </c>
      <c r="S400" s="12" t="s">
        <v>8309</v>
      </c>
      <c r="T400" t="s">
        <v>8314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7">
        <v>20000</v>
      </c>
      <c r="E401">
        <v>21361</v>
      </c>
      <c r="F401" t="s">
        <v>8219</v>
      </c>
      <c r="G401" t="s">
        <v>8225</v>
      </c>
      <c r="H401" t="s">
        <v>8247</v>
      </c>
      <c r="I401" s="9">
        <v>1481716800</v>
      </c>
      <c r="J401">
        <v>1479070867</v>
      </c>
      <c r="K401" t="b">
        <v>0</v>
      </c>
      <c r="L401">
        <v>95</v>
      </c>
      <c r="M401" t="b">
        <v>1</v>
      </c>
      <c r="N401" s="11">
        <f t="shared" si="26"/>
        <v>106.80499999999999</v>
      </c>
      <c r="O401" s="22">
        <f t="shared" si="24"/>
        <v>42687.875775462962</v>
      </c>
      <c r="P401" s="18">
        <f t="shared" si="25"/>
        <v>42718.5</v>
      </c>
      <c r="Q401" t="s">
        <v>8269</v>
      </c>
      <c r="R401" s="7">
        <f t="shared" si="27"/>
        <v>224.85263157894738</v>
      </c>
      <c r="S401" s="12" t="s">
        <v>8309</v>
      </c>
      <c r="T401" t="s">
        <v>8314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7">
        <v>10000</v>
      </c>
      <c r="E402">
        <v>11230.25</v>
      </c>
      <c r="F402" t="s">
        <v>8219</v>
      </c>
      <c r="G402" t="s">
        <v>8224</v>
      </c>
      <c r="H402" t="s">
        <v>8246</v>
      </c>
      <c r="I402" s="9">
        <v>1400297400</v>
      </c>
      <c r="J402">
        <v>1397661347</v>
      </c>
      <c r="K402" t="b">
        <v>0</v>
      </c>
      <c r="L402">
        <v>62</v>
      </c>
      <c r="M402" t="b">
        <v>1</v>
      </c>
      <c r="N402" s="11">
        <f t="shared" si="26"/>
        <v>112.30249999999999</v>
      </c>
      <c r="O402" s="22">
        <f t="shared" si="24"/>
        <v>41745.635960648149</v>
      </c>
      <c r="P402" s="18">
        <f t="shared" si="25"/>
        <v>41776.145833333336</v>
      </c>
      <c r="Q402" t="s">
        <v>8269</v>
      </c>
      <c r="R402" s="7">
        <f t="shared" si="27"/>
        <v>181.13306451612902</v>
      </c>
      <c r="S402" s="12" t="s">
        <v>8309</v>
      </c>
      <c r="T402" t="s">
        <v>8314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7">
        <v>50000</v>
      </c>
      <c r="E403">
        <v>51906</v>
      </c>
      <c r="F403" t="s">
        <v>8219</v>
      </c>
      <c r="G403" t="s">
        <v>8224</v>
      </c>
      <c r="H403" t="s">
        <v>8246</v>
      </c>
      <c r="I403" s="9">
        <v>1312747970</v>
      </c>
      <c r="J403">
        <v>1310155970</v>
      </c>
      <c r="K403" t="b">
        <v>0</v>
      </c>
      <c r="L403">
        <v>73</v>
      </c>
      <c r="M403" t="b">
        <v>1</v>
      </c>
      <c r="N403" s="11">
        <f t="shared" si="26"/>
        <v>103.812</v>
      </c>
      <c r="O403" s="22">
        <f t="shared" si="24"/>
        <v>40732.842245370368</v>
      </c>
      <c r="P403" s="18">
        <f t="shared" si="25"/>
        <v>40762.842245370368</v>
      </c>
      <c r="Q403" t="s">
        <v>8269</v>
      </c>
      <c r="R403" s="7">
        <f t="shared" si="27"/>
        <v>711.04109589041093</v>
      </c>
      <c r="S403" s="12" t="s">
        <v>8309</v>
      </c>
      <c r="T403" t="s">
        <v>8314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7">
        <v>2000</v>
      </c>
      <c r="E404">
        <v>2833</v>
      </c>
      <c r="F404" t="s">
        <v>8219</v>
      </c>
      <c r="G404" t="s">
        <v>8224</v>
      </c>
      <c r="H404" t="s">
        <v>8246</v>
      </c>
      <c r="I404" s="9">
        <v>1446731817</v>
      </c>
      <c r="J404">
        <v>1444913817</v>
      </c>
      <c r="K404" t="b">
        <v>0</v>
      </c>
      <c r="L404">
        <v>43</v>
      </c>
      <c r="M404" t="b">
        <v>1</v>
      </c>
      <c r="N404" s="11">
        <f t="shared" si="26"/>
        <v>141.65</v>
      </c>
      <c r="O404" s="22">
        <f t="shared" si="24"/>
        <v>42292.539548611108</v>
      </c>
      <c r="P404" s="18">
        <f t="shared" si="25"/>
        <v>42313.58121527778</v>
      </c>
      <c r="Q404" t="s">
        <v>8269</v>
      </c>
      <c r="R404" s="7">
        <f t="shared" si="27"/>
        <v>65.883720930232556</v>
      </c>
      <c r="S404" s="12" t="s">
        <v>8309</v>
      </c>
      <c r="T404" t="s">
        <v>8314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7">
        <v>5000</v>
      </c>
      <c r="E405">
        <v>5263</v>
      </c>
      <c r="F405" t="s">
        <v>8219</v>
      </c>
      <c r="G405" t="s">
        <v>8224</v>
      </c>
      <c r="H405" t="s">
        <v>8246</v>
      </c>
      <c r="I405" s="9">
        <v>1312960080</v>
      </c>
      <c r="J405">
        <v>1308900441</v>
      </c>
      <c r="K405" t="b">
        <v>0</v>
      </c>
      <c r="L405">
        <v>70</v>
      </c>
      <c r="M405" t="b">
        <v>1</v>
      </c>
      <c r="N405" s="11">
        <f t="shared" si="26"/>
        <v>105.25999999999999</v>
      </c>
      <c r="O405" s="22">
        <f t="shared" si="24"/>
        <v>40718.310659722221</v>
      </c>
      <c r="P405" s="18">
        <f t="shared" si="25"/>
        <v>40765.297222222223</v>
      </c>
      <c r="Q405" t="s">
        <v>8269</v>
      </c>
      <c r="R405" s="7">
        <f t="shared" si="27"/>
        <v>75.185714285714283</v>
      </c>
      <c r="S405" s="12" t="s">
        <v>8309</v>
      </c>
      <c r="T405" t="s">
        <v>8314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7">
        <v>35000</v>
      </c>
      <c r="E406">
        <v>36082</v>
      </c>
      <c r="F406" t="s">
        <v>8219</v>
      </c>
      <c r="G406" t="s">
        <v>8224</v>
      </c>
      <c r="H406" t="s">
        <v>8246</v>
      </c>
      <c r="I406" s="9">
        <v>1391641440</v>
      </c>
      <c r="J406">
        <v>1389107062</v>
      </c>
      <c r="K406" t="b">
        <v>0</v>
      </c>
      <c r="L406">
        <v>271</v>
      </c>
      <c r="M406" t="b">
        <v>1</v>
      </c>
      <c r="N406" s="11">
        <f t="shared" si="26"/>
        <v>103.09142857142857</v>
      </c>
      <c r="O406" s="22">
        <f t="shared" si="24"/>
        <v>41646.628032407411</v>
      </c>
      <c r="P406" s="18">
        <f t="shared" si="25"/>
        <v>41675.961111111108</v>
      </c>
      <c r="Q406" t="s">
        <v>8269</v>
      </c>
      <c r="R406" s="7">
        <f t="shared" si="27"/>
        <v>133.14391143911439</v>
      </c>
      <c r="S406" s="12" t="s">
        <v>8309</v>
      </c>
      <c r="T406" t="s">
        <v>8314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7">
        <v>2820</v>
      </c>
      <c r="E407">
        <v>3036</v>
      </c>
      <c r="F407" t="s">
        <v>8219</v>
      </c>
      <c r="G407" t="s">
        <v>8224</v>
      </c>
      <c r="H407" t="s">
        <v>8246</v>
      </c>
      <c r="I407" s="9">
        <v>1394071339</v>
      </c>
      <c r="J407">
        <v>1391479339</v>
      </c>
      <c r="K407" t="b">
        <v>0</v>
      </c>
      <c r="L407">
        <v>55</v>
      </c>
      <c r="M407" t="b">
        <v>1</v>
      </c>
      <c r="N407" s="11">
        <f t="shared" si="26"/>
        <v>107.65957446808511</v>
      </c>
      <c r="O407" s="22">
        <f t="shared" si="24"/>
        <v>41674.08494212963</v>
      </c>
      <c r="P407" s="18">
        <f t="shared" si="25"/>
        <v>41704.08494212963</v>
      </c>
      <c r="Q407" t="s">
        <v>8269</v>
      </c>
      <c r="R407" s="7">
        <f t="shared" si="27"/>
        <v>55.2</v>
      </c>
      <c r="S407" s="12" t="s">
        <v>8309</v>
      </c>
      <c r="T407" t="s">
        <v>8314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7">
        <v>2800</v>
      </c>
      <c r="E408">
        <v>3015.73</v>
      </c>
      <c r="F408" t="s">
        <v>8219</v>
      </c>
      <c r="G408" t="s">
        <v>8224</v>
      </c>
      <c r="H408" t="s">
        <v>8246</v>
      </c>
      <c r="I408" s="9">
        <v>1304920740</v>
      </c>
      <c r="J408">
        <v>1301975637</v>
      </c>
      <c r="K408" t="b">
        <v>0</v>
      </c>
      <c r="L408">
        <v>35</v>
      </c>
      <c r="M408" t="b">
        <v>1</v>
      </c>
      <c r="N408" s="11">
        <f t="shared" si="26"/>
        <v>107.70464285714286</v>
      </c>
      <c r="O408" s="22">
        <f t="shared" si="24"/>
        <v>40638.162465277775</v>
      </c>
      <c r="P408" s="18">
        <f t="shared" si="25"/>
        <v>40672.249305555553</v>
      </c>
      <c r="Q408" t="s">
        <v>8269</v>
      </c>
      <c r="R408" s="7">
        <f t="shared" si="27"/>
        <v>86.163714285714292</v>
      </c>
      <c r="S408" s="12" t="s">
        <v>8309</v>
      </c>
      <c r="T408" t="s">
        <v>8314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7">
        <v>2000</v>
      </c>
      <c r="E409">
        <v>2031</v>
      </c>
      <c r="F409" t="s">
        <v>8219</v>
      </c>
      <c r="G409" t="s">
        <v>8224</v>
      </c>
      <c r="H409" t="s">
        <v>8246</v>
      </c>
      <c r="I409" s="9">
        <v>1321739650</v>
      </c>
      <c r="J409">
        <v>1316552050</v>
      </c>
      <c r="K409" t="b">
        <v>0</v>
      </c>
      <c r="L409">
        <v>22</v>
      </c>
      <c r="M409" t="b">
        <v>1</v>
      </c>
      <c r="N409" s="11">
        <f t="shared" si="26"/>
        <v>101.55000000000001</v>
      </c>
      <c r="O409" s="22">
        <f t="shared" si="24"/>
        <v>40806.870949074073</v>
      </c>
      <c r="P409" s="18">
        <f t="shared" si="25"/>
        <v>40866.912615740745</v>
      </c>
      <c r="Q409" t="s">
        <v>8269</v>
      </c>
      <c r="R409" s="7">
        <f t="shared" si="27"/>
        <v>92.318181818181813</v>
      </c>
      <c r="S409" s="12" t="s">
        <v>8309</v>
      </c>
      <c r="T409" t="s">
        <v>8314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7">
        <v>6000</v>
      </c>
      <c r="E410">
        <v>6086.26</v>
      </c>
      <c r="F410" t="s">
        <v>8219</v>
      </c>
      <c r="G410" t="s">
        <v>8224</v>
      </c>
      <c r="H410" t="s">
        <v>8246</v>
      </c>
      <c r="I410" s="9">
        <v>1383676790</v>
      </c>
      <c r="J410">
        <v>1380217190</v>
      </c>
      <c r="K410" t="b">
        <v>0</v>
      </c>
      <c r="L410">
        <v>38</v>
      </c>
      <c r="M410" t="b">
        <v>1</v>
      </c>
      <c r="N410" s="11">
        <f t="shared" si="26"/>
        <v>101.43766666666667</v>
      </c>
      <c r="O410" s="22">
        <f t="shared" si="24"/>
        <v>41543.735995370371</v>
      </c>
      <c r="P410" s="18">
        <f t="shared" si="25"/>
        <v>41583.777662037035</v>
      </c>
      <c r="Q410" t="s">
        <v>8269</v>
      </c>
      <c r="R410" s="7">
        <f t="shared" si="27"/>
        <v>160.16473684210527</v>
      </c>
      <c r="S410" s="12" t="s">
        <v>8309</v>
      </c>
      <c r="T410" t="s">
        <v>8314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7">
        <v>500</v>
      </c>
      <c r="E411">
        <v>684</v>
      </c>
      <c r="F411" t="s">
        <v>8219</v>
      </c>
      <c r="G411" t="s">
        <v>8225</v>
      </c>
      <c r="H411" t="s">
        <v>8247</v>
      </c>
      <c r="I411" s="9">
        <v>1469220144</v>
      </c>
      <c r="J411">
        <v>1466628144</v>
      </c>
      <c r="K411" t="b">
        <v>0</v>
      </c>
      <c r="L411">
        <v>15</v>
      </c>
      <c r="M411" t="b">
        <v>1</v>
      </c>
      <c r="N411" s="11">
        <f t="shared" si="26"/>
        <v>136.80000000000001</v>
      </c>
      <c r="O411" s="22">
        <f t="shared" si="24"/>
        <v>42543.862777777773</v>
      </c>
      <c r="P411" s="18">
        <f t="shared" si="25"/>
        <v>42573.862777777773</v>
      </c>
      <c r="Q411" t="s">
        <v>8269</v>
      </c>
      <c r="R411" s="7">
        <f t="shared" si="27"/>
        <v>45.6</v>
      </c>
      <c r="S411" s="12" t="s">
        <v>8309</v>
      </c>
      <c r="T411" t="s">
        <v>8314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7">
        <v>1000</v>
      </c>
      <c r="E412">
        <v>1283</v>
      </c>
      <c r="F412" t="s">
        <v>8219</v>
      </c>
      <c r="G412" t="s">
        <v>8229</v>
      </c>
      <c r="H412" t="s">
        <v>8251</v>
      </c>
      <c r="I412" s="9">
        <v>1434670397</v>
      </c>
      <c r="J412">
        <v>1429486397</v>
      </c>
      <c r="K412" t="b">
        <v>0</v>
      </c>
      <c r="L412">
        <v>7</v>
      </c>
      <c r="M412" t="b">
        <v>1</v>
      </c>
      <c r="N412" s="11">
        <f t="shared" si="26"/>
        <v>128.29999999999998</v>
      </c>
      <c r="O412" s="22">
        <f t="shared" si="24"/>
        <v>42113.981446759266</v>
      </c>
      <c r="P412" s="18">
        <f t="shared" si="25"/>
        <v>42173.981446759266</v>
      </c>
      <c r="Q412" t="s">
        <v>8269</v>
      </c>
      <c r="R412" s="7">
        <f t="shared" si="27"/>
        <v>183.28571428571428</v>
      </c>
      <c r="S412" s="12" t="s">
        <v>8309</v>
      </c>
      <c r="T412" t="s">
        <v>8314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7">
        <v>30000</v>
      </c>
      <c r="E413">
        <v>30315</v>
      </c>
      <c r="F413" t="s">
        <v>8219</v>
      </c>
      <c r="G413" t="s">
        <v>8224</v>
      </c>
      <c r="H413" t="s">
        <v>8246</v>
      </c>
      <c r="I413" s="9">
        <v>1387688400</v>
      </c>
      <c r="J413">
        <v>1384920804</v>
      </c>
      <c r="K413" t="b">
        <v>0</v>
      </c>
      <c r="L413">
        <v>241</v>
      </c>
      <c r="M413" t="b">
        <v>1</v>
      </c>
      <c r="N413" s="11">
        <f t="shared" si="26"/>
        <v>101.05</v>
      </c>
      <c r="O413" s="22">
        <f t="shared" si="24"/>
        <v>41598.17597222222</v>
      </c>
      <c r="P413" s="18">
        <f t="shared" si="25"/>
        <v>41630.208333333336</v>
      </c>
      <c r="Q413" t="s">
        <v>8269</v>
      </c>
      <c r="R413" s="7">
        <f t="shared" si="27"/>
        <v>125.78838174273859</v>
      </c>
      <c r="S413" s="12" t="s">
        <v>8309</v>
      </c>
      <c r="T413" t="s">
        <v>8314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7">
        <v>2500</v>
      </c>
      <c r="E414">
        <v>3171</v>
      </c>
      <c r="F414" t="s">
        <v>8219</v>
      </c>
      <c r="G414" t="s">
        <v>8224</v>
      </c>
      <c r="H414" t="s">
        <v>8246</v>
      </c>
      <c r="I414" s="9">
        <v>1343238578</v>
      </c>
      <c r="J414">
        <v>1341856178</v>
      </c>
      <c r="K414" t="b">
        <v>0</v>
      </c>
      <c r="L414">
        <v>55</v>
      </c>
      <c r="M414" t="b">
        <v>1</v>
      </c>
      <c r="N414" s="11">
        <f t="shared" si="26"/>
        <v>126.84</v>
      </c>
      <c r="O414" s="22">
        <f t="shared" si="24"/>
        <v>41099.742800925924</v>
      </c>
      <c r="P414" s="18">
        <f t="shared" si="25"/>
        <v>41115.742800925924</v>
      </c>
      <c r="Q414" t="s">
        <v>8269</v>
      </c>
      <c r="R414" s="7">
        <f t="shared" si="27"/>
        <v>57.654545454545456</v>
      </c>
      <c r="S414" s="12" t="s">
        <v>8309</v>
      </c>
      <c r="T414" t="s">
        <v>8314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7">
        <v>12800</v>
      </c>
      <c r="E415">
        <v>13451</v>
      </c>
      <c r="F415" t="s">
        <v>8219</v>
      </c>
      <c r="G415" t="s">
        <v>8224</v>
      </c>
      <c r="H415" t="s">
        <v>8246</v>
      </c>
      <c r="I415" s="9">
        <v>1342731811</v>
      </c>
      <c r="J415">
        <v>1340139811</v>
      </c>
      <c r="K415" t="b">
        <v>0</v>
      </c>
      <c r="L415">
        <v>171</v>
      </c>
      <c r="M415" t="b">
        <v>1</v>
      </c>
      <c r="N415" s="11">
        <f t="shared" si="26"/>
        <v>105.0859375</v>
      </c>
      <c r="O415" s="22">
        <f t="shared" si="24"/>
        <v>41079.877442129626</v>
      </c>
      <c r="P415" s="18">
        <f t="shared" si="25"/>
        <v>41109.877442129626</v>
      </c>
      <c r="Q415" t="s">
        <v>8269</v>
      </c>
      <c r="R415" s="7">
        <f t="shared" si="27"/>
        <v>78.660818713450297</v>
      </c>
      <c r="S415" s="12" t="s">
        <v>8309</v>
      </c>
      <c r="T415" t="s">
        <v>8314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7">
        <v>18500</v>
      </c>
      <c r="E416">
        <v>19028</v>
      </c>
      <c r="F416" t="s">
        <v>8219</v>
      </c>
      <c r="G416" t="s">
        <v>8224</v>
      </c>
      <c r="H416" t="s">
        <v>8246</v>
      </c>
      <c r="I416" s="9">
        <v>1381541465</v>
      </c>
      <c r="J416">
        <v>1378949465</v>
      </c>
      <c r="K416" t="b">
        <v>0</v>
      </c>
      <c r="L416">
        <v>208</v>
      </c>
      <c r="M416" t="b">
        <v>1</v>
      </c>
      <c r="N416" s="11">
        <f t="shared" si="26"/>
        <v>102.85405405405406</v>
      </c>
      <c r="O416" s="22">
        <f t="shared" si="24"/>
        <v>41529.063252314816</v>
      </c>
      <c r="P416" s="18">
        <f t="shared" si="25"/>
        <v>41559.063252314816</v>
      </c>
      <c r="Q416" t="s">
        <v>8269</v>
      </c>
      <c r="R416" s="7">
        <f t="shared" si="27"/>
        <v>91.480769230769226</v>
      </c>
      <c r="S416" s="12" t="s">
        <v>8309</v>
      </c>
      <c r="T416" t="s">
        <v>8314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7">
        <v>1400</v>
      </c>
      <c r="E417">
        <v>1430.06</v>
      </c>
      <c r="F417" t="s">
        <v>8219</v>
      </c>
      <c r="G417" t="s">
        <v>8229</v>
      </c>
      <c r="H417" t="s">
        <v>8251</v>
      </c>
      <c r="I417" s="9">
        <v>1413547200</v>
      </c>
      <c r="J417">
        <v>1411417602</v>
      </c>
      <c r="K417" t="b">
        <v>0</v>
      </c>
      <c r="L417">
        <v>21</v>
      </c>
      <c r="M417" t="b">
        <v>1</v>
      </c>
      <c r="N417" s="11">
        <f t="shared" si="26"/>
        <v>102.14714285714285</v>
      </c>
      <c r="O417" s="22">
        <f t="shared" si="24"/>
        <v>41904.851875</v>
      </c>
      <c r="P417" s="18">
        <f t="shared" si="25"/>
        <v>41929.5</v>
      </c>
      <c r="Q417" t="s">
        <v>8269</v>
      </c>
      <c r="R417" s="7">
        <f t="shared" si="27"/>
        <v>68.09809523809524</v>
      </c>
      <c r="S417" s="12" t="s">
        <v>8309</v>
      </c>
      <c r="T417" t="s">
        <v>8314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7">
        <v>1000</v>
      </c>
      <c r="E418">
        <v>1202.17</v>
      </c>
      <c r="F418" t="s">
        <v>8219</v>
      </c>
      <c r="G418" t="s">
        <v>8224</v>
      </c>
      <c r="H418" t="s">
        <v>8246</v>
      </c>
      <c r="I418" s="9">
        <v>1391851831</v>
      </c>
      <c r="J418">
        <v>1389259831</v>
      </c>
      <c r="K418" t="b">
        <v>0</v>
      </c>
      <c r="L418">
        <v>25</v>
      </c>
      <c r="M418" t="b">
        <v>1</v>
      </c>
      <c r="N418" s="11">
        <f t="shared" si="26"/>
        <v>120.21700000000001</v>
      </c>
      <c r="O418" s="22">
        <f t="shared" si="24"/>
        <v>41648.396192129629</v>
      </c>
      <c r="P418" s="18">
        <f t="shared" si="25"/>
        <v>41678.396192129629</v>
      </c>
      <c r="Q418" t="s">
        <v>8269</v>
      </c>
      <c r="R418" s="7">
        <f t="shared" si="27"/>
        <v>48.086800000000004</v>
      </c>
      <c r="S418" s="12" t="s">
        <v>8309</v>
      </c>
      <c r="T418" t="s">
        <v>8314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7">
        <v>10500</v>
      </c>
      <c r="E419">
        <v>10526</v>
      </c>
      <c r="F419" t="s">
        <v>8219</v>
      </c>
      <c r="G419" t="s">
        <v>8224</v>
      </c>
      <c r="H419" t="s">
        <v>8246</v>
      </c>
      <c r="I419" s="9">
        <v>1365395580</v>
      </c>
      <c r="J419">
        <v>1364426260</v>
      </c>
      <c r="K419" t="b">
        <v>0</v>
      </c>
      <c r="L419">
        <v>52</v>
      </c>
      <c r="M419" t="b">
        <v>1</v>
      </c>
      <c r="N419" s="11">
        <f t="shared" si="26"/>
        <v>100.24761904761905</v>
      </c>
      <c r="O419" s="22">
        <f t="shared" si="24"/>
        <v>41360.970601851855</v>
      </c>
      <c r="P419" s="18">
        <f t="shared" si="25"/>
        <v>41372.189583333333</v>
      </c>
      <c r="Q419" t="s">
        <v>8269</v>
      </c>
      <c r="R419" s="7">
        <f t="shared" si="27"/>
        <v>202.42307692307693</v>
      </c>
      <c r="S419" s="12" t="s">
        <v>8309</v>
      </c>
      <c r="T419" t="s">
        <v>8314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7">
        <v>22400</v>
      </c>
      <c r="E420">
        <v>22542</v>
      </c>
      <c r="F420" t="s">
        <v>8219</v>
      </c>
      <c r="G420" t="s">
        <v>8224</v>
      </c>
      <c r="H420" t="s">
        <v>8246</v>
      </c>
      <c r="I420" s="9">
        <v>1437633997</v>
      </c>
      <c r="J420">
        <v>1435041997</v>
      </c>
      <c r="K420" t="b">
        <v>0</v>
      </c>
      <c r="L420">
        <v>104</v>
      </c>
      <c r="M420" t="b">
        <v>1</v>
      </c>
      <c r="N420" s="11">
        <f t="shared" si="26"/>
        <v>100.63392857142857</v>
      </c>
      <c r="O420" s="22">
        <f t="shared" si="24"/>
        <v>42178.282372685186</v>
      </c>
      <c r="P420" s="18">
        <f t="shared" si="25"/>
        <v>42208.282372685186</v>
      </c>
      <c r="Q420" t="s">
        <v>8269</v>
      </c>
      <c r="R420" s="7">
        <f t="shared" si="27"/>
        <v>216.75</v>
      </c>
      <c r="S420" s="12" t="s">
        <v>8309</v>
      </c>
      <c r="T420" t="s">
        <v>8314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7">
        <v>8000</v>
      </c>
      <c r="E421">
        <v>8035</v>
      </c>
      <c r="F421" t="s">
        <v>8219</v>
      </c>
      <c r="G421" t="s">
        <v>8224</v>
      </c>
      <c r="H421" t="s">
        <v>8246</v>
      </c>
      <c r="I421" s="9">
        <v>1372536787</v>
      </c>
      <c r="J421">
        <v>1367352787</v>
      </c>
      <c r="K421" t="b">
        <v>0</v>
      </c>
      <c r="L421">
        <v>73</v>
      </c>
      <c r="M421" t="b">
        <v>1</v>
      </c>
      <c r="N421" s="11">
        <f t="shared" si="26"/>
        <v>100.4375</v>
      </c>
      <c r="O421" s="22">
        <f t="shared" si="24"/>
        <v>41394.842442129629</v>
      </c>
      <c r="P421" s="18">
        <f t="shared" si="25"/>
        <v>41454.842442129629</v>
      </c>
      <c r="Q421" t="s">
        <v>8269</v>
      </c>
      <c r="R421" s="7">
        <f t="shared" si="27"/>
        <v>110.06849315068493</v>
      </c>
      <c r="S421" s="12" t="s">
        <v>8309</v>
      </c>
      <c r="T421" t="s">
        <v>8314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7">
        <v>3300</v>
      </c>
      <c r="E422">
        <v>14.5</v>
      </c>
      <c r="F422" t="s">
        <v>8221</v>
      </c>
      <c r="G422" t="s">
        <v>8224</v>
      </c>
      <c r="H422" t="s">
        <v>8246</v>
      </c>
      <c r="I422" s="9">
        <v>1394772031</v>
      </c>
      <c r="J422">
        <v>1392183631</v>
      </c>
      <c r="K422" t="b">
        <v>0</v>
      </c>
      <c r="L422">
        <v>3</v>
      </c>
      <c r="M422" t="b">
        <v>0</v>
      </c>
      <c r="N422" s="11">
        <f t="shared" si="26"/>
        <v>0.43939393939393934</v>
      </c>
      <c r="O422" s="22">
        <f t="shared" si="24"/>
        <v>41682.23646990741</v>
      </c>
      <c r="P422" s="18">
        <f t="shared" si="25"/>
        <v>41712.194803240738</v>
      </c>
      <c r="Q422" t="s">
        <v>8270</v>
      </c>
      <c r="R422" s="7">
        <f t="shared" si="27"/>
        <v>4.833333333333333</v>
      </c>
      <c r="S422" s="12" t="s">
        <v>8309</v>
      </c>
      <c r="T422" t="s">
        <v>8315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7">
        <v>15000</v>
      </c>
      <c r="E423">
        <v>301</v>
      </c>
      <c r="F423" t="s">
        <v>8221</v>
      </c>
      <c r="G423" t="s">
        <v>8224</v>
      </c>
      <c r="H423" t="s">
        <v>8246</v>
      </c>
      <c r="I423" s="9">
        <v>1440157656</v>
      </c>
      <c r="J423">
        <v>1434973656</v>
      </c>
      <c r="K423" t="b">
        <v>0</v>
      </c>
      <c r="L423">
        <v>6</v>
      </c>
      <c r="M423" t="b">
        <v>0</v>
      </c>
      <c r="N423" s="11">
        <f t="shared" si="26"/>
        <v>2.0066666666666668</v>
      </c>
      <c r="O423" s="22">
        <f t="shared" si="24"/>
        <v>42177.491388888884</v>
      </c>
      <c r="P423" s="18">
        <f t="shared" si="25"/>
        <v>42237.491388888884</v>
      </c>
      <c r="Q423" t="s">
        <v>8270</v>
      </c>
      <c r="R423" s="7">
        <f t="shared" si="27"/>
        <v>50.166666666666664</v>
      </c>
      <c r="S423" s="12" t="s">
        <v>8309</v>
      </c>
      <c r="T423" t="s">
        <v>8315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7">
        <v>40000</v>
      </c>
      <c r="E424">
        <v>430</v>
      </c>
      <c r="F424" t="s">
        <v>8221</v>
      </c>
      <c r="G424" t="s">
        <v>8224</v>
      </c>
      <c r="H424" t="s">
        <v>8246</v>
      </c>
      <c r="I424" s="9">
        <v>1410416097</v>
      </c>
      <c r="J424">
        <v>1407824097</v>
      </c>
      <c r="K424" t="b">
        <v>0</v>
      </c>
      <c r="L424">
        <v>12</v>
      </c>
      <c r="M424" t="b">
        <v>0</v>
      </c>
      <c r="N424" s="11">
        <f t="shared" si="26"/>
        <v>1.075</v>
      </c>
      <c r="O424" s="22">
        <f t="shared" si="24"/>
        <v>41863.260381944441</v>
      </c>
      <c r="P424" s="18">
        <f t="shared" si="25"/>
        <v>41893.260381944441</v>
      </c>
      <c r="Q424" t="s">
        <v>8270</v>
      </c>
      <c r="R424" s="7">
        <f t="shared" si="27"/>
        <v>35.833333333333336</v>
      </c>
      <c r="S424" s="12" t="s">
        <v>8309</v>
      </c>
      <c r="T424" t="s">
        <v>8315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7">
        <v>20000</v>
      </c>
      <c r="E425">
        <v>153</v>
      </c>
      <c r="F425" t="s">
        <v>8221</v>
      </c>
      <c r="G425" t="s">
        <v>8224</v>
      </c>
      <c r="H425" t="s">
        <v>8246</v>
      </c>
      <c r="I425" s="9">
        <v>1370470430</v>
      </c>
      <c r="J425">
        <v>1367878430</v>
      </c>
      <c r="K425" t="b">
        <v>0</v>
      </c>
      <c r="L425">
        <v>13</v>
      </c>
      <c r="M425" t="b">
        <v>0</v>
      </c>
      <c r="N425" s="11">
        <f t="shared" si="26"/>
        <v>0.76500000000000001</v>
      </c>
      <c r="O425" s="22">
        <f t="shared" si="24"/>
        <v>41400.92627314815</v>
      </c>
      <c r="P425" s="18">
        <f t="shared" si="25"/>
        <v>41430.92627314815</v>
      </c>
      <c r="Q425" t="s">
        <v>8270</v>
      </c>
      <c r="R425" s="7">
        <f t="shared" si="27"/>
        <v>11.76923076923077</v>
      </c>
      <c r="S425" s="12" t="s">
        <v>8309</v>
      </c>
      <c r="T425" t="s">
        <v>8315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7">
        <v>3000</v>
      </c>
      <c r="E426">
        <v>203.9</v>
      </c>
      <c r="F426" t="s">
        <v>8221</v>
      </c>
      <c r="G426" t="s">
        <v>8224</v>
      </c>
      <c r="H426" t="s">
        <v>8246</v>
      </c>
      <c r="I426" s="9">
        <v>1332748899</v>
      </c>
      <c r="J426">
        <v>1327568499</v>
      </c>
      <c r="K426" t="b">
        <v>0</v>
      </c>
      <c r="L426">
        <v>5</v>
      </c>
      <c r="M426" t="b">
        <v>0</v>
      </c>
      <c r="N426" s="11">
        <f t="shared" si="26"/>
        <v>6.7966666666666677</v>
      </c>
      <c r="O426" s="22">
        <f t="shared" si="24"/>
        <v>40934.376145833332</v>
      </c>
      <c r="P426" s="18">
        <f t="shared" si="25"/>
        <v>40994.334479166668</v>
      </c>
      <c r="Q426" t="s">
        <v>8270</v>
      </c>
      <c r="R426" s="7">
        <f t="shared" si="27"/>
        <v>40.78</v>
      </c>
      <c r="S426" s="12" t="s">
        <v>8309</v>
      </c>
      <c r="T426" t="s">
        <v>8315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7">
        <v>50000</v>
      </c>
      <c r="E427">
        <v>6</v>
      </c>
      <c r="F427" t="s">
        <v>8221</v>
      </c>
      <c r="G427" t="s">
        <v>8224</v>
      </c>
      <c r="H427" t="s">
        <v>8246</v>
      </c>
      <c r="I427" s="9">
        <v>1448660404</v>
      </c>
      <c r="J427">
        <v>1443472804</v>
      </c>
      <c r="K427" t="b">
        <v>0</v>
      </c>
      <c r="L427">
        <v>2</v>
      </c>
      <c r="M427" t="b">
        <v>0</v>
      </c>
      <c r="N427" s="11">
        <f t="shared" si="26"/>
        <v>1.2E-2</v>
      </c>
      <c r="O427" s="22">
        <f t="shared" si="24"/>
        <v>42275.861157407402</v>
      </c>
      <c r="P427" s="18">
        <f t="shared" si="25"/>
        <v>42335.902824074074</v>
      </c>
      <c r="Q427" t="s">
        <v>8270</v>
      </c>
      <c r="R427" s="7">
        <f t="shared" si="27"/>
        <v>3</v>
      </c>
      <c r="S427" s="12" t="s">
        <v>8309</v>
      </c>
      <c r="T427" t="s">
        <v>8315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7">
        <v>10000</v>
      </c>
      <c r="E428">
        <v>133</v>
      </c>
      <c r="F428" t="s">
        <v>8221</v>
      </c>
      <c r="G428" t="s">
        <v>8224</v>
      </c>
      <c r="H428" t="s">
        <v>8246</v>
      </c>
      <c r="I428" s="9">
        <v>1456851914</v>
      </c>
      <c r="J428">
        <v>1454259914</v>
      </c>
      <c r="K428" t="b">
        <v>0</v>
      </c>
      <c r="L428">
        <v>8</v>
      </c>
      <c r="M428" t="b">
        <v>0</v>
      </c>
      <c r="N428" s="11">
        <f t="shared" si="26"/>
        <v>1.3299999999999998</v>
      </c>
      <c r="O428" s="22">
        <f t="shared" si="24"/>
        <v>42400.711967592593</v>
      </c>
      <c r="P428" s="18">
        <f t="shared" si="25"/>
        <v>42430.711967592593</v>
      </c>
      <c r="Q428" t="s">
        <v>8270</v>
      </c>
      <c r="R428" s="7">
        <f t="shared" si="27"/>
        <v>16.625</v>
      </c>
      <c r="S428" s="12" t="s">
        <v>8309</v>
      </c>
      <c r="T428" t="s">
        <v>8315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7">
        <v>6500</v>
      </c>
      <c r="E429">
        <v>0</v>
      </c>
      <c r="F429" t="s">
        <v>8221</v>
      </c>
      <c r="G429" t="s">
        <v>8224</v>
      </c>
      <c r="H429" t="s">
        <v>8246</v>
      </c>
      <c r="I429" s="9">
        <v>1445540340</v>
      </c>
      <c r="J429">
        <v>1444340940</v>
      </c>
      <c r="K429" t="b">
        <v>0</v>
      </c>
      <c r="L429">
        <v>0</v>
      </c>
      <c r="M429" t="b">
        <v>0</v>
      </c>
      <c r="N429" s="11">
        <f t="shared" si="26"/>
        <v>0</v>
      </c>
      <c r="O429" s="22">
        <f t="shared" si="24"/>
        <v>42285.909027777772</v>
      </c>
      <c r="P429" s="18">
        <f t="shared" si="25"/>
        <v>42299.790972222225</v>
      </c>
      <c r="Q429" t="s">
        <v>8270</v>
      </c>
      <c r="R429" s="7" t="e">
        <f t="shared" si="27"/>
        <v>#DIV/0!</v>
      </c>
      <c r="S429" s="12" t="s">
        <v>8309</v>
      </c>
      <c r="T429" t="s">
        <v>8315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7">
        <v>12000</v>
      </c>
      <c r="E430">
        <v>676</v>
      </c>
      <c r="F430" t="s">
        <v>8221</v>
      </c>
      <c r="G430" t="s">
        <v>8224</v>
      </c>
      <c r="H430" t="s">
        <v>8246</v>
      </c>
      <c r="I430" s="9">
        <v>1402956000</v>
      </c>
      <c r="J430">
        <v>1400523845</v>
      </c>
      <c r="K430" t="b">
        <v>0</v>
      </c>
      <c r="L430">
        <v>13</v>
      </c>
      <c r="M430" t="b">
        <v>0</v>
      </c>
      <c r="N430" s="11">
        <f t="shared" si="26"/>
        <v>5.6333333333333329</v>
      </c>
      <c r="O430" s="22">
        <f t="shared" si="24"/>
        <v>41778.766724537039</v>
      </c>
      <c r="P430" s="18">
        <f t="shared" si="25"/>
        <v>41806.916666666664</v>
      </c>
      <c r="Q430" t="s">
        <v>8270</v>
      </c>
      <c r="R430" s="7">
        <f t="shared" si="27"/>
        <v>52</v>
      </c>
      <c r="S430" s="12" t="s">
        <v>8309</v>
      </c>
      <c r="T430" t="s">
        <v>8315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7">
        <v>5000</v>
      </c>
      <c r="E431">
        <v>0</v>
      </c>
      <c r="F431" t="s">
        <v>8221</v>
      </c>
      <c r="G431" t="s">
        <v>8224</v>
      </c>
      <c r="H431" t="s">
        <v>8246</v>
      </c>
      <c r="I431" s="9">
        <v>1259297940</v>
      </c>
      <c r="J431">
        <v>1252964282</v>
      </c>
      <c r="K431" t="b">
        <v>0</v>
      </c>
      <c r="L431">
        <v>0</v>
      </c>
      <c r="M431" t="b">
        <v>0</v>
      </c>
      <c r="N431" s="11">
        <f t="shared" si="26"/>
        <v>0</v>
      </c>
      <c r="O431" s="22">
        <f t="shared" si="24"/>
        <v>40070.901412037041</v>
      </c>
      <c r="P431" s="18">
        <f t="shared" si="25"/>
        <v>40144.207638888889</v>
      </c>
      <c r="Q431" t="s">
        <v>8270</v>
      </c>
      <c r="R431" s="7" t="e">
        <f t="shared" si="27"/>
        <v>#DIV/0!</v>
      </c>
      <c r="S431" s="12" t="s">
        <v>8309</v>
      </c>
      <c r="T431" t="s">
        <v>8315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7">
        <v>1000</v>
      </c>
      <c r="E432">
        <v>24</v>
      </c>
      <c r="F432" t="s">
        <v>8221</v>
      </c>
      <c r="G432" t="s">
        <v>8224</v>
      </c>
      <c r="H432" t="s">
        <v>8246</v>
      </c>
      <c r="I432" s="9">
        <v>1378866867</v>
      </c>
      <c r="J432">
        <v>1377570867</v>
      </c>
      <c r="K432" t="b">
        <v>0</v>
      </c>
      <c r="L432">
        <v>5</v>
      </c>
      <c r="M432" t="b">
        <v>0</v>
      </c>
      <c r="N432" s="11">
        <f t="shared" si="26"/>
        <v>2.4</v>
      </c>
      <c r="O432" s="22">
        <f t="shared" si="24"/>
        <v>41513.107256944444</v>
      </c>
      <c r="P432" s="18">
        <f t="shared" si="25"/>
        <v>41528.107256944444</v>
      </c>
      <c r="Q432" t="s">
        <v>8270</v>
      </c>
      <c r="R432" s="7">
        <f t="shared" si="27"/>
        <v>4.8</v>
      </c>
      <c r="S432" s="12" t="s">
        <v>8309</v>
      </c>
      <c r="T432" t="s">
        <v>8315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7">
        <v>3000</v>
      </c>
      <c r="E433">
        <v>415</v>
      </c>
      <c r="F433" t="s">
        <v>8221</v>
      </c>
      <c r="G433" t="s">
        <v>8225</v>
      </c>
      <c r="H433" t="s">
        <v>8247</v>
      </c>
      <c r="I433" s="9">
        <v>1467752083</v>
      </c>
      <c r="J433">
        <v>1465160083</v>
      </c>
      <c r="K433" t="b">
        <v>0</v>
      </c>
      <c r="L433">
        <v>8</v>
      </c>
      <c r="M433" t="b">
        <v>0</v>
      </c>
      <c r="N433" s="11">
        <f t="shared" si="26"/>
        <v>13.833333333333334</v>
      </c>
      <c r="O433" s="22">
        <f t="shared" si="24"/>
        <v>42526.871331018512</v>
      </c>
      <c r="P433" s="18">
        <f t="shared" si="25"/>
        <v>42556.871331018512</v>
      </c>
      <c r="Q433" t="s">
        <v>8270</v>
      </c>
      <c r="R433" s="7">
        <f t="shared" si="27"/>
        <v>51.875</v>
      </c>
      <c r="S433" s="12" t="s">
        <v>8309</v>
      </c>
      <c r="T433" t="s">
        <v>8315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7">
        <v>6000</v>
      </c>
      <c r="E434">
        <v>570</v>
      </c>
      <c r="F434" t="s">
        <v>8221</v>
      </c>
      <c r="G434" t="s">
        <v>8224</v>
      </c>
      <c r="H434" t="s">
        <v>8246</v>
      </c>
      <c r="I434" s="9">
        <v>1445448381</v>
      </c>
      <c r="J434">
        <v>1440264381</v>
      </c>
      <c r="K434" t="b">
        <v>0</v>
      </c>
      <c r="L434">
        <v>8</v>
      </c>
      <c r="M434" t="b">
        <v>0</v>
      </c>
      <c r="N434" s="11">
        <f t="shared" si="26"/>
        <v>9.5</v>
      </c>
      <c r="O434" s="22">
        <f t="shared" si="24"/>
        <v>42238.726631944446</v>
      </c>
      <c r="P434" s="18">
        <f t="shared" si="25"/>
        <v>42298.726631944446</v>
      </c>
      <c r="Q434" t="s">
        <v>8270</v>
      </c>
      <c r="R434" s="7">
        <f t="shared" si="27"/>
        <v>71.25</v>
      </c>
      <c r="S434" s="12" t="s">
        <v>8309</v>
      </c>
      <c r="T434" t="s">
        <v>8315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7">
        <v>3000</v>
      </c>
      <c r="E435">
        <v>0</v>
      </c>
      <c r="F435" t="s">
        <v>8221</v>
      </c>
      <c r="G435" t="s">
        <v>8224</v>
      </c>
      <c r="H435" t="s">
        <v>8246</v>
      </c>
      <c r="I435" s="9">
        <v>1444576022</v>
      </c>
      <c r="J435">
        <v>1439392022</v>
      </c>
      <c r="K435" t="b">
        <v>0</v>
      </c>
      <c r="L435">
        <v>0</v>
      </c>
      <c r="M435" t="b">
        <v>0</v>
      </c>
      <c r="N435" s="11">
        <f t="shared" si="26"/>
        <v>0</v>
      </c>
      <c r="O435" s="22">
        <f t="shared" si="24"/>
        <v>42228.629884259266</v>
      </c>
      <c r="P435" s="18">
        <f t="shared" si="25"/>
        <v>42288.629884259266</v>
      </c>
      <c r="Q435" t="s">
        <v>8270</v>
      </c>
      <c r="R435" s="7" t="e">
        <f t="shared" si="27"/>
        <v>#DIV/0!</v>
      </c>
      <c r="S435" s="12" t="s">
        <v>8309</v>
      </c>
      <c r="T435" t="s">
        <v>8315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7">
        <v>2500</v>
      </c>
      <c r="E436">
        <v>125</v>
      </c>
      <c r="F436" t="s">
        <v>8221</v>
      </c>
      <c r="G436" t="s">
        <v>8224</v>
      </c>
      <c r="H436" t="s">
        <v>8246</v>
      </c>
      <c r="I436" s="9">
        <v>1385931702</v>
      </c>
      <c r="J436">
        <v>1383076902</v>
      </c>
      <c r="K436" t="b">
        <v>0</v>
      </c>
      <c r="L436">
        <v>2</v>
      </c>
      <c r="M436" t="b">
        <v>0</v>
      </c>
      <c r="N436" s="11">
        <f t="shared" si="26"/>
        <v>5</v>
      </c>
      <c r="O436" s="22">
        <f t="shared" si="24"/>
        <v>41576.834513888891</v>
      </c>
      <c r="P436" s="18">
        <f t="shared" si="25"/>
        <v>41609.876180555555</v>
      </c>
      <c r="Q436" t="s">
        <v>8270</v>
      </c>
      <c r="R436" s="7">
        <f t="shared" si="27"/>
        <v>62.5</v>
      </c>
      <c r="S436" s="12" t="s">
        <v>8309</v>
      </c>
      <c r="T436" t="s">
        <v>8315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7">
        <v>110000</v>
      </c>
      <c r="E437">
        <v>3</v>
      </c>
      <c r="F437" t="s">
        <v>8221</v>
      </c>
      <c r="G437" t="s">
        <v>8224</v>
      </c>
      <c r="H437" t="s">
        <v>8246</v>
      </c>
      <c r="I437" s="9">
        <v>1379094980</v>
      </c>
      <c r="J437">
        <v>1376502980</v>
      </c>
      <c r="K437" t="b">
        <v>0</v>
      </c>
      <c r="L437">
        <v>3</v>
      </c>
      <c r="M437" t="b">
        <v>0</v>
      </c>
      <c r="N437" s="11">
        <f t="shared" si="26"/>
        <v>2.7272727272727275E-3</v>
      </c>
      <c r="O437" s="22">
        <f t="shared" si="24"/>
        <v>41500.747453703705</v>
      </c>
      <c r="P437" s="18">
        <f t="shared" si="25"/>
        <v>41530.747453703705</v>
      </c>
      <c r="Q437" t="s">
        <v>8270</v>
      </c>
      <c r="R437" s="7">
        <f t="shared" si="27"/>
        <v>1</v>
      </c>
      <c r="S437" s="12" t="s">
        <v>8309</v>
      </c>
      <c r="T437" t="s">
        <v>8315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7">
        <v>1000</v>
      </c>
      <c r="E438">
        <v>0</v>
      </c>
      <c r="F438" t="s">
        <v>8221</v>
      </c>
      <c r="G438" t="s">
        <v>8224</v>
      </c>
      <c r="H438" t="s">
        <v>8246</v>
      </c>
      <c r="I438" s="9">
        <v>1375260113</v>
      </c>
      <c r="J438">
        <v>1372668113</v>
      </c>
      <c r="K438" t="b">
        <v>0</v>
      </c>
      <c r="L438">
        <v>0</v>
      </c>
      <c r="M438" t="b">
        <v>0</v>
      </c>
      <c r="N438" s="11">
        <f t="shared" si="26"/>
        <v>0</v>
      </c>
      <c r="O438" s="22">
        <f t="shared" si="24"/>
        <v>41456.36241898148</v>
      </c>
      <c r="P438" s="18">
        <f t="shared" si="25"/>
        <v>41486.36241898148</v>
      </c>
      <c r="Q438" t="s">
        <v>8270</v>
      </c>
      <c r="R438" s="7" t="e">
        <f t="shared" si="27"/>
        <v>#DIV/0!</v>
      </c>
      <c r="S438" s="12" t="s">
        <v>8309</v>
      </c>
      <c r="T438" t="s">
        <v>8315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7">
        <v>7000</v>
      </c>
      <c r="E439">
        <v>0</v>
      </c>
      <c r="F439" t="s">
        <v>8221</v>
      </c>
      <c r="G439" t="s">
        <v>8229</v>
      </c>
      <c r="H439" t="s">
        <v>8251</v>
      </c>
      <c r="I439" s="9">
        <v>1475912326</v>
      </c>
      <c r="J439">
        <v>1470728326</v>
      </c>
      <c r="K439" t="b">
        <v>0</v>
      </c>
      <c r="L439">
        <v>0</v>
      </c>
      <c r="M439" t="b">
        <v>0</v>
      </c>
      <c r="N439" s="11">
        <f t="shared" si="26"/>
        <v>0</v>
      </c>
      <c r="O439" s="22">
        <f t="shared" si="24"/>
        <v>42591.31858796296</v>
      </c>
      <c r="P439" s="18">
        <f t="shared" si="25"/>
        <v>42651.31858796296</v>
      </c>
      <c r="Q439" t="s">
        <v>8270</v>
      </c>
      <c r="R439" s="7" t="e">
        <f t="shared" si="27"/>
        <v>#DIV/0!</v>
      </c>
      <c r="S439" s="12" t="s">
        <v>8309</v>
      </c>
      <c r="T439" t="s">
        <v>8315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7">
        <v>20000</v>
      </c>
      <c r="E440">
        <v>1876</v>
      </c>
      <c r="F440" t="s">
        <v>8221</v>
      </c>
      <c r="G440" t="s">
        <v>8224</v>
      </c>
      <c r="H440" t="s">
        <v>8246</v>
      </c>
      <c r="I440" s="9">
        <v>1447830958</v>
      </c>
      <c r="J440">
        <v>1445235358</v>
      </c>
      <c r="K440" t="b">
        <v>0</v>
      </c>
      <c r="L440">
        <v>11</v>
      </c>
      <c r="M440" t="b">
        <v>0</v>
      </c>
      <c r="N440" s="11">
        <f t="shared" si="26"/>
        <v>9.379999999999999</v>
      </c>
      <c r="O440" s="22">
        <f t="shared" si="24"/>
        <v>42296.261087962965</v>
      </c>
      <c r="P440" s="18">
        <f t="shared" si="25"/>
        <v>42326.302754629629</v>
      </c>
      <c r="Q440" t="s">
        <v>8270</v>
      </c>
      <c r="R440" s="7">
        <f t="shared" si="27"/>
        <v>170.54545454545453</v>
      </c>
      <c r="S440" s="12" t="s">
        <v>8309</v>
      </c>
      <c r="T440" t="s">
        <v>8315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7">
        <v>450</v>
      </c>
      <c r="E441">
        <v>0</v>
      </c>
      <c r="F441" t="s">
        <v>8221</v>
      </c>
      <c r="G441" t="s">
        <v>8224</v>
      </c>
      <c r="H441" t="s">
        <v>8246</v>
      </c>
      <c r="I441" s="9">
        <v>1413569818</v>
      </c>
      <c r="J441">
        <v>1412705818</v>
      </c>
      <c r="K441" t="b">
        <v>0</v>
      </c>
      <c r="L441">
        <v>0</v>
      </c>
      <c r="M441" t="b">
        <v>0</v>
      </c>
      <c r="N441" s="11">
        <f t="shared" si="26"/>
        <v>0</v>
      </c>
      <c r="O441" s="22">
        <f t="shared" si="24"/>
        <v>41919.761782407404</v>
      </c>
      <c r="P441" s="18">
        <f t="shared" si="25"/>
        <v>41929.761782407404</v>
      </c>
      <c r="Q441" t="s">
        <v>8270</v>
      </c>
      <c r="R441" s="7" t="e">
        <f t="shared" si="27"/>
        <v>#DIV/0!</v>
      </c>
      <c r="S441" s="12" t="s">
        <v>8309</v>
      </c>
      <c r="T441" t="s">
        <v>8315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7">
        <v>5000</v>
      </c>
      <c r="E442">
        <v>5</v>
      </c>
      <c r="F442" t="s">
        <v>8221</v>
      </c>
      <c r="G442" t="s">
        <v>8224</v>
      </c>
      <c r="H442" t="s">
        <v>8246</v>
      </c>
      <c r="I442" s="9">
        <v>1458859153</v>
      </c>
      <c r="J442">
        <v>1456270753</v>
      </c>
      <c r="K442" t="b">
        <v>0</v>
      </c>
      <c r="L442">
        <v>1</v>
      </c>
      <c r="M442" t="b">
        <v>0</v>
      </c>
      <c r="N442" s="11">
        <f t="shared" si="26"/>
        <v>0.1</v>
      </c>
      <c r="O442" s="22">
        <f t="shared" si="24"/>
        <v>42423.985567129625</v>
      </c>
      <c r="P442" s="18">
        <f t="shared" si="25"/>
        <v>42453.943900462968</v>
      </c>
      <c r="Q442" t="s">
        <v>8270</v>
      </c>
      <c r="R442" s="7">
        <f t="shared" si="27"/>
        <v>5</v>
      </c>
      <c r="S442" s="12" t="s">
        <v>8309</v>
      </c>
      <c r="T442" t="s">
        <v>8315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7">
        <v>400</v>
      </c>
      <c r="E443">
        <v>0</v>
      </c>
      <c r="F443" t="s">
        <v>8221</v>
      </c>
      <c r="G443" t="s">
        <v>8225</v>
      </c>
      <c r="H443" t="s">
        <v>8247</v>
      </c>
      <c r="I443" s="9">
        <v>1383418996</v>
      </c>
      <c r="J443">
        <v>1380826996</v>
      </c>
      <c r="K443" t="b">
        <v>0</v>
      </c>
      <c r="L443">
        <v>0</v>
      </c>
      <c r="M443" t="b">
        <v>0</v>
      </c>
      <c r="N443" s="11">
        <f t="shared" si="26"/>
        <v>0</v>
      </c>
      <c r="O443" s="22">
        <f t="shared" si="24"/>
        <v>41550.793935185182</v>
      </c>
      <c r="P443" s="18">
        <f t="shared" si="25"/>
        <v>41580.793935185182</v>
      </c>
      <c r="Q443" t="s">
        <v>8270</v>
      </c>
      <c r="R443" s="7" t="e">
        <f t="shared" si="27"/>
        <v>#DIV/0!</v>
      </c>
      <c r="S443" s="12" t="s">
        <v>8309</v>
      </c>
      <c r="T443" t="s">
        <v>8315</v>
      </c>
    </row>
    <row r="444" spans="1:20" x14ac:dyDescent="0.35">
      <c r="A444">
        <v>442</v>
      </c>
      <c r="B444" s="3" t="s">
        <v>443</v>
      </c>
      <c r="C444" s="3" t="s">
        <v>4552</v>
      </c>
      <c r="D444" s="7">
        <v>17000</v>
      </c>
      <c r="E444">
        <v>6691</v>
      </c>
      <c r="F444" t="s">
        <v>8221</v>
      </c>
      <c r="G444" t="s">
        <v>8224</v>
      </c>
      <c r="H444" t="s">
        <v>8246</v>
      </c>
      <c r="I444" s="9">
        <v>1424380783</v>
      </c>
      <c r="J444">
        <v>1421788783</v>
      </c>
      <c r="K444" t="b">
        <v>0</v>
      </c>
      <c r="L444">
        <v>17</v>
      </c>
      <c r="M444" t="b">
        <v>0</v>
      </c>
      <c r="N444" s="11">
        <f t="shared" si="26"/>
        <v>39.358823529411765</v>
      </c>
      <c r="O444" s="22">
        <f t="shared" si="24"/>
        <v>42024.888692129629</v>
      </c>
      <c r="P444" s="18">
        <f t="shared" si="25"/>
        <v>42054.888692129629</v>
      </c>
      <c r="Q444" t="s">
        <v>8270</v>
      </c>
      <c r="R444" s="7">
        <f t="shared" si="27"/>
        <v>393.58823529411762</v>
      </c>
      <c r="S444" s="12" t="s">
        <v>8309</v>
      </c>
      <c r="T444" t="s">
        <v>8315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7">
        <v>10000</v>
      </c>
      <c r="E445">
        <v>10</v>
      </c>
      <c r="F445" t="s">
        <v>8221</v>
      </c>
      <c r="G445" t="s">
        <v>8229</v>
      </c>
      <c r="H445" t="s">
        <v>8251</v>
      </c>
      <c r="I445" s="9">
        <v>1391991701</v>
      </c>
      <c r="J445">
        <v>1389399701</v>
      </c>
      <c r="K445" t="b">
        <v>0</v>
      </c>
      <c r="L445">
        <v>2</v>
      </c>
      <c r="M445" t="b">
        <v>0</v>
      </c>
      <c r="N445" s="11">
        <f t="shared" si="26"/>
        <v>0.1</v>
      </c>
      <c r="O445" s="22">
        <f t="shared" si="24"/>
        <v>41650.015057870369</v>
      </c>
      <c r="P445" s="18">
        <f t="shared" si="25"/>
        <v>41680.015057870369</v>
      </c>
      <c r="Q445" t="s">
        <v>8270</v>
      </c>
      <c r="R445" s="7">
        <f t="shared" si="27"/>
        <v>5</v>
      </c>
      <c r="S445" s="12" t="s">
        <v>8309</v>
      </c>
      <c r="T445" t="s">
        <v>8315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7">
        <v>1000</v>
      </c>
      <c r="E446">
        <v>50</v>
      </c>
      <c r="F446" t="s">
        <v>8221</v>
      </c>
      <c r="G446" t="s">
        <v>8224</v>
      </c>
      <c r="H446" t="s">
        <v>8246</v>
      </c>
      <c r="I446" s="9">
        <v>1329342361</v>
      </c>
      <c r="J446">
        <v>1324158361</v>
      </c>
      <c r="K446" t="b">
        <v>0</v>
      </c>
      <c r="L446">
        <v>1</v>
      </c>
      <c r="M446" t="b">
        <v>0</v>
      </c>
      <c r="N446" s="11">
        <f t="shared" si="26"/>
        <v>5</v>
      </c>
      <c r="O446" s="22">
        <f t="shared" si="24"/>
        <v>40894.906956018516</v>
      </c>
      <c r="P446" s="18">
        <f t="shared" si="25"/>
        <v>40954.906956018516</v>
      </c>
      <c r="Q446" t="s">
        <v>8270</v>
      </c>
      <c r="R446" s="7">
        <f t="shared" si="27"/>
        <v>50</v>
      </c>
      <c r="S446" s="12" t="s">
        <v>8309</v>
      </c>
      <c r="T446" t="s">
        <v>8315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7">
        <v>60000</v>
      </c>
      <c r="E447">
        <v>2</v>
      </c>
      <c r="F447" t="s">
        <v>8221</v>
      </c>
      <c r="G447" t="s">
        <v>8224</v>
      </c>
      <c r="H447" t="s">
        <v>8246</v>
      </c>
      <c r="I447" s="9">
        <v>1432195375</v>
      </c>
      <c r="J447">
        <v>1430899375</v>
      </c>
      <c r="K447" t="b">
        <v>0</v>
      </c>
      <c r="L447">
        <v>2</v>
      </c>
      <c r="M447" t="b">
        <v>0</v>
      </c>
      <c r="N447" s="11">
        <f t="shared" si="26"/>
        <v>3.3333333333333335E-3</v>
      </c>
      <c r="O447" s="22">
        <f t="shared" si="24"/>
        <v>42130.335358796292</v>
      </c>
      <c r="P447" s="18">
        <f t="shared" si="25"/>
        <v>42145.335358796292</v>
      </c>
      <c r="Q447" t="s">
        <v>8270</v>
      </c>
      <c r="R447" s="7">
        <f t="shared" si="27"/>
        <v>1</v>
      </c>
      <c r="S447" s="12" t="s">
        <v>8309</v>
      </c>
      <c r="T447" t="s">
        <v>8315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7">
        <v>10500</v>
      </c>
      <c r="E448">
        <v>766</v>
      </c>
      <c r="F448" t="s">
        <v>8221</v>
      </c>
      <c r="G448" t="s">
        <v>8224</v>
      </c>
      <c r="H448" t="s">
        <v>8246</v>
      </c>
      <c r="I448" s="9">
        <v>1425434420</v>
      </c>
      <c r="J448">
        <v>1422842420</v>
      </c>
      <c r="K448" t="b">
        <v>0</v>
      </c>
      <c r="L448">
        <v>16</v>
      </c>
      <c r="M448" t="b">
        <v>0</v>
      </c>
      <c r="N448" s="11">
        <f t="shared" si="26"/>
        <v>7.2952380952380951</v>
      </c>
      <c r="O448" s="22">
        <f t="shared" si="24"/>
        <v>42037.083564814813</v>
      </c>
      <c r="P448" s="18">
        <f t="shared" si="25"/>
        <v>42067.083564814813</v>
      </c>
      <c r="Q448" t="s">
        <v>8270</v>
      </c>
      <c r="R448" s="7">
        <f t="shared" si="27"/>
        <v>47.875</v>
      </c>
      <c r="S448" s="12" t="s">
        <v>8309</v>
      </c>
      <c r="T448" t="s">
        <v>8315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7">
        <v>30000</v>
      </c>
      <c r="E449">
        <v>5</v>
      </c>
      <c r="F449" t="s">
        <v>8221</v>
      </c>
      <c r="G449" t="s">
        <v>8225</v>
      </c>
      <c r="H449" t="s">
        <v>8247</v>
      </c>
      <c r="I449" s="9">
        <v>1364041163</v>
      </c>
      <c r="J449">
        <v>1361884763</v>
      </c>
      <c r="K449" t="b">
        <v>0</v>
      </c>
      <c r="L449">
        <v>1</v>
      </c>
      <c r="M449" t="b">
        <v>0</v>
      </c>
      <c r="N449" s="11">
        <f t="shared" si="26"/>
        <v>1.6666666666666666E-2</v>
      </c>
      <c r="O449" s="22">
        <f t="shared" si="24"/>
        <v>41331.555127314816</v>
      </c>
      <c r="P449" s="18">
        <f t="shared" si="25"/>
        <v>41356.513460648144</v>
      </c>
      <c r="Q449" t="s">
        <v>8270</v>
      </c>
      <c r="R449" s="7">
        <f t="shared" si="27"/>
        <v>5</v>
      </c>
      <c r="S449" s="12" t="s">
        <v>8309</v>
      </c>
      <c r="T449" t="s">
        <v>8315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7">
        <v>2500</v>
      </c>
      <c r="E450">
        <v>82.01</v>
      </c>
      <c r="F450" t="s">
        <v>8221</v>
      </c>
      <c r="G450" t="s">
        <v>8224</v>
      </c>
      <c r="H450" t="s">
        <v>8246</v>
      </c>
      <c r="I450" s="9">
        <v>1400091095</v>
      </c>
      <c r="J450">
        <v>1398363095</v>
      </c>
      <c r="K450" t="b">
        <v>0</v>
      </c>
      <c r="L450">
        <v>4</v>
      </c>
      <c r="M450" t="b">
        <v>0</v>
      </c>
      <c r="N450" s="11">
        <f t="shared" si="26"/>
        <v>3.2804000000000002</v>
      </c>
      <c r="O450" s="22">
        <f t="shared" ref="O450:O513" si="28">(((J450/60)/60)/24)+DATE(1970,1,1)</f>
        <v>41753.758043981477</v>
      </c>
      <c r="P450" s="18">
        <f t="shared" ref="P450:P513" si="29">(((I450/60)/60)/24)+DATE(1970,1,1)</f>
        <v>41773.758043981477</v>
      </c>
      <c r="Q450" t="s">
        <v>8270</v>
      </c>
      <c r="R450" s="7">
        <f t="shared" si="27"/>
        <v>20.502500000000001</v>
      </c>
      <c r="S450" s="12" t="s">
        <v>8309</v>
      </c>
      <c r="T450" t="s">
        <v>8315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7">
        <v>2000</v>
      </c>
      <c r="E451">
        <v>45</v>
      </c>
      <c r="F451" t="s">
        <v>8221</v>
      </c>
      <c r="G451" t="s">
        <v>8225</v>
      </c>
      <c r="H451" t="s">
        <v>8247</v>
      </c>
      <c r="I451" s="9">
        <v>1382017085</v>
      </c>
      <c r="J451">
        <v>1379425085</v>
      </c>
      <c r="K451" t="b">
        <v>0</v>
      </c>
      <c r="L451">
        <v>5</v>
      </c>
      <c r="M451" t="b">
        <v>0</v>
      </c>
      <c r="N451" s="11">
        <f t="shared" ref="N451:N514" si="30">E451/D451*100</f>
        <v>2.25</v>
      </c>
      <c r="O451" s="22">
        <f t="shared" si="28"/>
        <v>41534.568113425928</v>
      </c>
      <c r="P451" s="18">
        <f t="shared" si="29"/>
        <v>41564.568113425928</v>
      </c>
      <c r="Q451" t="s">
        <v>8270</v>
      </c>
      <c r="R451" s="7">
        <f t="shared" ref="R451:R514" si="31">E451/L451</f>
        <v>9</v>
      </c>
      <c r="S451" s="12" t="s">
        <v>8309</v>
      </c>
      <c r="T451" t="s">
        <v>8315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7">
        <v>50000</v>
      </c>
      <c r="E452">
        <v>396</v>
      </c>
      <c r="F452" t="s">
        <v>8221</v>
      </c>
      <c r="G452" t="s">
        <v>8224</v>
      </c>
      <c r="H452" t="s">
        <v>8246</v>
      </c>
      <c r="I452" s="9">
        <v>1392417800</v>
      </c>
      <c r="J452">
        <v>1389825800</v>
      </c>
      <c r="K452" t="b">
        <v>0</v>
      </c>
      <c r="L452">
        <v>7</v>
      </c>
      <c r="M452" t="b">
        <v>0</v>
      </c>
      <c r="N452" s="11">
        <f t="shared" si="30"/>
        <v>0.79200000000000004</v>
      </c>
      <c r="O452" s="22">
        <f t="shared" si="28"/>
        <v>41654.946759259255</v>
      </c>
      <c r="P452" s="18">
        <f t="shared" si="29"/>
        <v>41684.946759259255</v>
      </c>
      <c r="Q452" t="s">
        <v>8270</v>
      </c>
      <c r="R452" s="7">
        <f t="shared" si="31"/>
        <v>56.571428571428569</v>
      </c>
      <c r="S452" s="12" t="s">
        <v>8309</v>
      </c>
      <c r="T452" t="s">
        <v>8315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7">
        <v>20000</v>
      </c>
      <c r="E453">
        <v>0</v>
      </c>
      <c r="F453" t="s">
        <v>8221</v>
      </c>
      <c r="G453" t="s">
        <v>8224</v>
      </c>
      <c r="H453" t="s">
        <v>8246</v>
      </c>
      <c r="I453" s="9">
        <v>1390669791</v>
      </c>
      <c r="J453">
        <v>1388077791</v>
      </c>
      <c r="K453" t="b">
        <v>0</v>
      </c>
      <c r="L453">
        <v>0</v>
      </c>
      <c r="M453" t="b">
        <v>0</v>
      </c>
      <c r="N453" s="11">
        <f t="shared" si="30"/>
        <v>0</v>
      </c>
      <c r="O453" s="22">
        <f t="shared" si="28"/>
        <v>41634.715173611112</v>
      </c>
      <c r="P453" s="18">
        <f t="shared" si="29"/>
        <v>41664.715173611112</v>
      </c>
      <c r="Q453" t="s">
        <v>8270</v>
      </c>
      <c r="R453" s="7" t="e">
        <f t="shared" si="31"/>
        <v>#DIV/0!</v>
      </c>
      <c r="S453" s="12" t="s">
        <v>8309</v>
      </c>
      <c r="T453" t="s">
        <v>8315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7">
        <v>750</v>
      </c>
      <c r="E454">
        <v>480</v>
      </c>
      <c r="F454" t="s">
        <v>8221</v>
      </c>
      <c r="G454" t="s">
        <v>8224</v>
      </c>
      <c r="H454" t="s">
        <v>8246</v>
      </c>
      <c r="I454" s="9">
        <v>1431536015</v>
      </c>
      <c r="J454">
        <v>1428944015</v>
      </c>
      <c r="K454" t="b">
        <v>0</v>
      </c>
      <c r="L454">
        <v>12</v>
      </c>
      <c r="M454" t="b">
        <v>0</v>
      </c>
      <c r="N454" s="11">
        <f t="shared" si="30"/>
        <v>64</v>
      </c>
      <c r="O454" s="22">
        <f t="shared" si="28"/>
        <v>42107.703877314809</v>
      </c>
      <c r="P454" s="18">
        <f t="shared" si="29"/>
        <v>42137.703877314809</v>
      </c>
      <c r="Q454" t="s">
        <v>8270</v>
      </c>
      <c r="R454" s="7">
        <f t="shared" si="31"/>
        <v>40</v>
      </c>
      <c r="S454" s="12" t="s">
        <v>8309</v>
      </c>
      <c r="T454" t="s">
        <v>8315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7">
        <v>94875</v>
      </c>
      <c r="E455">
        <v>26</v>
      </c>
      <c r="F455" t="s">
        <v>8221</v>
      </c>
      <c r="G455" t="s">
        <v>8224</v>
      </c>
      <c r="H455" t="s">
        <v>8246</v>
      </c>
      <c r="I455" s="9">
        <v>1424375279</v>
      </c>
      <c r="J455">
        <v>1422992879</v>
      </c>
      <c r="K455" t="b">
        <v>0</v>
      </c>
      <c r="L455">
        <v>2</v>
      </c>
      <c r="M455" t="b">
        <v>0</v>
      </c>
      <c r="N455" s="11">
        <f t="shared" si="30"/>
        <v>2.7404479578392621E-2</v>
      </c>
      <c r="O455" s="22">
        <f t="shared" si="28"/>
        <v>42038.824988425928</v>
      </c>
      <c r="P455" s="18">
        <f t="shared" si="29"/>
        <v>42054.824988425928</v>
      </c>
      <c r="Q455" t="s">
        <v>8270</v>
      </c>
      <c r="R455" s="7">
        <f t="shared" si="31"/>
        <v>13</v>
      </c>
      <c r="S455" s="12" t="s">
        <v>8309</v>
      </c>
      <c r="T455" t="s">
        <v>8315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7">
        <v>10000</v>
      </c>
      <c r="E456">
        <v>82</v>
      </c>
      <c r="F456" t="s">
        <v>8221</v>
      </c>
      <c r="G456" t="s">
        <v>8224</v>
      </c>
      <c r="H456" t="s">
        <v>8246</v>
      </c>
      <c r="I456" s="9">
        <v>1417007640</v>
      </c>
      <c r="J456">
        <v>1414343571</v>
      </c>
      <c r="K456" t="b">
        <v>0</v>
      </c>
      <c r="L456">
        <v>5</v>
      </c>
      <c r="M456" t="b">
        <v>0</v>
      </c>
      <c r="N456" s="11">
        <f t="shared" si="30"/>
        <v>0.82000000000000006</v>
      </c>
      <c r="O456" s="22">
        <f t="shared" si="28"/>
        <v>41938.717256944445</v>
      </c>
      <c r="P456" s="18">
        <f t="shared" si="29"/>
        <v>41969.551388888889</v>
      </c>
      <c r="Q456" t="s">
        <v>8270</v>
      </c>
      <c r="R456" s="7">
        <f t="shared" si="31"/>
        <v>16.399999999999999</v>
      </c>
      <c r="S456" s="12" t="s">
        <v>8309</v>
      </c>
      <c r="T456" t="s">
        <v>8315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7">
        <v>65000</v>
      </c>
      <c r="E457">
        <v>45</v>
      </c>
      <c r="F457" t="s">
        <v>8221</v>
      </c>
      <c r="G457" t="s">
        <v>8224</v>
      </c>
      <c r="H457" t="s">
        <v>8246</v>
      </c>
      <c r="I457" s="9">
        <v>1334622660</v>
      </c>
      <c r="J457">
        <v>1330733022</v>
      </c>
      <c r="K457" t="b">
        <v>0</v>
      </c>
      <c r="L457">
        <v>2</v>
      </c>
      <c r="M457" t="b">
        <v>0</v>
      </c>
      <c r="N457" s="11">
        <f t="shared" si="30"/>
        <v>6.9230769230769221E-2</v>
      </c>
      <c r="O457" s="22">
        <f t="shared" si="28"/>
        <v>40971.002569444441</v>
      </c>
      <c r="P457" s="18">
        <f t="shared" si="29"/>
        <v>41016.021527777775</v>
      </c>
      <c r="Q457" t="s">
        <v>8270</v>
      </c>
      <c r="R457" s="7">
        <f t="shared" si="31"/>
        <v>22.5</v>
      </c>
      <c r="S457" s="12" t="s">
        <v>8309</v>
      </c>
      <c r="T457" t="s">
        <v>8315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7">
        <v>8888</v>
      </c>
      <c r="E458">
        <v>61</v>
      </c>
      <c r="F458" t="s">
        <v>8221</v>
      </c>
      <c r="G458" t="s">
        <v>8224</v>
      </c>
      <c r="H458" t="s">
        <v>8246</v>
      </c>
      <c r="I458" s="9">
        <v>1382414340</v>
      </c>
      <c r="J458">
        <v>1380559201</v>
      </c>
      <c r="K458" t="b">
        <v>0</v>
      </c>
      <c r="L458">
        <v>3</v>
      </c>
      <c r="M458" t="b">
        <v>0</v>
      </c>
      <c r="N458" s="11">
        <f t="shared" si="30"/>
        <v>0.68631863186318631</v>
      </c>
      <c r="O458" s="22">
        <f t="shared" si="28"/>
        <v>41547.694456018515</v>
      </c>
      <c r="P458" s="18">
        <f t="shared" si="29"/>
        <v>41569.165972222225</v>
      </c>
      <c r="Q458" t="s">
        <v>8270</v>
      </c>
      <c r="R458" s="7">
        <f t="shared" si="31"/>
        <v>20.333333333333332</v>
      </c>
      <c r="S458" s="12" t="s">
        <v>8309</v>
      </c>
      <c r="T458" t="s">
        <v>8315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7">
        <v>20000</v>
      </c>
      <c r="E459">
        <v>0</v>
      </c>
      <c r="F459" t="s">
        <v>8221</v>
      </c>
      <c r="G459" t="s">
        <v>8229</v>
      </c>
      <c r="H459" t="s">
        <v>8251</v>
      </c>
      <c r="I459" s="9">
        <v>1408213512</v>
      </c>
      <c r="J459">
        <v>1405621512</v>
      </c>
      <c r="K459" t="b">
        <v>0</v>
      </c>
      <c r="L459">
        <v>0</v>
      </c>
      <c r="M459" t="b">
        <v>0</v>
      </c>
      <c r="N459" s="11">
        <f t="shared" si="30"/>
        <v>0</v>
      </c>
      <c r="O459" s="22">
        <f t="shared" si="28"/>
        <v>41837.767500000002</v>
      </c>
      <c r="P459" s="18">
        <f t="shared" si="29"/>
        <v>41867.767500000002</v>
      </c>
      <c r="Q459" t="s">
        <v>8270</v>
      </c>
      <c r="R459" s="7" t="e">
        <f t="shared" si="31"/>
        <v>#DIV/0!</v>
      </c>
      <c r="S459" s="12" t="s">
        <v>8309</v>
      </c>
      <c r="T459" t="s">
        <v>8315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7">
        <v>10000</v>
      </c>
      <c r="E460">
        <v>821</v>
      </c>
      <c r="F460" t="s">
        <v>8221</v>
      </c>
      <c r="G460" t="s">
        <v>8225</v>
      </c>
      <c r="H460" t="s">
        <v>8247</v>
      </c>
      <c r="I460" s="9">
        <v>1368550060</v>
      </c>
      <c r="J460">
        <v>1365958060</v>
      </c>
      <c r="K460" t="b">
        <v>0</v>
      </c>
      <c r="L460">
        <v>49</v>
      </c>
      <c r="M460" t="b">
        <v>0</v>
      </c>
      <c r="N460" s="11">
        <f t="shared" si="30"/>
        <v>8.2100000000000009</v>
      </c>
      <c r="O460" s="22">
        <f t="shared" si="28"/>
        <v>41378.69976851852</v>
      </c>
      <c r="P460" s="18">
        <f t="shared" si="29"/>
        <v>41408.69976851852</v>
      </c>
      <c r="Q460" t="s">
        <v>8270</v>
      </c>
      <c r="R460" s="7">
        <f t="shared" si="31"/>
        <v>16.755102040816325</v>
      </c>
      <c r="S460" s="12" t="s">
        <v>8309</v>
      </c>
      <c r="T460" t="s">
        <v>8315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7">
        <v>39000</v>
      </c>
      <c r="E461">
        <v>25</v>
      </c>
      <c r="F461" t="s">
        <v>8221</v>
      </c>
      <c r="G461" t="s">
        <v>8224</v>
      </c>
      <c r="H461" t="s">
        <v>8246</v>
      </c>
      <c r="I461" s="9">
        <v>1321201327</v>
      </c>
      <c r="J461">
        <v>1316013727</v>
      </c>
      <c r="K461" t="b">
        <v>0</v>
      </c>
      <c r="L461">
        <v>1</v>
      </c>
      <c r="M461" t="b">
        <v>0</v>
      </c>
      <c r="N461" s="11">
        <f t="shared" si="30"/>
        <v>6.4102564102564097E-2</v>
      </c>
      <c r="O461" s="22">
        <f t="shared" si="28"/>
        <v>40800.6403587963</v>
      </c>
      <c r="P461" s="18">
        <f t="shared" si="29"/>
        <v>40860.682025462964</v>
      </c>
      <c r="Q461" t="s">
        <v>8270</v>
      </c>
      <c r="R461" s="7">
        <f t="shared" si="31"/>
        <v>25</v>
      </c>
      <c r="S461" s="12" t="s">
        <v>8309</v>
      </c>
      <c r="T461" t="s">
        <v>8315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7">
        <v>8500</v>
      </c>
      <c r="E462">
        <v>25</v>
      </c>
      <c r="F462" t="s">
        <v>8221</v>
      </c>
      <c r="G462" t="s">
        <v>8224</v>
      </c>
      <c r="H462" t="s">
        <v>8246</v>
      </c>
      <c r="I462" s="9">
        <v>1401595200</v>
      </c>
      <c r="J462">
        <v>1398862875</v>
      </c>
      <c r="K462" t="b">
        <v>0</v>
      </c>
      <c r="L462">
        <v>2</v>
      </c>
      <c r="M462" t="b">
        <v>0</v>
      </c>
      <c r="N462" s="11">
        <f t="shared" si="30"/>
        <v>0.29411764705882354</v>
      </c>
      <c r="O462" s="22">
        <f t="shared" si="28"/>
        <v>41759.542534722219</v>
      </c>
      <c r="P462" s="18">
        <f t="shared" si="29"/>
        <v>41791.166666666664</v>
      </c>
      <c r="Q462" t="s">
        <v>8270</v>
      </c>
      <c r="R462" s="7">
        <f t="shared" si="31"/>
        <v>12.5</v>
      </c>
      <c r="S462" s="12" t="s">
        <v>8309</v>
      </c>
      <c r="T462" t="s">
        <v>8315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7">
        <v>550</v>
      </c>
      <c r="E463">
        <v>0</v>
      </c>
      <c r="F463" t="s">
        <v>8221</v>
      </c>
      <c r="G463" t="s">
        <v>8225</v>
      </c>
      <c r="H463" t="s">
        <v>8247</v>
      </c>
      <c r="I463" s="9">
        <v>1370204367</v>
      </c>
      <c r="J463">
        <v>1368476367</v>
      </c>
      <c r="K463" t="b">
        <v>0</v>
      </c>
      <c r="L463">
        <v>0</v>
      </c>
      <c r="M463" t="b">
        <v>0</v>
      </c>
      <c r="N463" s="11">
        <f t="shared" si="30"/>
        <v>0</v>
      </c>
      <c r="O463" s="22">
        <f t="shared" si="28"/>
        <v>41407.84684027778</v>
      </c>
      <c r="P463" s="18">
        <f t="shared" si="29"/>
        <v>41427.84684027778</v>
      </c>
      <c r="Q463" t="s">
        <v>8270</v>
      </c>
      <c r="R463" s="7" t="e">
        <f t="shared" si="31"/>
        <v>#DIV/0!</v>
      </c>
      <c r="S463" s="12" t="s">
        <v>8309</v>
      </c>
      <c r="T463" t="s">
        <v>8315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7">
        <v>100000</v>
      </c>
      <c r="E464">
        <v>0</v>
      </c>
      <c r="F464" t="s">
        <v>8221</v>
      </c>
      <c r="G464" t="s">
        <v>8224</v>
      </c>
      <c r="H464" t="s">
        <v>8246</v>
      </c>
      <c r="I464" s="9">
        <v>1312945341</v>
      </c>
      <c r="J464">
        <v>1307761341</v>
      </c>
      <c r="K464" t="b">
        <v>0</v>
      </c>
      <c r="L464">
        <v>0</v>
      </c>
      <c r="M464" t="b">
        <v>0</v>
      </c>
      <c r="N464" s="11">
        <f t="shared" si="30"/>
        <v>0</v>
      </c>
      <c r="O464" s="22">
        <f t="shared" si="28"/>
        <v>40705.126631944448</v>
      </c>
      <c r="P464" s="18">
        <f t="shared" si="29"/>
        <v>40765.126631944448</v>
      </c>
      <c r="Q464" t="s">
        <v>8270</v>
      </c>
      <c r="R464" s="7" t="e">
        <f t="shared" si="31"/>
        <v>#DIV/0!</v>
      </c>
      <c r="S464" s="12" t="s">
        <v>8309</v>
      </c>
      <c r="T464" t="s">
        <v>8315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7">
        <v>55000</v>
      </c>
      <c r="E465">
        <v>1250</v>
      </c>
      <c r="F465" t="s">
        <v>8221</v>
      </c>
      <c r="G465" t="s">
        <v>8224</v>
      </c>
      <c r="H465" t="s">
        <v>8246</v>
      </c>
      <c r="I465" s="9">
        <v>1316883753</v>
      </c>
      <c r="J465">
        <v>1311699753</v>
      </c>
      <c r="K465" t="b">
        <v>0</v>
      </c>
      <c r="L465">
        <v>11</v>
      </c>
      <c r="M465" t="b">
        <v>0</v>
      </c>
      <c r="N465" s="11">
        <f t="shared" si="30"/>
        <v>2.2727272727272729</v>
      </c>
      <c r="O465" s="22">
        <f t="shared" si="28"/>
        <v>40750.710104166668</v>
      </c>
      <c r="P465" s="18">
        <f t="shared" si="29"/>
        <v>40810.710104166668</v>
      </c>
      <c r="Q465" t="s">
        <v>8270</v>
      </c>
      <c r="R465" s="7">
        <f t="shared" si="31"/>
        <v>113.63636363636364</v>
      </c>
      <c r="S465" s="12" t="s">
        <v>8309</v>
      </c>
      <c r="T465" t="s">
        <v>8315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7">
        <v>1010</v>
      </c>
      <c r="E466">
        <v>1</v>
      </c>
      <c r="F466" t="s">
        <v>8221</v>
      </c>
      <c r="G466" t="s">
        <v>8236</v>
      </c>
      <c r="H466" t="s">
        <v>8249</v>
      </c>
      <c r="I466" s="9">
        <v>1463602935</v>
      </c>
      <c r="J466">
        <v>1461874935</v>
      </c>
      <c r="K466" t="b">
        <v>0</v>
      </c>
      <c r="L466">
        <v>1</v>
      </c>
      <c r="M466" t="b">
        <v>0</v>
      </c>
      <c r="N466" s="11">
        <f t="shared" si="30"/>
        <v>9.9009900990099015E-2</v>
      </c>
      <c r="O466" s="22">
        <f t="shared" si="28"/>
        <v>42488.848784722228</v>
      </c>
      <c r="P466" s="18">
        <f t="shared" si="29"/>
        <v>42508.848784722228</v>
      </c>
      <c r="Q466" t="s">
        <v>8270</v>
      </c>
      <c r="R466" s="7">
        <f t="shared" si="31"/>
        <v>1</v>
      </c>
      <c r="S466" s="12" t="s">
        <v>8309</v>
      </c>
      <c r="T466" t="s">
        <v>8315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7">
        <v>512</v>
      </c>
      <c r="E467">
        <v>138</v>
      </c>
      <c r="F467" t="s">
        <v>8221</v>
      </c>
      <c r="G467" t="s">
        <v>8224</v>
      </c>
      <c r="H467" t="s">
        <v>8246</v>
      </c>
      <c r="I467" s="9">
        <v>1403837574</v>
      </c>
      <c r="J467">
        <v>1402455174</v>
      </c>
      <c r="K467" t="b">
        <v>0</v>
      </c>
      <c r="L467">
        <v>8</v>
      </c>
      <c r="M467" t="b">
        <v>0</v>
      </c>
      <c r="N467" s="11">
        <f t="shared" si="30"/>
        <v>26.953125</v>
      </c>
      <c r="O467" s="22">
        <f t="shared" si="28"/>
        <v>41801.120069444441</v>
      </c>
      <c r="P467" s="18">
        <f t="shared" si="29"/>
        <v>41817.120069444441</v>
      </c>
      <c r="Q467" t="s">
        <v>8270</v>
      </c>
      <c r="R467" s="7">
        <f t="shared" si="31"/>
        <v>17.25</v>
      </c>
      <c r="S467" s="12" t="s">
        <v>8309</v>
      </c>
      <c r="T467" t="s">
        <v>8315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7">
        <v>10000</v>
      </c>
      <c r="E468">
        <v>76</v>
      </c>
      <c r="F468" t="s">
        <v>8221</v>
      </c>
      <c r="G468" t="s">
        <v>8224</v>
      </c>
      <c r="H468" t="s">
        <v>8246</v>
      </c>
      <c r="I468" s="9">
        <v>1347057464</v>
      </c>
      <c r="J468">
        <v>1344465464</v>
      </c>
      <c r="K468" t="b">
        <v>0</v>
      </c>
      <c r="L468">
        <v>5</v>
      </c>
      <c r="M468" t="b">
        <v>0</v>
      </c>
      <c r="N468" s="11">
        <f t="shared" si="30"/>
        <v>0.76</v>
      </c>
      <c r="O468" s="22">
        <f t="shared" si="28"/>
        <v>41129.942870370374</v>
      </c>
      <c r="P468" s="18">
        <f t="shared" si="29"/>
        <v>41159.942870370374</v>
      </c>
      <c r="Q468" t="s">
        <v>8270</v>
      </c>
      <c r="R468" s="7">
        <f t="shared" si="31"/>
        <v>15.2</v>
      </c>
      <c r="S468" s="12" t="s">
        <v>8309</v>
      </c>
      <c r="T468" t="s">
        <v>8315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7">
        <v>20000</v>
      </c>
      <c r="E469">
        <v>4315</v>
      </c>
      <c r="F469" t="s">
        <v>8221</v>
      </c>
      <c r="G469" t="s">
        <v>8224</v>
      </c>
      <c r="H469" t="s">
        <v>8246</v>
      </c>
      <c r="I469" s="9">
        <v>1348849134</v>
      </c>
      <c r="J469">
        <v>1344961134</v>
      </c>
      <c r="K469" t="b">
        <v>0</v>
      </c>
      <c r="L469">
        <v>39</v>
      </c>
      <c r="M469" t="b">
        <v>0</v>
      </c>
      <c r="N469" s="11">
        <f t="shared" si="30"/>
        <v>21.574999999999999</v>
      </c>
      <c r="O469" s="22">
        <f t="shared" si="28"/>
        <v>41135.679791666669</v>
      </c>
      <c r="P469" s="18">
        <f t="shared" si="29"/>
        <v>41180.679791666669</v>
      </c>
      <c r="Q469" t="s">
        <v>8270</v>
      </c>
      <c r="R469" s="7">
        <f t="shared" si="31"/>
        <v>110.64102564102564</v>
      </c>
      <c r="S469" s="12" t="s">
        <v>8309</v>
      </c>
      <c r="T469" t="s">
        <v>8315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7">
        <v>7500</v>
      </c>
      <c r="E470">
        <v>0</v>
      </c>
      <c r="F470" t="s">
        <v>8221</v>
      </c>
      <c r="G470" t="s">
        <v>8224</v>
      </c>
      <c r="H470" t="s">
        <v>8246</v>
      </c>
      <c r="I470" s="9">
        <v>1341978665</v>
      </c>
      <c r="J470">
        <v>1336795283</v>
      </c>
      <c r="K470" t="b">
        <v>0</v>
      </c>
      <c r="L470">
        <v>0</v>
      </c>
      <c r="M470" t="b">
        <v>0</v>
      </c>
      <c r="N470" s="11">
        <f t="shared" si="30"/>
        <v>0</v>
      </c>
      <c r="O470" s="22">
        <f t="shared" si="28"/>
        <v>41041.167627314811</v>
      </c>
      <c r="P470" s="18">
        <f t="shared" si="29"/>
        <v>41101.160474537035</v>
      </c>
      <c r="Q470" t="s">
        <v>8270</v>
      </c>
      <c r="R470" s="7" t="e">
        <f t="shared" si="31"/>
        <v>#DIV/0!</v>
      </c>
      <c r="S470" s="12" t="s">
        <v>8309</v>
      </c>
      <c r="T470" t="s">
        <v>8315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7">
        <v>6000</v>
      </c>
      <c r="E471">
        <v>0</v>
      </c>
      <c r="F471" t="s">
        <v>8221</v>
      </c>
      <c r="G471" t="s">
        <v>8225</v>
      </c>
      <c r="H471" t="s">
        <v>8247</v>
      </c>
      <c r="I471" s="9">
        <v>1409960724</v>
      </c>
      <c r="J471">
        <v>1404776724</v>
      </c>
      <c r="K471" t="b">
        <v>0</v>
      </c>
      <c r="L471">
        <v>0</v>
      </c>
      <c r="M471" t="b">
        <v>0</v>
      </c>
      <c r="N471" s="11">
        <f t="shared" si="30"/>
        <v>0</v>
      </c>
      <c r="O471" s="22">
        <f t="shared" si="28"/>
        <v>41827.989861111113</v>
      </c>
      <c r="P471" s="18">
        <f t="shared" si="29"/>
        <v>41887.989861111113</v>
      </c>
      <c r="Q471" t="s">
        <v>8270</v>
      </c>
      <c r="R471" s="7" t="e">
        <f t="shared" si="31"/>
        <v>#DIV/0!</v>
      </c>
      <c r="S471" s="12" t="s">
        <v>8309</v>
      </c>
      <c r="T471" t="s">
        <v>8315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7">
        <v>5000</v>
      </c>
      <c r="E472">
        <v>51</v>
      </c>
      <c r="F472" t="s">
        <v>8221</v>
      </c>
      <c r="G472" t="s">
        <v>8224</v>
      </c>
      <c r="H472" t="s">
        <v>8246</v>
      </c>
      <c r="I472" s="9">
        <v>1389844800</v>
      </c>
      <c r="J472">
        <v>1385524889</v>
      </c>
      <c r="K472" t="b">
        <v>0</v>
      </c>
      <c r="L472">
        <v>2</v>
      </c>
      <c r="M472" t="b">
        <v>0</v>
      </c>
      <c r="N472" s="11">
        <f t="shared" si="30"/>
        <v>1.02</v>
      </c>
      <c r="O472" s="22">
        <f t="shared" si="28"/>
        <v>41605.167696759258</v>
      </c>
      <c r="P472" s="18">
        <f t="shared" si="29"/>
        <v>41655.166666666664</v>
      </c>
      <c r="Q472" t="s">
        <v>8270</v>
      </c>
      <c r="R472" s="7">
        <f t="shared" si="31"/>
        <v>25.5</v>
      </c>
      <c r="S472" s="12" t="s">
        <v>8309</v>
      </c>
      <c r="T472" t="s">
        <v>8315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7">
        <v>55000</v>
      </c>
      <c r="E473">
        <v>6541</v>
      </c>
      <c r="F473" t="s">
        <v>8221</v>
      </c>
      <c r="G473" t="s">
        <v>8224</v>
      </c>
      <c r="H473" t="s">
        <v>8246</v>
      </c>
      <c r="I473" s="9">
        <v>1397924379</v>
      </c>
      <c r="J473">
        <v>1394039979</v>
      </c>
      <c r="K473" t="b">
        <v>0</v>
      </c>
      <c r="L473">
        <v>170</v>
      </c>
      <c r="M473" t="b">
        <v>0</v>
      </c>
      <c r="N473" s="11">
        <f t="shared" si="30"/>
        <v>11.892727272727273</v>
      </c>
      <c r="O473" s="22">
        <f t="shared" si="28"/>
        <v>41703.721979166665</v>
      </c>
      <c r="P473" s="18">
        <f t="shared" si="29"/>
        <v>41748.680312500001</v>
      </c>
      <c r="Q473" t="s">
        <v>8270</v>
      </c>
      <c r="R473" s="7">
        <f t="shared" si="31"/>
        <v>38.476470588235294</v>
      </c>
      <c r="S473" s="12" t="s">
        <v>8309</v>
      </c>
      <c r="T473" t="s">
        <v>8315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7">
        <v>800</v>
      </c>
      <c r="E474">
        <v>141</v>
      </c>
      <c r="F474" t="s">
        <v>8221</v>
      </c>
      <c r="G474" t="s">
        <v>8224</v>
      </c>
      <c r="H474" t="s">
        <v>8246</v>
      </c>
      <c r="I474" s="9">
        <v>1408831718</v>
      </c>
      <c r="J474">
        <v>1406239718</v>
      </c>
      <c r="K474" t="b">
        <v>0</v>
      </c>
      <c r="L474">
        <v>5</v>
      </c>
      <c r="M474" t="b">
        <v>0</v>
      </c>
      <c r="N474" s="11">
        <f t="shared" si="30"/>
        <v>17.625</v>
      </c>
      <c r="O474" s="22">
        <f t="shared" si="28"/>
        <v>41844.922662037039</v>
      </c>
      <c r="P474" s="18">
        <f t="shared" si="29"/>
        <v>41874.922662037039</v>
      </c>
      <c r="Q474" t="s">
        <v>8270</v>
      </c>
      <c r="R474" s="7">
        <f t="shared" si="31"/>
        <v>28.2</v>
      </c>
      <c r="S474" s="12" t="s">
        <v>8309</v>
      </c>
      <c r="T474" t="s">
        <v>8315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7">
        <v>30000</v>
      </c>
      <c r="E475">
        <v>861</v>
      </c>
      <c r="F475" t="s">
        <v>8221</v>
      </c>
      <c r="G475" t="s">
        <v>8224</v>
      </c>
      <c r="H475" t="s">
        <v>8246</v>
      </c>
      <c r="I475" s="9">
        <v>1410972319</v>
      </c>
      <c r="J475">
        <v>1408380319</v>
      </c>
      <c r="K475" t="b">
        <v>0</v>
      </c>
      <c r="L475">
        <v>14</v>
      </c>
      <c r="M475" t="b">
        <v>0</v>
      </c>
      <c r="N475" s="11">
        <f t="shared" si="30"/>
        <v>2.87</v>
      </c>
      <c r="O475" s="22">
        <f t="shared" si="28"/>
        <v>41869.698136574072</v>
      </c>
      <c r="P475" s="18">
        <f t="shared" si="29"/>
        <v>41899.698136574072</v>
      </c>
      <c r="Q475" t="s">
        <v>8270</v>
      </c>
      <c r="R475" s="7">
        <f t="shared" si="31"/>
        <v>61.5</v>
      </c>
      <c r="S475" s="12" t="s">
        <v>8309</v>
      </c>
      <c r="T475" t="s">
        <v>8315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7">
        <v>3300</v>
      </c>
      <c r="E476">
        <v>1</v>
      </c>
      <c r="F476" t="s">
        <v>8221</v>
      </c>
      <c r="G476" t="s">
        <v>8224</v>
      </c>
      <c r="H476" t="s">
        <v>8246</v>
      </c>
      <c r="I476" s="9">
        <v>1487318029</v>
      </c>
      <c r="J476">
        <v>1484726029</v>
      </c>
      <c r="K476" t="b">
        <v>0</v>
      </c>
      <c r="L476">
        <v>1</v>
      </c>
      <c r="M476" t="b">
        <v>0</v>
      </c>
      <c r="N476" s="11">
        <f t="shared" si="30"/>
        <v>3.0303030303030304E-2</v>
      </c>
      <c r="O476" s="22">
        <f t="shared" si="28"/>
        <v>42753.329039351855</v>
      </c>
      <c r="P476" s="18">
        <f t="shared" si="29"/>
        <v>42783.329039351855</v>
      </c>
      <c r="Q476" t="s">
        <v>8270</v>
      </c>
      <c r="R476" s="7">
        <f t="shared" si="31"/>
        <v>1</v>
      </c>
      <c r="S476" s="12" t="s">
        <v>8309</v>
      </c>
      <c r="T476" t="s">
        <v>8315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7">
        <v>2000</v>
      </c>
      <c r="E477">
        <v>0</v>
      </c>
      <c r="F477" t="s">
        <v>8221</v>
      </c>
      <c r="G477" t="s">
        <v>8224</v>
      </c>
      <c r="H477" t="s">
        <v>8246</v>
      </c>
      <c r="I477" s="9">
        <v>1430877843</v>
      </c>
      <c r="J477">
        <v>1428285843</v>
      </c>
      <c r="K477" t="b">
        <v>0</v>
      </c>
      <c r="L477">
        <v>0</v>
      </c>
      <c r="M477" t="b">
        <v>0</v>
      </c>
      <c r="N477" s="11">
        <f t="shared" si="30"/>
        <v>0</v>
      </c>
      <c r="O477" s="22">
        <f t="shared" si="28"/>
        <v>42100.086145833338</v>
      </c>
      <c r="P477" s="18">
        <f t="shared" si="29"/>
        <v>42130.086145833338</v>
      </c>
      <c r="Q477" t="s">
        <v>8270</v>
      </c>
      <c r="R477" s="7" t="e">
        <f t="shared" si="31"/>
        <v>#DIV/0!</v>
      </c>
      <c r="S477" s="12" t="s">
        <v>8309</v>
      </c>
      <c r="T477" t="s">
        <v>8315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7">
        <v>220000</v>
      </c>
      <c r="E478">
        <v>4906.59</v>
      </c>
      <c r="F478" t="s">
        <v>8221</v>
      </c>
      <c r="G478" t="s">
        <v>8224</v>
      </c>
      <c r="H478" t="s">
        <v>8246</v>
      </c>
      <c r="I478" s="9">
        <v>1401767940</v>
      </c>
      <c r="J478">
        <v>1398727441</v>
      </c>
      <c r="K478" t="b">
        <v>0</v>
      </c>
      <c r="L478">
        <v>124</v>
      </c>
      <c r="M478" t="b">
        <v>0</v>
      </c>
      <c r="N478" s="11">
        <f t="shared" si="30"/>
        <v>2.230268181818182</v>
      </c>
      <c r="O478" s="22">
        <f t="shared" si="28"/>
        <v>41757.975011574075</v>
      </c>
      <c r="P478" s="18">
        <f t="shared" si="29"/>
        <v>41793.165972222225</v>
      </c>
      <c r="Q478" t="s">
        <v>8270</v>
      </c>
      <c r="R478" s="7">
        <f t="shared" si="31"/>
        <v>39.569274193548388</v>
      </c>
      <c r="S478" s="12" t="s">
        <v>8309</v>
      </c>
      <c r="T478" t="s">
        <v>8315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7">
        <v>1500</v>
      </c>
      <c r="E479">
        <v>0</v>
      </c>
      <c r="F479" t="s">
        <v>8221</v>
      </c>
      <c r="G479" t="s">
        <v>8224</v>
      </c>
      <c r="H479" t="s">
        <v>8246</v>
      </c>
      <c r="I479" s="9">
        <v>1337371334</v>
      </c>
      <c r="J479">
        <v>1332187334</v>
      </c>
      <c r="K479" t="b">
        <v>0</v>
      </c>
      <c r="L479">
        <v>0</v>
      </c>
      <c r="M479" t="b">
        <v>0</v>
      </c>
      <c r="N479" s="11">
        <f t="shared" si="30"/>
        <v>0</v>
      </c>
      <c r="O479" s="22">
        <f t="shared" si="28"/>
        <v>40987.83488425926</v>
      </c>
      <c r="P479" s="18">
        <f t="shared" si="29"/>
        <v>41047.83488425926</v>
      </c>
      <c r="Q479" t="s">
        <v>8270</v>
      </c>
      <c r="R479" s="7" t="e">
        <f t="shared" si="31"/>
        <v>#DIV/0!</v>
      </c>
      <c r="S479" s="12" t="s">
        <v>8309</v>
      </c>
      <c r="T479" t="s">
        <v>8315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7">
        <v>10000</v>
      </c>
      <c r="E480">
        <v>0</v>
      </c>
      <c r="F480" t="s">
        <v>8221</v>
      </c>
      <c r="G480" t="s">
        <v>8224</v>
      </c>
      <c r="H480" t="s">
        <v>8246</v>
      </c>
      <c r="I480" s="9">
        <v>1427921509</v>
      </c>
      <c r="J480">
        <v>1425333109</v>
      </c>
      <c r="K480" t="b">
        <v>0</v>
      </c>
      <c r="L480">
        <v>0</v>
      </c>
      <c r="M480" t="b">
        <v>0</v>
      </c>
      <c r="N480" s="11">
        <f t="shared" si="30"/>
        <v>0</v>
      </c>
      <c r="O480" s="22">
        <f t="shared" si="28"/>
        <v>42065.910983796297</v>
      </c>
      <c r="P480" s="18">
        <f t="shared" si="29"/>
        <v>42095.869317129633</v>
      </c>
      <c r="Q480" t="s">
        <v>8270</v>
      </c>
      <c r="R480" s="7" t="e">
        <f t="shared" si="31"/>
        <v>#DIV/0!</v>
      </c>
      <c r="S480" s="12" t="s">
        <v>8309</v>
      </c>
      <c r="T480" t="s">
        <v>8315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7">
        <v>15000</v>
      </c>
      <c r="E481">
        <v>4884</v>
      </c>
      <c r="F481" t="s">
        <v>8221</v>
      </c>
      <c r="G481" t="s">
        <v>8224</v>
      </c>
      <c r="H481" t="s">
        <v>8246</v>
      </c>
      <c r="I481" s="9">
        <v>1416566835</v>
      </c>
      <c r="J481">
        <v>1411379235</v>
      </c>
      <c r="K481" t="b">
        <v>0</v>
      </c>
      <c r="L481">
        <v>55</v>
      </c>
      <c r="M481" t="b">
        <v>0</v>
      </c>
      <c r="N481" s="11">
        <f t="shared" si="30"/>
        <v>32.56</v>
      </c>
      <c r="O481" s="22">
        <f t="shared" si="28"/>
        <v>41904.407812500001</v>
      </c>
      <c r="P481" s="18">
        <f t="shared" si="29"/>
        <v>41964.449479166666</v>
      </c>
      <c r="Q481" t="s">
        <v>8270</v>
      </c>
      <c r="R481" s="7">
        <f t="shared" si="31"/>
        <v>88.8</v>
      </c>
      <c r="S481" s="12" t="s">
        <v>8309</v>
      </c>
      <c r="T481" t="s">
        <v>8315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7">
        <v>40000</v>
      </c>
      <c r="E482">
        <v>7764</v>
      </c>
      <c r="F482" t="s">
        <v>8221</v>
      </c>
      <c r="G482" t="s">
        <v>8224</v>
      </c>
      <c r="H482" t="s">
        <v>8246</v>
      </c>
      <c r="I482" s="9">
        <v>1376049615</v>
      </c>
      <c r="J482">
        <v>1373457615</v>
      </c>
      <c r="K482" t="b">
        <v>0</v>
      </c>
      <c r="L482">
        <v>140</v>
      </c>
      <c r="M482" t="b">
        <v>0</v>
      </c>
      <c r="N482" s="11">
        <f t="shared" si="30"/>
        <v>19.41</v>
      </c>
      <c r="O482" s="22">
        <f t="shared" si="28"/>
        <v>41465.500173611108</v>
      </c>
      <c r="P482" s="18">
        <f t="shared" si="29"/>
        <v>41495.500173611108</v>
      </c>
      <c r="Q482" t="s">
        <v>8270</v>
      </c>
      <c r="R482" s="7">
        <f t="shared" si="31"/>
        <v>55.457142857142856</v>
      </c>
      <c r="S482" s="12" t="s">
        <v>8309</v>
      </c>
      <c r="T482" t="s">
        <v>8315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7">
        <v>30000</v>
      </c>
      <c r="E483">
        <v>1830</v>
      </c>
      <c r="F483" t="s">
        <v>8221</v>
      </c>
      <c r="G483" t="s">
        <v>8224</v>
      </c>
      <c r="H483" t="s">
        <v>8246</v>
      </c>
      <c r="I483" s="9">
        <v>1349885289</v>
      </c>
      <c r="J483">
        <v>1347293289</v>
      </c>
      <c r="K483" t="b">
        <v>0</v>
      </c>
      <c r="L483">
        <v>21</v>
      </c>
      <c r="M483" t="b">
        <v>0</v>
      </c>
      <c r="N483" s="11">
        <f t="shared" si="30"/>
        <v>6.1</v>
      </c>
      <c r="O483" s="22">
        <f t="shared" si="28"/>
        <v>41162.672326388885</v>
      </c>
      <c r="P483" s="18">
        <f t="shared" si="29"/>
        <v>41192.672326388885</v>
      </c>
      <c r="Q483" t="s">
        <v>8270</v>
      </c>
      <c r="R483" s="7">
        <f t="shared" si="31"/>
        <v>87.142857142857139</v>
      </c>
      <c r="S483" s="12" t="s">
        <v>8309</v>
      </c>
      <c r="T483" t="s">
        <v>8315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7">
        <v>10000</v>
      </c>
      <c r="E484">
        <v>10</v>
      </c>
      <c r="F484" t="s">
        <v>8221</v>
      </c>
      <c r="G484" t="s">
        <v>8224</v>
      </c>
      <c r="H484" t="s">
        <v>8246</v>
      </c>
      <c r="I484" s="9">
        <v>1460644440</v>
      </c>
      <c r="J484">
        <v>1458336690</v>
      </c>
      <c r="K484" t="b">
        <v>0</v>
      </c>
      <c r="L484">
        <v>1</v>
      </c>
      <c r="M484" t="b">
        <v>0</v>
      </c>
      <c r="N484" s="11">
        <f t="shared" si="30"/>
        <v>0.1</v>
      </c>
      <c r="O484" s="22">
        <f t="shared" si="28"/>
        <v>42447.896875000006</v>
      </c>
      <c r="P484" s="18">
        <f t="shared" si="29"/>
        <v>42474.606944444444</v>
      </c>
      <c r="Q484" t="s">
        <v>8270</v>
      </c>
      <c r="R484" s="7">
        <f t="shared" si="31"/>
        <v>10</v>
      </c>
      <c r="S484" s="12" t="s">
        <v>8309</v>
      </c>
      <c r="T484" t="s">
        <v>8315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7">
        <v>15000</v>
      </c>
      <c r="E485">
        <v>7530</v>
      </c>
      <c r="F485" t="s">
        <v>8221</v>
      </c>
      <c r="G485" t="s">
        <v>8225</v>
      </c>
      <c r="H485" t="s">
        <v>8247</v>
      </c>
      <c r="I485" s="9">
        <v>1359434672</v>
      </c>
      <c r="J485">
        <v>1354250672</v>
      </c>
      <c r="K485" t="b">
        <v>0</v>
      </c>
      <c r="L485">
        <v>147</v>
      </c>
      <c r="M485" t="b">
        <v>0</v>
      </c>
      <c r="N485" s="11">
        <f t="shared" si="30"/>
        <v>50.2</v>
      </c>
      <c r="O485" s="22">
        <f t="shared" si="28"/>
        <v>41243.197592592594</v>
      </c>
      <c r="P485" s="18">
        <f t="shared" si="29"/>
        <v>41303.197592592594</v>
      </c>
      <c r="Q485" t="s">
        <v>8270</v>
      </c>
      <c r="R485" s="7">
        <f t="shared" si="31"/>
        <v>51.224489795918366</v>
      </c>
      <c r="S485" s="12" t="s">
        <v>8309</v>
      </c>
      <c r="T485" t="s">
        <v>8315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7">
        <v>80000</v>
      </c>
      <c r="E486">
        <v>149</v>
      </c>
      <c r="F486" t="s">
        <v>8221</v>
      </c>
      <c r="G486" t="s">
        <v>8225</v>
      </c>
      <c r="H486" t="s">
        <v>8247</v>
      </c>
      <c r="I486" s="9">
        <v>1446766372</v>
      </c>
      <c r="J486">
        <v>1443220372</v>
      </c>
      <c r="K486" t="b">
        <v>0</v>
      </c>
      <c r="L486">
        <v>11</v>
      </c>
      <c r="M486" t="b">
        <v>0</v>
      </c>
      <c r="N486" s="11">
        <f t="shared" si="30"/>
        <v>0.18625</v>
      </c>
      <c r="O486" s="22">
        <f t="shared" si="28"/>
        <v>42272.93949074074</v>
      </c>
      <c r="P486" s="18">
        <f t="shared" si="29"/>
        <v>42313.981157407412</v>
      </c>
      <c r="Q486" t="s">
        <v>8270</v>
      </c>
      <c r="R486" s="7">
        <f t="shared" si="31"/>
        <v>13.545454545454545</v>
      </c>
      <c r="S486" s="12" t="s">
        <v>8309</v>
      </c>
      <c r="T486" t="s">
        <v>8315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7">
        <v>37956</v>
      </c>
      <c r="E487">
        <v>8315.01</v>
      </c>
      <c r="F487" t="s">
        <v>8221</v>
      </c>
      <c r="G487" t="s">
        <v>8225</v>
      </c>
      <c r="H487" t="s">
        <v>8247</v>
      </c>
      <c r="I487" s="9">
        <v>1368792499</v>
      </c>
      <c r="J487">
        <v>1366200499</v>
      </c>
      <c r="K487" t="b">
        <v>0</v>
      </c>
      <c r="L487">
        <v>125</v>
      </c>
      <c r="M487" t="b">
        <v>0</v>
      </c>
      <c r="N487" s="11">
        <f t="shared" si="30"/>
        <v>21.906971229845084</v>
      </c>
      <c r="O487" s="22">
        <f t="shared" si="28"/>
        <v>41381.50577546296</v>
      </c>
      <c r="P487" s="18">
        <f t="shared" si="29"/>
        <v>41411.50577546296</v>
      </c>
      <c r="Q487" t="s">
        <v>8270</v>
      </c>
      <c r="R487" s="7">
        <f t="shared" si="31"/>
        <v>66.520080000000007</v>
      </c>
      <c r="S487" s="12" t="s">
        <v>8309</v>
      </c>
      <c r="T487" t="s">
        <v>8315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7">
        <v>550000</v>
      </c>
      <c r="E488">
        <v>50</v>
      </c>
      <c r="F488" t="s">
        <v>8221</v>
      </c>
      <c r="G488" t="s">
        <v>8226</v>
      </c>
      <c r="H488" t="s">
        <v>8248</v>
      </c>
      <c r="I488" s="9">
        <v>1401662239</v>
      </c>
      <c r="J488">
        <v>1399070239</v>
      </c>
      <c r="K488" t="b">
        <v>0</v>
      </c>
      <c r="L488">
        <v>1</v>
      </c>
      <c r="M488" t="b">
        <v>0</v>
      </c>
      <c r="N488" s="11">
        <f t="shared" si="30"/>
        <v>9.0909090909090905E-3</v>
      </c>
      <c r="O488" s="22">
        <f t="shared" si="28"/>
        <v>41761.94258101852</v>
      </c>
      <c r="P488" s="18">
        <f t="shared" si="29"/>
        <v>41791.94258101852</v>
      </c>
      <c r="Q488" t="s">
        <v>8270</v>
      </c>
      <c r="R488" s="7">
        <f t="shared" si="31"/>
        <v>50</v>
      </c>
      <c r="S488" s="12" t="s">
        <v>8309</v>
      </c>
      <c r="T488" t="s">
        <v>8315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7">
        <v>50000</v>
      </c>
      <c r="E489">
        <v>0</v>
      </c>
      <c r="F489" t="s">
        <v>8221</v>
      </c>
      <c r="G489" t="s">
        <v>8229</v>
      </c>
      <c r="H489" t="s">
        <v>8251</v>
      </c>
      <c r="I489" s="9">
        <v>1482678994</v>
      </c>
      <c r="J489">
        <v>1477491394</v>
      </c>
      <c r="K489" t="b">
        <v>0</v>
      </c>
      <c r="L489">
        <v>0</v>
      </c>
      <c r="M489" t="b">
        <v>0</v>
      </c>
      <c r="N489" s="11">
        <f t="shared" si="30"/>
        <v>0</v>
      </c>
      <c r="O489" s="22">
        <f t="shared" si="28"/>
        <v>42669.594837962963</v>
      </c>
      <c r="P489" s="18">
        <f t="shared" si="29"/>
        <v>42729.636504629627</v>
      </c>
      <c r="Q489" t="s">
        <v>8270</v>
      </c>
      <c r="R489" s="7" t="e">
        <f t="shared" si="31"/>
        <v>#DIV/0!</v>
      </c>
      <c r="S489" s="12" t="s">
        <v>8309</v>
      </c>
      <c r="T489" t="s">
        <v>8315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7">
        <v>12000</v>
      </c>
      <c r="E490">
        <v>0</v>
      </c>
      <c r="F490" t="s">
        <v>8221</v>
      </c>
      <c r="G490" t="s">
        <v>8224</v>
      </c>
      <c r="H490" t="s">
        <v>8246</v>
      </c>
      <c r="I490" s="9">
        <v>1483924700</v>
      </c>
      <c r="J490">
        <v>1481332700</v>
      </c>
      <c r="K490" t="b">
        <v>0</v>
      </c>
      <c r="L490">
        <v>0</v>
      </c>
      <c r="M490" t="b">
        <v>0</v>
      </c>
      <c r="N490" s="11">
        <f t="shared" si="30"/>
        <v>0</v>
      </c>
      <c r="O490" s="22">
        <f t="shared" si="28"/>
        <v>42714.054398148146</v>
      </c>
      <c r="P490" s="18">
        <f t="shared" si="29"/>
        <v>42744.054398148146</v>
      </c>
      <c r="Q490" t="s">
        <v>8270</v>
      </c>
      <c r="R490" s="7" t="e">
        <f t="shared" si="31"/>
        <v>#DIV/0!</v>
      </c>
      <c r="S490" s="12" t="s">
        <v>8309</v>
      </c>
      <c r="T490" t="s">
        <v>8315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7">
        <v>74997</v>
      </c>
      <c r="E491">
        <v>215</v>
      </c>
      <c r="F491" t="s">
        <v>8221</v>
      </c>
      <c r="G491" t="s">
        <v>8224</v>
      </c>
      <c r="H491" t="s">
        <v>8246</v>
      </c>
      <c r="I491" s="9">
        <v>1325763180</v>
      </c>
      <c r="J491">
        <v>1323084816</v>
      </c>
      <c r="K491" t="b">
        <v>0</v>
      </c>
      <c r="L491">
        <v>3</v>
      </c>
      <c r="M491" t="b">
        <v>0</v>
      </c>
      <c r="N491" s="11">
        <f t="shared" si="30"/>
        <v>0.28667813379201834</v>
      </c>
      <c r="O491" s="22">
        <f t="shared" si="28"/>
        <v>40882.481666666667</v>
      </c>
      <c r="P491" s="18">
        <f t="shared" si="29"/>
        <v>40913.481249999997</v>
      </c>
      <c r="Q491" t="s">
        <v>8270</v>
      </c>
      <c r="R491" s="7">
        <f t="shared" si="31"/>
        <v>71.666666666666671</v>
      </c>
      <c r="S491" s="12" t="s">
        <v>8309</v>
      </c>
      <c r="T491" t="s">
        <v>8315</v>
      </c>
    </row>
    <row r="492" spans="1:20" x14ac:dyDescent="0.35">
      <c r="A492">
        <v>490</v>
      </c>
      <c r="B492" s="3" t="s">
        <v>491</v>
      </c>
      <c r="C492" s="3" t="s">
        <v>4600</v>
      </c>
      <c r="D492" s="7">
        <v>1000</v>
      </c>
      <c r="E492">
        <v>0</v>
      </c>
      <c r="F492" t="s">
        <v>8221</v>
      </c>
      <c r="G492" t="s">
        <v>8224</v>
      </c>
      <c r="H492" t="s">
        <v>8246</v>
      </c>
      <c r="I492" s="9">
        <v>1345677285</v>
      </c>
      <c r="J492">
        <v>1343085285</v>
      </c>
      <c r="K492" t="b">
        <v>0</v>
      </c>
      <c r="L492">
        <v>0</v>
      </c>
      <c r="M492" t="b">
        <v>0</v>
      </c>
      <c r="N492" s="11">
        <f t="shared" si="30"/>
        <v>0</v>
      </c>
      <c r="O492" s="22">
        <f t="shared" si="28"/>
        <v>41113.968576388892</v>
      </c>
      <c r="P492" s="18">
        <f t="shared" si="29"/>
        <v>41143.968576388892</v>
      </c>
      <c r="Q492" t="s">
        <v>8270</v>
      </c>
      <c r="R492" s="7" t="e">
        <f t="shared" si="31"/>
        <v>#DIV/0!</v>
      </c>
      <c r="S492" s="12" t="s">
        <v>8309</v>
      </c>
      <c r="T492" t="s">
        <v>8315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7">
        <v>10000</v>
      </c>
      <c r="E493">
        <v>0</v>
      </c>
      <c r="F493" t="s">
        <v>8221</v>
      </c>
      <c r="G493" t="s">
        <v>8224</v>
      </c>
      <c r="H493" t="s">
        <v>8246</v>
      </c>
      <c r="I493" s="9">
        <v>1453937699</v>
      </c>
      <c r="J493">
        <v>1451345699</v>
      </c>
      <c r="K493" t="b">
        <v>0</v>
      </c>
      <c r="L493">
        <v>0</v>
      </c>
      <c r="M493" t="b">
        <v>0</v>
      </c>
      <c r="N493" s="11">
        <f t="shared" si="30"/>
        <v>0</v>
      </c>
      <c r="O493" s="22">
        <f t="shared" si="28"/>
        <v>42366.982627314821</v>
      </c>
      <c r="P493" s="18">
        <f t="shared" si="29"/>
        <v>42396.982627314821</v>
      </c>
      <c r="Q493" t="s">
        <v>8270</v>
      </c>
      <c r="R493" s="7" t="e">
        <f t="shared" si="31"/>
        <v>#DIV/0!</v>
      </c>
      <c r="S493" s="12" t="s">
        <v>8309</v>
      </c>
      <c r="T493" t="s">
        <v>8315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7">
        <v>10000000</v>
      </c>
      <c r="E494">
        <v>0</v>
      </c>
      <c r="F494" t="s">
        <v>8221</v>
      </c>
      <c r="G494" t="s">
        <v>8235</v>
      </c>
      <c r="H494" t="s">
        <v>8255</v>
      </c>
      <c r="I494" s="9">
        <v>1476319830</v>
      </c>
      <c r="J494">
        <v>1471135830</v>
      </c>
      <c r="K494" t="b">
        <v>0</v>
      </c>
      <c r="L494">
        <v>0</v>
      </c>
      <c r="M494" t="b">
        <v>0</v>
      </c>
      <c r="N494" s="11">
        <f t="shared" si="30"/>
        <v>0</v>
      </c>
      <c r="O494" s="22">
        <f t="shared" si="28"/>
        <v>42596.03506944445</v>
      </c>
      <c r="P494" s="18">
        <f t="shared" si="29"/>
        <v>42656.03506944445</v>
      </c>
      <c r="Q494" t="s">
        <v>8270</v>
      </c>
      <c r="R494" s="7" t="e">
        <f t="shared" si="31"/>
        <v>#DIV/0!</v>
      </c>
      <c r="S494" s="12" t="s">
        <v>8309</v>
      </c>
      <c r="T494" t="s">
        <v>8315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7">
        <v>30000</v>
      </c>
      <c r="E495">
        <v>0</v>
      </c>
      <c r="F495" t="s">
        <v>8221</v>
      </c>
      <c r="G495" t="s">
        <v>8225</v>
      </c>
      <c r="H495" t="s">
        <v>8247</v>
      </c>
      <c r="I495" s="9">
        <v>1432142738</v>
      </c>
      <c r="J495">
        <v>1429550738</v>
      </c>
      <c r="K495" t="b">
        <v>0</v>
      </c>
      <c r="L495">
        <v>0</v>
      </c>
      <c r="M495" t="b">
        <v>0</v>
      </c>
      <c r="N495" s="11">
        <f t="shared" si="30"/>
        <v>0</v>
      </c>
      <c r="O495" s="22">
        <f t="shared" si="28"/>
        <v>42114.726134259254</v>
      </c>
      <c r="P495" s="18">
        <f t="shared" si="29"/>
        <v>42144.726134259254</v>
      </c>
      <c r="Q495" t="s">
        <v>8270</v>
      </c>
      <c r="R495" s="7" t="e">
        <f t="shared" si="31"/>
        <v>#DIV/0!</v>
      </c>
      <c r="S495" s="12" t="s">
        <v>8309</v>
      </c>
      <c r="T495" t="s">
        <v>8315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7">
        <v>20000</v>
      </c>
      <c r="E496">
        <v>31</v>
      </c>
      <c r="F496" t="s">
        <v>8221</v>
      </c>
      <c r="G496" t="s">
        <v>8224</v>
      </c>
      <c r="H496" t="s">
        <v>8246</v>
      </c>
      <c r="I496" s="9">
        <v>1404356400</v>
      </c>
      <c r="J496">
        <v>1402343765</v>
      </c>
      <c r="K496" t="b">
        <v>0</v>
      </c>
      <c r="L496">
        <v>3</v>
      </c>
      <c r="M496" t="b">
        <v>0</v>
      </c>
      <c r="N496" s="11">
        <f t="shared" si="30"/>
        <v>0.155</v>
      </c>
      <c r="O496" s="22">
        <f t="shared" si="28"/>
        <v>41799.830613425926</v>
      </c>
      <c r="P496" s="18">
        <f t="shared" si="29"/>
        <v>41823.125</v>
      </c>
      <c r="Q496" t="s">
        <v>8270</v>
      </c>
      <c r="R496" s="7">
        <f t="shared" si="31"/>
        <v>10.333333333333334</v>
      </c>
      <c r="S496" s="12" t="s">
        <v>8309</v>
      </c>
      <c r="T496" t="s">
        <v>8315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7">
        <v>7000</v>
      </c>
      <c r="E497">
        <v>0</v>
      </c>
      <c r="F497" t="s">
        <v>8221</v>
      </c>
      <c r="G497" t="s">
        <v>8224</v>
      </c>
      <c r="H497" t="s">
        <v>8246</v>
      </c>
      <c r="I497" s="9">
        <v>1437076305</v>
      </c>
      <c r="J497">
        <v>1434484305</v>
      </c>
      <c r="K497" t="b">
        <v>0</v>
      </c>
      <c r="L497">
        <v>0</v>
      </c>
      <c r="M497" t="b">
        <v>0</v>
      </c>
      <c r="N497" s="11">
        <f t="shared" si="30"/>
        <v>0</v>
      </c>
      <c r="O497" s="22">
        <f t="shared" si="28"/>
        <v>42171.827604166669</v>
      </c>
      <c r="P497" s="18">
        <f t="shared" si="29"/>
        <v>42201.827604166669</v>
      </c>
      <c r="Q497" t="s">
        <v>8270</v>
      </c>
      <c r="R497" s="7" t="e">
        <f t="shared" si="31"/>
        <v>#DIV/0!</v>
      </c>
      <c r="S497" s="12" t="s">
        <v>8309</v>
      </c>
      <c r="T497" t="s">
        <v>8315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7">
        <v>60000</v>
      </c>
      <c r="E498">
        <v>1</v>
      </c>
      <c r="F498" t="s">
        <v>8221</v>
      </c>
      <c r="G498" t="s">
        <v>8224</v>
      </c>
      <c r="H498" t="s">
        <v>8246</v>
      </c>
      <c r="I498" s="9">
        <v>1392070874</v>
      </c>
      <c r="J498">
        <v>1386886874</v>
      </c>
      <c r="K498" t="b">
        <v>0</v>
      </c>
      <c r="L498">
        <v>1</v>
      </c>
      <c r="M498" t="b">
        <v>0</v>
      </c>
      <c r="N498" s="11">
        <f t="shared" si="30"/>
        <v>1.6666666666666668E-3</v>
      </c>
      <c r="O498" s="22">
        <f t="shared" si="28"/>
        <v>41620.93141203704</v>
      </c>
      <c r="P498" s="18">
        <f t="shared" si="29"/>
        <v>41680.93141203704</v>
      </c>
      <c r="Q498" t="s">
        <v>8270</v>
      </c>
      <c r="R498" s="7">
        <f t="shared" si="31"/>
        <v>1</v>
      </c>
      <c r="S498" s="12" t="s">
        <v>8309</v>
      </c>
      <c r="T498" t="s">
        <v>8315</v>
      </c>
    </row>
    <row r="499" spans="1:20" x14ac:dyDescent="0.35">
      <c r="A499">
        <v>497</v>
      </c>
      <c r="B499" s="3" t="s">
        <v>498</v>
      </c>
      <c r="C499" s="3" t="s">
        <v>4607</v>
      </c>
      <c r="D499" s="7">
        <v>4480</v>
      </c>
      <c r="E499">
        <v>30</v>
      </c>
      <c r="F499" t="s">
        <v>8221</v>
      </c>
      <c r="G499" t="s">
        <v>8224</v>
      </c>
      <c r="H499" t="s">
        <v>8246</v>
      </c>
      <c r="I499" s="9">
        <v>1419483600</v>
      </c>
      <c r="J499">
        <v>1414889665</v>
      </c>
      <c r="K499" t="b">
        <v>0</v>
      </c>
      <c r="L499">
        <v>3</v>
      </c>
      <c r="M499" t="b">
        <v>0</v>
      </c>
      <c r="N499" s="11">
        <f t="shared" si="30"/>
        <v>0.6696428571428571</v>
      </c>
      <c r="O499" s="22">
        <f t="shared" si="28"/>
        <v>41945.037789351853</v>
      </c>
      <c r="P499" s="18">
        <f t="shared" si="29"/>
        <v>41998.208333333328</v>
      </c>
      <c r="Q499" t="s">
        <v>8270</v>
      </c>
      <c r="R499" s="7">
        <f t="shared" si="31"/>
        <v>10</v>
      </c>
      <c r="S499" s="12" t="s">
        <v>8309</v>
      </c>
      <c r="T499" t="s">
        <v>8315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7">
        <v>65108</v>
      </c>
      <c r="E500">
        <v>2994</v>
      </c>
      <c r="F500" t="s">
        <v>8221</v>
      </c>
      <c r="G500" t="s">
        <v>8224</v>
      </c>
      <c r="H500" t="s">
        <v>8246</v>
      </c>
      <c r="I500" s="9">
        <v>1324664249</v>
      </c>
      <c r="J500">
        <v>1321035449</v>
      </c>
      <c r="K500" t="b">
        <v>0</v>
      </c>
      <c r="L500">
        <v>22</v>
      </c>
      <c r="M500" t="b">
        <v>0</v>
      </c>
      <c r="N500" s="11">
        <f t="shared" si="30"/>
        <v>4.5985132395404564</v>
      </c>
      <c r="O500" s="22">
        <f t="shared" si="28"/>
        <v>40858.762141203704</v>
      </c>
      <c r="P500" s="18">
        <f t="shared" si="29"/>
        <v>40900.762141203704</v>
      </c>
      <c r="Q500" t="s">
        <v>8270</v>
      </c>
      <c r="R500" s="7">
        <f t="shared" si="31"/>
        <v>136.09090909090909</v>
      </c>
      <c r="S500" s="12" t="s">
        <v>8309</v>
      </c>
      <c r="T500" t="s">
        <v>8315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7">
        <v>20000</v>
      </c>
      <c r="E501">
        <v>1910</v>
      </c>
      <c r="F501" t="s">
        <v>8221</v>
      </c>
      <c r="G501" t="s">
        <v>8224</v>
      </c>
      <c r="H501" t="s">
        <v>8246</v>
      </c>
      <c r="I501" s="9">
        <v>1255381140</v>
      </c>
      <c r="J501">
        <v>1250630968</v>
      </c>
      <c r="K501" t="b">
        <v>0</v>
      </c>
      <c r="L501">
        <v>26</v>
      </c>
      <c r="M501" t="b">
        <v>0</v>
      </c>
      <c r="N501" s="11">
        <f t="shared" si="30"/>
        <v>9.5500000000000007</v>
      </c>
      <c r="O501" s="22">
        <f t="shared" si="28"/>
        <v>40043.895462962959</v>
      </c>
      <c r="P501" s="18">
        <f t="shared" si="29"/>
        <v>40098.874305555553</v>
      </c>
      <c r="Q501" t="s">
        <v>8270</v>
      </c>
      <c r="R501" s="7">
        <f t="shared" si="31"/>
        <v>73.461538461538467</v>
      </c>
      <c r="S501" s="12" t="s">
        <v>8309</v>
      </c>
      <c r="T501" t="s">
        <v>8315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7">
        <v>6500</v>
      </c>
      <c r="E502">
        <v>215</v>
      </c>
      <c r="F502" t="s">
        <v>8221</v>
      </c>
      <c r="G502" t="s">
        <v>8224</v>
      </c>
      <c r="H502" t="s">
        <v>8246</v>
      </c>
      <c r="I502" s="9">
        <v>1273356960</v>
      </c>
      <c r="J502">
        <v>1268255751</v>
      </c>
      <c r="K502" t="b">
        <v>0</v>
      </c>
      <c r="L502">
        <v>4</v>
      </c>
      <c r="M502" t="b">
        <v>0</v>
      </c>
      <c r="N502" s="11">
        <f t="shared" si="30"/>
        <v>3.3076923076923079</v>
      </c>
      <c r="O502" s="22">
        <f t="shared" si="28"/>
        <v>40247.886006944449</v>
      </c>
      <c r="P502" s="18">
        <f t="shared" si="29"/>
        <v>40306.927777777775</v>
      </c>
      <c r="Q502" t="s">
        <v>8270</v>
      </c>
      <c r="R502" s="7">
        <f t="shared" si="31"/>
        <v>53.75</v>
      </c>
      <c r="S502" s="12" t="s">
        <v>8309</v>
      </c>
      <c r="T502" t="s">
        <v>8315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7">
        <v>10000</v>
      </c>
      <c r="E503">
        <v>0</v>
      </c>
      <c r="F503" t="s">
        <v>8221</v>
      </c>
      <c r="G503" t="s">
        <v>8224</v>
      </c>
      <c r="H503" t="s">
        <v>8246</v>
      </c>
      <c r="I503" s="9">
        <v>1310189851</v>
      </c>
      <c r="J503">
        <v>1307597851</v>
      </c>
      <c r="K503" t="b">
        <v>0</v>
      </c>
      <c r="L503">
        <v>0</v>
      </c>
      <c r="M503" t="b">
        <v>0</v>
      </c>
      <c r="N503" s="11">
        <f t="shared" si="30"/>
        <v>0</v>
      </c>
      <c r="O503" s="22">
        <f t="shared" si="28"/>
        <v>40703.234386574077</v>
      </c>
      <c r="P503" s="18">
        <f t="shared" si="29"/>
        <v>40733.234386574077</v>
      </c>
      <c r="Q503" t="s">
        <v>8270</v>
      </c>
      <c r="R503" s="7" t="e">
        <f t="shared" si="31"/>
        <v>#DIV/0!</v>
      </c>
      <c r="S503" s="12" t="s">
        <v>8309</v>
      </c>
      <c r="T503" t="s">
        <v>8315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7">
        <v>20000</v>
      </c>
      <c r="E504">
        <v>230</v>
      </c>
      <c r="F504" t="s">
        <v>8221</v>
      </c>
      <c r="G504" t="s">
        <v>8224</v>
      </c>
      <c r="H504" t="s">
        <v>8246</v>
      </c>
      <c r="I504" s="9">
        <v>1332073025</v>
      </c>
      <c r="J504">
        <v>1329484625</v>
      </c>
      <c r="K504" t="b">
        <v>0</v>
      </c>
      <c r="L504">
        <v>4</v>
      </c>
      <c r="M504" t="b">
        <v>0</v>
      </c>
      <c r="N504" s="11">
        <f t="shared" si="30"/>
        <v>1.1499999999999999</v>
      </c>
      <c r="O504" s="22">
        <f t="shared" si="28"/>
        <v>40956.553530092591</v>
      </c>
      <c r="P504" s="18">
        <f t="shared" si="29"/>
        <v>40986.511863425927</v>
      </c>
      <c r="Q504" t="s">
        <v>8270</v>
      </c>
      <c r="R504" s="7">
        <f t="shared" si="31"/>
        <v>57.5</v>
      </c>
      <c r="S504" s="12" t="s">
        <v>8309</v>
      </c>
      <c r="T504" t="s">
        <v>8315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7">
        <v>6500</v>
      </c>
      <c r="E505">
        <v>114</v>
      </c>
      <c r="F505" t="s">
        <v>8221</v>
      </c>
      <c r="G505" t="s">
        <v>8225</v>
      </c>
      <c r="H505" t="s">
        <v>8247</v>
      </c>
      <c r="I505" s="9">
        <v>1421498303</v>
      </c>
      <c r="J505">
        <v>1418906303</v>
      </c>
      <c r="K505" t="b">
        <v>0</v>
      </c>
      <c r="L505">
        <v>9</v>
      </c>
      <c r="M505" t="b">
        <v>0</v>
      </c>
      <c r="N505" s="11">
        <f t="shared" si="30"/>
        <v>1.7538461538461538</v>
      </c>
      <c r="O505" s="22">
        <f t="shared" si="28"/>
        <v>41991.526655092588</v>
      </c>
      <c r="P505" s="18">
        <f t="shared" si="29"/>
        <v>42021.526655092588</v>
      </c>
      <c r="Q505" t="s">
        <v>8270</v>
      </c>
      <c r="R505" s="7">
        <f t="shared" si="31"/>
        <v>12.666666666666666</v>
      </c>
      <c r="S505" s="12" t="s">
        <v>8309</v>
      </c>
      <c r="T505" t="s">
        <v>8315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7">
        <v>24500</v>
      </c>
      <c r="E506">
        <v>335</v>
      </c>
      <c r="F506" t="s">
        <v>8221</v>
      </c>
      <c r="G506" t="s">
        <v>8224</v>
      </c>
      <c r="H506" t="s">
        <v>8246</v>
      </c>
      <c r="I506" s="9">
        <v>1334097387</v>
      </c>
      <c r="J506">
        <v>1328916987</v>
      </c>
      <c r="K506" t="b">
        <v>0</v>
      </c>
      <c r="L506">
        <v>5</v>
      </c>
      <c r="M506" t="b">
        <v>0</v>
      </c>
      <c r="N506" s="11">
        <f t="shared" si="30"/>
        <v>1.3673469387755102</v>
      </c>
      <c r="O506" s="22">
        <f t="shared" si="28"/>
        <v>40949.98364583333</v>
      </c>
      <c r="P506" s="18">
        <f t="shared" si="29"/>
        <v>41009.941979166666</v>
      </c>
      <c r="Q506" t="s">
        <v>8270</v>
      </c>
      <c r="R506" s="7">
        <f t="shared" si="31"/>
        <v>67</v>
      </c>
      <c r="S506" s="12" t="s">
        <v>8309</v>
      </c>
      <c r="T506" t="s">
        <v>8315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7">
        <v>12000</v>
      </c>
      <c r="E507">
        <v>52</v>
      </c>
      <c r="F507" t="s">
        <v>8221</v>
      </c>
      <c r="G507" t="s">
        <v>8224</v>
      </c>
      <c r="H507" t="s">
        <v>8246</v>
      </c>
      <c r="I507" s="9">
        <v>1451010086</v>
      </c>
      <c r="J507">
        <v>1447122086</v>
      </c>
      <c r="K507" t="b">
        <v>0</v>
      </c>
      <c r="L507">
        <v>14</v>
      </c>
      <c r="M507" t="b">
        <v>0</v>
      </c>
      <c r="N507" s="11">
        <f t="shared" si="30"/>
        <v>0.43333333333333329</v>
      </c>
      <c r="O507" s="22">
        <f t="shared" si="28"/>
        <v>42318.098217592589</v>
      </c>
      <c r="P507" s="18">
        <f t="shared" si="29"/>
        <v>42363.098217592589</v>
      </c>
      <c r="Q507" t="s">
        <v>8270</v>
      </c>
      <c r="R507" s="7">
        <f t="shared" si="31"/>
        <v>3.7142857142857144</v>
      </c>
      <c r="S507" s="12" t="s">
        <v>8309</v>
      </c>
      <c r="T507" t="s">
        <v>8315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7">
        <v>200000</v>
      </c>
      <c r="E508">
        <v>250</v>
      </c>
      <c r="F508" t="s">
        <v>8221</v>
      </c>
      <c r="G508" t="s">
        <v>8224</v>
      </c>
      <c r="H508" t="s">
        <v>8246</v>
      </c>
      <c r="I508" s="9">
        <v>1376140520</v>
      </c>
      <c r="J508">
        <v>1373548520</v>
      </c>
      <c r="K508" t="b">
        <v>0</v>
      </c>
      <c r="L508">
        <v>1</v>
      </c>
      <c r="M508" t="b">
        <v>0</v>
      </c>
      <c r="N508" s="11">
        <f t="shared" si="30"/>
        <v>0.125</v>
      </c>
      <c r="O508" s="22">
        <f t="shared" si="28"/>
        <v>41466.552314814813</v>
      </c>
      <c r="P508" s="18">
        <f t="shared" si="29"/>
        <v>41496.552314814813</v>
      </c>
      <c r="Q508" t="s">
        <v>8270</v>
      </c>
      <c r="R508" s="7">
        <f t="shared" si="31"/>
        <v>250</v>
      </c>
      <c r="S508" s="12" t="s">
        <v>8309</v>
      </c>
      <c r="T508" t="s">
        <v>8315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7">
        <v>20000</v>
      </c>
      <c r="E509">
        <v>640</v>
      </c>
      <c r="F509" t="s">
        <v>8221</v>
      </c>
      <c r="G509" t="s">
        <v>8224</v>
      </c>
      <c r="H509" t="s">
        <v>8246</v>
      </c>
      <c r="I509" s="9">
        <v>1350687657</v>
      </c>
      <c r="J509">
        <v>1346799657</v>
      </c>
      <c r="K509" t="b">
        <v>0</v>
      </c>
      <c r="L509">
        <v>10</v>
      </c>
      <c r="M509" t="b">
        <v>0</v>
      </c>
      <c r="N509" s="11">
        <f t="shared" si="30"/>
        <v>3.2</v>
      </c>
      <c r="O509" s="22">
        <f t="shared" si="28"/>
        <v>41156.958993055552</v>
      </c>
      <c r="P509" s="18">
        <f t="shared" si="29"/>
        <v>41201.958993055552</v>
      </c>
      <c r="Q509" t="s">
        <v>8270</v>
      </c>
      <c r="R509" s="7">
        <f t="shared" si="31"/>
        <v>64</v>
      </c>
      <c r="S509" s="12" t="s">
        <v>8309</v>
      </c>
      <c r="T509" t="s">
        <v>8315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7">
        <v>50000</v>
      </c>
      <c r="E510">
        <v>400</v>
      </c>
      <c r="F510" t="s">
        <v>8221</v>
      </c>
      <c r="G510" t="s">
        <v>8224</v>
      </c>
      <c r="H510" t="s">
        <v>8246</v>
      </c>
      <c r="I510" s="9">
        <v>1337955240</v>
      </c>
      <c r="J510">
        <v>1332808501</v>
      </c>
      <c r="K510" t="b">
        <v>0</v>
      </c>
      <c r="L510">
        <v>3</v>
      </c>
      <c r="M510" t="b">
        <v>0</v>
      </c>
      <c r="N510" s="11">
        <f t="shared" si="30"/>
        <v>0.8</v>
      </c>
      <c r="O510" s="22">
        <f t="shared" si="28"/>
        <v>40995.024317129632</v>
      </c>
      <c r="P510" s="18">
        <f t="shared" si="29"/>
        <v>41054.593055555553</v>
      </c>
      <c r="Q510" t="s">
        <v>8270</v>
      </c>
      <c r="R510" s="7">
        <f t="shared" si="31"/>
        <v>133.33333333333334</v>
      </c>
      <c r="S510" s="12" t="s">
        <v>8309</v>
      </c>
      <c r="T510" t="s">
        <v>8315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7">
        <v>5000</v>
      </c>
      <c r="E511">
        <v>10</v>
      </c>
      <c r="F511" t="s">
        <v>8221</v>
      </c>
      <c r="G511" t="s">
        <v>8225</v>
      </c>
      <c r="H511" t="s">
        <v>8247</v>
      </c>
      <c r="I511" s="9">
        <v>1435504170</v>
      </c>
      <c r="J511">
        <v>1432912170</v>
      </c>
      <c r="K511" t="b">
        <v>0</v>
      </c>
      <c r="L511">
        <v>1</v>
      </c>
      <c r="M511" t="b">
        <v>0</v>
      </c>
      <c r="N511" s="11">
        <f t="shared" si="30"/>
        <v>0.2</v>
      </c>
      <c r="O511" s="22">
        <f t="shared" si="28"/>
        <v>42153.631597222222</v>
      </c>
      <c r="P511" s="18">
        <f t="shared" si="29"/>
        <v>42183.631597222222</v>
      </c>
      <c r="Q511" t="s">
        <v>8270</v>
      </c>
      <c r="R511" s="7">
        <f t="shared" si="31"/>
        <v>10</v>
      </c>
      <c r="S511" s="12" t="s">
        <v>8309</v>
      </c>
      <c r="T511" t="s">
        <v>8315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7">
        <v>14000</v>
      </c>
      <c r="E512">
        <v>0</v>
      </c>
      <c r="F512" t="s">
        <v>8221</v>
      </c>
      <c r="G512" t="s">
        <v>8224</v>
      </c>
      <c r="H512" t="s">
        <v>8246</v>
      </c>
      <c r="I512" s="9">
        <v>1456805639</v>
      </c>
      <c r="J512">
        <v>1454213639</v>
      </c>
      <c r="K512" t="b">
        <v>0</v>
      </c>
      <c r="L512">
        <v>0</v>
      </c>
      <c r="M512" t="b">
        <v>0</v>
      </c>
      <c r="N512" s="11">
        <f t="shared" si="30"/>
        <v>0</v>
      </c>
      <c r="O512" s="22">
        <f t="shared" si="28"/>
        <v>42400.176377314812</v>
      </c>
      <c r="P512" s="18">
        <f t="shared" si="29"/>
        <v>42430.176377314812</v>
      </c>
      <c r="Q512" t="s">
        <v>8270</v>
      </c>
      <c r="R512" s="7" t="e">
        <f t="shared" si="31"/>
        <v>#DIV/0!</v>
      </c>
      <c r="S512" s="12" t="s">
        <v>8309</v>
      </c>
      <c r="T512" t="s">
        <v>8315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7">
        <v>5000</v>
      </c>
      <c r="E513">
        <v>150</v>
      </c>
      <c r="F513" t="s">
        <v>8221</v>
      </c>
      <c r="G513" t="s">
        <v>8224</v>
      </c>
      <c r="H513" t="s">
        <v>8246</v>
      </c>
      <c r="I513" s="9">
        <v>1365228982</v>
      </c>
      <c r="J513">
        <v>1362640582</v>
      </c>
      <c r="K513" t="b">
        <v>0</v>
      </c>
      <c r="L513">
        <v>5</v>
      </c>
      <c r="M513" t="b">
        <v>0</v>
      </c>
      <c r="N513" s="11">
        <f t="shared" si="30"/>
        <v>3</v>
      </c>
      <c r="O513" s="22">
        <f t="shared" si="28"/>
        <v>41340.303032407406</v>
      </c>
      <c r="P513" s="18">
        <f t="shared" si="29"/>
        <v>41370.261365740742</v>
      </c>
      <c r="Q513" t="s">
        <v>8270</v>
      </c>
      <c r="R513" s="7">
        <f t="shared" si="31"/>
        <v>30</v>
      </c>
      <c r="S513" s="12" t="s">
        <v>8309</v>
      </c>
      <c r="T513" t="s">
        <v>8315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7">
        <v>8000</v>
      </c>
      <c r="E514">
        <v>11</v>
      </c>
      <c r="F514" t="s">
        <v>8221</v>
      </c>
      <c r="G514" t="s">
        <v>8224</v>
      </c>
      <c r="H514" t="s">
        <v>8246</v>
      </c>
      <c r="I514" s="9">
        <v>1479667727</v>
      </c>
      <c r="J514">
        <v>1475776127</v>
      </c>
      <c r="K514" t="b">
        <v>0</v>
      </c>
      <c r="L514">
        <v>2</v>
      </c>
      <c r="M514" t="b">
        <v>0</v>
      </c>
      <c r="N514" s="11">
        <f t="shared" si="30"/>
        <v>0.13749999999999998</v>
      </c>
      <c r="O514" s="22">
        <f t="shared" ref="O514:O577" si="32">(((J514/60)/60)/24)+DATE(1970,1,1)</f>
        <v>42649.742210648154</v>
      </c>
      <c r="P514" s="18">
        <f t="shared" ref="P514:P577" si="33">(((I514/60)/60)/24)+DATE(1970,1,1)</f>
        <v>42694.783877314811</v>
      </c>
      <c r="Q514" t="s">
        <v>8270</v>
      </c>
      <c r="R514" s="7">
        <f t="shared" si="31"/>
        <v>5.5</v>
      </c>
      <c r="S514" s="12" t="s">
        <v>8309</v>
      </c>
      <c r="T514" t="s">
        <v>8315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7">
        <v>50000</v>
      </c>
      <c r="E515">
        <v>6962</v>
      </c>
      <c r="F515" t="s">
        <v>8221</v>
      </c>
      <c r="G515" t="s">
        <v>8224</v>
      </c>
      <c r="H515" t="s">
        <v>8246</v>
      </c>
      <c r="I515" s="9">
        <v>1471244400</v>
      </c>
      <c r="J515">
        <v>1467387705</v>
      </c>
      <c r="K515" t="b">
        <v>0</v>
      </c>
      <c r="L515">
        <v>68</v>
      </c>
      <c r="M515" t="b">
        <v>0</v>
      </c>
      <c r="N515" s="11">
        <f t="shared" ref="N515:N578" si="34">E515/D515*100</f>
        <v>13.923999999999999</v>
      </c>
      <c r="O515" s="22">
        <f t="shared" si="32"/>
        <v>42552.653993055559</v>
      </c>
      <c r="P515" s="18">
        <f t="shared" si="33"/>
        <v>42597.291666666672</v>
      </c>
      <c r="Q515" t="s">
        <v>8270</v>
      </c>
      <c r="R515" s="7">
        <f t="shared" ref="R515:R578" si="35">E515/L515</f>
        <v>102.38235294117646</v>
      </c>
      <c r="S515" s="12" t="s">
        <v>8309</v>
      </c>
      <c r="T515" t="s">
        <v>8315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7">
        <v>1500</v>
      </c>
      <c r="E516">
        <v>50</v>
      </c>
      <c r="F516" t="s">
        <v>8221</v>
      </c>
      <c r="G516" t="s">
        <v>8229</v>
      </c>
      <c r="H516" t="s">
        <v>8251</v>
      </c>
      <c r="I516" s="9">
        <v>1407595447</v>
      </c>
      <c r="J516">
        <v>1405003447</v>
      </c>
      <c r="K516" t="b">
        <v>0</v>
      </c>
      <c r="L516">
        <v>3</v>
      </c>
      <c r="M516" t="b">
        <v>0</v>
      </c>
      <c r="N516" s="11">
        <f t="shared" si="34"/>
        <v>3.3333333333333335</v>
      </c>
      <c r="O516" s="22">
        <f t="shared" si="32"/>
        <v>41830.613969907405</v>
      </c>
      <c r="P516" s="18">
        <f t="shared" si="33"/>
        <v>41860.613969907405</v>
      </c>
      <c r="Q516" t="s">
        <v>8270</v>
      </c>
      <c r="R516" s="7">
        <f t="shared" si="35"/>
        <v>16.666666666666668</v>
      </c>
      <c r="S516" s="12" t="s">
        <v>8309</v>
      </c>
      <c r="T516" t="s">
        <v>8315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7">
        <v>97000</v>
      </c>
      <c r="E517">
        <v>24651</v>
      </c>
      <c r="F517" t="s">
        <v>8221</v>
      </c>
      <c r="G517" t="s">
        <v>8224</v>
      </c>
      <c r="H517" t="s">
        <v>8246</v>
      </c>
      <c r="I517" s="9">
        <v>1451389601</v>
      </c>
      <c r="J517">
        <v>1447933601</v>
      </c>
      <c r="K517" t="b">
        <v>0</v>
      </c>
      <c r="L517">
        <v>34</v>
      </c>
      <c r="M517" t="b">
        <v>0</v>
      </c>
      <c r="N517" s="11">
        <f t="shared" si="34"/>
        <v>25.41340206185567</v>
      </c>
      <c r="O517" s="22">
        <f t="shared" si="32"/>
        <v>42327.490752314814</v>
      </c>
      <c r="P517" s="18">
        <f t="shared" si="33"/>
        <v>42367.490752314814</v>
      </c>
      <c r="Q517" t="s">
        <v>8270</v>
      </c>
      <c r="R517" s="7">
        <f t="shared" si="35"/>
        <v>725.02941176470586</v>
      </c>
      <c r="S517" s="12" t="s">
        <v>8309</v>
      </c>
      <c r="T517" t="s">
        <v>8315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7">
        <v>5000</v>
      </c>
      <c r="E518">
        <v>0</v>
      </c>
      <c r="F518" t="s">
        <v>8221</v>
      </c>
      <c r="G518" t="s">
        <v>8225</v>
      </c>
      <c r="H518" t="s">
        <v>8247</v>
      </c>
      <c r="I518" s="9">
        <v>1432752080</v>
      </c>
      <c r="J518">
        <v>1427568080</v>
      </c>
      <c r="K518" t="b">
        <v>0</v>
      </c>
      <c r="L518">
        <v>0</v>
      </c>
      <c r="M518" t="b">
        <v>0</v>
      </c>
      <c r="N518" s="11">
        <f t="shared" si="34"/>
        <v>0</v>
      </c>
      <c r="O518" s="22">
        <f t="shared" si="32"/>
        <v>42091.778703703705</v>
      </c>
      <c r="P518" s="18">
        <f t="shared" si="33"/>
        <v>42151.778703703705</v>
      </c>
      <c r="Q518" t="s">
        <v>8270</v>
      </c>
      <c r="R518" s="7" t="e">
        <f t="shared" si="35"/>
        <v>#DIV/0!</v>
      </c>
      <c r="S518" s="12" t="s">
        <v>8309</v>
      </c>
      <c r="T518" t="s">
        <v>8315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7">
        <v>15000</v>
      </c>
      <c r="E519">
        <v>205</v>
      </c>
      <c r="F519" t="s">
        <v>8221</v>
      </c>
      <c r="G519" t="s">
        <v>8224</v>
      </c>
      <c r="H519" t="s">
        <v>8246</v>
      </c>
      <c r="I519" s="9">
        <v>1486046761</v>
      </c>
      <c r="J519">
        <v>1483454761</v>
      </c>
      <c r="K519" t="b">
        <v>0</v>
      </c>
      <c r="L519">
        <v>3</v>
      </c>
      <c r="M519" t="b">
        <v>0</v>
      </c>
      <c r="N519" s="11">
        <f t="shared" si="34"/>
        <v>1.3666666666666667</v>
      </c>
      <c r="O519" s="22">
        <f t="shared" si="32"/>
        <v>42738.615289351852</v>
      </c>
      <c r="P519" s="18">
        <f t="shared" si="33"/>
        <v>42768.615289351852</v>
      </c>
      <c r="Q519" t="s">
        <v>8270</v>
      </c>
      <c r="R519" s="7">
        <f t="shared" si="35"/>
        <v>68.333333333333329</v>
      </c>
      <c r="S519" s="12" t="s">
        <v>8309</v>
      </c>
      <c r="T519" t="s">
        <v>8315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7">
        <v>7175</v>
      </c>
      <c r="E520">
        <v>0</v>
      </c>
      <c r="F520" t="s">
        <v>8221</v>
      </c>
      <c r="G520" t="s">
        <v>8224</v>
      </c>
      <c r="H520" t="s">
        <v>8246</v>
      </c>
      <c r="I520" s="9">
        <v>1441550760</v>
      </c>
      <c r="J520">
        <v>1438958824</v>
      </c>
      <c r="K520" t="b">
        <v>0</v>
      </c>
      <c r="L520">
        <v>0</v>
      </c>
      <c r="M520" t="b">
        <v>0</v>
      </c>
      <c r="N520" s="11">
        <f t="shared" si="34"/>
        <v>0</v>
      </c>
      <c r="O520" s="22">
        <f t="shared" si="32"/>
        <v>42223.616018518514</v>
      </c>
      <c r="P520" s="18">
        <f t="shared" si="33"/>
        <v>42253.615277777775</v>
      </c>
      <c r="Q520" t="s">
        <v>8270</v>
      </c>
      <c r="R520" s="7" t="e">
        <f t="shared" si="35"/>
        <v>#DIV/0!</v>
      </c>
      <c r="S520" s="12" t="s">
        <v>8309</v>
      </c>
      <c r="T520" t="s">
        <v>8315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7">
        <v>12001</v>
      </c>
      <c r="E521">
        <v>2746</v>
      </c>
      <c r="F521" t="s">
        <v>8221</v>
      </c>
      <c r="G521" t="s">
        <v>8224</v>
      </c>
      <c r="H521" t="s">
        <v>8246</v>
      </c>
      <c r="I521" s="9">
        <v>1354699421</v>
      </c>
      <c r="J521">
        <v>1352107421</v>
      </c>
      <c r="K521" t="b">
        <v>0</v>
      </c>
      <c r="L521">
        <v>70</v>
      </c>
      <c r="M521" t="b">
        <v>0</v>
      </c>
      <c r="N521" s="11">
        <f t="shared" si="34"/>
        <v>22.881426547787683</v>
      </c>
      <c r="O521" s="22">
        <f t="shared" si="32"/>
        <v>41218.391446759262</v>
      </c>
      <c r="P521" s="18">
        <f t="shared" si="33"/>
        <v>41248.391446759262</v>
      </c>
      <c r="Q521" t="s">
        <v>8270</v>
      </c>
      <c r="R521" s="7">
        <f t="shared" si="35"/>
        <v>39.228571428571428</v>
      </c>
      <c r="S521" s="12" t="s">
        <v>8309</v>
      </c>
      <c r="T521" t="s">
        <v>8315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7">
        <v>5000</v>
      </c>
      <c r="E522">
        <v>5105</v>
      </c>
      <c r="F522" t="s">
        <v>8219</v>
      </c>
      <c r="G522" t="s">
        <v>8225</v>
      </c>
      <c r="H522" t="s">
        <v>8247</v>
      </c>
      <c r="I522" s="9">
        <v>1449766261</v>
      </c>
      <c r="J522">
        <v>1447174261</v>
      </c>
      <c r="K522" t="b">
        <v>0</v>
      </c>
      <c r="L522">
        <v>34</v>
      </c>
      <c r="M522" t="b">
        <v>1</v>
      </c>
      <c r="N522" s="11">
        <f t="shared" si="34"/>
        <v>102.1</v>
      </c>
      <c r="O522" s="22">
        <f t="shared" si="32"/>
        <v>42318.702094907407</v>
      </c>
      <c r="P522" s="18">
        <f t="shared" si="33"/>
        <v>42348.702094907407</v>
      </c>
      <c r="Q522" t="s">
        <v>8271</v>
      </c>
      <c r="R522" s="7">
        <f t="shared" si="35"/>
        <v>150.14705882352942</v>
      </c>
      <c r="S522" s="12" t="s">
        <v>8316</v>
      </c>
      <c r="T522" t="s">
        <v>8317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7">
        <v>5000</v>
      </c>
      <c r="E523">
        <v>5232</v>
      </c>
      <c r="F523" t="s">
        <v>8219</v>
      </c>
      <c r="G523" t="s">
        <v>8224</v>
      </c>
      <c r="H523" t="s">
        <v>8246</v>
      </c>
      <c r="I523" s="9">
        <v>1477976340</v>
      </c>
      <c r="J523">
        <v>1475460819</v>
      </c>
      <c r="K523" t="b">
        <v>0</v>
      </c>
      <c r="L523">
        <v>56</v>
      </c>
      <c r="M523" t="b">
        <v>1</v>
      </c>
      <c r="N523" s="11">
        <f t="shared" si="34"/>
        <v>104.64</v>
      </c>
      <c r="O523" s="22">
        <f t="shared" si="32"/>
        <v>42646.092812499999</v>
      </c>
      <c r="P523" s="18">
        <f t="shared" si="33"/>
        <v>42675.207638888889</v>
      </c>
      <c r="Q523" t="s">
        <v>8271</v>
      </c>
      <c r="R523" s="7">
        <f t="shared" si="35"/>
        <v>93.428571428571431</v>
      </c>
      <c r="S523" s="12" t="s">
        <v>8316</v>
      </c>
      <c r="T523" t="s">
        <v>8317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7">
        <v>3000</v>
      </c>
      <c r="E524">
        <v>3440</v>
      </c>
      <c r="F524" t="s">
        <v>8219</v>
      </c>
      <c r="G524" t="s">
        <v>8224</v>
      </c>
      <c r="H524" t="s">
        <v>8246</v>
      </c>
      <c r="I524" s="9">
        <v>1458518325</v>
      </c>
      <c r="J524">
        <v>1456793925</v>
      </c>
      <c r="K524" t="b">
        <v>0</v>
      </c>
      <c r="L524">
        <v>31</v>
      </c>
      <c r="M524" t="b">
        <v>1</v>
      </c>
      <c r="N524" s="11">
        <f t="shared" si="34"/>
        <v>114.66666666666667</v>
      </c>
      <c r="O524" s="22">
        <f t="shared" si="32"/>
        <v>42430.040798611109</v>
      </c>
      <c r="P524" s="18">
        <f t="shared" si="33"/>
        <v>42449.999131944445</v>
      </c>
      <c r="Q524" t="s">
        <v>8271</v>
      </c>
      <c r="R524" s="7">
        <f t="shared" si="35"/>
        <v>110.96774193548387</v>
      </c>
      <c r="S524" s="12" t="s">
        <v>8316</v>
      </c>
      <c r="T524" t="s">
        <v>8317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7">
        <v>5000</v>
      </c>
      <c r="E525">
        <v>6030</v>
      </c>
      <c r="F525" t="s">
        <v>8219</v>
      </c>
      <c r="G525" t="s">
        <v>8224</v>
      </c>
      <c r="H525" t="s">
        <v>8246</v>
      </c>
      <c r="I525" s="9">
        <v>1442805076</v>
      </c>
      <c r="J525">
        <v>1440213076</v>
      </c>
      <c r="K525" t="b">
        <v>0</v>
      </c>
      <c r="L525">
        <v>84</v>
      </c>
      <c r="M525" t="b">
        <v>1</v>
      </c>
      <c r="N525" s="11">
        <f t="shared" si="34"/>
        <v>120.6</v>
      </c>
      <c r="O525" s="22">
        <f t="shared" si="32"/>
        <v>42238.13282407407</v>
      </c>
      <c r="P525" s="18">
        <f t="shared" si="33"/>
        <v>42268.13282407407</v>
      </c>
      <c r="Q525" t="s">
        <v>8271</v>
      </c>
      <c r="R525" s="7">
        <f t="shared" si="35"/>
        <v>71.785714285714292</v>
      </c>
      <c r="S525" s="12" t="s">
        <v>8316</v>
      </c>
      <c r="T525" t="s">
        <v>8317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7">
        <v>3500</v>
      </c>
      <c r="E526">
        <v>3803.55</v>
      </c>
      <c r="F526" t="s">
        <v>8219</v>
      </c>
      <c r="G526" t="s">
        <v>8225</v>
      </c>
      <c r="H526" t="s">
        <v>8247</v>
      </c>
      <c r="I526" s="9">
        <v>1464801169</v>
      </c>
      <c r="J526">
        <v>1462209169</v>
      </c>
      <c r="K526" t="b">
        <v>0</v>
      </c>
      <c r="L526">
        <v>130</v>
      </c>
      <c r="M526" t="b">
        <v>1</v>
      </c>
      <c r="N526" s="11">
        <f t="shared" si="34"/>
        <v>108.67285714285715</v>
      </c>
      <c r="O526" s="22">
        <f t="shared" si="32"/>
        <v>42492.717233796298</v>
      </c>
      <c r="P526" s="18">
        <f t="shared" si="33"/>
        <v>42522.717233796298</v>
      </c>
      <c r="Q526" t="s">
        <v>8271</v>
      </c>
      <c r="R526" s="7">
        <f t="shared" si="35"/>
        <v>29.258076923076924</v>
      </c>
      <c r="S526" s="12" t="s">
        <v>8316</v>
      </c>
      <c r="T526" t="s">
        <v>8317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7">
        <v>12000</v>
      </c>
      <c r="E527">
        <v>12000</v>
      </c>
      <c r="F527" t="s">
        <v>8219</v>
      </c>
      <c r="G527" t="s">
        <v>8224</v>
      </c>
      <c r="H527" t="s">
        <v>8246</v>
      </c>
      <c r="I527" s="9">
        <v>1410601041</v>
      </c>
      <c r="J527">
        <v>1406713041</v>
      </c>
      <c r="K527" t="b">
        <v>0</v>
      </c>
      <c r="L527">
        <v>12</v>
      </c>
      <c r="M527" t="b">
        <v>1</v>
      </c>
      <c r="N527" s="11">
        <f t="shared" si="34"/>
        <v>100</v>
      </c>
      <c r="O527" s="22">
        <f t="shared" si="32"/>
        <v>41850.400937500002</v>
      </c>
      <c r="P527" s="18">
        <f t="shared" si="33"/>
        <v>41895.400937500002</v>
      </c>
      <c r="Q527" t="s">
        <v>8271</v>
      </c>
      <c r="R527" s="7">
        <f t="shared" si="35"/>
        <v>1000</v>
      </c>
      <c r="S527" s="12" t="s">
        <v>8316</v>
      </c>
      <c r="T527" t="s">
        <v>8317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7">
        <v>1500</v>
      </c>
      <c r="E528">
        <v>1710</v>
      </c>
      <c r="F528" t="s">
        <v>8219</v>
      </c>
      <c r="G528" t="s">
        <v>8225</v>
      </c>
      <c r="H528" t="s">
        <v>8247</v>
      </c>
      <c r="I528" s="9">
        <v>1438966800</v>
      </c>
      <c r="J528">
        <v>1436278344</v>
      </c>
      <c r="K528" t="b">
        <v>0</v>
      </c>
      <c r="L528">
        <v>23</v>
      </c>
      <c r="M528" t="b">
        <v>1</v>
      </c>
      <c r="N528" s="11">
        <f t="shared" si="34"/>
        <v>113.99999999999999</v>
      </c>
      <c r="O528" s="22">
        <f t="shared" si="32"/>
        <v>42192.591944444444</v>
      </c>
      <c r="P528" s="18">
        <f t="shared" si="33"/>
        <v>42223.708333333328</v>
      </c>
      <c r="Q528" t="s">
        <v>8271</v>
      </c>
      <c r="R528" s="7">
        <f t="shared" si="35"/>
        <v>74.347826086956516</v>
      </c>
      <c r="S528" s="12" t="s">
        <v>8316</v>
      </c>
      <c r="T528" t="s">
        <v>8317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7">
        <v>10000</v>
      </c>
      <c r="E529">
        <v>10085</v>
      </c>
      <c r="F529" t="s">
        <v>8219</v>
      </c>
      <c r="G529" t="s">
        <v>8224</v>
      </c>
      <c r="H529" t="s">
        <v>8246</v>
      </c>
      <c r="I529" s="9">
        <v>1487347500</v>
      </c>
      <c r="J529">
        <v>1484715366</v>
      </c>
      <c r="K529" t="b">
        <v>0</v>
      </c>
      <c r="L529">
        <v>158</v>
      </c>
      <c r="M529" t="b">
        <v>1</v>
      </c>
      <c r="N529" s="11">
        <f t="shared" si="34"/>
        <v>100.85</v>
      </c>
      <c r="O529" s="22">
        <f t="shared" si="32"/>
        <v>42753.205625000002</v>
      </c>
      <c r="P529" s="18">
        <f t="shared" si="33"/>
        <v>42783.670138888891</v>
      </c>
      <c r="Q529" t="s">
        <v>8271</v>
      </c>
      <c r="R529" s="7">
        <f t="shared" si="35"/>
        <v>63.829113924050631</v>
      </c>
      <c r="S529" s="12" t="s">
        <v>8316</v>
      </c>
      <c r="T529" t="s">
        <v>8317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7">
        <v>1150</v>
      </c>
      <c r="E530">
        <v>1330</v>
      </c>
      <c r="F530" t="s">
        <v>8219</v>
      </c>
      <c r="G530" t="s">
        <v>8224</v>
      </c>
      <c r="H530" t="s">
        <v>8246</v>
      </c>
      <c r="I530" s="9">
        <v>1434921600</v>
      </c>
      <c r="J530">
        <v>1433109907</v>
      </c>
      <c r="K530" t="b">
        <v>0</v>
      </c>
      <c r="L530">
        <v>30</v>
      </c>
      <c r="M530" t="b">
        <v>1</v>
      </c>
      <c r="N530" s="11">
        <f t="shared" si="34"/>
        <v>115.65217391304347</v>
      </c>
      <c r="O530" s="22">
        <f t="shared" si="32"/>
        <v>42155.920219907406</v>
      </c>
      <c r="P530" s="18">
        <f t="shared" si="33"/>
        <v>42176.888888888891</v>
      </c>
      <c r="Q530" t="s">
        <v>8271</v>
      </c>
      <c r="R530" s="7">
        <f t="shared" si="35"/>
        <v>44.333333333333336</v>
      </c>
      <c r="S530" s="12" t="s">
        <v>8316</v>
      </c>
      <c r="T530" t="s">
        <v>8317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7">
        <v>1200</v>
      </c>
      <c r="E531">
        <v>1565</v>
      </c>
      <c r="F531" t="s">
        <v>8219</v>
      </c>
      <c r="G531" t="s">
        <v>8229</v>
      </c>
      <c r="H531" t="s">
        <v>8251</v>
      </c>
      <c r="I531" s="9">
        <v>1484110800</v>
      </c>
      <c r="J531">
        <v>1482281094</v>
      </c>
      <c r="K531" t="b">
        <v>0</v>
      </c>
      <c r="L531">
        <v>18</v>
      </c>
      <c r="M531" t="b">
        <v>1</v>
      </c>
      <c r="N531" s="11">
        <f t="shared" si="34"/>
        <v>130.41666666666666</v>
      </c>
      <c r="O531" s="22">
        <f t="shared" si="32"/>
        <v>42725.031180555554</v>
      </c>
      <c r="P531" s="18">
        <f t="shared" si="33"/>
        <v>42746.208333333328</v>
      </c>
      <c r="Q531" t="s">
        <v>8271</v>
      </c>
      <c r="R531" s="7">
        <f t="shared" si="35"/>
        <v>86.944444444444443</v>
      </c>
      <c r="S531" s="12" t="s">
        <v>8316</v>
      </c>
      <c r="T531" t="s">
        <v>8317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7">
        <v>3405</v>
      </c>
      <c r="E532">
        <v>3670</v>
      </c>
      <c r="F532" t="s">
        <v>8219</v>
      </c>
      <c r="G532" t="s">
        <v>8224</v>
      </c>
      <c r="H532" t="s">
        <v>8246</v>
      </c>
      <c r="I532" s="9">
        <v>1435111200</v>
      </c>
      <c r="J532">
        <v>1433254268</v>
      </c>
      <c r="K532" t="b">
        <v>0</v>
      </c>
      <c r="L532">
        <v>29</v>
      </c>
      <c r="M532" t="b">
        <v>1</v>
      </c>
      <c r="N532" s="11">
        <f t="shared" si="34"/>
        <v>107.78267254038178</v>
      </c>
      <c r="O532" s="22">
        <f t="shared" si="32"/>
        <v>42157.591064814813</v>
      </c>
      <c r="P532" s="18">
        <f t="shared" si="33"/>
        <v>42179.083333333328</v>
      </c>
      <c r="Q532" t="s">
        <v>8271</v>
      </c>
      <c r="R532" s="7">
        <f t="shared" si="35"/>
        <v>126.55172413793103</v>
      </c>
      <c r="S532" s="12" t="s">
        <v>8316</v>
      </c>
      <c r="T532" t="s">
        <v>8317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7">
        <v>4000</v>
      </c>
      <c r="E533">
        <v>4000</v>
      </c>
      <c r="F533" t="s">
        <v>8219</v>
      </c>
      <c r="G533" t="s">
        <v>8224</v>
      </c>
      <c r="H533" t="s">
        <v>8246</v>
      </c>
      <c r="I533" s="9">
        <v>1481957940</v>
      </c>
      <c r="J533">
        <v>1478050429</v>
      </c>
      <c r="K533" t="b">
        <v>0</v>
      </c>
      <c r="L533">
        <v>31</v>
      </c>
      <c r="M533" t="b">
        <v>1</v>
      </c>
      <c r="N533" s="11">
        <f t="shared" si="34"/>
        <v>100</v>
      </c>
      <c r="O533" s="22">
        <f t="shared" si="32"/>
        <v>42676.065150462964</v>
      </c>
      <c r="P533" s="18">
        <f t="shared" si="33"/>
        <v>42721.290972222225</v>
      </c>
      <c r="Q533" t="s">
        <v>8271</v>
      </c>
      <c r="R533" s="7">
        <f t="shared" si="35"/>
        <v>129.03225806451613</v>
      </c>
      <c r="S533" s="12" t="s">
        <v>8316</v>
      </c>
      <c r="T533" t="s">
        <v>8317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7">
        <v>10000</v>
      </c>
      <c r="E534">
        <v>12325</v>
      </c>
      <c r="F534" t="s">
        <v>8219</v>
      </c>
      <c r="G534" t="s">
        <v>8224</v>
      </c>
      <c r="H534" t="s">
        <v>8246</v>
      </c>
      <c r="I534" s="9">
        <v>1463098208</v>
      </c>
      <c r="J534">
        <v>1460506208</v>
      </c>
      <c r="K534" t="b">
        <v>0</v>
      </c>
      <c r="L534">
        <v>173</v>
      </c>
      <c r="M534" t="b">
        <v>1</v>
      </c>
      <c r="N534" s="11">
        <f t="shared" si="34"/>
        <v>123.25</v>
      </c>
      <c r="O534" s="22">
        <f t="shared" si="32"/>
        <v>42473.007037037038</v>
      </c>
      <c r="P534" s="18">
        <f t="shared" si="33"/>
        <v>42503.007037037038</v>
      </c>
      <c r="Q534" t="s">
        <v>8271</v>
      </c>
      <c r="R534" s="7">
        <f t="shared" si="35"/>
        <v>71.242774566473983</v>
      </c>
      <c r="S534" s="12" t="s">
        <v>8316</v>
      </c>
      <c r="T534" t="s">
        <v>8317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7">
        <v>2000</v>
      </c>
      <c r="E535">
        <v>2004</v>
      </c>
      <c r="F535" t="s">
        <v>8219</v>
      </c>
      <c r="G535" t="s">
        <v>8225</v>
      </c>
      <c r="H535" t="s">
        <v>8247</v>
      </c>
      <c r="I535" s="9">
        <v>1463394365</v>
      </c>
      <c r="J535">
        <v>1461320765</v>
      </c>
      <c r="K535" t="b">
        <v>0</v>
      </c>
      <c r="L535">
        <v>17</v>
      </c>
      <c r="M535" t="b">
        <v>1</v>
      </c>
      <c r="N535" s="11">
        <f t="shared" si="34"/>
        <v>100.2</v>
      </c>
      <c r="O535" s="22">
        <f t="shared" si="32"/>
        <v>42482.43478009259</v>
      </c>
      <c r="P535" s="18">
        <f t="shared" si="33"/>
        <v>42506.43478009259</v>
      </c>
      <c r="Q535" t="s">
        <v>8271</v>
      </c>
      <c r="R535" s="7">
        <f t="shared" si="35"/>
        <v>117.88235294117646</v>
      </c>
      <c r="S535" s="12" t="s">
        <v>8316</v>
      </c>
      <c r="T535" t="s">
        <v>8317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7">
        <v>15000</v>
      </c>
      <c r="E536">
        <v>15700</v>
      </c>
      <c r="F536" t="s">
        <v>8219</v>
      </c>
      <c r="G536" t="s">
        <v>8234</v>
      </c>
      <c r="H536" t="s">
        <v>8254</v>
      </c>
      <c r="I536" s="9">
        <v>1446418800</v>
      </c>
      <c r="J536">
        <v>1443036470</v>
      </c>
      <c r="K536" t="b">
        <v>0</v>
      </c>
      <c r="L536">
        <v>48</v>
      </c>
      <c r="M536" t="b">
        <v>1</v>
      </c>
      <c r="N536" s="11">
        <f t="shared" si="34"/>
        <v>104.66666666666666</v>
      </c>
      <c r="O536" s="22">
        <f t="shared" si="32"/>
        <v>42270.810995370368</v>
      </c>
      <c r="P536" s="18">
        <f t="shared" si="33"/>
        <v>42309.958333333328</v>
      </c>
      <c r="Q536" t="s">
        <v>8271</v>
      </c>
      <c r="R536" s="7">
        <f t="shared" si="35"/>
        <v>327.08333333333331</v>
      </c>
      <c r="S536" s="12" t="s">
        <v>8316</v>
      </c>
      <c r="T536" t="s">
        <v>8317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7">
        <v>2000</v>
      </c>
      <c r="E537">
        <v>2050</v>
      </c>
      <c r="F537" t="s">
        <v>8219</v>
      </c>
      <c r="G537" t="s">
        <v>8225</v>
      </c>
      <c r="H537" t="s">
        <v>8247</v>
      </c>
      <c r="I537" s="9">
        <v>1483707905</v>
      </c>
      <c r="J537">
        <v>1481115905</v>
      </c>
      <c r="K537" t="b">
        <v>0</v>
      </c>
      <c r="L537">
        <v>59</v>
      </c>
      <c r="M537" t="b">
        <v>1</v>
      </c>
      <c r="N537" s="11">
        <f t="shared" si="34"/>
        <v>102.49999999999999</v>
      </c>
      <c r="O537" s="22">
        <f t="shared" si="32"/>
        <v>42711.545196759253</v>
      </c>
      <c r="P537" s="18">
        <f t="shared" si="33"/>
        <v>42741.545196759253</v>
      </c>
      <c r="Q537" t="s">
        <v>8271</v>
      </c>
      <c r="R537" s="7">
        <f t="shared" si="35"/>
        <v>34.745762711864408</v>
      </c>
      <c r="S537" s="12" t="s">
        <v>8316</v>
      </c>
      <c r="T537" t="s">
        <v>8317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7">
        <v>3300</v>
      </c>
      <c r="E538">
        <v>3902.5</v>
      </c>
      <c r="F538" t="s">
        <v>8219</v>
      </c>
      <c r="G538" t="s">
        <v>8225</v>
      </c>
      <c r="H538" t="s">
        <v>8247</v>
      </c>
      <c r="I538" s="9">
        <v>1438624800</v>
      </c>
      <c r="J538">
        <v>1435133807</v>
      </c>
      <c r="K538" t="b">
        <v>0</v>
      </c>
      <c r="L538">
        <v>39</v>
      </c>
      <c r="M538" t="b">
        <v>1</v>
      </c>
      <c r="N538" s="11">
        <f t="shared" si="34"/>
        <v>118.25757575757576</v>
      </c>
      <c r="O538" s="22">
        <f t="shared" si="32"/>
        <v>42179.344988425932</v>
      </c>
      <c r="P538" s="18">
        <f t="shared" si="33"/>
        <v>42219.75</v>
      </c>
      <c r="Q538" t="s">
        <v>8271</v>
      </c>
      <c r="R538" s="7">
        <f t="shared" si="35"/>
        <v>100.06410256410257</v>
      </c>
      <c r="S538" s="12" t="s">
        <v>8316</v>
      </c>
      <c r="T538" t="s">
        <v>8317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7">
        <v>2000</v>
      </c>
      <c r="E539">
        <v>2410</v>
      </c>
      <c r="F539" t="s">
        <v>8219</v>
      </c>
      <c r="G539" t="s">
        <v>8224</v>
      </c>
      <c r="H539" t="s">
        <v>8246</v>
      </c>
      <c r="I539" s="9">
        <v>1446665191</v>
      </c>
      <c r="J539">
        <v>1444069591</v>
      </c>
      <c r="K539" t="b">
        <v>0</v>
      </c>
      <c r="L539">
        <v>59</v>
      </c>
      <c r="M539" t="b">
        <v>1</v>
      </c>
      <c r="N539" s="11">
        <f t="shared" si="34"/>
        <v>120.5</v>
      </c>
      <c r="O539" s="22">
        <f t="shared" si="32"/>
        <v>42282.768414351856</v>
      </c>
      <c r="P539" s="18">
        <f t="shared" si="33"/>
        <v>42312.810081018513</v>
      </c>
      <c r="Q539" t="s">
        <v>8271</v>
      </c>
      <c r="R539" s="7">
        <f t="shared" si="35"/>
        <v>40.847457627118644</v>
      </c>
      <c r="S539" s="12" t="s">
        <v>8316</v>
      </c>
      <c r="T539" t="s">
        <v>8317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7">
        <v>5000</v>
      </c>
      <c r="E540">
        <v>15121</v>
      </c>
      <c r="F540" t="s">
        <v>8219</v>
      </c>
      <c r="G540" t="s">
        <v>8224</v>
      </c>
      <c r="H540" t="s">
        <v>8246</v>
      </c>
      <c r="I540" s="9">
        <v>1463166263</v>
      </c>
      <c r="J540">
        <v>1460574263</v>
      </c>
      <c r="K540" t="b">
        <v>0</v>
      </c>
      <c r="L540">
        <v>60</v>
      </c>
      <c r="M540" t="b">
        <v>1</v>
      </c>
      <c r="N540" s="11">
        <f t="shared" si="34"/>
        <v>302.42</v>
      </c>
      <c r="O540" s="22">
        <f t="shared" si="32"/>
        <v>42473.794710648144</v>
      </c>
      <c r="P540" s="18">
        <f t="shared" si="33"/>
        <v>42503.794710648144</v>
      </c>
      <c r="Q540" t="s">
        <v>8271</v>
      </c>
      <c r="R540" s="7">
        <f t="shared" si="35"/>
        <v>252.01666666666668</v>
      </c>
      <c r="S540" s="12" t="s">
        <v>8316</v>
      </c>
      <c r="T540" t="s">
        <v>8317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7">
        <v>500</v>
      </c>
      <c r="E541">
        <v>503.22</v>
      </c>
      <c r="F541" t="s">
        <v>8219</v>
      </c>
      <c r="G541" t="s">
        <v>8225</v>
      </c>
      <c r="H541" t="s">
        <v>8247</v>
      </c>
      <c r="I541" s="9">
        <v>1467681107</v>
      </c>
      <c r="J541">
        <v>1465866707</v>
      </c>
      <c r="K541" t="b">
        <v>0</v>
      </c>
      <c r="L541">
        <v>20</v>
      </c>
      <c r="M541" t="b">
        <v>1</v>
      </c>
      <c r="N541" s="11">
        <f t="shared" si="34"/>
        <v>100.64400000000001</v>
      </c>
      <c r="O541" s="22">
        <f t="shared" si="32"/>
        <v>42535.049849537041</v>
      </c>
      <c r="P541" s="18">
        <f t="shared" si="33"/>
        <v>42556.049849537041</v>
      </c>
      <c r="Q541" t="s">
        <v>8271</v>
      </c>
      <c r="R541" s="7">
        <f t="shared" si="35"/>
        <v>25.161000000000001</v>
      </c>
      <c r="S541" s="12" t="s">
        <v>8316</v>
      </c>
      <c r="T541" t="s">
        <v>8317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7">
        <v>15000</v>
      </c>
      <c r="E542">
        <v>1</v>
      </c>
      <c r="F542" t="s">
        <v>8221</v>
      </c>
      <c r="G542" t="s">
        <v>8224</v>
      </c>
      <c r="H542" t="s">
        <v>8246</v>
      </c>
      <c r="I542" s="9">
        <v>1423078606</v>
      </c>
      <c r="J542">
        <v>1420486606</v>
      </c>
      <c r="K542" t="b">
        <v>0</v>
      </c>
      <c r="L542">
        <v>1</v>
      </c>
      <c r="M542" t="b">
        <v>0</v>
      </c>
      <c r="N542" s="11">
        <f t="shared" si="34"/>
        <v>6.6666666666666671E-3</v>
      </c>
      <c r="O542" s="22">
        <f t="shared" si="32"/>
        <v>42009.817199074074</v>
      </c>
      <c r="P542" s="18">
        <f t="shared" si="33"/>
        <v>42039.817199074074</v>
      </c>
      <c r="Q542" t="s">
        <v>8272</v>
      </c>
      <c r="R542" s="7">
        <f t="shared" si="35"/>
        <v>1</v>
      </c>
      <c r="S542" s="12" t="s">
        <v>8318</v>
      </c>
      <c r="T542" t="s">
        <v>8319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7">
        <v>4500</v>
      </c>
      <c r="E543">
        <v>25</v>
      </c>
      <c r="F543" t="s">
        <v>8221</v>
      </c>
      <c r="G543" t="s">
        <v>8224</v>
      </c>
      <c r="H543" t="s">
        <v>8246</v>
      </c>
      <c r="I543" s="9">
        <v>1446080834</v>
      </c>
      <c r="J543">
        <v>1443488834</v>
      </c>
      <c r="K543" t="b">
        <v>0</v>
      </c>
      <c r="L543">
        <v>1</v>
      </c>
      <c r="M543" t="b">
        <v>0</v>
      </c>
      <c r="N543" s="11">
        <f t="shared" si="34"/>
        <v>0.55555555555555558</v>
      </c>
      <c r="O543" s="22">
        <f t="shared" si="32"/>
        <v>42276.046689814815</v>
      </c>
      <c r="P543" s="18">
        <f t="shared" si="33"/>
        <v>42306.046689814815</v>
      </c>
      <c r="Q543" t="s">
        <v>8272</v>
      </c>
      <c r="R543" s="7">
        <f t="shared" si="35"/>
        <v>25</v>
      </c>
      <c r="S543" s="12" t="s">
        <v>8318</v>
      </c>
      <c r="T543" t="s">
        <v>8319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7">
        <v>250000</v>
      </c>
      <c r="E544">
        <v>1</v>
      </c>
      <c r="F544" t="s">
        <v>8221</v>
      </c>
      <c r="G544" t="s">
        <v>8224</v>
      </c>
      <c r="H544" t="s">
        <v>8246</v>
      </c>
      <c r="I544" s="9">
        <v>1462293716</v>
      </c>
      <c r="J544">
        <v>1457113316</v>
      </c>
      <c r="K544" t="b">
        <v>0</v>
      </c>
      <c r="L544">
        <v>1</v>
      </c>
      <c r="M544" t="b">
        <v>0</v>
      </c>
      <c r="N544" s="11">
        <f t="shared" si="34"/>
        <v>3.9999999999999996E-4</v>
      </c>
      <c r="O544" s="22">
        <f t="shared" si="32"/>
        <v>42433.737453703703</v>
      </c>
      <c r="P544" s="18">
        <f t="shared" si="33"/>
        <v>42493.695787037039</v>
      </c>
      <c r="Q544" t="s">
        <v>8272</v>
      </c>
      <c r="R544" s="7">
        <f t="shared" si="35"/>
        <v>1</v>
      </c>
      <c r="S544" s="12" t="s">
        <v>8318</v>
      </c>
      <c r="T544" t="s">
        <v>8319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7">
        <v>22000</v>
      </c>
      <c r="E545">
        <v>70</v>
      </c>
      <c r="F545" t="s">
        <v>8221</v>
      </c>
      <c r="G545" t="s">
        <v>8226</v>
      </c>
      <c r="H545" t="s">
        <v>8248</v>
      </c>
      <c r="I545" s="9">
        <v>1414807962</v>
      </c>
      <c r="J545">
        <v>1412215962</v>
      </c>
      <c r="K545" t="b">
        <v>0</v>
      </c>
      <c r="L545">
        <v>2</v>
      </c>
      <c r="M545" t="b">
        <v>0</v>
      </c>
      <c r="N545" s="11">
        <f t="shared" si="34"/>
        <v>0.31818181818181818</v>
      </c>
      <c r="O545" s="22">
        <f t="shared" si="32"/>
        <v>41914.092152777775</v>
      </c>
      <c r="P545" s="18">
        <f t="shared" si="33"/>
        <v>41944.092152777775</v>
      </c>
      <c r="Q545" t="s">
        <v>8272</v>
      </c>
      <c r="R545" s="7">
        <f t="shared" si="35"/>
        <v>35</v>
      </c>
      <c r="S545" s="12" t="s">
        <v>8318</v>
      </c>
      <c r="T545" t="s">
        <v>8319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7">
        <v>500</v>
      </c>
      <c r="E546">
        <v>6</v>
      </c>
      <c r="F546" t="s">
        <v>8221</v>
      </c>
      <c r="G546" t="s">
        <v>8224</v>
      </c>
      <c r="H546" t="s">
        <v>8246</v>
      </c>
      <c r="I546" s="9">
        <v>1467647160</v>
      </c>
      <c r="J546">
        <v>1465055160</v>
      </c>
      <c r="K546" t="b">
        <v>0</v>
      </c>
      <c r="L546">
        <v>2</v>
      </c>
      <c r="M546" t="b">
        <v>0</v>
      </c>
      <c r="N546" s="11">
        <f t="shared" si="34"/>
        <v>1.2</v>
      </c>
      <c r="O546" s="22">
        <f t="shared" si="32"/>
        <v>42525.656944444447</v>
      </c>
      <c r="P546" s="18">
        <f t="shared" si="33"/>
        <v>42555.656944444447</v>
      </c>
      <c r="Q546" t="s">
        <v>8272</v>
      </c>
      <c r="R546" s="7">
        <f t="shared" si="35"/>
        <v>3</v>
      </c>
      <c r="S546" s="12" t="s">
        <v>8318</v>
      </c>
      <c r="T546" t="s">
        <v>8319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7">
        <v>50000</v>
      </c>
      <c r="E547">
        <v>13692</v>
      </c>
      <c r="F547" t="s">
        <v>8221</v>
      </c>
      <c r="G547" t="s">
        <v>8230</v>
      </c>
      <c r="H547" t="s">
        <v>8249</v>
      </c>
      <c r="I547" s="9">
        <v>1447600389</v>
      </c>
      <c r="J547">
        <v>1444140789</v>
      </c>
      <c r="K547" t="b">
        <v>0</v>
      </c>
      <c r="L547">
        <v>34</v>
      </c>
      <c r="M547" t="b">
        <v>0</v>
      </c>
      <c r="N547" s="11">
        <f t="shared" si="34"/>
        <v>27.383999999999997</v>
      </c>
      <c r="O547" s="22">
        <f t="shared" si="32"/>
        <v>42283.592465277776</v>
      </c>
      <c r="P547" s="18">
        <f t="shared" si="33"/>
        <v>42323.634131944447</v>
      </c>
      <c r="Q547" t="s">
        <v>8272</v>
      </c>
      <c r="R547" s="7">
        <f t="shared" si="35"/>
        <v>402.70588235294116</v>
      </c>
      <c r="S547" s="12" t="s">
        <v>8318</v>
      </c>
      <c r="T547" t="s">
        <v>8319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7">
        <v>60000</v>
      </c>
      <c r="E548">
        <v>52</v>
      </c>
      <c r="F548" t="s">
        <v>8221</v>
      </c>
      <c r="G548" t="s">
        <v>8224</v>
      </c>
      <c r="H548" t="s">
        <v>8246</v>
      </c>
      <c r="I548" s="9">
        <v>1445097715</v>
      </c>
      <c r="J548">
        <v>1441209715</v>
      </c>
      <c r="K548" t="b">
        <v>0</v>
      </c>
      <c r="L548">
        <v>2</v>
      </c>
      <c r="M548" t="b">
        <v>0</v>
      </c>
      <c r="N548" s="11">
        <f t="shared" si="34"/>
        <v>8.666666666666667E-2</v>
      </c>
      <c r="O548" s="22">
        <f t="shared" si="32"/>
        <v>42249.667997685188</v>
      </c>
      <c r="P548" s="18">
        <f t="shared" si="33"/>
        <v>42294.667997685188</v>
      </c>
      <c r="Q548" t="s">
        <v>8272</v>
      </c>
      <c r="R548" s="7">
        <f t="shared" si="35"/>
        <v>26</v>
      </c>
      <c r="S548" s="12" t="s">
        <v>8318</v>
      </c>
      <c r="T548" t="s">
        <v>8319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7">
        <v>7500</v>
      </c>
      <c r="E549">
        <v>0</v>
      </c>
      <c r="F549" t="s">
        <v>8221</v>
      </c>
      <c r="G549" t="s">
        <v>8225</v>
      </c>
      <c r="H549" t="s">
        <v>8247</v>
      </c>
      <c r="I549" s="9">
        <v>1455122564</v>
      </c>
      <c r="J549">
        <v>1452530564</v>
      </c>
      <c r="K549" t="b">
        <v>0</v>
      </c>
      <c r="L549">
        <v>0</v>
      </c>
      <c r="M549" t="b">
        <v>0</v>
      </c>
      <c r="N549" s="11">
        <f t="shared" si="34"/>
        <v>0</v>
      </c>
      <c r="O549" s="22">
        <f t="shared" si="32"/>
        <v>42380.696342592593</v>
      </c>
      <c r="P549" s="18">
        <f t="shared" si="33"/>
        <v>42410.696342592593</v>
      </c>
      <c r="Q549" t="s">
        <v>8272</v>
      </c>
      <c r="R549" s="7" t="e">
        <f t="shared" si="35"/>
        <v>#DIV/0!</v>
      </c>
      <c r="S549" s="12" t="s">
        <v>8318</v>
      </c>
      <c r="T549" t="s">
        <v>8319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7">
        <v>10000</v>
      </c>
      <c r="E550">
        <v>9</v>
      </c>
      <c r="F550" t="s">
        <v>8221</v>
      </c>
      <c r="G550" t="s">
        <v>8225</v>
      </c>
      <c r="H550" t="s">
        <v>8247</v>
      </c>
      <c r="I550" s="9">
        <v>1446154848</v>
      </c>
      <c r="J550">
        <v>1443562848</v>
      </c>
      <c r="K550" t="b">
        <v>0</v>
      </c>
      <c r="L550">
        <v>1</v>
      </c>
      <c r="M550" t="b">
        <v>0</v>
      </c>
      <c r="N550" s="11">
        <f t="shared" si="34"/>
        <v>0.09</v>
      </c>
      <c r="O550" s="22">
        <f t="shared" si="32"/>
        <v>42276.903333333335</v>
      </c>
      <c r="P550" s="18">
        <f t="shared" si="33"/>
        <v>42306.903333333335</v>
      </c>
      <c r="Q550" t="s">
        <v>8272</v>
      </c>
      <c r="R550" s="7">
        <f t="shared" si="35"/>
        <v>9</v>
      </c>
      <c r="S550" s="12" t="s">
        <v>8318</v>
      </c>
      <c r="T550" t="s">
        <v>8319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7">
        <v>2500</v>
      </c>
      <c r="E551">
        <v>68</v>
      </c>
      <c r="F551" t="s">
        <v>8221</v>
      </c>
      <c r="G551" t="s">
        <v>8225</v>
      </c>
      <c r="H551" t="s">
        <v>8247</v>
      </c>
      <c r="I551" s="9">
        <v>1436368622</v>
      </c>
      <c r="J551">
        <v>1433776622</v>
      </c>
      <c r="K551" t="b">
        <v>0</v>
      </c>
      <c r="L551">
        <v>8</v>
      </c>
      <c r="M551" t="b">
        <v>0</v>
      </c>
      <c r="N551" s="11">
        <f t="shared" si="34"/>
        <v>2.7199999999999998</v>
      </c>
      <c r="O551" s="22">
        <f t="shared" si="32"/>
        <v>42163.636828703704</v>
      </c>
      <c r="P551" s="18">
        <f t="shared" si="33"/>
        <v>42193.636828703704</v>
      </c>
      <c r="Q551" t="s">
        <v>8272</v>
      </c>
      <c r="R551" s="7">
        <f t="shared" si="35"/>
        <v>8.5</v>
      </c>
      <c r="S551" s="12" t="s">
        <v>8318</v>
      </c>
      <c r="T551" t="s">
        <v>8319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7">
        <v>5000</v>
      </c>
      <c r="E552">
        <v>35</v>
      </c>
      <c r="F552" t="s">
        <v>8221</v>
      </c>
      <c r="G552" t="s">
        <v>8229</v>
      </c>
      <c r="H552" t="s">
        <v>8251</v>
      </c>
      <c r="I552" s="9">
        <v>1485838800</v>
      </c>
      <c r="J552">
        <v>1484756245</v>
      </c>
      <c r="K552" t="b">
        <v>0</v>
      </c>
      <c r="L552">
        <v>4</v>
      </c>
      <c r="M552" t="b">
        <v>0</v>
      </c>
      <c r="N552" s="11">
        <f t="shared" si="34"/>
        <v>0.70000000000000007</v>
      </c>
      <c r="O552" s="22">
        <f t="shared" si="32"/>
        <v>42753.678761574076</v>
      </c>
      <c r="P552" s="18">
        <f t="shared" si="33"/>
        <v>42766.208333333328</v>
      </c>
      <c r="Q552" t="s">
        <v>8272</v>
      </c>
      <c r="R552" s="7">
        <f t="shared" si="35"/>
        <v>8.75</v>
      </c>
      <c r="S552" s="12" t="s">
        <v>8318</v>
      </c>
      <c r="T552" t="s">
        <v>8319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7">
        <v>75000</v>
      </c>
      <c r="E553">
        <v>3781</v>
      </c>
      <c r="F553" t="s">
        <v>8221</v>
      </c>
      <c r="G553" t="s">
        <v>8224</v>
      </c>
      <c r="H553" t="s">
        <v>8246</v>
      </c>
      <c r="I553" s="9">
        <v>1438451580</v>
      </c>
      <c r="J553">
        <v>1434609424</v>
      </c>
      <c r="K553" t="b">
        <v>0</v>
      </c>
      <c r="L553">
        <v>28</v>
      </c>
      <c r="M553" t="b">
        <v>0</v>
      </c>
      <c r="N553" s="11">
        <f t="shared" si="34"/>
        <v>5.0413333333333332</v>
      </c>
      <c r="O553" s="22">
        <f t="shared" si="32"/>
        <v>42173.275740740741</v>
      </c>
      <c r="P553" s="18">
        <f t="shared" si="33"/>
        <v>42217.745138888888</v>
      </c>
      <c r="Q553" t="s">
        <v>8272</v>
      </c>
      <c r="R553" s="7">
        <f t="shared" si="35"/>
        <v>135.03571428571428</v>
      </c>
      <c r="S553" s="12" t="s">
        <v>8318</v>
      </c>
      <c r="T553" t="s">
        <v>8319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7">
        <v>45000</v>
      </c>
      <c r="E554">
        <v>0</v>
      </c>
      <c r="F554" t="s">
        <v>8221</v>
      </c>
      <c r="G554" t="s">
        <v>8229</v>
      </c>
      <c r="H554" t="s">
        <v>8251</v>
      </c>
      <c r="I554" s="9">
        <v>1452350896</v>
      </c>
      <c r="J554">
        <v>1447166896</v>
      </c>
      <c r="K554" t="b">
        <v>0</v>
      </c>
      <c r="L554">
        <v>0</v>
      </c>
      <c r="M554" t="b">
        <v>0</v>
      </c>
      <c r="N554" s="11">
        <f t="shared" si="34"/>
        <v>0</v>
      </c>
      <c r="O554" s="22">
        <f t="shared" si="32"/>
        <v>42318.616851851853</v>
      </c>
      <c r="P554" s="18">
        <f t="shared" si="33"/>
        <v>42378.616851851853</v>
      </c>
      <c r="Q554" t="s">
        <v>8272</v>
      </c>
      <c r="R554" s="7" t="e">
        <f t="shared" si="35"/>
        <v>#DIV/0!</v>
      </c>
      <c r="S554" s="12" t="s">
        <v>8318</v>
      </c>
      <c r="T554" t="s">
        <v>8319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7">
        <v>25000</v>
      </c>
      <c r="E555">
        <v>123</v>
      </c>
      <c r="F555" t="s">
        <v>8221</v>
      </c>
      <c r="G555" t="s">
        <v>8224</v>
      </c>
      <c r="H555" t="s">
        <v>8246</v>
      </c>
      <c r="I555" s="9">
        <v>1415988991</v>
      </c>
      <c r="J555">
        <v>1413393391</v>
      </c>
      <c r="K555" t="b">
        <v>0</v>
      </c>
      <c r="L555">
        <v>6</v>
      </c>
      <c r="M555" t="b">
        <v>0</v>
      </c>
      <c r="N555" s="11">
        <f t="shared" si="34"/>
        <v>0.49199999999999999</v>
      </c>
      <c r="O555" s="22">
        <f t="shared" si="32"/>
        <v>41927.71980324074</v>
      </c>
      <c r="P555" s="18">
        <f t="shared" si="33"/>
        <v>41957.761469907404</v>
      </c>
      <c r="Q555" t="s">
        <v>8272</v>
      </c>
      <c r="R555" s="7">
        <f t="shared" si="35"/>
        <v>20.5</v>
      </c>
      <c r="S555" s="12" t="s">
        <v>8318</v>
      </c>
      <c r="T555" t="s">
        <v>8319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7">
        <v>3870</v>
      </c>
      <c r="E556">
        <v>1416</v>
      </c>
      <c r="F556" t="s">
        <v>8221</v>
      </c>
      <c r="G556" t="s">
        <v>8224</v>
      </c>
      <c r="H556" t="s">
        <v>8246</v>
      </c>
      <c r="I556" s="9">
        <v>1413735972</v>
      </c>
      <c r="J556">
        <v>1411143972</v>
      </c>
      <c r="K556" t="b">
        <v>0</v>
      </c>
      <c r="L556">
        <v>22</v>
      </c>
      <c r="M556" t="b">
        <v>0</v>
      </c>
      <c r="N556" s="11">
        <f t="shared" si="34"/>
        <v>36.589147286821706</v>
      </c>
      <c r="O556" s="22">
        <f t="shared" si="32"/>
        <v>41901.684861111113</v>
      </c>
      <c r="P556" s="18">
        <f t="shared" si="33"/>
        <v>41931.684861111113</v>
      </c>
      <c r="Q556" t="s">
        <v>8272</v>
      </c>
      <c r="R556" s="7">
        <f t="shared" si="35"/>
        <v>64.36363636363636</v>
      </c>
      <c r="S556" s="12" t="s">
        <v>8318</v>
      </c>
      <c r="T556" t="s">
        <v>8319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7">
        <v>7500</v>
      </c>
      <c r="E557">
        <v>0</v>
      </c>
      <c r="F557" t="s">
        <v>8221</v>
      </c>
      <c r="G557" t="s">
        <v>8225</v>
      </c>
      <c r="H557" t="s">
        <v>8247</v>
      </c>
      <c r="I557" s="9">
        <v>1465720143</v>
      </c>
      <c r="J557">
        <v>1463128143</v>
      </c>
      <c r="K557" t="b">
        <v>0</v>
      </c>
      <c r="L557">
        <v>0</v>
      </c>
      <c r="M557" t="b">
        <v>0</v>
      </c>
      <c r="N557" s="11">
        <f t="shared" si="34"/>
        <v>0</v>
      </c>
      <c r="O557" s="22">
        <f t="shared" si="32"/>
        <v>42503.353506944448</v>
      </c>
      <c r="P557" s="18">
        <f t="shared" si="33"/>
        <v>42533.353506944448</v>
      </c>
      <c r="Q557" t="s">
        <v>8272</v>
      </c>
      <c r="R557" s="7" t="e">
        <f t="shared" si="35"/>
        <v>#DIV/0!</v>
      </c>
      <c r="S557" s="12" t="s">
        <v>8318</v>
      </c>
      <c r="T557" t="s">
        <v>8319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7">
        <v>8000</v>
      </c>
      <c r="E558">
        <v>200</v>
      </c>
      <c r="F558" t="s">
        <v>8221</v>
      </c>
      <c r="G558" t="s">
        <v>8224</v>
      </c>
      <c r="H558" t="s">
        <v>8246</v>
      </c>
      <c r="I558" s="9">
        <v>1452112717</v>
      </c>
      <c r="J558">
        <v>1449520717</v>
      </c>
      <c r="K558" t="b">
        <v>0</v>
      </c>
      <c r="L558">
        <v>1</v>
      </c>
      <c r="M558" t="b">
        <v>0</v>
      </c>
      <c r="N558" s="11">
        <f t="shared" si="34"/>
        <v>2.5</v>
      </c>
      <c r="O558" s="22">
        <f t="shared" si="32"/>
        <v>42345.860150462962</v>
      </c>
      <c r="P558" s="18">
        <f t="shared" si="33"/>
        <v>42375.860150462962</v>
      </c>
      <c r="Q558" t="s">
        <v>8272</v>
      </c>
      <c r="R558" s="7">
        <f t="shared" si="35"/>
        <v>200</v>
      </c>
      <c r="S558" s="12" t="s">
        <v>8318</v>
      </c>
      <c r="T558" t="s">
        <v>8319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7">
        <v>150000</v>
      </c>
      <c r="E559">
        <v>1366</v>
      </c>
      <c r="F559" t="s">
        <v>8221</v>
      </c>
      <c r="G559" t="s">
        <v>8236</v>
      </c>
      <c r="H559" t="s">
        <v>8249</v>
      </c>
      <c r="I559" s="9">
        <v>1480721803</v>
      </c>
      <c r="J559">
        <v>1478126203</v>
      </c>
      <c r="K559" t="b">
        <v>0</v>
      </c>
      <c r="L559">
        <v>20</v>
      </c>
      <c r="M559" t="b">
        <v>0</v>
      </c>
      <c r="N559" s="11">
        <f t="shared" si="34"/>
        <v>0.91066666666666674</v>
      </c>
      <c r="O559" s="22">
        <f t="shared" si="32"/>
        <v>42676.942164351851</v>
      </c>
      <c r="P559" s="18">
        <f t="shared" si="33"/>
        <v>42706.983831018515</v>
      </c>
      <c r="Q559" t="s">
        <v>8272</v>
      </c>
      <c r="R559" s="7">
        <f t="shared" si="35"/>
        <v>68.3</v>
      </c>
      <c r="S559" s="12" t="s">
        <v>8318</v>
      </c>
      <c r="T559" t="s">
        <v>8319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7">
        <v>750</v>
      </c>
      <c r="E560">
        <v>0</v>
      </c>
      <c r="F560" t="s">
        <v>8221</v>
      </c>
      <c r="G560" t="s">
        <v>8224</v>
      </c>
      <c r="H560" t="s">
        <v>8246</v>
      </c>
      <c r="I560" s="9">
        <v>1427227905</v>
      </c>
      <c r="J560">
        <v>1424639505</v>
      </c>
      <c r="K560" t="b">
        <v>0</v>
      </c>
      <c r="L560">
        <v>0</v>
      </c>
      <c r="M560" t="b">
        <v>0</v>
      </c>
      <c r="N560" s="11">
        <f t="shared" si="34"/>
        <v>0</v>
      </c>
      <c r="O560" s="22">
        <f t="shared" si="32"/>
        <v>42057.883159722223</v>
      </c>
      <c r="P560" s="18">
        <f t="shared" si="33"/>
        <v>42087.841493055559</v>
      </c>
      <c r="Q560" t="s">
        <v>8272</v>
      </c>
      <c r="R560" s="7" t="e">
        <f t="shared" si="35"/>
        <v>#DIV/0!</v>
      </c>
      <c r="S560" s="12" t="s">
        <v>8318</v>
      </c>
      <c r="T560" t="s">
        <v>8319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7">
        <v>240000</v>
      </c>
      <c r="E561">
        <v>50</v>
      </c>
      <c r="F561" t="s">
        <v>8221</v>
      </c>
      <c r="G561" t="s">
        <v>8224</v>
      </c>
      <c r="H561" t="s">
        <v>8246</v>
      </c>
      <c r="I561" s="9">
        <v>1449989260</v>
      </c>
      <c r="J561">
        <v>1447397260</v>
      </c>
      <c r="K561" t="b">
        <v>0</v>
      </c>
      <c r="L561">
        <v>1</v>
      </c>
      <c r="M561" t="b">
        <v>0</v>
      </c>
      <c r="N561" s="11">
        <f t="shared" si="34"/>
        <v>2.0833333333333336E-2</v>
      </c>
      <c r="O561" s="22">
        <f t="shared" si="32"/>
        <v>42321.283101851848</v>
      </c>
      <c r="P561" s="18">
        <f t="shared" si="33"/>
        <v>42351.283101851848</v>
      </c>
      <c r="Q561" t="s">
        <v>8272</v>
      </c>
      <c r="R561" s="7">
        <f t="shared" si="35"/>
        <v>50</v>
      </c>
      <c r="S561" s="12" t="s">
        <v>8318</v>
      </c>
      <c r="T561" t="s">
        <v>8319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7">
        <v>100000</v>
      </c>
      <c r="E562">
        <v>12</v>
      </c>
      <c r="F562" t="s">
        <v>8221</v>
      </c>
      <c r="G562" t="s">
        <v>8229</v>
      </c>
      <c r="H562" t="s">
        <v>8251</v>
      </c>
      <c r="I562" s="9">
        <v>1418841045</v>
      </c>
      <c r="J562">
        <v>1416249045</v>
      </c>
      <c r="K562" t="b">
        <v>0</v>
      </c>
      <c r="L562">
        <v>3</v>
      </c>
      <c r="M562" t="b">
        <v>0</v>
      </c>
      <c r="N562" s="11">
        <f t="shared" si="34"/>
        <v>1.2E-2</v>
      </c>
      <c r="O562" s="22">
        <f t="shared" si="32"/>
        <v>41960.771354166667</v>
      </c>
      <c r="P562" s="18">
        <f t="shared" si="33"/>
        <v>41990.771354166667</v>
      </c>
      <c r="Q562" t="s">
        <v>8272</v>
      </c>
      <c r="R562" s="7">
        <f t="shared" si="35"/>
        <v>4</v>
      </c>
      <c r="S562" s="12" t="s">
        <v>8318</v>
      </c>
      <c r="T562" t="s">
        <v>8319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7">
        <v>15000</v>
      </c>
      <c r="E563">
        <v>55</v>
      </c>
      <c r="F563" t="s">
        <v>8221</v>
      </c>
      <c r="G563" t="s">
        <v>8224</v>
      </c>
      <c r="H563" t="s">
        <v>8246</v>
      </c>
      <c r="I563" s="9">
        <v>1445874513</v>
      </c>
      <c r="J563">
        <v>1442850513</v>
      </c>
      <c r="K563" t="b">
        <v>0</v>
      </c>
      <c r="L563">
        <v>2</v>
      </c>
      <c r="M563" t="b">
        <v>0</v>
      </c>
      <c r="N563" s="11">
        <f t="shared" si="34"/>
        <v>0.36666666666666664</v>
      </c>
      <c r="O563" s="22">
        <f t="shared" si="32"/>
        <v>42268.658715277779</v>
      </c>
      <c r="P563" s="18">
        <f t="shared" si="33"/>
        <v>42303.658715277779</v>
      </c>
      <c r="Q563" t="s">
        <v>8272</v>
      </c>
      <c r="R563" s="7">
        <f t="shared" si="35"/>
        <v>27.5</v>
      </c>
      <c r="S563" s="12" t="s">
        <v>8318</v>
      </c>
      <c r="T563" t="s">
        <v>8319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7">
        <v>50000</v>
      </c>
      <c r="E564">
        <v>0</v>
      </c>
      <c r="F564" t="s">
        <v>8221</v>
      </c>
      <c r="G564" t="s">
        <v>8233</v>
      </c>
      <c r="H564" t="s">
        <v>8249</v>
      </c>
      <c r="I564" s="9">
        <v>1482052815</v>
      </c>
      <c r="J564">
        <v>1479460815</v>
      </c>
      <c r="K564" t="b">
        <v>0</v>
      </c>
      <c r="L564">
        <v>0</v>
      </c>
      <c r="M564" t="b">
        <v>0</v>
      </c>
      <c r="N564" s="11">
        <f t="shared" si="34"/>
        <v>0</v>
      </c>
      <c r="O564" s="22">
        <f t="shared" si="32"/>
        <v>42692.389062500006</v>
      </c>
      <c r="P564" s="18">
        <f t="shared" si="33"/>
        <v>42722.389062500006</v>
      </c>
      <c r="Q564" t="s">
        <v>8272</v>
      </c>
      <c r="R564" s="7" t="e">
        <f t="shared" si="35"/>
        <v>#DIV/0!</v>
      </c>
      <c r="S564" s="12" t="s">
        <v>8318</v>
      </c>
      <c r="T564" t="s">
        <v>8319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7">
        <v>75000</v>
      </c>
      <c r="E565">
        <v>68</v>
      </c>
      <c r="F565" t="s">
        <v>8221</v>
      </c>
      <c r="G565" t="s">
        <v>8226</v>
      </c>
      <c r="H565" t="s">
        <v>8248</v>
      </c>
      <c r="I565" s="9">
        <v>1424137247</v>
      </c>
      <c r="J565">
        <v>1421545247</v>
      </c>
      <c r="K565" t="b">
        <v>0</v>
      </c>
      <c r="L565">
        <v>2</v>
      </c>
      <c r="M565" t="b">
        <v>0</v>
      </c>
      <c r="N565" s="11">
        <f t="shared" si="34"/>
        <v>9.0666666666666659E-2</v>
      </c>
      <c r="O565" s="22">
        <f t="shared" si="32"/>
        <v>42022.069988425923</v>
      </c>
      <c r="P565" s="18">
        <f t="shared" si="33"/>
        <v>42052.069988425923</v>
      </c>
      <c r="Q565" t="s">
        <v>8272</v>
      </c>
      <c r="R565" s="7">
        <f t="shared" si="35"/>
        <v>34</v>
      </c>
      <c r="S565" s="12" t="s">
        <v>8318</v>
      </c>
      <c r="T565" t="s">
        <v>8319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7">
        <v>18000</v>
      </c>
      <c r="E566">
        <v>1</v>
      </c>
      <c r="F566" t="s">
        <v>8221</v>
      </c>
      <c r="G566" t="s">
        <v>8230</v>
      </c>
      <c r="H566" t="s">
        <v>8249</v>
      </c>
      <c r="I566" s="9">
        <v>1457822275</v>
      </c>
      <c r="J566">
        <v>1455230275</v>
      </c>
      <c r="K566" t="b">
        <v>0</v>
      </c>
      <c r="L566">
        <v>1</v>
      </c>
      <c r="M566" t="b">
        <v>0</v>
      </c>
      <c r="N566" s="11">
        <f t="shared" si="34"/>
        <v>5.5555555555555558E-3</v>
      </c>
      <c r="O566" s="22">
        <f t="shared" si="32"/>
        <v>42411.942997685182</v>
      </c>
      <c r="P566" s="18">
        <f t="shared" si="33"/>
        <v>42441.942997685182</v>
      </c>
      <c r="Q566" t="s">
        <v>8272</v>
      </c>
      <c r="R566" s="7">
        <f t="shared" si="35"/>
        <v>1</v>
      </c>
      <c r="S566" s="12" t="s">
        <v>8318</v>
      </c>
      <c r="T566" t="s">
        <v>8319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7">
        <v>25000</v>
      </c>
      <c r="E567">
        <v>0</v>
      </c>
      <c r="F567" t="s">
        <v>8221</v>
      </c>
      <c r="G567" t="s">
        <v>8225</v>
      </c>
      <c r="H567" t="s">
        <v>8247</v>
      </c>
      <c r="I567" s="9">
        <v>1436554249</v>
      </c>
      <c r="J567">
        <v>1433962249</v>
      </c>
      <c r="K567" t="b">
        <v>0</v>
      </c>
      <c r="L567">
        <v>0</v>
      </c>
      <c r="M567" t="b">
        <v>0</v>
      </c>
      <c r="N567" s="11">
        <f t="shared" si="34"/>
        <v>0</v>
      </c>
      <c r="O567" s="22">
        <f t="shared" si="32"/>
        <v>42165.785289351858</v>
      </c>
      <c r="P567" s="18">
        <f t="shared" si="33"/>
        <v>42195.785289351858</v>
      </c>
      <c r="Q567" t="s">
        <v>8272</v>
      </c>
      <c r="R567" s="7" t="e">
        <f t="shared" si="35"/>
        <v>#DIV/0!</v>
      </c>
      <c r="S567" s="12" t="s">
        <v>8318</v>
      </c>
      <c r="T567" t="s">
        <v>8319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7">
        <v>5000</v>
      </c>
      <c r="E568">
        <v>1</v>
      </c>
      <c r="F568" t="s">
        <v>8221</v>
      </c>
      <c r="G568" t="s">
        <v>8224</v>
      </c>
      <c r="H568" t="s">
        <v>8246</v>
      </c>
      <c r="I568" s="9">
        <v>1468513533</v>
      </c>
      <c r="J568">
        <v>1465921533</v>
      </c>
      <c r="K568" t="b">
        <v>0</v>
      </c>
      <c r="L568">
        <v>1</v>
      </c>
      <c r="M568" t="b">
        <v>0</v>
      </c>
      <c r="N568" s="11">
        <f t="shared" si="34"/>
        <v>0.02</v>
      </c>
      <c r="O568" s="22">
        <f t="shared" si="32"/>
        <v>42535.68440972222</v>
      </c>
      <c r="P568" s="18">
        <f t="shared" si="33"/>
        <v>42565.68440972222</v>
      </c>
      <c r="Q568" t="s">
        <v>8272</v>
      </c>
      <c r="R568" s="7">
        <f t="shared" si="35"/>
        <v>1</v>
      </c>
      <c r="S568" s="12" t="s">
        <v>8318</v>
      </c>
      <c r="T568" t="s">
        <v>8319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7">
        <v>10000</v>
      </c>
      <c r="E569">
        <v>0</v>
      </c>
      <c r="F569" t="s">
        <v>8221</v>
      </c>
      <c r="G569" t="s">
        <v>8224</v>
      </c>
      <c r="H569" t="s">
        <v>8246</v>
      </c>
      <c r="I569" s="9">
        <v>1420143194</v>
      </c>
      <c r="J569">
        <v>1417551194</v>
      </c>
      <c r="K569" t="b">
        <v>0</v>
      </c>
      <c r="L569">
        <v>0</v>
      </c>
      <c r="M569" t="b">
        <v>0</v>
      </c>
      <c r="N569" s="11">
        <f t="shared" si="34"/>
        <v>0</v>
      </c>
      <c r="O569" s="22">
        <f t="shared" si="32"/>
        <v>41975.842523148152</v>
      </c>
      <c r="P569" s="18">
        <f t="shared" si="33"/>
        <v>42005.842523148152</v>
      </c>
      <c r="Q569" t="s">
        <v>8272</v>
      </c>
      <c r="R569" s="7" t="e">
        <f t="shared" si="35"/>
        <v>#DIV/0!</v>
      </c>
      <c r="S569" s="12" t="s">
        <v>8318</v>
      </c>
      <c r="T569" t="s">
        <v>8319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7">
        <v>24500</v>
      </c>
      <c r="E570">
        <v>245</v>
      </c>
      <c r="F570" t="s">
        <v>8221</v>
      </c>
      <c r="G570" t="s">
        <v>8228</v>
      </c>
      <c r="H570" t="s">
        <v>8250</v>
      </c>
      <c r="I570" s="9">
        <v>1452942000</v>
      </c>
      <c r="J570">
        <v>1449785223</v>
      </c>
      <c r="K570" t="b">
        <v>0</v>
      </c>
      <c r="L570">
        <v>5</v>
      </c>
      <c r="M570" t="b">
        <v>0</v>
      </c>
      <c r="N570" s="11">
        <f t="shared" si="34"/>
        <v>1</v>
      </c>
      <c r="O570" s="22">
        <f t="shared" si="32"/>
        <v>42348.9215625</v>
      </c>
      <c r="P570" s="18">
        <f t="shared" si="33"/>
        <v>42385.458333333328</v>
      </c>
      <c r="Q570" t="s">
        <v>8272</v>
      </c>
      <c r="R570" s="7">
        <f t="shared" si="35"/>
        <v>49</v>
      </c>
      <c r="S570" s="12" t="s">
        <v>8318</v>
      </c>
      <c r="T570" t="s">
        <v>8319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7">
        <v>2500</v>
      </c>
      <c r="E571">
        <v>20</v>
      </c>
      <c r="F571" t="s">
        <v>8221</v>
      </c>
      <c r="G571" t="s">
        <v>8229</v>
      </c>
      <c r="H571" t="s">
        <v>8251</v>
      </c>
      <c r="I571" s="9">
        <v>1451679612</v>
      </c>
      <c r="J571">
        <v>1449087612</v>
      </c>
      <c r="K571" t="b">
        <v>0</v>
      </c>
      <c r="L571">
        <v>1</v>
      </c>
      <c r="M571" t="b">
        <v>0</v>
      </c>
      <c r="N571" s="11">
        <f t="shared" si="34"/>
        <v>0.8</v>
      </c>
      <c r="O571" s="22">
        <f t="shared" si="32"/>
        <v>42340.847361111111</v>
      </c>
      <c r="P571" s="18">
        <f t="shared" si="33"/>
        <v>42370.847361111111</v>
      </c>
      <c r="Q571" t="s">
        <v>8272</v>
      </c>
      <c r="R571" s="7">
        <f t="shared" si="35"/>
        <v>20</v>
      </c>
      <c r="S571" s="12" t="s">
        <v>8318</v>
      </c>
      <c r="T571" t="s">
        <v>8319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7">
        <v>85000</v>
      </c>
      <c r="E572">
        <v>142</v>
      </c>
      <c r="F572" t="s">
        <v>8221</v>
      </c>
      <c r="G572" t="s">
        <v>8224</v>
      </c>
      <c r="H572" t="s">
        <v>8246</v>
      </c>
      <c r="I572" s="9">
        <v>1455822569</v>
      </c>
      <c r="J572">
        <v>1453230569</v>
      </c>
      <c r="K572" t="b">
        <v>0</v>
      </c>
      <c r="L572">
        <v>1</v>
      </c>
      <c r="M572" t="b">
        <v>0</v>
      </c>
      <c r="N572" s="11">
        <f t="shared" si="34"/>
        <v>0.16705882352941176</v>
      </c>
      <c r="O572" s="22">
        <f t="shared" si="32"/>
        <v>42388.798252314817</v>
      </c>
      <c r="P572" s="18">
        <f t="shared" si="33"/>
        <v>42418.798252314817</v>
      </c>
      <c r="Q572" t="s">
        <v>8272</v>
      </c>
      <c r="R572" s="7">
        <f t="shared" si="35"/>
        <v>142</v>
      </c>
      <c r="S572" s="12" t="s">
        <v>8318</v>
      </c>
      <c r="T572" t="s">
        <v>8319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7">
        <v>25000</v>
      </c>
      <c r="E573">
        <v>106</v>
      </c>
      <c r="F573" t="s">
        <v>8221</v>
      </c>
      <c r="G573" t="s">
        <v>8224</v>
      </c>
      <c r="H573" t="s">
        <v>8246</v>
      </c>
      <c r="I573" s="9">
        <v>1437969540</v>
      </c>
      <c r="J573">
        <v>1436297723</v>
      </c>
      <c r="K573" t="b">
        <v>0</v>
      </c>
      <c r="L573">
        <v>2</v>
      </c>
      <c r="M573" t="b">
        <v>0</v>
      </c>
      <c r="N573" s="11">
        <f t="shared" si="34"/>
        <v>0.42399999999999999</v>
      </c>
      <c r="O573" s="22">
        <f t="shared" si="32"/>
        <v>42192.816238425927</v>
      </c>
      <c r="P573" s="18">
        <f t="shared" si="33"/>
        <v>42212.165972222225</v>
      </c>
      <c r="Q573" t="s">
        <v>8272</v>
      </c>
      <c r="R573" s="7">
        <f t="shared" si="35"/>
        <v>53</v>
      </c>
      <c r="S573" s="12" t="s">
        <v>8318</v>
      </c>
      <c r="T573" t="s">
        <v>8319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7">
        <v>2500</v>
      </c>
      <c r="E574">
        <v>0</v>
      </c>
      <c r="F574" t="s">
        <v>8221</v>
      </c>
      <c r="G574" t="s">
        <v>8224</v>
      </c>
      <c r="H574" t="s">
        <v>8246</v>
      </c>
      <c r="I574" s="9">
        <v>1446660688</v>
      </c>
      <c r="J574">
        <v>1444065088</v>
      </c>
      <c r="K574" t="b">
        <v>0</v>
      </c>
      <c r="L574">
        <v>0</v>
      </c>
      <c r="M574" t="b">
        <v>0</v>
      </c>
      <c r="N574" s="11">
        <f t="shared" si="34"/>
        <v>0</v>
      </c>
      <c r="O574" s="22">
        <f t="shared" si="32"/>
        <v>42282.71629629629</v>
      </c>
      <c r="P574" s="18">
        <f t="shared" si="33"/>
        <v>42312.757962962962</v>
      </c>
      <c r="Q574" t="s">
        <v>8272</v>
      </c>
      <c r="R574" s="7" t="e">
        <f t="shared" si="35"/>
        <v>#DIV/0!</v>
      </c>
      <c r="S574" s="12" t="s">
        <v>8318</v>
      </c>
      <c r="T574" t="s">
        <v>8319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7">
        <v>88888</v>
      </c>
      <c r="E575">
        <v>346</v>
      </c>
      <c r="F575" t="s">
        <v>8221</v>
      </c>
      <c r="G575" t="s">
        <v>8224</v>
      </c>
      <c r="H575" t="s">
        <v>8246</v>
      </c>
      <c r="I575" s="9">
        <v>1421543520</v>
      </c>
      <c r="J575">
        <v>1416445931</v>
      </c>
      <c r="K575" t="b">
        <v>0</v>
      </c>
      <c r="L575">
        <v>9</v>
      </c>
      <c r="M575" t="b">
        <v>0</v>
      </c>
      <c r="N575" s="11">
        <f t="shared" si="34"/>
        <v>0.38925389253892539</v>
      </c>
      <c r="O575" s="22">
        <f t="shared" si="32"/>
        <v>41963.050127314811</v>
      </c>
      <c r="P575" s="18">
        <f t="shared" si="33"/>
        <v>42022.05</v>
      </c>
      <c r="Q575" t="s">
        <v>8272</v>
      </c>
      <c r="R575" s="7">
        <f t="shared" si="35"/>
        <v>38.444444444444443</v>
      </c>
      <c r="S575" s="12" t="s">
        <v>8318</v>
      </c>
      <c r="T575" t="s">
        <v>8319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7">
        <v>11180</v>
      </c>
      <c r="E576">
        <v>80</v>
      </c>
      <c r="F576" t="s">
        <v>8221</v>
      </c>
      <c r="G576" t="s">
        <v>8225</v>
      </c>
      <c r="H576" t="s">
        <v>8247</v>
      </c>
      <c r="I576" s="9">
        <v>1476873507</v>
      </c>
      <c r="J576">
        <v>1474281507</v>
      </c>
      <c r="K576" t="b">
        <v>0</v>
      </c>
      <c r="L576">
        <v>4</v>
      </c>
      <c r="M576" t="b">
        <v>0</v>
      </c>
      <c r="N576" s="11">
        <f t="shared" si="34"/>
        <v>0.7155635062611807</v>
      </c>
      <c r="O576" s="22">
        <f t="shared" si="32"/>
        <v>42632.443368055552</v>
      </c>
      <c r="P576" s="18">
        <f t="shared" si="33"/>
        <v>42662.443368055552</v>
      </c>
      <c r="Q576" t="s">
        <v>8272</v>
      </c>
      <c r="R576" s="7">
        <f t="shared" si="35"/>
        <v>20</v>
      </c>
      <c r="S576" s="12" t="s">
        <v>8318</v>
      </c>
      <c r="T576" t="s">
        <v>8319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7">
        <v>60000</v>
      </c>
      <c r="E577">
        <v>259</v>
      </c>
      <c r="F577" t="s">
        <v>8221</v>
      </c>
      <c r="G577" t="s">
        <v>8236</v>
      </c>
      <c r="H577" t="s">
        <v>8249</v>
      </c>
      <c r="I577" s="9">
        <v>1434213443</v>
      </c>
      <c r="J577">
        <v>1431621443</v>
      </c>
      <c r="K577" t="b">
        <v>0</v>
      </c>
      <c r="L577">
        <v>4</v>
      </c>
      <c r="M577" t="b">
        <v>0</v>
      </c>
      <c r="N577" s="11">
        <f t="shared" si="34"/>
        <v>0.43166666666666664</v>
      </c>
      <c r="O577" s="22">
        <f t="shared" si="32"/>
        <v>42138.692627314813</v>
      </c>
      <c r="P577" s="18">
        <f t="shared" si="33"/>
        <v>42168.692627314813</v>
      </c>
      <c r="Q577" t="s">
        <v>8272</v>
      </c>
      <c r="R577" s="7">
        <f t="shared" si="35"/>
        <v>64.75</v>
      </c>
      <c r="S577" s="12" t="s">
        <v>8318</v>
      </c>
      <c r="T577" t="s">
        <v>8319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7">
        <v>80000</v>
      </c>
      <c r="E578">
        <v>1</v>
      </c>
      <c r="F578" t="s">
        <v>8221</v>
      </c>
      <c r="G578" t="s">
        <v>8224</v>
      </c>
      <c r="H578" t="s">
        <v>8246</v>
      </c>
      <c r="I578" s="9">
        <v>1427537952</v>
      </c>
      <c r="J578">
        <v>1422357552</v>
      </c>
      <c r="K578" t="b">
        <v>0</v>
      </c>
      <c r="L578">
        <v>1</v>
      </c>
      <c r="M578" t="b">
        <v>0</v>
      </c>
      <c r="N578" s="11">
        <f t="shared" si="34"/>
        <v>1.25E-3</v>
      </c>
      <c r="O578" s="22">
        <f t="shared" ref="O578:O641" si="36">(((J578/60)/60)/24)+DATE(1970,1,1)</f>
        <v>42031.471666666665</v>
      </c>
      <c r="P578" s="18">
        <f t="shared" ref="P578:P641" si="37">(((I578/60)/60)/24)+DATE(1970,1,1)</f>
        <v>42091.43</v>
      </c>
      <c r="Q578" t="s">
        <v>8272</v>
      </c>
      <c r="R578" s="7">
        <f t="shared" si="35"/>
        <v>1</v>
      </c>
      <c r="S578" s="12" t="s">
        <v>8318</v>
      </c>
      <c r="T578" t="s">
        <v>8319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7">
        <v>5000</v>
      </c>
      <c r="E579">
        <v>10</v>
      </c>
      <c r="F579" t="s">
        <v>8221</v>
      </c>
      <c r="G579" t="s">
        <v>8224</v>
      </c>
      <c r="H579" t="s">
        <v>8246</v>
      </c>
      <c r="I579" s="9">
        <v>1463753302</v>
      </c>
      <c r="J579">
        <v>1458569302</v>
      </c>
      <c r="K579" t="b">
        <v>0</v>
      </c>
      <c r="L579">
        <v>1</v>
      </c>
      <c r="M579" t="b">
        <v>0</v>
      </c>
      <c r="N579" s="11">
        <f t="shared" ref="N579:N642" si="38">E579/D579*100</f>
        <v>0.2</v>
      </c>
      <c r="O579" s="22">
        <f t="shared" si="36"/>
        <v>42450.589143518519</v>
      </c>
      <c r="P579" s="18">
        <f t="shared" si="37"/>
        <v>42510.589143518519</v>
      </c>
      <c r="Q579" t="s">
        <v>8272</v>
      </c>
      <c r="R579" s="7">
        <f t="shared" ref="R579:R642" si="39">E579/L579</f>
        <v>10</v>
      </c>
      <c r="S579" s="12" t="s">
        <v>8318</v>
      </c>
      <c r="T579" t="s">
        <v>8319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7">
        <v>125000</v>
      </c>
      <c r="E580">
        <v>14</v>
      </c>
      <c r="F580" t="s">
        <v>8221</v>
      </c>
      <c r="G580" t="s">
        <v>8225</v>
      </c>
      <c r="H580" t="s">
        <v>8247</v>
      </c>
      <c r="I580" s="9">
        <v>1441633993</v>
      </c>
      <c r="J580">
        <v>1439560393</v>
      </c>
      <c r="K580" t="b">
        <v>0</v>
      </c>
      <c r="L580">
        <v>7</v>
      </c>
      <c r="M580" t="b">
        <v>0</v>
      </c>
      <c r="N580" s="11">
        <f t="shared" si="38"/>
        <v>1.12E-2</v>
      </c>
      <c r="O580" s="22">
        <f t="shared" si="36"/>
        <v>42230.578622685185</v>
      </c>
      <c r="P580" s="18">
        <f t="shared" si="37"/>
        <v>42254.578622685185</v>
      </c>
      <c r="Q580" t="s">
        <v>8272</v>
      </c>
      <c r="R580" s="7">
        <f t="shared" si="39"/>
        <v>2</v>
      </c>
      <c r="S580" s="12" t="s">
        <v>8318</v>
      </c>
      <c r="T580" t="s">
        <v>8319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7">
        <v>12000</v>
      </c>
      <c r="E581">
        <v>175</v>
      </c>
      <c r="F581" t="s">
        <v>8221</v>
      </c>
      <c r="G581" t="s">
        <v>8224</v>
      </c>
      <c r="H581" t="s">
        <v>8246</v>
      </c>
      <c r="I581" s="9">
        <v>1419539223</v>
      </c>
      <c r="J581">
        <v>1416947223</v>
      </c>
      <c r="K581" t="b">
        <v>0</v>
      </c>
      <c r="L581">
        <v>5</v>
      </c>
      <c r="M581" t="b">
        <v>0</v>
      </c>
      <c r="N581" s="11">
        <f t="shared" si="38"/>
        <v>1.4583333333333333</v>
      </c>
      <c r="O581" s="22">
        <f t="shared" si="36"/>
        <v>41968.852118055554</v>
      </c>
      <c r="P581" s="18">
        <f t="shared" si="37"/>
        <v>41998.852118055554</v>
      </c>
      <c r="Q581" t="s">
        <v>8272</v>
      </c>
      <c r="R581" s="7">
        <f t="shared" si="39"/>
        <v>35</v>
      </c>
      <c r="S581" s="12" t="s">
        <v>8318</v>
      </c>
      <c r="T581" t="s">
        <v>8319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7">
        <v>3000</v>
      </c>
      <c r="E582">
        <v>1</v>
      </c>
      <c r="F582" t="s">
        <v>8221</v>
      </c>
      <c r="G582" t="s">
        <v>8224</v>
      </c>
      <c r="H582" t="s">
        <v>8246</v>
      </c>
      <c r="I582" s="9">
        <v>1474580867</v>
      </c>
      <c r="J582">
        <v>1471988867</v>
      </c>
      <c r="K582" t="b">
        <v>0</v>
      </c>
      <c r="L582">
        <v>1</v>
      </c>
      <c r="M582" t="b">
        <v>0</v>
      </c>
      <c r="N582" s="11">
        <f t="shared" si="38"/>
        <v>3.3333333333333333E-2</v>
      </c>
      <c r="O582" s="22">
        <f t="shared" si="36"/>
        <v>42605.908182870371</v>
      </c>
      <c r="P582" s="18">
        <f t="shared" si="37"/>
        <v>42635.908182870371</v>
      </c>
      <c r="Q582" t="s">
        <v>8272</v>
      </c>
      <c r="R582" s="7">
        <f t="shared" si="39"/>
        <v>1</v>
      </c>
      <c r="S582" s="12" t="s">
        <v>8318</v>
      </c>
      <c r="T582" t="s">
        <v>8319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7">
        <v>400</v>
      </c>
      <c r="E583">
        <v>0</v>
      </c>
      <c r="F583" t="s">
        <v>8221</v>
      </c>
      <c r="G583" t="s">
        <v>8224</v>
      </c>
      <c r="H583" t="s">
        <v>8246</v>
      </c>
      <c r="I583" s="9">
        <v>1438474704</v>
      </c>
      <c r="J583">
        <v>1435882704</v>
      </c>
      <c r="K583" t="b">
        <v>0</v>
      </c>
      <c r="L583">
        <v>0</v>
      </c>
      <c r="M583" t="b">
        <v>0</v>
      </c>
      <c r="N583" s="11">
        <f t="shared" si="38"/>
        <v>0</v>
      </c>
      <c r="O583" s="22">
        <f t="shared" si="36"/>
        <v>42188.012777777782</v>
      </c>
      <c r="P583" s="18">
        <f t="shared" si="37"/>
        <v>42218.012777777782</v>
      </c>
      <c r="Q583" t="s">
        <v>8272</v>
      </c>
      <c r="R583" s="7" t="e">
        <f t="shared" si="39"/>
        <v>#DIV/0!</v>
      </c>
      <c r="S583" s="12" t="s">
        <v>8318</v>
      </c>
      <c r="T583" t="s">
        <v>8319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7">
        <v>100000</v>
      </c>
      <c r="E584">
        <v>0</v>
      </c>
      <c r="F584" t="s">
        <v>8221</v>
      </c>
      <c r="G584" t="s">
        <v>8224</v>
      </c>
      <c r="H584" t="s">
        <v>8246</v>
      </c>
      <c r="I584" s="9">
        <v>1426442400</v>
      </c>
      <c r="J584">
        <v>1424454319</v>
      </c>
      <c r="K584" t="b">
        <v>0</v>
      </c>
      <c r="L584">
        <v>0</v>
      </c>
      <c r="M584" t="b">
        <v>0</v>
      </c>
      <c r="N584" s="11">
        <f t="shared" si="38"/>
        <v>0</v>
      </c>
      <c r="O584" s="22">
        <f t="shared" si="36"/>
        <v>42055.739803240736</v>
      </c>
      <c r="P584" s="18">
        <f t="shared" si="37"/>
        <v>42078.75</v>
      </c>
      <c r="Q584" t="s">
        <v>8272</v>
      </c>
      <c r="R584" s="7" t="e">
        <f t="shared" si="39"/>
        <v>#DIV/0!</v>
      </c>
      <c r="S584" s="12" t="s">
        <v>8318</v>
      </c>
      <c r="T584" t="s">
        <v>8319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7">
        <v>9000</v>
      </c>
      <c r="E585">
        <v>1</v>
      </c>
      <c r="F585" t="s">
        <v>8221</v>
      </c>
      <c r="G585" t="s">
        <v>8224</v>
      </c>
      <c r="H585" t="s">
        <v>8246</v>
      </c>
      <c r="I585" s="9">
        <v>1426800687</v>
      </c>
      <c r="J585">
        <v>1424212287</v>
      </c>
      <c r="K585" t="b">
        <v>0</v>
      </c>
      <c r="L585">
        <v>1</v>
      </c>
      <c r="M585" t="b">
        <v>0</v>
      </c>
      <c r="N585" s="11">
        <f t="shared" si="38"/>
        <v>1.1111111111111112E-2</v>
      </c>
      <c r="O585" s="22">
        <f t="shared" si="36"/>
        <v>42052.93850694444</v>
      </c>
      <c r="P585" s="18">
        <f t="shared" si="37"/>
        <v>42082.896840277783</v>
      </c>
      <c r="Q585" t="s">
        <v>8272</v>
      </c>
      <c r="R585" s="7">
        <f t="shared" si="39"/>
        <v>1</v>
      </c>
      <c r="S585" s="12" t="s">
        <v>8318</v>
      </c>
      <c r="T585" t="s">
        <v>8319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7">
        <v>1000</v>
      </c>
      <c r="E586">
        <v>10</v>
      </c>
      <c r="F586" t="s">
        <v>8221</v>
      </c>
      <c r="G586" t="s">
        <v>8224</v>
      </c>
      <c r="H586" t="s">
        <v>8246</v>
      </c>
      <c r="I586" s="9">
        <v>1426522316</v>
      </c>
      <c r="J586">
        <v>1423933916</v>
      </c>
      <c r="K586" t="b">
        <v>0</v>
      </c>
      <c r="L586">
        <v>2</v>
      </c>
      <c r="M586" t="b">
        <v>0</v>
      </c>
      <c r="N586" s="11">
        <f t="shared" si="38"/>
        <v>1</v>
      </c>
      <c r="O586" s="22">
        <f t="shared" si="36"/>
        <v>42049.716620370367</v>
      </c>
      <c r="P586" s="18">
        <f t="shared" si="37"/>
        <v>42079.674953703703</v>
      </c>
      <c r="Q586" t="s">
        <v>8272</v>
      </c>
      <c r="R586" s="7">
        <f t="shared" si="39"/>
        <v>5</v>
      </c>
      <c r="S586" s="12" t="s">
        <v>8318</v>
      </c>
      <c r="T586" t="s">
        <v>8319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7">
        <v>9000</v>
      </c>
      <c r="E587">
        <v>0</v>
      </c>
      <c r="F587" t="s">
        <v>8221</v>
      </c>
      <c r="G587" t="s">
        <v>8225</v>
      </c>
      <c r="H587" t="s">
        <v>8247</v>
      </c>
      <c r="I587" s="9">
        <v>1448928000</v>
      </c>
      <c r="J587">
        <v>1444123377</v>
      </c>
      <c r="K587" t="b">
        <v>0</v>
      </c>
      <c r="L587">
        <v>0</v>
      </c>
      <c r="M587" t="b">
        <v>0</v>
      </c>
      <c r="N587" s="11">
        <f t="shared" si="38"/>
        <v>0</v>
      </c>
      <c r="O587" s="22">
        <f t="shared" si="36"/>
        <v>42283.3909375</v>
      </c>
      <c r="P587" s="18">
        <f t="shared" si="37"/>
        <v>42339</v>
      </c>
      <c r="Q587" t="s">
        <v>8272</v>
      </c>
      <c r="R587" s="7" t="e">
        <f t="shared" si="39"/>
        <v>#DIV/0!</v>
      </c>
      <c r="S587" s="12" t="s">
        <v>8318</v>
      </c>
      <c r="T587" t="s">
        <v>8319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7">
        <v>10000</v>
      </c>
      <c r="E588">
        <v>56</v>
      </c>
      <c r="F588" t="s">
        <v>8221</v>
      </c>
      <c r="G588" t="s">
        <v>8224</v>
      </c>
      <c r="H588" t="s">
        <v>8246</v>
      </c>
      <c r="I588" s="9">
        <v>1424032207</v>
      </c>
      <c r="J588">
        <v>1421440207</v>
      </c>
      <c r="K588" t="b">
        <v>0</v>
      </c>
      <c r="L588">
        <v>4</v>
      </c>
      <c r="M588" t="b">
        <v>0</v>
      </c>
      <c r="N588" s="11">
        <f t="shared" si="38"/>
        <v>0.55999999999999994</v>
      </c>
      <c r="O588" s="22">
        <f t="shared" si="36"/>
        <v>42020.854247685187</v>
      </c>
      <c r="P588" s="18">
        <f t="shared" si="37"/>
        <v>42050.854247685187</v>
      </c>
      <c r="Q588" t="s">
        <v>8272</v>
      </c>
      <c r="R588" s="7">
        <f t="shared" si="39"/>
        <v>14</v>
      </c>
      <c r="S588" s="12" t="s">
        <v>8318</v>
      </c>
      <c r="T588" t="s">
        <v>8319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7">
        <v>30000</v>
      </c>
      <c r="E589">
        <v>2725</v>
      </c>
      <c r="F589" t="s">
        <v>8221</v>
      </c>
      <c r="G589" t="s">
        <v>8229</v>
      </c>
      <c r="H589" t="s">
        <v>8251</v>
      </c>
      <c r="I589" s="9">
        <v>1429207833</v>
      </c>
      <c r="J589">
        <v>1426615833</v>
      </c>
      <c r="K589" t="b">
        <v>0</v>
      </c>
      <c r="L589">
        <v>7</v>
      </c>
      <c r="M589" t="b">
        <v>0</v>
      </c>
      <c r="N589" s="11">
        <f t="shared" si="38"/>
        <v>9.0833333333333339</v>
      </c>
      <c r="O589" s="22">
        <f t="shared" si="36"/>
        <v>42080.757326388892</v>
      </c>
      <c r="P589" s="18">
        <f t="shared" si="37"/>
        <v>42110.757326388892</v>
      </c>
      <c r="Q589" t="s">
        <v>8272</v>
      </c>
      <c r="R589" s="7">
        <f t="shared" si="39"/>
        <v>389.28571428571428</v>
      </c>
      <c r="S589" s="12" t="s">
        <v>8318</v>
      </c>
      <c r="T589" t="s">
        <v>8319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7">
        <v>9000</v>
      </c>
      <c r="E590">
        <v>301</v>
      </c>
      <c r="F590" t="s">
        <v>8221</v>
      </c>
      <c r="G590" t="s">
        <v>8237</v>
      </c>
      <c r="H590" t="s">
        <v>8249</v>
      </c>
      <c r="I590" s="9">
        <v>1479410886</v>
      </c>
      <c r="J590">
        <v>1474223286</v>
      </c>
      <c r="K590" t="b">
        <v>0</v>
      </c>
      <c r="L590">
        <v>2</v>
      </c>
      <c r="M590" t="b">
        <v>0</v>
      </c>
      <c r="N590" s="11">
        <f t="shared" si="38"/>
        <v>3.3444444444444441</v>
      </c>
      <c r="O590" s="22">
        <f t="shared" si="36"/>
        <v>42631.769513888896</v>
      </c>
      <c r="P590" s="18">
        <f t="shared" si="37"/>
        <v>42691.811180555553</v>
      </c>
      <c r="Q590" t="s">
        <v>8272</v>
      </c>
      <c r="R590" s="7">
        <f t="shared" si="39"/>
        <v>150.5</v>
      </c>
      <c r="S590" s="12" t="s">
        <v>8318</v>
      </c>
      <c r="T590" t="s">
        <v>8319</v>
      </c>
    </row>
    <row r="591" spans="1:20" x14ac:dyDescent="0.35">
      <c r="A591">
        <v>589</v>
      </c>
      <c r="B591" s="3" t="s">
        <v>590</v>
      </c>
      <c r="C591" s="3" t="s">
        <v>4699</v>
      </c>
      <c r="D591" s="7">
        <v>7500</v>
      </c>
      <c r="E591">
        <v>1</v>
      </c>
      <c r="F591" t="s">
        <v>8221</v>
      </c>
      <c r="G591" t="s">
        <v>8224</v>
      </c>
      <c r="H591" t="s">
        <v>8246</v>
      </c>
      <c r="I591" s="9">
        <v>1436366699</v>
      </c>
      <c r="J591">
        <v>1435070699</v>
      </c>
      <c r="K591" t="b">
        <v>0</v>
      </c>
      <c r="L591">
        <v>1</v>
      </c>
      <c r="M591" t="b">
        <v>0</v>
      </c>
      <c r="N591" s="11">
        <f t="shared" si="38"/>
        <v>1.3333333333333334E-2</v>
      </c>
      <c r="O591" s="22">
        <f t="shared" si="36"/>
        <v>42178.614571759259</v>
      </c>
      <c r="P591" s="18">
        <f t="shared" si="37"/>
        <v>42193.614571759259</v>
      </c>
      <c r="Q591" t="s">
        <v>8272</v>
      </c>
      <c r="R591" s="7">
        <f t="shared" si="39"/>
        <v>1</v>
      </c>
      <c r="S591" s="12" t="s">
        <v>8318</v>
      </c>
      <c r="T591" t="s">
        <v>8319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7">
        <v>5000</v>
      </c>
      <c r="E592">
        <v>223</v>
      </c>
      <c r="F592" t="s">
        <v>8221</v>
      </c>
      <c r="G592" t="s">
        <v>8225</v>
      </c>
      <c r="H592" t="s">
        <v>8247</v>
      </c>
      <c r="I592" s="9">
        <v>1454936460</v>
      </c>
      <c r="J592">
        <v>1452259131</v>
      </c>
      <c r="K592" t="b">
        <v>0</v>
      </c>
      <c r="L592">
        <v>9</v>
      </c>
      <c r="M592" t="b">
        <v>0</v>
      </c>
      <c r="N592" s="11">
        <f t="shared" si="38"/>
        <v>4.46</v>
      </c>
      <c r="O592" s="22">
        <f t="shared" si="36"/>
        <v>42377.554756944446</v>
      </c>
      <c r="P592" s="18">
        <f t="shared" si="37"/>
        <v>42408.542361111111</v>
      </c>
      <c r="Q592" t="s">
        <v>8272</v>
      </c>
      <c r="R592" s="7">
        <f t="shared" si="39"/>
        <v>24.777777777777779</v>
      </c>
      <c r="S592" s="12" t="s">
        <v>8318</v>
      </c>
      <c r="T592" t="s">
        <v>8319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7">
        <v>100000</v>
      </c>
      <c r="E593">
        <v>61</v>
      </c>
      <c r="F593" t="s">
        <v>8221</v>
      </c>
      <c r="G593" t="s">
        <v>8224</v>
      </c>
      <c r="H593" t="s">
        <v>8246</v>
      </c>
      <c r="I593" s="9">
        <v>1437570130</v>
      </c>
      <c r="J593">
        <v>1434978130</v>
      </c>
      <c r="K593" t="b">
        <v>0</v>
      </c>
      <c r="L593">
        <v>2</v>
      </c>
      <c r="M593" t="b">
        <v>0</v>
      </c>
      <c r="N593" s="11">
        <f t="shared" si="38"/>
        <v>6.0999999999999999E-2</v>
      </c>
      <c r="O593" s="22">
        <f t="shared" si="36"/>
        <v>42177.543171296296</v>
      </c>
      <c r="P593" s="18">
        <f t="shared" si="37"/>
        <v>42207.543171296296</v>
      </c>
      <c r="Q593" t="s">
        <v>8272</v>
      </c>
      <c r="R593" s="7">
        <f t="shared" si="39"/>
        <v>30.5</v>
      </c>
      <c r="S593" s="12" t="s">
        <v>8318</v>
      </c>
      <c r="T593" t="s">
        <v>8319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7">
        <v>7500</v>
      </c>
      <c r="E594">
        <v>250</v>
      </c>
      <c r="F594" t="s">
        <v>8221</v>
      </c>
      <c r="G594" t="s">
        <v>8224</v>
      </c>
      <c r="H594" t="s">
        <v>8246</v>
      </c>
      <c r="I594" s="9">
        <v>1417584860</v>
      </c>
      <c r="J594">
        <v>1414992860</v>
      </c>
      <c r="K594" t="b">
        <v>0</v>
      </c>
      <c r="L594">
        <v>1</v>
      </c>
      <c r="M594" t="b">
        <v>0</v>
      </c>
      <c r="N594" s="11">
        <f t="shared" si="38"/>
        <v>3.3333333333333335</v>
      </c>
      <c r="O594" s="22">
        <f t="shared" si="36"/>
        <v>41946.232175925928</v>
      </c>
      <c r="P594" s="18">
        <f t="shared" si="37"/>
        <v>41976.232175925921</v>
      </c>
      <c r="Q594" t="s">
        <v>8272</v>
      </c>
      <c r="R594" s="7">
        <f t="shared" si="39"/>
        <v>250</v>
      </c>
      <c r="S594" s="12" t="s">
        <v>8318</v>
      </c>
      <c r="T594" t="s">
        <v>8319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7">
        <v>500</v>
      </c>
      <c r="E595">
        <v>115</v>
      </c>
      <c r="F595" t="s">
        <v>8221</v>
      </c>
      <c r="G595" t="s">
        <v>8225</v>
      </c>
      <c r="H595" t="s">
        <v>8247</v>
      </c>
      <c r="I595" s="9">
        <v>1428333345</v>
      </c>
      <c r="J595">
        <v>1425744945</v>
      </c>
      <c r="K595" t="b">
        <v>0</v>
      </c>
      <c r="L595">
        <v>7</v>
      </c>
      <c r="M595" t="b">
        <v>0</v>
      </c>
      <c r="N595" s="11">
        <f t="shared" si="38"/>
        <v>23</v>
      </c>
      <c r="O595" s="22">
        <f t="shared" si="36"/>
        <v>42070.677604166667</v>
      </c>
      <c r="P595" s="18">
        <f t="shared" si="37"/>
        <v>42100.635937500003</v>
      </c>
      <c r="Q595" t="s">
        <v>8272</v>
      </c>
      <c r="R595" s="7">
        <f t="shared" si="39"/>
        <v>16.428571428571427</v>
      </c>
      <c r="S595" s="12" t="s">
        <v>8318</v>
      </c>
      <c r="T595" t="s">
        <v>8319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7">
        <v>25000</v>
      </c>
      <c r="E596">
        <v>26</v>
      </c>
      <c r="F596" t="s">
        <v>8221</v>
      </c>
      <c r="G596" t="s">
        <v>8224</v>
      </c>
      <c r="H596" t="s">
        <v>8246</v>
      </c>
      <c r="I596" s="9">
        <v>1460832206</v>
      </c>
      <c r="J596">
        <v>1458240206</v>
      </c>
      <c r="K596" t="b">
        <v>0</v>
      </c>
      <c r="L596">
        <v>2</v>
      </c>
      <c r="M596" t="b">
        <v>0</v>
      </c>
      <c r="N596" s="11">
        <f t="shared" si="38"/>
        <v>0.104</v>
      </c>
      <c r="O596" s="22">
        <f t="shared" si="36"/>
        <v>42446.780162037037</v>
      </c>
      <c r="P596" s="18">
        <f t="shared" si="37"/>
        <v>42476.780162037037</v>
      </c>
      <c r="Q596" t="s">
        <v>8272</v>
      </c>
      <c r="R596" s="7">
        <f t="shared" si="39"/>
        <v>13</v>
      </c>
      <c r="S596" s="12" t="s">
        <v>8318</v>
      </c>
      <c r="T596" t="s">
        <v>8319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7">
        <v>100000</v>
      </c>
      <c r="E597">
        <v>426</v>
      </c>
      <c r="F597" t="s">
        <v>8221</v>
      </c>
      <c r="G597" t="s">
        <v>8224</v>
      </c>
      <c r="H597" t="s">
        <v>8246</v>
      </c>
      <c r="I597" s="9">
        <v>1430703638</v>
      </c>
      <c r="J597">
        <v>1426815638</v>
      </c>
      <c r="K597" t="b">
        <v>0</v>
      </c>
      <c r="L597">
        <v>8</v>
      </c>
      <c r="M597" t="b">
        <v>0</v>
      </c>
      <c r="N597" s="11">
        <f t="shared" si="38"/>
        <v>0.42599999999999999</v>
      </c>
      <c r="O597" s="22">
        <f t="shared" si="36"/>
        <v>42083.069884259254</v>
      </c>
      <c r="P597" s="18">
        <f t="shared" si="37"/>
        <v>42128.069884259254</v>
      </c>
      <c r="Q597" t="s">
        <v>8272</v>
      </c>
      <c r="R597" s="7">
        <f t="shared" si="39"/>
        <v>53.25</v>
      </c>
      <c r="S597" s="12" t="s">
        <v>8318</v>
      </c>
      <c r="T597" t="s">
        <v>8319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7">
        <v>20000</v>
      </c>
      <c r="E598">
        <v>6</v>
      </c>
      <c r="F598" t="s">
        <v>8221</v>
      </c>
      <c r="G598" t="s">
        <v>8224</v>
      </c>
      <c r="H598" t="s">
        <v>8246</v>
      </c>
      <c r="I598" s="9">
        <v>1478122292</v>
      </c>
      <c r="J598">
        <v>1475530292</v>
      </c>
      <c r="K598" t="b">
        <v>0</v>
      </c>
      <c r="L598">
        <v>2</v>
      </c>
      <c r="M598" t="b">
        <v>0</v>
      </c>
      <c r="N598" s="11">
        <f t="shared" si="38"/>
        <v>0.03</v>
      </c>
      <c r="O598" s="22">
        <f t="shared" si="36"/>
        <v>42646.896898148145</v>
      </c>
      <c r="P598" s="18">
        <f t="shared" si="37"/>
        <v>42676.896898148145</v>
      </c>
      <c r="Q598" t="s">
        <v>8272</v>
      </c>
      <c r="R598" s="7">
        <f t="shared" si="39"/>
        <v>3</v>
      </c>
      <c r="S598" s="12" t="s">
        <v>8318</v>
      </c>
      <c r="T598" t="s">
        <v>8319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7">
        <v>7500</v>
      </c>
      <c r="E599">
        <v>20</v>
      </c>
      <c r="F599" t="s">
        <v>8221</v>
      </c>
      <c r="G599" t="s">
        <v>8224</v>
      </c>
      <c r="H599" t="s">
        <v>8246</v>
      </c>
      <c r="I599" s="9">
        <v>1469980800</v>
      </c>
      <c r="J599">
        <v>1466787335</v>
      </c>
      <c r="K599" t="b">
        <v>0</v>
      </c>
      <c r="L599">
        <v>2</v>
      </c>
      <c r="M599" t="b">
        <v>0</v>
      </c>
      <c r="N599" s="11">
        <f t="shared" si="38"/>
        <v>0.26666666666666666</v>
      </c>
      <c r="O599" s="22">
        <f t="shared" si="36"/>
        <v>42545.705266203702</v>
      </c>
      <c r="P599" s="18">
        <f t="shared" si="37"/>
        <v>42582.666666666672</v>
      </c>
      <c r="Q599" t="s">
        <v>8272</v>
      </c>
      <c r="R599" s="7">
        <f t="shared" si="39"/>
        <v>10</v>
      </c>
      <c r="S599" s="12" t="s">
        <v>8318</v>
      </c>
      <c r="T599" t="s">
        <v>8319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7">
        <v>2500</v>
      </c>
      <c r="E600">
        <v>850</v>
      </c>
      <c r="F600" t="s">
        <v>8221</v>
      </c>
      <c r="G600" t="s">
        <v>8224</v>
      </c>
      <c r="H600" t="s">
        <v>8246</v>
      </c>
      <c r="I600" s="9">
        <v>1417737781</v>
      </c>
      <c r="J600">
        <v>1415145781</v>
      </c>
      <c r="K600" t="b">
        <v>0</v>
      </c>
      <c r="L600">
        <v>7</v>
      </c>
      <c r="M600" t="b">
        <v>0</v>
      </c>
      <c r="N600" s="11">
        <f t="shared" si="38"/>
        <v>34</v>
      </c>
      <c r="O600" s="22">
        <f t="shared" si="36"/>
        <v>41948.00209490741</v>
      </c>
      <c r="P600" s="18">
        <f t="shared" si="37"/>
        <v>41978.00209490741</v>
      </c>
      <c r="Q600" t="s">
        <v>8272</v>
      </c>
      <c r="R600" s="7">
        <f t="shared" si="39"/>
        <v>121.42857142857143</v>
      </c>
      <c r="S600" s="12" t="s">
        <v>8318</v>
      </c>
      <c r="T600" t="s">
        <v>8319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7">
        <v>50000</v>
      </c>
      <c r="E601">
        <v>31</v>
      </c>
      <c r="F601" t="s">
        <v>8221</v>
      </c>
      <c r="G601" t="s">
        <v>8224</v>
      </c>
      <c r="H601" t="s">
        <v>8246</v>
      </c>
      <c r="I601" s="9">
        <v>1425827760</v>
      </c>
      <c r="J601">
        <v>1423769402</v>
      </c>
      <c r="K601" t="b">
        <v>0</v>
      </c>
      <c r="L601">
        <v>2</v>
      </c>
      <c r="M601" t="b">
        <v>0</v>
      </c>
      <c r="N601" s="11">
        <f t="shared" si="38"/>
        <v>6.2E-2</v>
      </c>
      <c r="O601" s="22">
        <f t="shared" si="36"/>
        <v>42047.812523148154</v>
      </c>
      <c r="P601" s="18">
        <f t="shared" si="37"/>
        <v>42071.636111111111</v>
      </c>
      <c r="Q601" t="s">
        <v>8272</v>
      </c>
      <c r="R601" s="7">
        <f t="shared" si="39"/>
        <v>15.5</v>
      </c>
      <c r="S601" s="12" t="s">
        <v>8318</v>
      </c>
      <c r="T601" t="s">
        <v>8319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7">
        <v>5000</v>
      </c>
      <c r="E602">
        <v>100</v>
      </c>
      <c r="F602" t="s">
        <v>8220</v>
      </c>
      <c r="G602" t="s">
        <v>8224</v>
      </c>
      <c r="H602" t="s">
        <v>8246</v>
      </c>
      <c r="I602" s="9">
        <v>1431198562</v>
      </c>
      <c r="J602">
        <v>1426014562</v>
      </c>
      <c r="K602" t="b">
        <v>0</v>
      </c>
      <c r="L602">
        <v>1</v>
      </c>
      <c r="M602" t="b">
        <v>0</v>
      </c>
      <c r="N602" s="11">
        <f t="shared" si="38"/>
        <v>2</v>
      </c>
      <c r="O602" s="22">
        <f t="shared" si="36"/>
        <v>42073.798171296294</v>
      </c>
      <c r="P602" s="18">
        <f t="shared" si="37"/>
        <v>42133.798171296294</v>
      </c>
      <c r="Q602" t="s">
        <v>8272</v>
      </c>
      <c r="R602" s="7">
        <f t="shared" si="39"/>
        <v>100</v>
      </c>
      <c r="S602" s="12" t="s">
        <v>8318</v>
      </c>
      <c r="T602" t="s">
        <v>8319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7">
        <v>10000</v>
      </c>
      <c r="E603">
        <v>140</v>
      </c>
      <c r="F603" t="s">
        <v>8220</v>
      </c>
      <c r="G603" t="s">
        <v>8229</v>
      </c>
      <c r="H603" t="s">
        <v>8251</v>
      </c>
      <c r="I603" s="9">
        <v>1419626139</v>
      </c>
      <c r="J603">
        <v>1417034139</v>
      </c>
      <c r="K603" t="b">
        <v>0</v>
      </c>
      <c r="L603">
        <v>6</v>
      </c>
      <c r="M603" t="b">
        <v>0</v>
      </c>
      <c r="N603" s="11">
        <f t="shared" si="38"/>
        <v>1.4000000000000001</v>
      </c>
      <c r="O603" s="22">
        <f t="shared" si="36"/>
        <v>41969.858090277776</v>
      </c>
      <c r="P603" s="18">
        <f t="shared" si="37"/>
        <v>41999.858090277776</v>
      </c>
      <c r="Q603" t="s">
        <v>8272</v>
      </c>
      <c r="R603" s="7">
        <f t="shared" si="39"/>
        <v>23.333333333333332</v>
      </c>
      <c r="S603" s="12" t="s">
        <v>8318</v>
      </c>
      <c r="T603" t="s">
        <v>8319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7">
        <v>70000</v>
      </c>
      <c r="E604">
        <v>0</v>
      </c>
      <c r="F604" t="s">
        <v>8220</v>
      </c>
      <c r="G604" t="s">
        <v>8224</v>
      </c>
      <c r="H604" t="s">
        <v>8246</v>
      </c>
      <c r="I604" s="9">
        <v>1434654215</v>
      </c>
      <c r="J604">
        <v>1432062215</v>
      </c>
      <c r="K604" t="b">
        <v>0</v>
      </c>
      <c r="L604">
        <v>0</v>
      </c>
      <c r="M604" t="b">
        <v>0</v>
      </c>
      <c r="N604" s="11">
        <f t="shared" si="38"/>
        <v>0</v>
      </c>
      <c r="O604" s="22">
        <f t="shared" si="36"/>
        <v>42143.79415509259</v>
      </c>
      <c r="P604" s="18">
        <f t="shared" si="37"/>
        <v>42173.79415509259</v>
      </c>
      <c r="Q604" t="s">
        <v>8272</v>
      </c>
      <c r="R604" s="7" t="e">
        <f t="shared" si="39"/>
        <v>#DIV/0!</v>
      </c>
      <c r="S604" s="12" t="s">
        <v>8318</v>
      </c>
      <c r="T604" t="s">
        <v>8319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7">
        <v>15000</v>
      </c>
      <c r="E605">
        <v>590.02</v>
      </c>
      <c r="F605" t="s">
        <v>8220</v>
      </c>
      <c r="G605" t="s">
        <v>8224</v>
      </c>
      <c r="H605" t="s">
        <v>8246</v>
      </c>
      <c r="I605" s="9">
        <v>1408029623</v>
      </c>
      <c r="J605">
        <v>1405437623</v>
      </c>
      <c r="K605" t="b">
        <v>0</v>
      </c>
      <c r="L605">
        <v>13</v>
      </c>
      <c r="M605" t="b">
        <v>0</v>
      </c>
      <c r="N605" s="11">
        <f t="shared" si="38"/>
        <v>3.9334666666666664</v>
      </c>
      <c r="O605" s="22">
        <f t="shared" si="36"/>
        <v>41835.639155092591</v>
      </c>
      <c r="P605" s="18">
        <f t="shared" si="37"/>
        <v>41865.639155092591</v>
      </c>
      <c r="Q605" t="s">
        <v>8272</v>
      </c>
      <c r="R605" s="7">
        <f t="shared" si="39"/>
        <v>45.386153846153846</v>
      </c>
      <c r="S605" s="12" t="s">
        <v>8318</v>
      </c>
      <c r="T605" t="s">
        <v>8319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7">
        <v>1500</v>
      </c>
      <c r="E606">
        <v>0</v>
      </c>
      <c r="F606" t="s">
        <v>8220</v>
      </c>
      <c r="G606" t="s">
        <v>8224</v>
      </c>
      <c r="H606" t="s">
        <v>8246</v>
      </c>
      <c r="I606" s="9">
        <v>1409187056</v>
      </c>
      <c r="J606">
        <v>1406595056</v>
      </c>
      <c r="K606" t="b">
        <v>0</v>
      </c>
      <c r="L606">
        <v>0</v>
      </c>
      <c r="M606" t="b">
        <v>0</v>
      </c>
      <c r="N606" s="11">
        <f t="shared" si="38"/>
        <v>0</v>
      </c>
      <c r="O606" s="22">
        <f t="shared" si="36"/>
        <v>41849.035370370373</v>
      </c>
      <c r="P606" s="18">
        <f t="shared" si="37"/>
        <v>41879.035370370373</v>
      </c>
      <c r="Q606" t="s">
        <v>8272</v>
      </c>
      <c r="R606" s="7" t="e">
        <f t="shared" si="39"/>
        <v>#DIV/0!</v>
      </c>
      <c r="S606" s="12" t="s">
        <v>8318</v>
      </c>
      <c r="T606" t="s">
        <v>8319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7">
        <v>5000</v>
      </c>
      <c r="E607">
        <v>131</v>
      </c>
      <c r="F607" t="s">
        <v>8220</v>
      </c>
      <c r="G607" t="s">
        <v>8224</v>
      </c>
      <c r="H607" t="s">
        <v>8246</v>
      </c>
      <c r="I607" s="9">
        <v>1440318908</v>
      </c>
      <c r="J607">
        <v>1436430908</v>
      </c>
      <c r="K607" t="b">
        <v>0</v>
      </c>
      <c r="L607">
        <v>8</v>
      </c>
      <c r="M607" t="b">
        <v>0</v>
      </c>
      <c r="N607" s="11">
        <f t="shared" si="38"/>
        <v>2.62</v>
      </c>
      <c r="O607" s="22">
        <f t="shared" si="36"/>
        <v>42194.357731481476</v>
      </c>
      <c r="P607" s="18">
        <f t="shared" si="37"/>
        <v>42239.357731481476</v>
      </c>
      <c r="Q607" t="s">
        <v>8272</v>
      </c>
      <c r="R607" s="7">
        <f t="shared" si="39"/>
        <v>16.375</v>
      </c>
      <c r="S607" s="12" t="s">
        <v>8318</v>
      </c>
      <c r="T607" t="s">
        <v>8319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7">
        <v>5000</v>
      </c>
      <c r="E608">
        <v>10</v>
      </c>
      <c r="F608" t="s">
        <v>8220</v>
      </c>
      <c r="G608" t="s">
        <v>8233</v>
      </c>
      <c r="H608" t="s">
        <v>8249</v>
      </c>
      <c r="I608" s="9">
        <v>1432479600</v>
      </c>
      <c r="J608">
        <v>1428507409</v>
      </c>
      <c r="K608" t="b">
        <v>0</v>
      </c>
      <c r="L608">
        <v>1</v>
      </c>
      <c r="M608" t="b">
        <v>0</v>
      </c>
      <c r="N608" s="11">
        <f t="shared" si="38"/>
        <v>0.2</v>
      </c>
      <c r="O608" s="22">
        <f t="shared" si="36"/>
        <v>42102.650567129633</v>
      </c>
      <c r="P608" s="18">
        <f t="shared" si="37"/>
        <v>42148.625</v>
      </c>
      <c r="Q608" t="s">
        <v>8272</v>
      </c>
      <c r="R608" s="7">
        <f t="shared" si="39"/>
        <v>10</v>
      </c>
      <c r="S608" s="12" t="s">
        <v>8318</v>
      </c>
      <c r="T608" t="s">
        <v>8319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7">
        <v>250</v>
      </c>
      <c r="E609">
        <v>0</v>
      </c>
      <c r="F609" t="s">
        <v>8220</v>
      </c>
      <c r="G609" t="s">
        <v>8224</v>
      </c>
      <c r="H609" t="s">
        <v>8246</v>
      </c>
      <c r="I609" s="9">
        <v>1448225336</v>
      </c>
      <c r="J609">
        <v>1445629736</v>
      </c>
      <c r="K609" t="b">
        <v>0</v>
      </c>
      <c r="L609">
        <v>0</v>
      </c>
      <c r="M609" t="b">
        <v>0</v>
      </c>
      <c r="N609" s="11">
        <f t="shared" si="38"/>
        <v>0</v>
      </c>
      <c r="O609" s="22">
        <f t="shared" si="36"/>
        <v>42300.825648148151</v>
      </c>
      <c r="P609" s="18">
        <f t="shared" si="37"/>
        <v>42330.867314814815</v>
      </c>
      <c r="Q609" t="s">
        <v>8272</v>
      </c>
      <c r="R609" s="7" t="e">
        <f t="shared" si="39"/>
        <v>#DIV/0!</v>
      </c>
      <c r="S609" s="12" t="s">
        <v>8318</v>
      </c>
      <c r="T609" t="s">
        <v>8319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7">
        <v>150000</v>
      </c>
      <c r="E610">
        <v>1461</v>
      </c>
      <c r="F610" t="s">
        <v>8220</v>
      </c>
      <c r="G610" t="s">
        <v>8224</v>
      </c>
      <c r="H610" t="s">
        <v>8246</v>
      </c>
      <c r="I610" s="9">
        <v>1434405980</v>
      </c>
      <c r="J610">
        <v>1431813980</v>
      </c>
      <c r="K610" t="b">
        <v>0</v>
      </c>
      <c r="L610">
        <v>5</v>
      </c>
      <c r="M610" t="b">
        <v>0</v>
      </c>
      <c r="N610" s="11">
        <f t="shared" si="38"/>
        <v>0.97400000000000009</v>
      </c>
      <c r="O610" s="22">
        <f t="shared" si="36"/>
        <v>42140.921064814815</v>
      </c>
      <c r="P610" s="18">
        <f t="shared" si="37"/>
        <v>42170.921064814815</v>
      </c>
      <c r="Q610" t="s">
        <v>8272</v>
      </c>
      <c r="R610" s="7">
        <f t="shared" si="39"/>
        <v>292.2</v>
      </c>
      <c r="S610" s="12" t="s">
        <v>8318</v>
      </c>
      <c r="T610" t="s">
        <v>8319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7">
        <v>780</v>
      </c>
      <c r="E611">
        <v>5</v>
      </c>
      <c r="F611" t="s">
        <v>8220</v>
      </c>
      <c r="G611" t="s">
        <v>8225</v>
      </c>
      <c r="H611" t="s">
        <v>8247</v>
      </c>
      <c r="I611" s="9">
        <v>1448761744</v>
      </c>
      <c r="J611">
        <v>1446166144</v>
      </c>
      <c r="K611" t="b">
        <v>0</v>
      </c>
      <c r="L611">
        <v>1</v>
      </c>
      <c r="M611" t="b">
        <v>0</v>
      </c>
      <c r="N611" s="11">
        <f t="shared" si="38"/>
        <v>0.64102564102564097</v>
      </c>
      <c r="O611" s="22">
        <f t="shared" si="36"/>
        <v>42307.034074074079</v>
      </c>
      <c r="P611" s="18">
        <f t="shared" si="37"/>
        <v>42337.075740740736</v>
      </c>
      <c r="Q611" t="s">
        <v>8272</v>
      </c>
      <c r="R611" s="7">
        <f t="shared" si="39"/>
        <v>5</v>
      </c>
      <c r="S611" s="12" t="s">
        <v>8318</v>
      </c>
      <c r="T611" t="s">
        <v>8319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7">
        <v>13803</v>
      </c>
      <c r="E612">
        <v>0</v>
      </c>
      <c r="F612" t="s">
        <v>8220</v>
      </c>
      <c r="G612" t="s">
        <v>8224</v>
      </c>
      <c r="H612" t="s">
        <v>8246</v>
      </c>
      <c r="I612" s="9">
        <v>1429732586</v>
      </c>
      <c r="J612">
        <v>1427140586</v>
      </c>
      <c r="K612" t="b">
        <v>0</v>
      </c>
      <c r="L612">
        <v>0</v>
      </c>
      <c r="M612" t="b">
        <v>0</v>
      </c>
      <c r="N612" s="11">
        <f t="shared" si="38"/>
        <v>0</v>
      </c>
      <c r="O612" s="22">
        <f t="shared" si="36"/>
        <v>42086.83085648148</v>
      </c>
      <c r="P612" s="18">
        <f t="shared" si="37"/>
        <v>42116.83085648148</v>
      </c>
      <c r="Q612" t="s">
        <v>8272</v>
      </c>
      <c r="R612" s="7" t="e">
        <f t="shared" si="39"/>
        <v>#DIV/0!</v>
      </c>
      <c r="S612" s="12" t="s">
        <v>8318</v>
      </c>
      <c r="T612" t="s">
        <v>8319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7">
        <v>80000</v>
      </c>
      <c r="E613">
        <v>0</v>
      </c>
      <c r="F613" t="s">
        <v>8220</v>
      </c>
      <c r="G613" t="s">
        <v>8230</v>
      </c>
      <c r="H613" t="s">
        <v>8249</v>
      </c>
      <c r="I613" s="9">
        <v>1453210037</v>
      </c>
      <c r="J613">
        <v>1448026037</v>
      </c>
      <c r="K613" t="b">
        <v>0</v>
      </c>
      <c r="L613">
        <v>0</v>
      </c>
      <c r="M613" t="b">
        <v>0</v>
      </c>
      <c r="N613" s="11">
        <f t="shared" si="38"/>
        <v>0</v>
      </c>
      <c r="O613" s="22">
        <f t="shared" si="36"/>
        <v>42328.560613425929</v>
      </c>
      <c r="P613" s="18">
        <f t="shared" si="37"/>
        <v>42388.560613425929</v>
      </c>
      <c r="Q613" t="s">
        <v>8272</v>
      </c>
      <c r="R613" s="7" t="e">
        <f t="shared" si="39"/>
        <v>#DIV/0!</v>
      </c>
      <c r="S613" s="12" t="s">
        <v>8318</v>
      </c>
      <c r="T613" t="s">
        <v>8319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7">
        <v>10000</v>
      </c>
      <c r="E614">
        <v>0</v>
      </c>
      <c r="F614" t="s">
        <v>8220</v>
      </c>
      <c r="G614" t="s">
        <v>8237</v>
      </c>
      <c r="H614" t="s">
        <v>8249</v>
      </c>
      <c r="I614" s="9">
        <v>1472777146</v>
      </c>
      <c r="J614">
        <v>1470185146</v>
      </c>
      <c r="K614" t="b">
        <v>0</v>
      </c>
      <c r="L614">
        <v>0</v>
      </c>
      <c r="M614" t="b">
        <v>0</v>
      </c>
      <c r="N614" s="11">
        <f t="shared" si="38"/>
        <v>0</v>
      </c>
      <c r="O614" s="22">
        <f t="shared" si="36"/>
        <v>42585.031782407401</v>
      </c>
      <c r="P614" s="18">
        <f t="shared" si="37"/>
        <v>42615.031782407401</v>
      </c>
      <c r="Q614" t="s">
        <v>8272</v>
      </c>
      <c r="R614" s="7" t="e">
        <f t="shared" si="39"/>
        <v>#DIV/0!</v>
      </c>
      <c r="S614" s="12" t="s">
        <v>8318</v>
      </c>
      <c r="T614" t="s">
        <v>8319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7">
        <v>60000</v>
      </c>
      <c r="E615">
        <v>12818</v>
      </c>
      <c r="F615" t="s">
        <v>8220</v>
      </c>
      <c r="G615" t="s">
        <v>8224</v>
      </c>
      <c r="H615" t="s">
        <v>8246</v>
      </c>
      <c r="I615" s="9">
        <v>1443675540</v>
      </c>
      <c r="J615">
        <v>1441022120</v>
      </c>
      <c r="K615" t="b">
        <v>0</v>
      </c>
      <c r="L615">
        <v>121</v>
      </c>
      <c r="M615" t="b">
        <v>0</v>
      </c>
      <c r="N615" s="11">
        <f t="shared" si="38"/>
        <v>21.363333333333333</v>
      </c>
      <c r="O615" s="22">
        <f t="shared" si="36"/>
        <v>42247.496759259258</v>
      </c>
      <c r="P615" s="18">
        <f t="shared" si="37"/>
        <v>42278.207638888889</v>
      </c>
      <c r="Q615" t="s">
        <v>8272</v>
      </c>
      <c r="R615" s="7">
        <f t="shared" si="39"/>
        <v>105.93388429752066</v>
      </c>
      <c r="S615" s="12" t="s">
        <v>8318</v>
      </c>
      <c r="T615" t="s">
        <v>8319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7">
        <v>10000</v>
      </c>
      <c r="E616">
        <v>0</v>
      </c>
      <c r="F616" t="s">
        <v>8220</v>
      </c>
      <c r="G616" t="s">
        <v>8224</v>
      </c>
      <c r="H616" t="s">
        <v>8246</v>
      </c>
      <c r="I616" s="9">
        <v>1466731740</v>
      </c>
      <c r="J616">
        <v>1464139740</v>
      </c>
      <c r="K616" t="b">
        <v>0</v>
      </c>
      <c r="L616">
        <v>0</v>
      </c>
      <c r="M616" t="b">
        <v>0</v>
      </c>
      <c r="N616" s="11">
        <f t="shared" si="38"/>
        <v>0</v>
      </c>
      <c r="O616" s="22">
        <f t="shared" si="36"/>
        <v>42515.061805555553</v>
      </c>
      <c r="P616" s="18">
        <f t="shared" si="37"/>
        <v>42545.061805555553</v>
      </c>
      <c r="Q616" t="s">
        <v>8272</v>
      </c>
      <c r="R616" s="7" t="e">
        <f t="shared" si="39"/>
        <v>#DIV/0!</v>
      </c>
      <c r="S616" s="12" t="s">
        <v>8318</v>
      </c>
      <c r="T616" t="s">
        <v>8319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7">
        <v>515</v>
      </c>
      <c r="E617">
        <v>0</v>
      </c>
      <c r="F617" t="s">
        <v>8220</v>
      </c>
      <c r="G617" t="s">
        <v>8228</v>
      </c>
      <c r="H617" t="s">
        <v>8250</v>
      </c>
      <c r="I617" s="9">
        <v>1443149759</v>
      </c>
      <c r="J617">
        <v>1440557759</v>
      </c>
      <c r="K617" t="b">
        <v>0</v>
      </c>
      <c r="L617">
        <v>0</v>
      </c>
      <c r="M617" t="b">
        <v>0</v>
      </c>
      <c r="N617" s="11">
        <f t="shared" si="38"/>
        <v>0</v>
      </c>
      <c r="O617" s="22">
        <f t="shared" si="36"/>
        <v>42242.122210648144</v>
      </c>
      <c r="P617" s="18">
        <f t="shared" si="37"/>
        <v>42272.122210648144</v>
      </c>
      <c r="Q617" t="s">
        <v>8272</v>
      </c>
      <c r="R617" s="7" t="e">
        <f t="shared" si="39"/>
        <v>#DIV/0!</v>
      </c>
      <c r="S617" s="12" t="s">
        <v>8318</v>
      </c>
      <c r="T617" t="s">
        <v>8319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7">
        <v>5000</v>
      </c>
      <c r="E618">
        <v>0</v>
      </c>
      <c r="F618" t="s">
        <v>8220</v>
      </c>
      <c r="G618" t="s">
        <v>8230</v>
      </c>
      <c r="H618" t="s">
        <v>8249</v>
      </c>
      <c r="I618" s="9">
        <v>1488013307</v>
      </c>
      <c r="J618">
        <v>1485421307</v>
      </c>
      <c r="K618" t="b">
        <v>0</v>
      </c>
      <c r="L618">
        <v>0</v>
      </c>
      <c r="M618" t="b">
        <v>0</v>
      </c>
      <c r="N618" s="11">
        <f t="shared" si="38"/>
        <v>0</v>
      </c>
      <c r="O618" s="22">
        <f t="shared" si="36"/>
        <v>42761.376238425932</v>
      </c>
      <c r="P618" s="18">
        <f t="shared" si="37"/>
        <v>42791.376238425932</v>
      </c>
      <c r="Q618" t="s">
        <v>8272</v>
      </c>
      <c r="R618" s="7" t="e">
        <f t="shared" si="39"/>
        <v>#DIV/0!</v>
      </c>
      <c r="S618" s="12" t="s">
        <v>8318</v>
      </c>
      <c r="T618" t="s">
        <v>8319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7">
        <v>2000</v>
      </c>
      <c r="E619">
        <v>60</v>
      </c>
      <c r="F619" t="s">
        <v>8220</v>
      </c>
      <c r="G619" t="s">
        <v>8225</v>
      </c>
      <c r="H619" t="s">
        <v>8247</v>
      </c>
      <c r="I619" s="9">
        <v>1431072843</v>
      </c>
      <c r="J619">
        <v>1427184843</v>
      </c>
      <c r="K619" t="b">
        <v>0</v>
      </c>
      <c r="L619">
        <v>3</v>
      </c>
      <c r="M619" t="b">
        <v>0</v>
      </c>
      <c r="N619" s="11">
        <f t="shared" si="38"/>
        <v>3</v>
      </c>
      <c r="O619" s="22">
        <f t="shared" si="36"/>
        <v>42087.343090277776</v>
      </c>
      <c r="P619" s="18">
        <f t="shared" si="37"/>
        <v>42132.343090277776</v>
      </c>
      <c r="Q619" t="s">
        <v>8272</v>
      </c>
      <c r="R619" s="7">
        <f t="shared" si="39"/>
        <v>20</v>
      </c>
      <c r="S619" s="12" t="s">
        <v>8318</v>
      </c>
      <c r="T619" t="s">
        <v>8319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7">
        <v>400</v>
      </c>
      <c r="E620">
        <v>0</v>
      </c>
      <c r="F620" t="s">
        <v>8220</v>
      </c>
      <c r="G620" t="s">
        <v>8224</v>
      </c>
      <c r="H620" t="s">
        <v>8246</v>
      </c>
      <c r="I620" s="9">
        <v>1449689203</v>
      </c>
      <c r="J620">
        <v>1447097203</v>
      </c>
      <c r="K620" t="b">
        <v>0</v>
      </c>
      <c r="L620">
        <v>0</v>
      </c>
      <c r="M620" t="b">
        <v>0</v>
      </c>
      <c r="N620" s="11">
        <f t="shared" si="38"/>
        <v>0</v>
      </c>
      <c r="O620" s="22">
        <f t="shared" si="36"/>
        <v>42317.810219907406</v>
      </c>
      <c r="P620" s="18">
        <f t="shared" si="37"/>
        <v>42347.810219907406</v>
      </c>
      <c r="Q620" t="s">
        <v>8272</v>
      </c>
      <c r="R620" s="7" t="e">
        <f t="shared" si="39"/>
        <v>#DIV/0!</v>
      </c>
      <c r="S620" s="12" t="s">
        <v>8318</v>
      </c>
      <c r="T620" t="s">
        <v>8319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7">
        <v>2500000</v>
      </c>
      <c r="E621">
        <v>1</v>
      </c>
      <c r="F621" t="s">
        <v>8220</v>
      </c>
      <c r="G621" t="s">
        <v>8224</v>
      </c>
      <c r="H621" t="s">
        <v>8246</v>
      </c>
      <c r="I621" s="9">
        <v>1416933390</v>
      </c>
      <c r="J621">
        <v>1411745790</v>
      </c>
      <c r="K621" t="b">
        <v>0</v>
      </c>
      <c r="L621">
        <v>1</v>
      </c>
      <c r="M621" t="b">
        <v>0</v>
      </c>
      <c r="N621" s="11">
        <f t="shared" si="38"/>
        <v>3.9999999999999996E-5</v>
      </c>
      <c r="O621" s="22">
        <f t="shared" si="36"/>
        <v>41908.650347222225</v>
      </c>
      <c r="P621" s="18">
        <f t="shared" si="37"/>
        <v>41968.692013888889</v>
      </c>
      <c r="Q621" t="s">
        <v>8272</v>
      </c>
      <c r="R621" s="7">
        <f t="shared" si="39"/>
        <v>1</v>
      </c>
      <c r="S621" s="12" t="s">
        <v>8318</v>
      </c>
      <c r="T621" t="s">
        <v>8319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7">
        <v>30000</v>
      </c>
      <c r="E622">
        <v>300</v>
      </c>
      <c r="F622" t="s">
        <v>8220</v>
      </c>
      <c r="G622" t="s">
        <v>8229</v>
      </c>
      <c r="H622" t="s">
        <v>8251</v>
      </c>
      <c r="I622" s="9">
        <v>1408986738</v>
      </c>
      <c r="J622">
        <v>1405098738</v>
      </c>
      <c r="K622" t="b">
        <v>0</v>
      </c>
      <c r="L622">
        <v>1</v>
      </c>
      <c r="M622" t="b">
        <v>0</v>
      </c>
      <c r="N622" s="11">
        <f t="shared" si="38"/>
        <v>1</v>
      </c>
      <c r="O622" s="22">
        <f t="shared" si="36"/>
        <v>41831.716874999998</v>
      </c>
      <c r="P622" s="18">
        <f t="shared" si="37"/>
        <v>41876.716874999998</v>
      </c>
      <c r="Q622" t="s">
        <v>8272</v>
      </c>
      <c r="R622" s="7">
        <f t="shared" si="39"/>
        <v>300</v>
      </c>
      <c r="S622" s="12" t="s">
        <v>8318</v>
      </c>
      <c r="T622" t="s">
        <v>8319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7">
        <v>25000</v>
      </c>
      <c r="E623">
        <v>261</v>
      </c>
      <c r="F623" t="s">
        <v>8220</v>
      </c>
      <c r="G623" t="s">
        <v>8224</v>
      </c>
      <c r="H623" t="s">
        <v>8246</v>
      </c>
      <c r="I623" s="9">
        <v>1467934937</v>
      </c>
      <c r="J623">
        <v>1465342937</v>
      </c>
      <c r="K623" t="b">
        <v>0</v>
      </c>
      <c r="L623">
        <v>3</v>
      </c>
      <c r="M623" t="b">
        <v>0</v>
      </c>
      <c r="N623" s="11">
        <f t="shared" si="38"/>
        <v>1.044</v>
      </c>
      <c r="O623" s="22">
        <f t="shared" si="36"/>
        <v>42528.987696759257</v>
      </c>
      <c r="P623" s="18">
        <f t="shared" si="37"/>
        <v>42558.987696759257</v>
      </c>
      <c r="Q623" t="s">
        <v>8272</v>
      </c>
      <c r="R623" s="7">
        <f t="shared" si="39"/>
        <v>87</v>
      </c>
      <c r="S623" s="12" t="s">
        <v>8318</v>
      </c>
      <c r="T623" t="s">
        <v>8319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7">
        <v>6000</v>
      </c>
      <c r="E624">
        <v>341</v>
      </c>
      <c r="F624" t="s">
        <v>8220</v>
      </c>
      <c r="G624" t="s">
        <v>8224</v>
      </c>
      <c r="H624" t="s">
        <v>8246</v>
      </c>
      <c r="I624" s="9">
        <v>1467398138</v>
      </c>
      <c r="J624">
        <v>1465670138</v>
      </c>
      <c r="K624" t="b">
        <v>0</v>
      </c>
      <c r="L624">
        <v>9</v>
      </c>
      <c r="M624" t="b">
        <v>0</v>
      </c>
      <c r="N624" s="11">
        <f t="shared" si="38"/>
        <v>5.6833333333333336</v>
      </c>
      <c r="O624" s="22">
        <f t="shared" si="36"/>
        <v>42532.774745370371</v>
      </c>
      <c r="P624" s="18">
        <f t="shared" si="37"/>
        <v>42552.774745370371</v>
      </c>
      <c r="Q624" t="s">
        <v>8272</v>
      </c>
      <c r="R624" s="7">
        <f t="shared" si="39"/>
        <v>37.888888888888886</v>
      </c>
      <c r="S624" s="12" t="s">
        <v>8318</v>
      </c>
      <c r="T624" t="s">
        <v>8319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7">
        <v>75000</v>
      </c>
      <c r="E625">
        <v>0</v>
      </c>
      <c r="F625" t="s">
        <v>8220</v>
      </c>
      <c r="G625" t="s">
        <v>8226</v>
      </c>
      <c r="H625" t="s">
        <v>8248</v>
      </c>
      <c r="I625" s="9">
        <v>1432771997</v>
      </c>
      <c r="J625">
        <v>1430179997</v>
      </c>
      <c r="K625" t="b">
        <v>0</v>
      </c>
      <c r="L625">
        <v>0</v>
      </c>
      <c r="M625" t="b">
        <v>0</v>
      </c>
      <c r="N625" s="11">
        <f t="shared" si="38"/>
        <v>0</v>
      </c>
      <c r="O625" s="22">
        <f t="shared" si="36"/>
        <v>42122.009224537032</v>
      </c>
      <c r="P625" s="18">
        <f t="shared" si="37"/>
        <v>42152.009224537032</v>
      </c>
      <c r="Q625" t="s">
        <v>8272</v>
      </c>
      <c r="R625" s="7" t="e">
        <f t="shared" si="39"/>
        <v>#DIV/0!</v>
      </c>
      <c r="S625" s="12" t="s">
        <v>8318</v>
      </c>
      <c r="T625" t="s">
        <v>8319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7">
        <v>5000</v>
      </c>
      <c r="E626">
        <v>0</v>
      </c>
      <c r="F626" t="s">
        <v>8220</v>
      </c>
      <c r="G626" t="s">
        <v>8224</v>
      </c>
      <c r="H626" t="s">
        <v>8246</v>
      </c>
      <c r="I626" s="9">
        <v>1431647041</v>
      </c>
      <c r="J626">
        <v>1429055041</v>
      </c>
      <c r="K626" t="b">
        <v>0</v>
      </c>
      <c r="L626">
        <v>0</v>
      </c>
      <c r="M626" t="b">
        <v>0</v>
      </c>
      <c r="N626" s="11">
        <f t="shared" si="38"/>
        <v>0</v>
      </c>
      <c r="O626" s="22">
        <f t="shared" si="36"/>
        <v>42108.988900462966</v>
      </c>
      <c r="P626" s="18">
        <f t="shared" si="37"/>
        <v>42138.988900462966</v>
      </c>
      <c r="Q626" t="s">
        <v>8272</v>
      </c>
      <c r="R626" s="7" t="e">
        <f t="shared" si="39"/>
        <v>#DIV/0!</v>
      </c>
      <c r="S626" s="12" t="s">
        <v>8318</v>
      </c>
      <c r="T626" t="s">
        <v>8319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7">
        <v>25000</v>
      </c>
      <c r="E627">
        <v>0</v>
      </c>
      <c r="F627" t="s">
        <v>8220</v>
      </c>
      <c r="G627" t="s">
        <v>8229</v>
      </c>
      <c r="H627" t="s">
        <v>8251</v>
      </c>
      <c r="I627" s="9">
        <v>1490560177</v>
      </c>
      <c r="J627">
        <v>1487971777</v>
      </c>
      <c r="K627" t="b">
        <v>0</v>
      </c>
      <c r="L627">
        <v>0</v>
      </c>
      <c r="M627" t="b">
        <v>0</v>
      </c>
      <c r="N627" s="11">
        <f t="shared" si="38"/>
        <v>0</v>
      </c>
      <c r="O627" s="22">
        <f t="shared" si="36"/>
        <v>42790.895567129628</v>
      </c>
      <c r="P627" s="18">
        <f t="shared" si="37"/>
        <v>42820.853900462964</v>
      </c>
      <c r="Q627" t="s">
        <v>8272</v>
      </c>
      <c r="R627" s="7" t="e">
        <f t="shared" si="39"/>
        <v>#DIV/0!</v>
      </c>
      <c r="S627" s="12" t="s">
        <v>8318</v>
      </c>
      <c r="T627" t="s">
        <v>8319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7">
        <v>25000</v>
      </c>
      <c r="E628">
        <v>4345</v>
      </c>
      <c r="F628" t="s">
        <v>8220</v>
      </c>
      <c r="G628" t="s">
        <v>8224</v>
      </c>
      <c r="H628" t="s">
        <v>8246</v>
      </c>
      <c r="I628" s="9">
        <v>1439644920</v>
      </c>
      <c r="J628">
        <v>1436793939</v>
      </c>
      <c r="K628" t="b">
        <v>0</v>
      </c>
      <c r="L628">
        <v>39</v>
      </c>
      <c r="M628" t="b">
        <v>0</v>
      </c>
      <c r="N628" s="11">
        <f t="shared" si="38"/>
        <v>17.380000000000003</v>
      </c>
      <c r="O628" s="22">
        <f t="shared" si="36"/>
        <v>42198.559479166666</v>
      </c>
      <c r="P628" s="18">
        <f t="shared" si="37"/>
        <v>42231.556944444441</v>
      </c>
      <c r="Q628" t="s">
        <v>8272</v>
      </c>
      <c r="R628" s="7">
        <f t="shared" si="39"/>
        <v>111.41025641025641</v>
      </c>
      <c r="S628" s="12" t="s">
        <v>8318</v>
      </c>
      <c r="T628" t="s">
        <v>8319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7">
        <v>450000</v>
      </c>
      <c r="E629">
        <v>90</v>
      </c>
      <c r="F629" t="s">
        <v>8220</v>
      </c>
      <c r="G629" t="s">
        <v>8235</v>
      </c>
      <c r="H629" t="s">
        <v>8255</v>
      </c>
      <c r="I629" s="9">
        <v>1457996400</v>
      </c>
      <c r="J629">
        <v>1452842511</v>
      </c>
      <c r="K629" t="b">
        <v>0</v>
      </c>
      <c r="L629">
        <v>1</v>
      </c>
      <c r="M629" t="b">
        <v>0</v>
      </c>
      <c r="N629" s="11">
        <f t="shared" si="38"/>
        <v>0.02</v>
      </c>
      <c r="O629" s="22">
        <f t="shared" si="36"/>
        <v>42384.306840277779</v>
      </c>
      <c r="P629" s="18">
        <f t="shared" si="37"/>
        <v>42443.958333333328</v>
      </c>
      <c r="Q629" t="s">
        <v>8272</v>
      </c>
      <c r="R629" s="7">
        <f t="shared" si="39"/>
        <v>90</v>
      </c>
      <c r="S629" s="12" t="s">
        <v>8318</v>
      </c>
      <c r="T629" t="s">
        <v>8319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7">
        <v>5000</v>
      </c>
      <c r="E630">
        <v>0</v>
      </c>
      <c r="F630" t="s">
        <v>8220</v>
      </c>
      <c r="G630" t="s">
        <v>8224</v>
      </c>
      <c r="H630" t="s">
        <v>8246</v>
      </c>
      <c r="I630" s="9">
        <v>1405269457</v>
      </c>
      <c r="J630">
        <v>1402677457</v>
      </c>
      <c r="K630" t="b">
        <v>0</v>
      </c>
      <c r="L630">
        <v>0</v>
      </c>
      <c r="M630" t="b">
        <v>0</v>
      </c>
      <c r="N630" s="11">
        <f t="shared" si="38"/>
        <v>0</v>
      </c>
      <c r="O630" s="22">
        <f t="shared" si="36"/>
        <v>41803.692789351851</v>
      </c>
      <c r="P630" s="18">
        <f t="shared" si="37"/>
        <v>41833.692789351851</v>
      </c>
      <c r="Q630" t="s">
        <v>8272</v>
      </c>
      <c r="R630" s="7" t="e">
        <f t="shared" si="39"/>
        <v>#DIV/0!</v>
      </c>
      <c r="S630" s="12" t="s">
        <v>8318</v>
      </c>
      <c r="T630" t="s">
        <v>8319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7">
        <v>200000</v>
      </c>
      <c r="E631">
        <v>350</v>
      </c>
      <c r="F631" t="s">
        <v>8220</v>
      </c>
      <c r="G631" t="s">
        <v>8226</v>
      </c>
      <c r="H631" t="s">
        <v>8248</v>
      </c>
      <c r="I631" s="9">
        <v>1463239108</v>
      </c>
      <c r="J631">
        <v>1460647108</v>
      </c>
      <c r="K631" t="b">
        <v>0</v>
      </c>
      <c r="L631">
        <v>3</v>
      </c>
      <c r="M631" t="b">
        <v>0</v>
      </c>
      <c r="N631" s="11">
        <f t="shared" si="38"/>
        <v>0.17500000000000002</v>
      </c>
      <c r="O631" s="22">
        <f t="shared" si="36"/>
        <v>42474.637824074074</v>
      </c>
      <c r="P631" s="18">
        <f t="shared" si="37"/>
        <v>42504.637824074074</v>
      </c>
      <c r="Q631" t="s">
        <v>8272</v>
      </c>
      <c r="R631" s="7">
        <f t="shared" si="39"/>
        <v>116.66666666666667</v>
      </c>
      <c r="S631" s="12" t="s">
        <v>8318</v>
      </c>
      <c r="T631" t="s">
        <v>8319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7">
        <v>11999</v>
      </c>
      <c r="E632">
        <v>10</v>
      </c>
      <c r="F632" t="s">
        <v>8220</v>
      </c>
      <c r="G632" t="s">
        <v>8224</v>
      </c>
      <c r="H632" t="s">
        <v>8246</v>
      </c>
      <c r="I632" s="9">
        <v>1441516200</v>
      </c>
      <c r="J632">
        <v>1438959121</v>
      </c>
      <c r="K632" t="b">
        <v>0</v>
      </c>
      <c r="L632">
        <v>1</v>
      </c>
      <c r="M632" t="b">
        <v>0</v>
      </c>
      <c r="N632" s="11">
        <f t="shared" si="38"/>
        <v>8.3340278356529712E-2</v>
      </c>
      <c r="O632" s="22">
        <f t="shared" si="36"/>
        <v>42223.619456018518</v>
      </c>
      <c r="P632" s="18">
        <f t="shared" si="37"/>
        <v>42253.215277777781</v>
      </c>
      <c r="Q632" t="s">
        <v>8272</v>
      </c>
      <c r="R632" s="7">
        <f t="shared" si="39"/>
        <v>10</v>
      </c>
      <c r="S632" s="12" t="s">
        <v>8318</v>
      </c>
      <c r="T632" t="s">
        <v>8319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7">
        <v>50000</v>
      </c>
      <c r="E633">
        <v>690</v>
      </c>
      <c r="F633" t="s">
        <v>8220</v>
      </c>
      <c r="G633" t="s">
        <v>8229</v>
      </c>
      <c r="H633" t="s">
        <v>8251</v>
      </c>
      <c r="I633" s="9">
        <v>1464460329</v>
      </c>
      <c r="J633">
        <v>1461954729</v>
      </c>
      <c r="K633" t="b">
        <v>0</v>
      </c>
      <c r="L633">
        <v>9</v>
      </c>
      <c r="M633" t="b">
        <v>0</v>
      </c>
      <c r="N633" s="11">
        <f t="shared" si="38"/>
        <v>1.38</v>
      </c>
      <c r="O633" s="22">
        <f t="shared" si="36"/>
        <v>42489.772326388891</v>
      </c>
      <c r="P633" s="18">
        <f t="shared" si="37"/>
        <v>42518.772326388891</v>
      </c>
      <c r="Q633" t="s">
        <v>8272</v>
      </c>
      <c r="R633" s="7">
        <f t="shared" si="39"/>
        <v>76.666666666666671</v>
      </c>
      <c r="S633" s="12" t="s">
        <v>8318</v>
      </c>
      <c r="T633" t="s">
        <v>8319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7">
        <v>20000</v>
      </c>
      <c r="E634">
        <v>0</v>
      </c>
      <c r="F634" t="s">
        <v>8220</v>
      </c>
      <c r="G634" t="s">
        <v>8233</v>
      </c>
      <c r="H634" t="s">
        <v>8249</v>
      </c>
      <c r="I634" s="9">
        <v>1448470165</v>
      </c>
      <c r="J634">
        <v>1445874565</v>
      </c>
      <c r="K634" t="b">
        <v>0</v>
      </c>
      <c r="L634">
        <v>0</v>
      </c>
      <c r="M634" t="b">
        <v>0</v>
      </c>
      <c r="N634" s="11">
        <f t="shared" si="38"/>
        <v>0</v>
      </c>
      <c r="O634" s="22">
        <f t="shared" si="36"/>
        <v>42303.659317129626</v>
      </c>
      <c r="P634" s="18">
        <f t="shared" si="37"/>
        <v>42333.700983796298</v>
      </c>
      <c r="Q634" t="s">
        <v>8272</v>
      </c>
      <c r="R634" s="7" t="e">
        <f t="shared" si="39"/>
        <v>#DIV/0!</v>
      </c>
      <c r="S634" s="12" t="s">
        <v>8318</v>
      </c>
      <c r="T634" t="s">
        <v>8319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7">
        <v>10000</v>
      </c>
      <c r="E635">
        <v>1245</v>
      </c>
      <c r="F635" t="s">
        <v>8220</v>
      </c>
      <c r="G635" t="s">
        <v>8224</v>
      </c>
      <c r="H635" t="s">
        <v>8246</v>
      </c>
      <c r="I635" s="9">
        <v>1466204400</v>
      </c>
      <c r="J635">
        <v>1463469062</v>
      </c>
      <c r="K635" t="b">
        <v>0</v>
      </c>
      <c r="L635">
        <v>25</v>
      </c>
      <c r="M635" t="b">
        <v>0</v>
      </c>
      <c r="N635" s="11">
        <f t="shared" si="38"/>
        <v>12.45</v>
      </c>
      <c r="O635" s="22">
        <f t="shared" si="36"/>
        <v>42507.29932870371</v>
      </c>
      <c r="P635" s="18">
        <f t="shared" si="37"/>
        <v>42538.958333333328</v>
      </c>
      <c r="Q635" t="s">
        <v>8272</v>
      </c>
      <c r="R635" s="7">
        <f t="shared" si="39"/>
        <v>49.8</v>
      </c>
      <c r="S635" s="12" t="s">
        <v>8318</v>
      </c>
      <c r="T635" t="s">
        <v>8319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7">
        <v>5000</v>
      </c>
      <c r="E636">
        <v>1</v>
      </c>
      <c r="F636" t="s">
        <v>8220</v>
      </c>
      <c r="G636" t="s">
        <v>8224</v>
      </c>
      <c r="H636" t="s">
        <v>8246</v>
      </c>
      <c r="I636" s="9">
        <v>1424989029</v>
      </c>
      <c r="J636">
        <v>1422397029</v>
      </c>
      <c r="K636" t="b">
        <v>0</v>
      </c>
      <c r="L636">
        <v>1</v>
      </c>
      <c r="M636" t="b">
        <v>0</v>
      </c>
      <c r="N636" s="11">
        <f t="shared" si="38"/>
        <v>0.02</v>
      </c>
      <c r="O636" s="22">
        <f t="shared" si="36"/>
        <v>42031.928576388891</v>
      </c>
      <c r="P636" s="18">
        <f t="shared" si="37"/>
        <v>42061.928576388891</v>
      </c>
      <c r="Q636" t="s">
        <v>8272</v>
      </c>
      <c r="R636" s="7">
        <f t="shared" si="39"/>
        <v>1</v>
      </c>
      <c r="S636" s="12" t="s">
        <v>8318</v>
      </c>
      <c r="T636" t="s">
        <v>8319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7">
        <v>25000</v>
      </c>
      <c r="E637">
        <v>2</v>
      </c>
      <c r="F637" t="s">
        <v>8220</v>
      </c>
      <c r="G637" t="s">
        <v>8224</v>
      </c>
      <c r="H637" t="s">
        <v>8246</v>
      </c>
      <c r="I637" s="9">
        <v>1428804762</v>
      </c>
      <c r="J637">
        <v>1426212762</v>
      </c>
      <c r="K637" t="b">
        <v>0</v>
      </c>
      <c r="L637">
        <v>1</v>
      </c>
      <c r="M637" t="b">
        <v>0</v>
      </c>
      <c r="N637" s="11">
        <f t="shared" si="38"/>
        <v>8.0000000000000002E-3</v>
      </c>
      <c r="O637" s="22">
        <f t="shared" si="36"/>
        <v>42076.092152777783</v>
      </c>
      <c r="P637" s="18">
        <f t="shared" si="37"/>
        <v>42106.092152777783</v>
      </c>
      <c r="Q637" t="s">
        <v>8272</v>
      </c>
      <c r="R637" s="7">
        <f t="shared" si="39"/>
        <v>2</v>
      </c>
      <c r="S637" s="12" t="s">
        <v>8318</v>
      </c>
      <c r="T637" t="s">
        <v>8319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7">
        <v>2000</v>
      </c>
      <c r="E638">
        <v>4</v>
      </c>
      <c r="F638" t="s">
        <v>8220</v>
      </c>
      <c r="G638" t="s">
        <v>8225</v>
      </c>
      <c r="H638" t="s">
        <v>8247</v>
      </c>
      <c r="I638" s="9">
        <v>1433587620</v>
      </c>
      <c r="J638">
        <v>1430996150</v>
      </c>
      <c r="K638" t="b">
        <v>0</v>
      </c>
      <c r="L638">
        <v>1</v>
      </c>
      <c r="M638" t="b">
        <v>0</v>
      </c>
      <c r="N638" s="11">
        <f t="shared" si="38"/>
        <v>0.2</v>
      </c>
      <c r="O638" s="22">
        <f t="shared" si="36"/>
        <v>42131.455439814818</v>
      </c>
      <c r="P638" s="18">
        <f t="shared" si="37"/>
        <v>42161.44930555555</v>
      </c>
      <c r="Q638" t="s">
        <v>8272</v>
      </c>
      <c r="R638" s="7">
        <f t="shared" si="39"/>
        <v>4</v>
      </c>
      <c r="S638" s="12" t="s">
        <v>8318</v>
      </c>
      <c r="T638" t="s">
        <v>8319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7">
        <v>100000</v>
      </c>
      <c r="E639">
        <v>0</v>
      </c>
      <c r="F639" t="s">
        <v>8220</v>
      </c>
      <c r="G639" t="s">
        <v>8225</v>
      </c>
      <c r="H639" t="s">
        <v>8247</v>
      </c>
      <c r="I639" s="9">
        <v>1488063840</v>
      </c>
      <c r="J639">
        <v>1485558318</v>
      </c>
      <c r="K639" t="b">
        <v>0</v>
      </c>
      <c r="L639">
        <v>0</v>
      </c>
      <c r="M639" t="b">
        <v>0</v>
      </c>
      <c r="N639" s="11">
        <f t="shared" si="38"/>
        <v>0</v>
      </c>
      <c r="O639" s="22">
        <f t="shared" si="36"/>
        <v>42762.962013888886</v>
      </c>
      <c r="P639" s="18">
        <f t="shared" si="37"/>
        <v>42791.961111111115</v>
      </c>
      <c r="Q639" t="s">
        <v>8272</v>
      </c>
      <c r="R639" s="7" t="e">
        <f t="shared" si="39"/>
        <v>#DIV/0!</v>
      </c>
      <c r="S639" s="12" t="s">
        <v>8318</v>
      </c>
      <c r="T639" t="s">
        <v>8319</v>
      </c>
    </row>
    <row r="640" spans="1:20" x14ac:dyDescent="0.35">
      <c r="A640">
        <v>638</v>
      </c>
      <c r="B640" s="3" t="s">
        <v>639</v>
      </c>
      <c r="C640" s="3" t="s">
        <v>4748</v>
      </c>
      <c r="D640" s="7">
        <v>200000</v>
      </c>
      <c r="E640">
        <v>18</v>
      </c>
      <c r="F640" t="s">
        <v>8220</v>
      </c>
      <c r="G640" t="s">
        <v>8236</v>
      </c>
      <c r="H640" t="s">
        <v>8249</v>
      </c>
      <c r="I640" s="9">
        <v>1490447662</v>
      </c>
      <c r="J640">
        <v>1485267262</v>
      </c>
      <c r="K640" t="b">
        <v>0</v>
      </c>
      <c r="L640">
        <v>6</v>
      </c>
      <c r="M640" t="b">
        <v>0</v>
      </c>
      <c r="N640" s="11">
        <f t="shared" si="38"/>
        <v>9.0000000000000011E-3</v>
      </c>
      <c r="O640" s="22">
        <f t="shared" si="36"/>
        <v>42759.593310185184</v>
      </c>
      <c r="P640" s="18">
        <f t="shared" si="37"/>
        <v>42819.55164351852</v>
      </c>
      <c r="Q640" t="s">
        <v>8272</v>
      </c>
      <c r="R640" s="7">
        <f t="shared" si="39"/>
        <v>3</v>
      </c>
      <c r="S640" s="12" t="s">
        <v>8318</v>
      </c>
      <c r="T640" t="s">
        <v>8319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7">
        <v>1000000</v>
      </c>
      <c r="E641">
        <v>1</v>
      </c>
      <c r="F641" t="s">
        <v>8220</v>
      </c>
      <c r="G641" t="s">
        <v>8224</v>
      </c>
      <c r="H641" t="s">
        <v>8246</v>
      </c>
      <c r="I641" s="9">
        <v>1413208795</v>
      </c>
      <c r="J641">
        <v>1408024795</v>
      </c>
      <c r="K641" t="b">
        <v>0</v>
      </c>
      <c r="L641">
        <v>1</v>
      </c>
      <c r="M641" t="b">
        <v>0</v>
      </c>
      <c r="N641" s="11">
        <f t="shared" si="38"/>
        <v>9.9999999999999991E-5</v>
      </c>
      <c r="O641" s="22">
        <f t="shared" si="36"/>
        <v>41865.583275462966</v>
      </c>
      <c r="P641" s="18">
        <f t="shared" si="37"/>
        <v>41925.583275462966</v>
      </c>
      <c r="Q641" t="s">
        <v>8272</v>
      </c>
      <c r="R641" s="7">
        <f t="shared" si="39"/>
        <v>1</v>
      </c>
      <c r="S641" s="12" t="s">
        <v>8318</v>
      </c>
      <c r="T641" t="s">
        <v>8319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7">
        <v>70</v>
      </c>
      <c r="E642">
        <v>101</v>
      </c>
      <c r="F642" t="s">
        <v>8219</v>
      </c>
      <c r="G642" t="s">
        <v>8230</v>
      </c>
      <c r="H642" t="s">
        <v>8249</v>
      </c>
      <c r="I642" s="9">
        <v>1480028400</v>
      </c>
      <c r="J642">
        <v>1478685915</v>
      </c>
      <c r="K642" t="b">
        <v>0</v>
      </c>
      <c r="L642">
        <v>2</v>
      </c>
      <c r="M642" t="b">
        <v>1</v>
      </c>
      <c r="N642" s="11">
        <f t="shared" si="38"/>
        <v>144.28571428571428</v>
      </c>
      <c r="O642" s="22">
        <f t="shared" ref="O642:O705" si="40">(((J642/60)/60)/24)+DATE(1970,1,1)</f>
        <v>42683.420312500006</v>
      </c>
      <c r="P642" s="18">
        <f t="shared" ref="P642:P705" si="41">(((I642/60)/60)/24)+DATE(1970,1,1)</f>
        <v>42698.958333333328</v>
      </c>
      <c r="Q642" t="s">
        <v>8273</v>
      </c>
      <c r="R642" s="7">
        <f t="shared" si="39"/>
        <v>50.5</v>
      </c>
      <c r="S642" s="12" t="s">
        <v>8318</v>
      </c>
      <c r="T642" t="s">
        <v>8320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7">
        <v>40000</v>
      </c>
      <c r="E643">
        <v>47665</v>
      </c>
      <c r="F643" t="s">
        <v>8219</v>
      </c>
      <c r="G643" t="s">
        <v>8224</v>
      </c>
      <c r="H643" t="s">
        <v>8246</v>
      </c>
      <c r="I643" s="9">
        <v>1439473248</v>
      </c>
      <c r="J643">
        <v>1436881248</v>
      </c>
      <c r="K643" t="b">
        <v>0</v>
      </c>
      <c r="L643">
        <v>315</v>
      </c>
      <c r="M643" t="b">
        <v>1</v>
      </c>
      <c r="N643" s="11">
        <f t="shared" ref="N643:N706" si="42">E643/D643*100</f>
        <v>119.16249999999999</v>
      </c>
      <c r="O643" s="22">
        <f t="shared" si="40"/>
        <v>42199.57</v>
      </c>
      <c r="P643" s="18">
        <f t="shared" si="41"/>
        <v>42229.57</v>
      </c>
      <c r="Q643" t="s">
        <v>8273</v>
      </c>
      <c r="R643" s="7">
        <f t="shared" ref="R643:R706" si="43">E643/L643</f>
        <v>151.31746031746033</v>
      </c>
      <c r="S643" s="12" t="s">
        <v>8318</v>
      </c>
      <c r="T643" t="s">
        <v>8320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7">
        <v>20000</v>
      </c>
      <c r="E644">
        <v>292097</v>
      </c>
      <c r="F644" t="s">
        <v>8219</v>
      </c>
      <c r="G644" t="s">
        <v>8236</v>
      </c>
      <c r="H644" t="s">
        <v>8249</v>
      </c>
      <c r="I644" s="9">
        <v>1439998674</v>
      </c>
      <c r="J644">
        <v>1436888274</v>
      </c>
      <c r="K644" t="b">
        <v>0</v>
      </c>
      <c r="L644">
        <v>2174</v>
      </c>
      <c r="M644" t="b">
        <v>1</v>
      </c>
      <c r="N644" s="11">
        <f t="shared" si="42"/>
        <v>1460.4850000000001</v>
      </c>
      <c r="O644" s="22">
        <f t="shared" si="40"/>
        <v>42199.651319444441</v>
      </c>
      <c r="P644" s="18">
        <f t="shared" si="41"/>
        <v>42235.651319444441</v>
      </c>
      <c r="Q644" t="s">
        <v>8273</v>
      </c>
      <c r="R644" s="7">
        <f t="shared" si="43"/>
        <v>134.3592456301748</v>
      </c>
      <c r="S644" s="12" t="s">
        <v>8318</v>
      </c>
      <c r="T644" t="s">
        <v>8320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7">
        <v>25000</v>
      </c>
      <c r="E645">
        <v>26452</v>
      </c>
      <c r="F645" t="s">
        <v>8219</v>
      </c>
      <c r="G645" t="s">
        <v>8224</v>
      </c>
      <c r="H645" t="s">
        <v>8246</v>
      </c>
      <c r="I645" s="9">
        <v>1433085875</v>
      </c>
      <c r="J645">
        <v>1428333875</v>
      </c>
      <c r="K645" t="b">
        <v>0</v>
      </c>
      <c r="L645">
        <v>152</v>
      </c>
      <c r="M645" t="b">
        <v>1</v>
      </c>
      <c r="N645" s="11">
        <f t="shared" si="42"/>
        <v>105.80799999999999</v>
      </c>
      <c r="O645" s="22">
        <f t="shared" si="40"/>
        <v>42100.642071759255</v>
      </c>
      <c r="P645" s="18">
        <f t="shared" si="41"/>
        <v>42155.642071759255</v>
      </c>
      <c r="Q645" t="s">
        <v>8273</v>
      </c>
      <c r="R645" s="7">
        <f t="shared" si="43"/>
        <v>174.02631578947367</v>
      </c>
      <c r="S645" s="12" t="s">
        <v>8318</v>
      </c>
      <c r="T645" t="s">
        <v>8320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7">
        <v>25000</v>
      </c>
      <c r="E646">
        <v>75029.48</v>
      </c>
      <c r="F646" t="s">
        <v>8219</v>
      </c>
      <c r="G646" t="s">
        <v>8224</v>
      </c>
      <c r="H646" t="s">
        <v>8246</v>
      </c>
      <c r="I646" s="9">
        <v>1414544400</v>
      </c>
      <c r="J646">
        <v>1410883139</v>
      </c>
      <c r="K646" t="b">
        <v>0</v>
      </c>
      <c r="L646">
        <v>1021</v>
      </c>
      <c r="M646" t="b">
        <v>1</v>
      </c>
      <c r="N646" s="11">
        <f t="shared" si="42"/>
        <v>300.11791999999997</v>
      </c>
      <c r="O646" s="22">
        <f t="shared" si="40"/>
        <v>41898.665960648148</v>
      </c>
      <c r="P646" s="18">
        <f t="shared" si="41"/>
        <v>41941.041666666664</v>
      </c>
      <c r="Q646" t="s">
        <v>8273</v>
      </c>
      <c r="R646" s="7">
        <f t="shared" si="43"/>
        <v>73.486268364348675</v>
      </c>
      <c r="S646" s="12" t="s">
        <v>8318</v>
      </c>
      <c r="T646" t="s">
        <v>8320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7">
        <v>2000</v>
      </c>
      <c r="E647">
        <v>5574</v>
      </c>
      <c r="F647" t="s">
        <v>8219</v>
      </c>
      <c r="G647" t="s">
        <v>8224</v>
      </c>
      <c r="H647" t="s">
        <v>8246</v>
      </c>
      <c r="I647" s="9">
        <v>1470962274</v>
      </c>
      <c r="J647">
        <v>1468370274</v>
      </c>
      <c r="K647" t="b">
        <v>0</v>
      </c>
      <c r="L647">
        <v>237</v>
      </c>
      <c r="M647" t="b">
        <v>1</v>
      </c>
      <c r="N647" s="11">
        <f t="shared" si="42"/>
        <v>278.7</v>
      </c>
      <c r="O647" s="22">
        <f t="shared" si="40"/>
        <v>42564.026319444441</v>
      </c>
      <c r="P647" s="18">
        <f t="shared" si="41"/>
        <v>42594.026319444441</v>
      </c>
      <c r="Q647" t="s">
        <v>8273</v>
      </c>
      <c r="R647" s="7">
        <f t="shared" si="43"/>
        <v>23.518987341772153</v>
      </c>
      <c r="S647" s="12" t="s">
        <v>8318</v>
      </c>
      <c r="T647" t="s">
        <v>8320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7">
        <v>800</v>
      </c>
      <c r="E648">
        <v>1055.01</v>
      </c>
      <c r="F648" t="s">
        <v>8219</v>
      </c>
      <c r="G648" t="s">
        <v>8224</v>
      </c>
      <c r="H648" t="s">
        <v>8246</v>
      </c>
      <c r="I648" s="9">
        <v>1407788867</v>
      </c>
      <c r="J648">
        <v>1405196867</v>
      </c>
      <c r="K648" t="b">
        <v>0</v>
      </c>
      <c r="L648">
        <v>27</v>
      </c>
      <c r="M648" t="b">
        <v>1</v>
      </c>
      <c r="N648" s="11">
        <f t="shared" si="42"/>
        <v>131.87625</v>
      </c>
      <c r="O648" s="22">
        <f t="shared" si="40"/>
        <v>41832.852627314816</v>
      </c>
      <c r="P648" s="18">
        <f t="shared" si="41"/>
        <v>41862.852627314816</v>
      </c>
      <c r="Q648" t="s">
        <v>8273</v>
      </c>
      <c r="R648" s="7">
        <f t="shared" si="43"/>
        <v>39.074444444444445</v>
      </c>
      <c r="S648" s="12" t="s">
        <v>8318</v>
      </c>
      <c r="T648" t="s">
        <v>8320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7">
        <v>2000</v>
      </c>
      <c r="E649">
        <v>2141</v>
      </c>
      <c r="F649" t="s">
        <v>8219</v>
      </c>
      <c r="G649" t="s">
        <v>8229</v>
      </c>
      <c r="H649" t="s">
        <v>8251</v>
      </c>
      <c r="I649" s="9">
        <v>1458235549</v>
      </c>
      <c r="J649">
        <v>1455647149</v>
      </c>
      <c r="K649" t="b">
        <v>0</v>
      </c>
      <c r="L649">
        <v>17</v>
      </c>
      <c r="M649" t="b">
        <v>1</v>
      </c>
      <c r="N649" s="11">
        <f t="shared" si="42"/>
        <v>107.05</v>
      </c>
      <c r="O649" s="22">
        <f t="shared" si="40"/>
        <v>42416.767928240741</v>
      </c>
      <c r="P649" s="18">
        <f t="shared" si="41"/>
        <v>42446.726261574076</v>
      </c>
      <c r="Q649" t="s">
        <v>8273</v>
      </c>
      <c r="R649" s="7">
        <f t="shared" si="43"/>
        <v>125.94117647058823</v>
      </c>
      <c r="S649" s="12" t="s">
        <v>8318</v>
      </c>
      <c r="T649" t="s">
        <v>8320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7">
        <v>35000</v>
      </c>
      <c r="E650">
        <v>44388</v>
      </c>
      <c r="F650" t="s">
        <v>8219</v>
      </c>
      <c r="G650" t="s">
        <v>8224</v>
      </c>
      <c r="H650" t="s">
        <v>8246</v>
      </c>
      <c r="I650" s="9">
        <v>1413304708</v>
      </c>
      <c r="J650">
        <v>1410280708</v>
      </c>
      <c r="K650" t="b">
        <v>0</v>
      </c>
      <c r="L650">
        <v>27</v>
      </c>
      <c r="M650" t="b">
        <v>1</v>
      </c>
      <c r="N650" s="11">
        <f t="shared" si="42"/>
        <v>126.82285714285715</v>
      </c>
      <c r="O650" s="22">
        <f t="shared" si="40"/>
        <v>41891.693379629629</v>
      </c>
      <c r="P650" s="18">
        <f t="shared" si="41"/>
        <v>41926.693379629629</v>
      </c>
      <c r="Q650" t="s">
        <v>8273</v>
      </c>
      <c r="R650" s="7">
        <f t="shared" si="43"/>
        <v>1644</v>
      </c>
      <c r="S650" s="12" t="s">
        <v>8318</v>
      </c>
      <c r="T650" t="s">
        <v>8320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7">
        <v>2500</v>
      </c>
      <c r="E651">
        <v>3499</v>
      </c>
      <c r="F651" t="s">
        <v>8219</v>
      </c>
      <c r="G651" t="s">
        <v>8224</v>
      </c>
      <c r="H651" t="s">
        <v>8246</v>
      </c>
      <c r="I651" s="9">
        <v>1410904413</v>
      </c>
      <c r="J651">
        <v>1409090013</v>
      </c>
      <c r="K651" t="b">
        <v>0</v>
      </c>
      <c r="L651">
        <v>82</v>
      </c>
      <c r="M651" t="b">
        <v>1</v>
      </c>
      <c r="N651" s="11">
        <f t="shared" si="42"/>
        <v>139.96</v>
      </c>
      <c r="O651" s="22">
        <f t="shared" si="40"/>
        <v>41877.912187499998</v>
      </c>
      <c r="P651" s="18">
        <f t="shared" si="41"/>
        <v>41898.912187499998</v>
      </c>
      <c r="Q651" t="s">
        <v>8273</v>
      </c>
      <c r="R651" s="7">
        <f t="shared" si="43"/>
        <v>42.670731707317074</v>
      </c>
      <c r="S651" s="12" t="s">
        <v>8318</v>
      </c>
      <c r="T651" t="s">
        <v>8320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7">
        <v>1500</v>
      </c>
      <c r="E652">
        <v>1686</v>
      </c>
      <c r="F652" t="s">
        <v>8219</v>
      </c>
      <c r="G652" t="s">
        <v>8224</v>
      </c>
      <c r="H652" t="s">
        <v>8246</v>
      </c>
      <c r="I652" s="9">
        <v>1418953984</v>
      </c>
      <c r="J652">
        <v>1413766384</v>
      </c>
      <c r="K652" t="b">
        <v>0</v>
      </c>
      <c r="L652">
        <v>48</v>
      </c>
      <c r="M652" t="b">
        <v>1</v>
      </c>
      <c r="N652" s="11">
        <f t="shared" si="42"/>
        <v>112.4</v>
      </c>
      <c r="O652" s="22">
        <f t="shared" si="40"/>
        <v>41932.036851851852</v>
      </c>
      <c r="P652" s="18">
        <f t="shared" si="41"/>
        <v>41992.078518518523</v>
      </c>
      <c r="Q652" t="s">
        <v>8273</v>
      </c>
      <c r="R652" s="7">
        <f t="shared" si="43"/>
        <v>35.125</v>
      </c>
      <c r="S652" s="12" t="s">
        <v>8318</v>
      </c>
      <c r="T652" t="s">
        <v>8320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7">
        <v>25000</v>
      </c>
      <c r="E653">
        <v>25132</v>
      </c>
      <c r="F653" t="s">
        <v>8219</v>
      </c>
      <c r="G653" t="s">
        <v>8224</v>
      </c>
      <c r="H653" t="s">
        <v>8246</v>
      </c>
      <c r="I653" s="9">
        <v>1418430311</v>
      </c>
      <c r="J653">
        <v>1415838311</v>
      </c>
      <c r="K653" t="b">
        <v>0</v>
      </c>
      <c r="L653">
        <v>105</v>
      </c>
      <c r="M653" t="b">
        <v>1</v>
      </c>
      <c r="N653" s="11">
        <f t="shared" si="42"/>
        <v>100.52799999999999</v>
      </c>
      <c r="O653" s="22">
        <f t="shared" si="40"/>
        <v>41956.017488425925</v>
      </c>
      <c r="P653" s="18">
        <f t="shared" si="41"/>
        <v>41986.017488425925</v>
      </c>
      <c r="Q653" t="s">
        <v>8273</v>
      </c>
      <c r="R653" s="7">
        <f t="shared" si="43"/>
        <v>239.35238095238094</v>
      </c>
      <c r="S653" s="12" t="s">
        <v>8318</v>
      </c>
      <c r="T653" t="s">
        <v>8320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7">
        <v>3000</v>
      </c>
      <c r="E654">
        <v>3014</v>
      </c>
      <c r="F654" t="s">
        <v>8219</v>
      </c>
      <c r="G654" t="s">
        <v>8224</v>
      </c>
      <c r="H654" t="s">
        <v>8246</v>
      </c>
      <c r="I654" s="9">
        <v>1480613650</v>
      </c>
      <c r="J654">
        <v>1478018050</v>
      </c>
      <c r="K654" t="b">
        <v>0</v>
      </c>
      <c r="L654">
        <v>28</v>
      </c>
      <c r="M654" t="b">
        <v>1</v>
      </c>
      <c r="N654" s="11">
        <f t="shared" si="42"/>
        <v>100.46666666666665</v>
      </c>
      <c r="O654" s="22">
        <f t="shared" si="40"/>
        <v>42675.690393518518</v>
      </c>
      <c r="P654" s="18">
        <f t="shared" si="41"/>
        <v>42705.732060185182</v>
      </c>
      <c r="Q654" t="s">
        <v>8273</v>
      </c>
      <c r="R654" s="7">
        <f t="shared" si="43"/>
        <v>107.64285714285714</v>
      </c>
      <c r="S654" s="12" t="s">
        <v>8318</v>
      </c>
      <c r="T654" t="s">
        <v>8320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7">
        <v>75000</v>
      </c>
      <c r="E655">
        <v>106084.5</v>
      </c>
      <c r="F655" t="s">
        <v>8219</v>
      </c>
      <c r="G655" t="s">
        <v>8224</v>
      </c>
      <c r="H655" t="s">
        <v>8246</v>
      </c>
      <c r="I655" s="9">
        <v>1440082240</v>
      </c>
      <c r="J655">
        <v>1436885440</v>
      </c>
      <c r="K655" t="b">
        <v>0</v>
      </c>
      <c r="L655">
        <v>1107</v>
      </c>
      <c r="M655" t="b">
        <v>1</v>
      </c>
      <c r="N655" s="11">
        <f t="shared" si="42"/>
        <v>141.446</v>
      </c>
      <c r="O655" s="22">
        <f t="shared" si="40"/>
        <v>42199.618518518517</v>
      </c>
      <c r="P655" s="18">
        <f t="shared" si="41"/>
        <v>42236.618518518517</v>
      </c>
      <c r="Q655" t="s">
        <v>8273</v>
      </c>
      <c r="R655" s="7">
        <f t="shared" si="43"/>
        <v>95.830623306233065</v>
      </c>
      <c r="S655" s="12" t="s">
        <v>8318</v>
      </c>
      <c r="T655" t="s">
        <v>8320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7">
        <v>12000</v>
      </c>
      <c r="E656">
        <v>32075</v>
      </c>
      <c r="F656" t="s">
        <v>8219</v>
      </c>
      <c r="G656" t="s">
        <v>8224</v>
      </c>
      <c r="H656" t="s">
        <v>8246</v>
      </c>
      <c r="I656" s="9">
        <v>1436396313</v>
      </c>
      <c r="J656">
        <v>1433804313</v>
      </c>
      <c r="K656" t="b">
        <v>0</v>
      </c>
      <c r="L656">
        <v>1013</v>
      </c>
      <c r="M656" t="b">
        <v>1</v>
      </c>
      <c r="N656" s="11">
        <f t="shared" si="42"/>
        <v>267.29166666666669</v>
      </c>
      <c r="O656" s="22">
        <f t="shared" si="40"/>
        <v>42163.957326388889</v>
      </c>
      <c r="P656" s="18">
        <f t="shared" si="41"/>
        <v>42193.957326388889</v>
      </c>
      <c r="Q656" t="s">
        <v>8273</v>
      </c>
      <c r="R656" s="7">
        <f t="shared" si="43"/>
        <v>31.663376110562684</v>
      </c>
      <c r="S656" s="12" t="s">
        <v>8318</v>
      </c>
      <c r="T656" t="s">
        <v>8320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7">
        <v>8000</v>
      </c>
      <c r="E657">
        <v>11751</v>
      </c>
      <c r="F657" t="s">
        <v>8219</v>
      </c>
      <c r="G657" t="s">
        <v>8224</v>
      </c>
      <c r="H657" t="s">
        <v>8246</v>
      </c>
      <c r="I657" s="9">
        <v>1426197512</v>
      </c>
      <c r="J657">
        <v>1423609112</v>
      </c>
      <c r="K657" t="b">
        <v>0</v>
      </c>
      <c r="L657">
        <v>274</v>
      </c>
      <c r="M657" t="b">
        <v>1</v>
      </c>
      <c r="N657" s="11">
        <f t="shared" si="42"/>
        <v>146.88749999999999</v>
      </c>
      <c r="O657" s="22">
        <f t="shared" si="40"/>
        <v>42045.957314814819</v>
      </c>
      <c r="P657" s="18">
        <f t="shared" si="41"/>
        <v>42075.915648148148</v>
      </c>
      <c r="Q657" t="s">
        <v>8273</v>
      </c>
      <c r="R657" s="7">
        <f t="shared" si="43"/>
        <v>42.886861313868614</v>
      </c>
      <c r="S657" s="12" t="s">
        <v>8318</v>
      </c>
      <c r="T657" t="s">
        <v>8320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7">
        <v>5000</v>
      </c>
      <c r="E658">
        <v>10678</v>
      </c>
      <c r="F658" t="s">
        <v>8219</v>
      </c>
      <c r="G658" t="s">
        <v>8224</v>
      </c>
      <c r="H658" t="s">
        <v>8246</v>
      </c>
      <c r="I658" s="9">
        <v>1460917119</v>
      </c>
      <c r="J658">
        <v>1455736719</v>
      </c>
      <c r="K658" t="b">
        <v>0</v>
      </c>
      <c r="L658">
        <v>87</v>
      </c>
      <c r="M658" t="b">
        <v>1</v>
      </c>
      <c r="N658" s="11">
        <f t="shared" si="42"/>
        <v>213.56</v>
      </c>
      <c r="O658" s="22">
        <f t="shared" si="40"/>
        <v>42417.804618055554</v>
      </c>
      <c r="P658" s="18">
        <f t="shared" si="41"/>
        <v>42477.762951388882</v>
      </c>
      <c r="Q658" t="s">
        <v>8273</v>
      </c>
      <c r="R658" s="7">
        <f t="shared" si="43"/>
        <v>122.73563218390805</v>
      </c>
      <c r="S658" s="12" t="s">
        <v>8318</v>
      </c>
      <c r="T658" t="s">
        <v>8320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7">
        <v>15000</v>
      </c>
      <c r="E659">
        <v>18855</v>
      </c>
      <c r="F659" t="s">
        <v>8219</v>
      </c>
      <c r="G659" t="s">
        <v>8224</v>
      </c>
      <c r="H659" t="s">
        <v>8246</v>
      </c>
      <c r="I659" s="9">
        <v>1450901872</v>
      </c>
      <c r="J659">
        <v>1448309872</v>
      </c>
      <c r="K659" t="b">
        <v>0</v>
      </c>
      <c r="L659">
        <v>99</v>
      </c>
      <c r="M659" t="b">
        <v>1</v>
      </c>
      <c r="N659" s="11">
        <f t="shared" si="42"/>
        <v>125.69999999999999</v>
      </c>
      <c r="O659" s="22">
        <f t="shared" si="40"/>
        <v>42331.84574074074</v>
      </c>
      <c r="P659" s="18">
        <f t="shared" si="41"/>
        <v>42361.84574074074</v>
      </c>
      <c r="Q659" t="s">
        <v>8273</v>
      </c>
      <c r="R659" s="7">
        <f t="shared" si="43"/>
        <v>190.45454545454547</v>
      </c>
      <c r="S659" s="12" t="s">
        <v>8318</v>
      </c>
      <c r="T659" t="s">
        <v>8320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7">
        <v>28888</v>
      </c>
      <c r="E660">
        <v>30177</v>
      </c>
      <c r="F660" t="s">
        <v>8219</v>
      </c>
      <c r="G660" t="s">
        <v>8224</v>
      </c>
      <c r="H660" t="s">
        <v>8246</v>
      </c>
      <c r="I660" s="9">
        <v>1437933600</v>
      </c>
      <c r="J660">
        <v>1435117889</v>
      </c>
      <c r="K660" t="b">
        <v>0</v>
      </c>
      <c r="L660">
        <v>276</v>
      </c>
      <c r="M660" t="b">
        <v>1</v>
      </c>
      <c r="N660" s="11">
        <f t="shared" si="42"/>
        <v>104.46206037108834</v>
      </c>
      <c r="O660" s="22">
        <f t="shared" si="40"/>
        <v>42179.160752314812</v>
      </c>
      <c r="P660" s="18">
        <f t="shared" si="41"/>
        <v>42211.75</v>
      </c>
      <c r="Q660" t="s">
        <v>8273</v>
      </c>
      <c r="R660" s="7">
        <f t="shared" si="43"/>
        <v>109.33695652173913</v>
      </c>
      <c r="S660" s="12" t="s">
        <v>8318</v>
      </c>
      <c r="T660" t="s">
        <v>8320</v>
      </c>
    </row>
    <row r="661" spans="1:20" x14ac:dyDescent="0.35">
      <c r="A661">
        <v>659</v>
      </c>
      <c r="B661" s="3" t="s">
        <v>660</v>
      </c>
      <c r="C661" s="3" t="s">
        <v>4769</v>
      </c>
      <c r="D661" s="7">
        <v>3000</v>
      </c>
      <c r="E661">
        <v>3017</v>
      </c>
      <c r="F661" t="s">
        <v>8219</v>
      </c>
      <c r="G661" t="s">
        <v>8224</v>
      </c>
      <c r="H661" t="s">
        <v>8246</v>
      </c>
      <c r="I661" s="9">
        <v>1440339295</v>
      </c>
      <c r="J661">
        <v>1437747295</v>
      </c>
      <c r="K661" t="b">
        <v>0</v>
      </c>
      <c r="L661">
        <v>21</v>
      </c>
      <c r="M661" t="b">
        <v>1</v>
      </c>
      <c r="N661" s="11">
        <f t="shared" si="42"/>
        <v>100.56666666666668</v>
      </c>
      <c r="O661" s="22">
        <f t="shared" si="40"/>
        <v>42209.593692129631</v>
      </c>
      <c r="P661" s="18">
        <f t="shared" si="41"/>
        <v>42239.593692129631</v>
      </c>
      <c r="Q661" t="s">
        <v>8273</v>
      </c>
      <c r="R661" s="7">
        <f t="shared" si="43"/>
        <v>143.66666666666666</v>
      </c>
      <c r="S661" s="12" t="s">
        <v>8318</v>
      </c>
      <c r="T661" t="s">
        <v>8320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7">
        <v>50000</v>
      </c>
      <c r="E662">
        <v>1529</v>
      </c>
      <c r="F662" t="s">
        <v>8221</v>
      </c>
      <c r="G662" t="s">
        <v>8224</v>
      </c>
      <c r="H662" t="s">
        <v>8246</v>
      </c>
      <c r="I662" s="9">
        <v>1415558879</v>
      </c>
      <c r="J662">
        <v>1412963279</v>
      </c>
      <c r="K662" t="b">
        <v>0</v>
      </c>
      <c r="L662">
        <v>18</v>
      </c>
      <c r="M662" t="b">
        <v>0</v>
      </c>
      <c r="N662" s="11">
        <f t="shared" si="42"/>
        <v>3.0579999999999998</v>
      </c>
      <c r="O662" s="22">
        <f t="shared" si="40"/>
        <v>41922.741655092592</v>
      </c>
      <c r="P662" s="18">
        <f t="shared" si="41"/>
        <v>41952.783321759263</v>
      </c>
      <c r="Q662" t="s">
        <v>8273</v>
      </c>
      <c r="R662" s="7">
        <f t="shared" si="43"/>
        <v>84.944444444444443</v>
      </c>
      <c r="S662" s="12" t="s">
        <v>8318</v>
      </c>
      <c r="T662" t="s">
        <v>8320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7">
        <v>10000</v>
      </c>
      <c r="E663">
        <v>95</v>
      </c>
      <c r="F663" t="s">
        <v>8221</v>
      </c>
      <c r="G663" t="s">
        <v>8224</v>
      </c>
      <c r="H663" t="s">
        <v>8246</v>
      </c>
      <c r="I663" s="9">
        <v>1477236559</v>
      </c>
      <c r="J663">
        <v>1474644559</v>
      </c>
      <c r="K663" t="b">
        <v>0</v>
      </c>
      <c r="L663">
        <v>9</v>
      </c>
      <c r="M663" t="b">
        <v>0</v>
      </c>
      <c r="N663" s="11">
        <f t="shared" si="42"/>
        <v>0.95</v>
      </c>
      <c r="O663" s="22">
        <f t="shared" si="40"/>
        <v>42636.645358796297</v>
      </c>
      <c r="P663" s="18">
        <f t="shared" si="41"/>
        <v>42666.645358796297</v>
      </c>
      <c r="Q663" t="s">
        <v>8273</v>
      </c>
      <c r="R663" s="7">
        <f t="shared" si="43"/>
        <v>10.555555555555555</v>
      </c>
      <c r="S663" s="12" t="s">
        <v>8318</v>
      </c>
      <c r="T663" t="s">
        <v>8320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7">
        <v>39000</v>
      </c>
      <c r="E664">
        <v>156</v>
      </c>
      <c r="F664" t="s">
        <v>8221</v>
      </c>
      <c r="G664" t="s">
        <v>8224</v>
      </c>
      <c r="H664" t="s">
        <v>8246</v>
      </c>
      <c r="I664" s="9">
        <v>1421404247</v>
      </c>
      <c r="J664">
        <v>1418812247</v>
      </c>
      <c r="K664" t="b">
        <v>0</v>
      </c>
      <c r="L664">
        <v>4</v>
      </c>
      <c r="M664" t="b">
        <v>0</v>
      </c>
      <c r="N664" s="11">
        <f t="shared" si="42"/>
        <v>0.4</v>
      </c>
      <c r="O664" s="22">
        <f t="shared" si="40"/>
        <v>41990.438043981485</v>
      </c>
      <c r="P664" s="18">
        <f t="shared" si="41"/>
        <v>42020.438043981485</v>
      </c>
      <c r="Q664" t="s">
        <v>8273</v>
      </c>
      <c r="R664" s="7">
        <f t="shared" si="43"/>
        <v>39</v>
      </c>
      <c r="S664" s="12" t="s">
        <v>8318</v>
      </c>
      <c r="T664" t="s">
        <v>8320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7">
        <v>200000</v>
      </c>
      <c r="E665">
        <v>700</v>
      </c>
      <c r="F665" t="s">
        <v>8221</v>
      </c>
      <c r="G665" t="s">
        <v>8232</v>
      </c>
      <c r="H665" t="s">
        <v>8253</v>
      </c>
      <c r="I665" s="9">
        <v>1437250456</v>
      </c>
      <c r="J665">
        <v>1434658456</v>
      </c>
      <c r="K665" t="b">
        <v>0</v>
      </c>
      <c r="L665">
        <v>7</v>
      </c>
      <c r="M665" t="b">
        <v>0</v>
      </c>
      <c r="N665" s="11">
        <f t="shared" si="42"/>
        <v>0.35000000000000003</v>
      </c>
      <c r="O665" s="22">
        <f t="shared" si="40"/>
        <v>42173.843240740738</v>
      </c>
      <c r="P665" s="18">
        <f t="shared" si="41"/>
        <v>42203.843240740738</v>
      </c>
      <c r="Q665" t="s">
        <v>8273</v>
      </c>
      <c r="R665" s="7">
        <f t="shared" si="43"/>
        <v>100</v>
      </c>
      <c r="S665" s="12" t="s">
        <v>8318</v>
      </c>
      <c r="T665" t="s">
        <v>8320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7">
        <v>12000</v>
      </c>
      <c r="E666">
        <v>904</v>
      </c>
      <c r="F666" t="s">
        <v>8221</v>
      </c>
      <c r="G666" t="s">
        <v>8224</v>
      </c>
      <c r="H666" t="s">
        <v>8246</v>
      </c>
      <c r="I666" s="9">
        <v>1428940775</v>
      </c>
      <c r="J666">
        <v>1426348775</v>
      </c>
      <c r="K666" t="b">
        <v>0</v>
      </c>
      <c r="L666">
        <v>29</v>
      </c>
      <c r="M666" t="b">
        <v>0</v>
      </c>
      <c r="N666" s="11">
        <f t="shared" si="42"/>
        <v>7.5333333333333332</v>
      </c>
      <c r="O666" s="22">
        <f t="shared" si="40"/>
        <v>42077.666377314818</v>
      </c>
      <c r="P666" s="18">
        <f t="shared" si="41"/>
        <v>42107.666377314818</v>
      </c>
      <c r="Q666" t="s">
        <v>8273</v>
      </c>
      <c r="R666" s="7">
        <f t="shared" si="43"/>
        <v>31.172413793103448</v>
      </c>
      <c r="S666" s="12" t="s">
        <v>8318</v>
      </c>
      <c r="T666" t="s">
        <v>8320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7">
        <v>10000</v>
      </c>
      <c r="E667">
        <v>1864</v>
      </c>
      <c r="F667" t="s">
        <v>8221</v>
      </c>
      <c r="G667" t="s">
        <v>8224</v>
      </c>
      <c r="H667" t="s">
        <v>8246</v>
      </c>
      <c r="I667" s="9">
        <v>1484327061</v>
      </c>
      <c r="J667">
        <v>1479143061</v>
      </c>
      <c r="K667" t="b">
        <v>0</v>
      </c>
      <c r="L667">
        <v>12</v>
      </c>
      <c r="M667" t="b">
        <v>0</v>
      </c>
      <c r="N667" s="11">
        <f t="shared" si="42"/>
        <v>18.64</v>
      </c>
      <c r="O667" s="22">
        <f t="shared" si="40"/>
        <v>42688.711354166662</v>
      </c>
      <c r="P667" s="18">
        <f t="shared" si="41"/>
        <v>42748.711354166662</v>
      </c>
      <c r="Q667" t="s">
        <v>8273</v>
      </c>
      <c r="R667" s="7">
        <f t="shared" si="43"/>
        <v>155.33333333333334</v>
      </c>
      <c r="S667" s="12" t="s">
        <v>8318</v>
      </c>
      <c r="T667" t="s">
        <v>8320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7">
        <v>200000</v>
      </c>
      <c r="E668">
        <v>8</v>
      </c>
      <c r="F668" t="s">
        <v>8221</v>
      </c>
      <c r="G668" t="s">
        <v>8224</v>
      </c>
      <c r="H668" t="s">
        <v>8246</v>
      </c>
      <c r="I668" s="9">
        <v>1408305498</v>
      </c>
      <c r="J668">
        <v>1405713498</v>
      </c>
      <c r="K668" t="b">
        <v>0</v>
      </c>
      <c r="L668">
        <v>4</v>
      </c>
      <c r="M668" t="b">
        <v>0</v>
      </c>
      <c r="N668" s="11">
        <f t="shared" si="42"/>
        <v>4.0000000000000001E-3</v>
      </c>
      <c r="O668" s="22">
        <f t="shared" si="40"/>
        <v>41838.832152777781</v>
      </c>
      <c r="P668" s="18">
        <f t="shared" si="41"/>
        <v>41868.832152777781</v>
      </c>
      <c r="Q668" t="s">
        <v>8273</v>
      </c>
      <c r="R668" s="7">
        <f t="shared" si="43"/>
        <v>2</v>
      </c>
      <c r="S668" s="12" t="s">
        <v>8318</v>
      </c>
      <c r="T668" t="s">
        <v>8320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7">
        <v>50000</v>
      </c>
      <c r="E669">
        <v>5010</v>
      </c>
      <c r="F669" t="s">
        <v>8221</v>
      </c>
      <c r="G669" t="s">
        <v>8237</v>
      </c>
      <c r="H669" t="s">
        <v>8249</v>
      </c>
      <c r="I669" s="9">
        <v>1477731463</v>
      </c>
      <c r="J669">
        <v>1474275463</v>
      </c>
      <c r="K669" t="b">
        <v>0</v>
      </c>
      <c r="L669">
        <v>28</v>
      </c>
      <c r="M669" t="b">
        <v>0</v>
      </c>
      <c r="N669" s="11">
        <f t="shared" si="42"/>
        <v>10.02</v>
      </c>
      <c r="O669" s="22">
        <f t="shared" si="40"/>
        <v>42632.373414351852</v>
      </c>
      <c r="P669" s="18">
        <f t="shared" si="41"/>
        <v>42672.373414351852</v>
      </c>
      <c r="Q669" t="s">
        <v>8273</v>
      </c>
      <c r="R669" s="7">
        <f t="shared" si="43"/>
        <v>178.92857142857142</v>
      </c>
      <c r="S669" s="12" t="s">
        <v>8318</v>
      </c>
      <c r="T669" t="s">
        <v>8320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7">
        <v>15000</v>
      </c>
      <c r="E670">
        <v>684</v>
      </c>
      <c r="F670" t="s">
        <v>8221</v>
      </c>
      <c r="G670" t="s">
        <v>8224</v>
      </c>
      <c r="H670" t="s">
        <v>8246</v>
      </c>
      <c r="I670" s="9">
        <v>1431374222</v>
      </c>
      <c r="J670">
        <v>1427486222</v>
      </c>
      <c r="K670" t="b">
        <v>0</v>
      </c>
      <c r="L670">
        <v>25</v>
      </c>
      <c r="M670" t="b">
        <v>0</v>
      </c>
      <c r="N670" s="11">
        <f t="shared" si="42"/>
        <v>4.5600000000000005</v>
      </c>
      <c r="O670" s="22">
        <f t="shared" si="40"/>
        <v>42090.831273148149</v>
      </c>
      <c r="P670" s="18">
        <f t="shared" si="41"/>
        <v>42135.831273148149</v>
      </c>
      <c r="Q670" t="s">
        <v>8273</v>
      </c>
      <c r="R670" s="7">
        <f t="shared" si="43"/>
        <v>27.36</v>
      </c>
      <c r="S670" s="12" t="s">
        <v>8318</v>
      </c>
      <c r="T670" t="s">
        <v>8320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7">
        <v>200000</v>
      </c>
      <c r="E671">
        <v>43015</v>
      </c>
      <c r="F671" t="s">
        <v>8221</v>
      </c>
      <c r="G671" t="s">
        <v>8235</v>
      </c>
      <c r="H671" t="s">
        <v>8255</v>
      </c>
      <c r="I671" s="9">
        <v>1467817258</v>
      </c>
      <c r="J671">
        <v>1465225258</v>
      </c>
      <c r="K671" t="b">
        <v>0</v>
      </c>
      <c r="L671">
        <v>28</v>
      </c>
      <c r="M671" t="b">
        <v>0</v>
      </c>
      <c r="N671" s="11">
        <f t="shared" si="42"/>
        <v>21.5075</v>
      </c>
      <c r="O671" s="22">
        <f t="shared" si="40"/>
        <v>42527.625671296293</v>
      </c>
      <c r="P671" s="18">
        <f t="shared" si="41"/>
        <v>42557.625671296293</v>
      </c>
      <c r="Q671" t="s">
        <v>8273</v>
      </c>
      <c r="R671" s="7">
        <f t="shared" si="43"/>
        <v>1536.25</v>
      </c>
      <c r="S671" s="12" t="s">
        <v>8318</v>
      </c>
      <c r="T671" t="s">
        <v>8320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7">
        <v>90000</v>
      </c>
      <c r="E672">
        <v>26349</v>
      </c>
      <c r="F672" t="s">
        <v>8221</v>
      </c>
      <c r="G672" t="s">
        <v>8237</v>
      </c>
      <c r="H672" t="s">
        <v>8249</v>
      </c>
      <c r="I672" s="9">
        <v>1466323800</v>
      </c>
      <c r="J672">
        <v>1463418120</v>
      </c>
      <c r="K672" t="b">
        <v>0</v>
      </c>
      <c r="L672">
        <v>310</v>
      </c>
      <c r="M672" t="b">
        <v>0</v>
      </c>
      <c r="N672" s="11">
        <f t="shared" si="42"/>
        <v>29.276666666666667</v>
      </c>
      <c r="O672" s="22">
        <f t="shared" si="40"/>
        <v>42506.709722222222</v>
      </c>
      <c r="P672" s="18">
        <f t="shared" si="41"/>
        <v>42540.340277777781</v>
      </c>
      <c r="Q672" t="s">
        <v>8273</v>
      </c>
      <c r="R672" s="7">
        <f t="shared" si="43"/>
        <v>84.99677419354839</v>
      </c>
      <c r="S672" s="12" t="s">
        <v>8318</v>
      </c>
      <c r="T672" t="s">
        <v>8320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7">
        <v>30000</v>
      </c>
      <c r="E673">
        <v>11828</v>
      </c>
      <c r="F673" t="s">
        <v>8221</v>
      </c>
      <c r="G673" t="s">
        <v>8224</v>
      </c>
      <c r="H673" t="s">
        <v>8246</v>
      </c>
      <c r="I673" s="9">
        <v>1421208000</v>
      </c>
      <c r="J673">
        <v>1418315852</v>
      </c>
      <c r="K673" t="b">
        <v>0</v>
      </c>
      <c r="L673">
        <v>15</v>
      </c>
      <c r="M673" t="b">
        <v>0</v>
      </c>
      <c r="N673" s="11">
        <f t="shared" si="42"/>
        <v>39.426666666666662</v>
      </c>
      <c r="O673" s="22">
        <f t="shared" si="40"/>
        <v>41984.692731481482</v>
      </c>
      <c r="P673" s="18">
        <f t="shared" si="41"/>
        <v>42018.166666666672</v>
      </c>
      <c r="Q673" t="s">
        <v>8273</v>
      </c>
      <c r="R673" s="7">
        <f t="shared" si="43"/>
        <v>788.5333333333333</v>
      </c>
      <c r="S673" s="12" t="s">
        <v>8318</v>
      </c>
      <c r="T673" t="s">
        <v>8320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7">
        <v>50000</v>
      </c>
      <c r="E674">
        <v>10814</v>
      </c>
      <c r="F674" t="s">
        <v>8221</v>
      </c>
      <c r="G674" t="s">
        <v>8224</v>
      </c>
      <c r="H674" t="s">
        <v>8246</v>
      </c>
      <c r="I674" s="9">
        <v>1420088340</v>
      </c>
      <c r="J674">
        <v>1417410964</v>
      </c>
      <c r="K674" t="b">
        <v>0</v>
      </c>
      <c r="L674">
        <v>215</v>
      </c>
      <c r="M674" t="b">
        <v>0</v>
      </c>
      <c r="N674" s="11">
        <f t="shared" si="42"/>
        <v>21.628</v>
      </c>
      <c r="O674" s="22">
        <f t="shared" si="40"/>
        <v>41974.219490740739</v>
      </c>
      <c r="P674" s="18">
        <f t="shared" si="41"/>
        <v>42005.207638888889</v>
      </c>
      <c r="Q674" t="s">
        <v>8273</v>
      </c>
      <c r="R674" s="7">
        <f t="shared" si="43"/>
        <v>50.29767441860465</v>
      </c>
      <c r="S674" s="12" t="s">
        <v>8318</v>
      </c>
      <c r="T674" t="s">
        <v>8320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7">
        <v>100000</v>
      </c>
      <c r="E675">
        <v>205</v>
      </c>
      <c r="F675" t="s">
        <v>8221</v>
      </c>
      <c r="G675" t="s">
        <v>8224</v>
      </c>
      <c r="H675" t="s">
        <v>8246</v>
      </c>
      <c r="I675" s="9">
        <v>1409602217</v>
      </c>
      <c r="J675">
        <v>1405714217</v>
      </c>
      <c r="K675" t="b">
        <v>0</v>
      </c>
      <c r="L675">
        <v>3</v>
      </c>
      <c r="M675" t="b">
        <v>0</v>
      </c>
      <c r="N675" s="11">
        <f t="shared" si="42"/>
        <v>0.20500000000000002</v>
      </c>
      <c r="O675" s="22">
        <f t="shared" si="40"/>
        <v>41838.840474537035</v>
      </c>
      <c r="P675" s="18">
        <f t="shared" si="41"/>
        <v>41883.840474537035</v>
      </c>
      <c r="Q675" t="s">
        <v>8273</v>
      </c>
      <c r="R675" s="7">
        <f t="shared" si="43"/>
        <v>68.333333333333329</v>
      </c>
      <c r="S675" s="12" t="s">
        <v>8318</v>
      </c>
      <c r="T675" t="s">
        <v>8320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7">
        <v>50000</v>
      </c>
      <c r="E676">
        <v>15</v>
      </c>
      <c r="F676" t="s">
        <v>8221</v>
      </c>
      <c r="G676" t="s">
        <v>8224</v>
      </c>
      <c r="H676" t="s">
        <v>8246</v>
      </c>
      <c r="I676" s="9">
        <v>1407811627</v>
      </c>
      <c r="J676">
        <v>1402627627</v>
      </c>
      <c r="K676" t="b">
        <v>0</v>
      </c>
      <c r="L676">
        <v>2</v>
      </c>
      <c r="M676" t="b">
        <v>0</v>
      </c>
      <c r="N676" s="11">
        <f t="shared" si="42"/>
        <v>0.03</v>
      </c>
      <c r="O676" s="22">
        <f t="shared" si="40"/>
        <v>41803.116053240738</v>
      </c>
      <c r="P676" s="18">
        <f t="shared" si="41"/>
        <v>41863.116053240738</v>
      </c>
      <c r="Q676" t="s">
        <v>8273</v>
      </c>
      <c r="R676" s="7">
        <f t="shared" si="43"/>
        <v>7.5</v>
      </c>
      <c r="S676" s="12" t="s">
        <v>8318</v>
      </c>
      <c r="T676" t="s">
        <v>8320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7">
        <v>6000</v>
      </c>
      <c r="E677">
        <v>891</v>
      </c>
      <c r="F677" t="s">
        <v>8221</v>
      </c>
      <c r="G677" t="s">
        <v>8224</v>
      </c>
      <c r="H677" t="s">
        <v>8246</v>
      </c>
      <c r="I677" s="9">
        <v>1420095540</v>
      </c>
      <c r="J677">
        <v>1417558804</v>
      </c>
      <c r="K677" t="b">
        <v>0</v>
      </c>
      <c r="L677">
        <v>26</v>
      </c>
      <c r="M677" t="b">
        <v>0</v>
      </c>
      <c r="N677" s="11">
        <f t="shared" si="42"/>
        <v>14.85</v>
      </c>
      <c r="O677" s="22">
        <f t="shared" si="40"/>
        <v>41975.930601851855</v>
      </c>
      <c r="P677" s="18">
        <f t="shared" si="41"/>
        <v>42005.290972222225</v>
      </c>
      <c r="Q677" t="s">
        <v>8273</v>
      </c>
      <c r="R677" s="7">
        <f t="shared" si="43"/>
        <v>34.269230769230766</v>
      </c>
      <c r="S677" s="12" t="s">
        <v>8318</v>
      </c>
      <c r="T677" t="s">
        <v>8320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7">
        <v>100000</v>
      </c>
      <c r="E678">
        <v>1471</v>
      </c>
      <c r="F678" t="s">
        <v>8221</v>
      </c>
      <c r="G678" t="s">
        <v>8229</v>
      </c>
      <c r="H678" t="s">
        <v>8251</v>
      </c>
      <c r="I678" s="9">
        <v>1423333581</v>
      </c>
      <c r="J678">
        <v>1420741581</v>
      </c>
      <c r="K678" t="b">
        <v>0</v>
      </c>
      <c r="L678">
        <v>24</v>
      </c>
      <c r="M678" t="b">
        <v>0</v>
      </c>
      <c r="N678" s="11">
        <f t="shared" si="42"/>
        <v>1.4710000000000001</v>
      </c>
      <c r="O678" s="22">
        <f t="shared" si="40"/>
        <v>42012.768298611118</v>
      </c>
      <c r="P678" s="18">
        <f t="shared" si="41"/>
        <v>42042.768298611118</v>
      </c>
      <c r="Q678" t="s">
        <v>8273</v>
      </c>
      <c r="R678" s="7">
        <f t="shared" si="43"/>
        <v>61.291666666666664</v>
      </c>
      <c r="S678" s="12" t="s">
        <v>8318</v>
      </c>
      <c r="T678" t="s">
        <v>8320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7">
        <v>50000</v>
      </c>
      <c r="E679">
        <v>12792</v>
      </c>
      <c r="F679" t="s">
        <v>8221</v>
      </c>
      <c r="G679" t="s">
        <v>8237</v>
      </c>
      <c r="H679" t="s">
        <v>8249</v>
      </c>
      <c r="I679" s="9">
        <v>1467106895</v>
      </c>
      <c r="J679">
        <v>1463218895</v>
      </c>
      <c r="K679" t="b">
        <v>0</v>
      </c>
      <c r="L679">
        <v>96</v>
      </c>
      <c r="M679" t="b">
        <v>0</v>
      </c>
      <c r="N679" s="11">
        <f t="shared" si="42"/>
        <v>25.584</v>
      </c>
      <c r="O679" s="22">
        <f t="shared" si="40"/>
        <v>42504.403877314813</v>
      </c>
      <c r="P679" s="18">
        <f t="shared" si="41"/>
        <v>42549.403877314813</v>
      </c>
      <c r="Q679" t="s">
        <v>8273</v>
      </c>
      <c r="R679" s="7">
        <f t="shared" si="43"/>
        <v>133.25</v>
      </c>
      <c r="S679" s="12" t="s">
        <v>8318</v>
      </c>
      <c r="T679" t="s">
        <v>8320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7">
        <v>29000</v>
      </c>
      <c r="E680">
        <v>1108</v>
      </c>
      <c r="F680" t="s">
        <v>8221</v>
      </c>
      <c r="G680" t="s">
        <v>8224</v>
      </c>
      <c r="H680" t="s">
        <v>8246</v>
      </c>
      <c r="I680" s="9">
        <v>1463821338</v>
      </c>
      <c r="J680">
        <v>1461229338</v>
      </c>
      <c r="K680" t="b">
        <v>0</v>
      </c>
      <c r="L680">
        <v>17</v>
      </c>
      <c r="M680" t="b">
        <v>0</v>
      </c>
      <c r="N680" s="11">
        <f t="shared" si="42"/>
        <v>3.8206896551724134</v>
      </c>
      <c r="O680" s="22">
        <f t="shared" si="40"/>
        <v>42481.376597222217</v>
      </c>
      <c r="P680" s="18">
        <f t="shared" si="41"/>
        <v>42511.376597222217</v>
      </c>
      <c r="Q680" t="s">
        <v>8273</v>
      </c>
      <c r="R680" s="7">
        <f t="shared" si="43"/>
        <v>65.17647058823529</v>
      </c>
      <c r="S680" s="12" t="s">
        <v>8318</v>
      </c>
      <c r="T680" t="s">
        <v>8320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7">
        <v>57000</v>
      </c>
      <c r="E681">
        <v>8827</v>
      </c>
      <c r="F681" t="s">
        <v>8221</v>
      </c>
      <c r="G681" t="s">
        <v>8224</v>
      </c>
      <c r="H681" t="s">
        <v>8246</v>
      </c>
      <c r="I681" s="9">
        <v>1472920909</v>
      </c>
      <c r="J681">
        <v>1467736909</v>
      </c>
      <c r="K681" t="b">
        <v>0</v>
      </c>
      <c r="L681">
        <v>94</v>
      </c>
      <c r="M681" t="b">
        <v>0</v>
      </c>
      <c r="N681" s="11">
        <f t="shared" si="42"/>
        <v>15.485964912280703</v>
      </c>
      <c r="O681" s="22">
        <f t="shared" si="40"/>
        <v>42556.695706018523</v>
      </c>
      <c r="P681" s="18">
        <f t="shared" si="41"/>
        <v>42616.695706018523</v>
      </c>
      <c r="Q681" t="s">
        <v>8273</v>
      </c>
      <c r="R681" s="7">
        <f t="shared" si="43"/>
        <v>93.90425531914893</v>
      </c>
      <c r="S681" s="12" t="s">
        <v>8318</v>
      </c>
      <c r="T681" t="s">
        <v>8320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7">
        <v>75000</v>
      </c>
      <c r="E682">
        <v>19434</v>
      </c>
      <c r="F682" t="s">
        <v>8221</v>
      </c>
      <c r="G682" t="s">
        <v>8224</v>
      </c>
      <c r="H682" t="s">
        <v>8246</v>
      </c>
      <c r="I682" s="9">
        <v>1410955331</v>
      </c>
      <c r="J682">
        <v>1407931331</v>
      </c>
      <c r="K682" t="b">
        <v>0</v>
      </c>
      <c r="L682">
        <v>129</v>
      </c>
      <c r="M682" t="b">
        <v>0</v>
      </c>
      <c r="N682" s="11">
        <f t="shared" si="42"/>
        <v>25.912000000000003</v>
      </c>
      <c r="O682" s="22">
        <f t="shared" si="40"/>
        <v>41864.501516203702</v>
      </c>
      <c r="P682" s="18">
        <f t="shared" si="41"/>
        <v>41899.501516203702</v>
      </c>
      <c r="Q682" t="s">
        <v>8273</v>
      </c>
      <c r="R682" s="7">
        <f t="shared" si="43"/>
        <v>150.65116279069767</v>
      </c>
      <c r="S682" s="12" t="s">
        <v>8318</v>
      </c>
      <c r="T682" t="s">
        <v>8320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7">
        <v>2500</v>
      </c>
      <c r="E683">
        <v>1</v>
      </c>
      <c r="F683" t="s">
        <v>8221</v>
      </c>
      <c r="G683" t="s">
        <v>8224</v>
      </c>
      <c r="H683" t="s">
        <v>8246</v>
      </c>
      <c r="I683" s="9">
        <v>1477509604</v>
      </c>
      <c r="J683">
        <v>1474917604</v>
      </c>
      <c r="K683" t="b">
        <v>0</v>
      </c>
      <c r="L683">
        <v>1</v>
      </c>
      <c r="M683" t="b">
        <v>0</v>
      </c>
      <c r="N683" s="11">
        <f t="shared" si="42"/>
        <v>0.04</v>
      </c>
      <c r="O683" s="22">
        <f t="shared" si="40"/>
        <v>42639.805601851855</v>
      </c>
      <c r="P683" s="18">
        <f t="shared" si="41"/>
        <v>42669.805601851855</v>
      </c>
      <c r="Q683" t="s">
        <v>8273</v>
      </c>
      <c r="R683" s="7">
        <f t="shared" si="43"/>
        <v>1</v>
      </c>
      <c r="S683" s="12" t="s">
        <v>8318</v>
      </c>
      <c r="T683" t="s">
        <v>8320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7">
        <v>50000</v>
      </c>
      <c r="E684">
        <v>53</v>
      </c>
      <c r="F684" t="s">
        <v>8221</v>
      </c>
      <c r="G684" t="s">
        <v>8224</v>
      </c>
      <c r="H684" t="s">
        <v>8246</v>
      </c>
      <c r="I684" s="9">
        <v>1489512122</v>
      </c>
      <c r="J684">
        <v>1486923722</v>
      </c>
      <c r="K684" t="b">
        <v>0</v>
      </c>
      <c r="L684">
        <v>4</v>
      </c>
      <c r="M684" t="b">
        <v>0</v>
      </c>
      <c r="N684" s="11">
        <f t="shared" si="42"/>
        <v>0.106</v>
      </c>
      <c r="O684" s="22">
        <f t="shared" si="40"/>
        <v>42778.765300925923</v>
      </c>
      <c r="P684" s="18">
        <f t="shared" si="41"/>
        <v>42808.723634259266</v>
      </c>
      <c r="Q684" t="s">
        <v>8273</v>
      </c>
      <c r="R684" s="7">
        <f t="shared" si="43"/>
        <v>13.25</v>
      </c>
      <c r="S684" s="12" t="s">
        <v>8318</v>
      </c>
      <c r="T684" t="s">
        <v>8320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7">
        <v>35000</v>
      </c>
      <c r="E685">
        <v>298</v>
      </c>
      <c r="F685" t="s">
        <v>8221</v>
      </c>
      <c r="G685" t="s">
        <v>8224</v>
      </c>
      <c r="H685" t="s">
        <v>8246</v>
      </c>
      <c r="I685" s="9">
        <v>1477949764</v>
      </c>
      <c r="J685">
        <v>1474493764</v>
      </c>
      <c r="K685" t="b">
        <v>0</v>
      </c>
      <c r="L685">
        <v>3</v>
      </c>
      <c r="M685" t="b">
        <v>0</v>
      </c>
      <c r="N685" s="11">
        <f t="shared" si="42"/>
        <v>0.85142857142857142</v>
      </c>
      <c r="O685" s="22">
        <f t="shared" si="40"/>
        <v>42634.900046296301</v>
      </c>
      <c r="P685" s="18">
        <f t="shared" si="41"/>
        <v>42674.900046296301</v>
      </c>
      <c r="Q685" t="s">
        <v>8273</v>
      </c>
      <c r="R685" s="7">
        <f t="shared" si="43"/>
        <v>99.333333333333329</v>
      </c>
      <c r="S685" s="12" t="s">
        <v>8318</v>
      </c>
      <c r="T685" t="s">
        <v>8320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7">
        <v>320000</v>
      </c>
      <c r="E686">
        <v>23948</v>
      </c>
      <c r="F686" t="s">
        <v>8221</v>
      </c>
      <c r="G686" t="s">
        <v>8224</v>
      </c>
      <c r="H686" t="s">
        <v>8246</v>
      </c>
      <c r="I686" s="9">
        <v>1406257200</v>
      </c>
      <c r="J686">
        <v>1403176891</v>
      </c>
      <c r="K686" t="b">
        <v>0</v>
      </c>
      <c r="L686">
        <v>135</v>
      </c>
      <c r="M686" t="b">
        <v>0</v>
      </c>
      <c r="N686" s="11">
        <f t="shared" si="42"/>
        <v>7.4837500000000006</v>
      </c>
      <c r="O686" s="22">
        <f t="shared" si="40"/>
        <v>41809.473275462966</v>
      </c>
      <c r="P686" s="18">
        <f t="shared" si="41"/>
        <v>41845.125</v>
      </c>
      <c r="Q686" t="s">
        <v>8273</v>
      </c>
      <c r="R686" s="7">
        <f t="shared" si="43"/>
        <v>177.39259259259259</v>
      </c>
      <c r="S686" s="12" t="s">
        <v>8318</v>
      </c>
      <c r="T686" t="s">
        <v>8320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7">
        <v>2000</v>
      </c>
      <c r="E687">
        <v>553</v>
      </c>
      <c r="F687" t="s">
        <v>8221</v>
      </c>
      <c r="G687" t="s">
        <v>8224</v>
      </c>
      <c r="H687" t="s">
        <v>8246</v>
      </c>
      <c r="I687" s="9">
        <v>1421095672</v>
      </c>
      <c r="J687">
        <v>1417207672</v>
      </c>
      <c r="K687" t="b">
        <v>0</v>
      </c>
      <c r="L687">
        <v>10</v>
      </c>
      <c r="M687" t="b">
        <v>0</v>
      </c>
      <c r="N687" s="11">
        <f t="shared" si="42"/>
        <v>27.650000000000002</v>
      </c>
      <c r="O687" s="22">
        <f t="shared" si="40"/>
        <v>41971.866574074069</v>
      </c>
      <c r="P687" s="18">
        <f t="shared" si="41"/>
        <v>42016.866574074069</v>
      </c>
      <c r="Q687" t="s">
        <v>8273</v>
      </c>
      <c r="R687" s="7">
        <f t="shared" si="43"/>
        <v>55.3</v>
      </c>
      <c r="S687" s="12" t="s">
        <v>8318</v>
      </c>
      <c r="T687" t="s">
        <v>8320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7">
        <v>500000</v>
      </c>
      <c r="E688">
        <v>0</v>
      </c>
      <c r="F688" t="s">
        <v>8221</v>
      </c>
      <c r="G688" t="s">
        <v>8237</v>
      </c>
      <c r="H688" t="s">
        <v>8249</v>
      </c>
      <c r="I688" s="9">
        <v>1438618170</v>
      </c>
      <c r="J688">
        <v>1436026170</v>
      </c>
      <c r="K688" t="b">
        <v>0</v>
      </c>
      <c r="L688">
        <v>0</v>
      </c>
      <c r="M688" t="b">
        <v>0</v>
      </c>
      <c r="N688" s="11">
        <f t="shared" si="42"/>
        <v>0</v>
      </c>
      <c r="O688" s="22">
        <f t="shared" si="40"/>
        <v>42189.673263888893</v>
      </c>
      <c r="P688" s="18">
        <f t="shared" si="41"/>
        <v>42219.673263888893</v>
      </c>
      <c r="Q688" t="s">
        <v>8273</v>
      </c>
      <c r="R688" s="7" t="e">
        <f t="shared" si="43"/>
        <v>#DIV/0!</v>
      </c>
      <c r="S688" s="12" t="s">
        <v>8318</v>
      </c>
      <c r="T688" t="s">
        <v>8320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7">
        <v>100000</v>
      </c>
      <c r="E689">
        <v>3550</v>
      </c>
      <c r="F689" t="s">
        <v>8221</v>
      </c>
      <c r="G689" t="s">
        <v>8238</v>
      </c>
      <c r="H689" t="s">
        <v>8256</v>
      </c>
      <c r="I689" s="9">
        <v>1486317653</v>
      </c>
      <c r="J689">
        <v>1481133653</v>
      </c>
      <c r="K689" t="b">
        <v>0</v>
      </c>
      <c r="L689">
        <v>6</v>
      </c>
      <c r="M689" t="b">
        <v>0</v>
      </c>
      <c r="N689" s="11">
        <f t="shared" si="42"/>
        <v>3.55</v>
      </c>
      <c r="O689" s="22">
        <f t="shared" si="40"/>
        <v>42711.750613425931</v>
      </c>
      <c r="P689" s="18">
        <f t="shared" si="41"/>
        <v>42771.750613425931</v>
      </c>
      <c r="Q689" t="s">
        <v>8273</v>
      </c>
      <c r="R689" s="7">
        <f t="shared" si="43"/>
        <v>591.66666666666663</v>
      </c>
      <c r="S689" s="12" t="s">
        <v>8318</v>
      </c>
      <c r="T689" t="s">
        <v>8320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7">
        <v>20000</v>
      </c>
      <c r="E690">
        <v>14598</v>
      </c>
      <c r="F690" t="s">
        <v>8221</v>
      </c>
      <c r="G690" t="s">
        <v>8224</v>
      </c>
      <c r="H690" t="s">
        <v>8246</v>
      </c>
      <c r="I690" s="9">
        <v>1444876253</v>
      </c>
      <c r="J690">
        <v>1442284253</v>
      </c>
      <c r="K690" t="b">
        <v>0</v>
      </c>
      <c r="L690">
        <v>36</v>
      </c>
      <c r="M690" t="b">
        <v>0</v>
      </c>
      <c r="N690" s="11">
        <f t="shared" si="42"/>
        <v>72.989999999999995</v>
      </c>
      <c r="O690" s="22">
        <f t="shared" si="40"/>
        <v>42262.104780092588</v>
      </c>
      <c r="P690" s="18">
        <f t="shared" si="41"/>
        <v>42292.104780092588</v>
      </c>
      <c r="Q690" t="s">
        <v>8273</v>
      </c>
      <c r="R690" s="7">
        <f t="shared" si="43"/>
        <v>405.5</v>
      </c>
      <c r="S690" s="12" t="s">
        <v>8318</v>
      </c>
      <c r="T690" t="s">
        <v>8320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7">
        <v>200000</v>
      </c>
      <c r="E691">
        <v>115297.5</v>
      </c>
      <c r="F691" t="s">
        <v>8221</v>
      </c>
      <c r="G691" t="s">
        <v>8224</v>
      </c>
      <c r="H691" t="s">
        <v>8246</v>
      </c>
      <c r="I691" s="9">
        <v>1481173140</v>
      </c>
      <c r="J691">
        <v>1478016097</v>
      </c>
      <c r="K691" t="b">
        <v>0</v>
      </c>
      <c r="L691">
        <v>336</v>
      </c>
      <c r="M691" t="b">
        <v>0</v>
      </c>
      <c r="N691" s="11">
        <f t="shared" si="42"/>
        <v>57.648750000000007</v>
      </c>
      <c r="O691" s="22">
        <f t="shared" si="40"/>
        <v>42675.66778935185</v>
      </c>
      <c r="P691" s="18">
        <f t="shared" si="41"/>
        <v>42712.207638888889</v>
      </c>
      <c r="Q691" t="s">
        <v>8273</v>
      </c>
      <c r="R691" s="7">
        <f t="shared" si="43"/>
        <v>343.14732142857144</v>
      </c>
      <c r="S691" s="12" t="s">
        <v>8318</v>
      </c>
      <c r="T691" t="s">
        <v>8320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7">
        <v>20000</v>
      </c>
      <c r="E692">
        <v>2468</v>
      </c>
      <c r="F692" t="s">
        <v>8221</v>
      </c>
      <c r="G692" t="s">
        <v>8224</v>
      </c>
      <c r="H692" t="s">
        <v>8246</v>
      </c>
      <c r="I692" s="9">
        <v>1473400800</v>
      </c>
      <c r="J692">
        <v>1469718841</v>
      </c>
      <c r="K692" t="b">
        <v>0</v>
      </c>
      <c r="L692">
        <v>34</v>
      </c>
      <c r="M692" t="b">
        <v>0</v>
      </c>
      <c r="N692" s="11">
        <f t="shared" si="42"/>
        <v>12.34</v>
      </c>
      <c r="O692" s="22">
        <f t="shared" si="40"/>
        <v>42579.634733796294</v>
      </c>
      <c r="P692" s="18">
        <f t="shared" si="41"/>
        <v>42622.25</v>
      </c>
      <c r="Q692" t="s">
        <v>8273</v>
      </c>
      <c r="R692" s="7">
        <f t="shared" si="43"/>
        <v>72.588235294117652</v>
      </c>
      <c r="S692" s="12" t="s">
        <v>8318</v>
      </c>
      <c r="T692" t="s">
        <v>8320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7">
        <v>50000</v>
      </c>
      <c r="E693">
        <v>260</v>
      </c>
      <c r="F693" t="s">
        <v>8221</v>
      </c>
      <c r="G693" t="s">
        <v>8224</v>
      </c>
      <c r="H693" t="s">
        <v>8246</v>
      </c>
      <c r="I693" s="9">
        <v>1435711246</v>
      </c>
      <c r="J693">
        <v>1433292046</v>
      </c>
      <c r="K693" t="b">
        <v>0</v>
      </c>
      <c r="L693">
        <v>10</v>
      </c>
      <c r="M693" t="b">
        <v>0</v>
      </c>
      <c r="N693" s="11">
        <f t="shared" si="42"/>
        <v>0.52</v>
      </c>
      <c r="O693" s="22">
        <f t="shared" si="40"/>
        <v>42158.028310185182</v>
      </c>
      <c r="P693" s="18">
        <f t="shared" si="41"/>
        <v>42186.028310185182</v>
      </c>
      <c r="Q693" t="s">
        <v>8273</v>
      </c>
      <c r="R693" s="7">
        <f t="shared" si="43"/>
        <v>26</v>
      </c>
      <c r="S693" s="12" t="s">
        <v>8318</v>
      </c>
      <c r="T693" t="s">
        <v>8320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7">
        <v>20000</v>
      </c>
      <c r="E694">
        <v>1306</v>
      </c>
      <c r="F694" t="s">
        <v>8221</v>
      </c>
      <c r="G694" t="s">
        <v>8225</v>
      </c>
      <c r="H694" t="s">
        <v>8247</v>
      </c>
      <c r="I694" s="9">
        <v>1482397263</v>
      </c>
      <c r="J694">
        <v>1479805263</v>
      </c>
      <c r="K694" t="b">
        <v>0</v>
      </c>
      <c r="L694">
        <v>201</v>
      </c>
      <c r="M694" t="b">
        <v>0</v>
      </c>
      <c r="N694" s="11">
        <f t="shared" si="42"/>
        <v>6.5299999999999994</v>
      </c>
      <c r="O694" s="22">
        <f t="shared" si="40"/>
        <v>42696.37572916667</v>
      </c>
      <c r="P694" s="18">
        <f t="shared" si="41"/>
        <v>42726.37572916667</v>
      </c>
      <c r="Q694" t="s">
        <v>8273</v>
      </c>
      <c r="R694" s="7">
        <f t="shared" si="43"/>
        <v>6.4975124378109452</v>
      </c>
      <c r="S694" s="12" t="s">
        <v>8318</v>
      </c>
      <c r="T694" t="s">
        <v>8320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7">
        <v>100000</v>
      </c>
      <c r="E695">
        <v>35338</v>
      </c>
      <c r="F695" t="s">
        <v>8221</v>
      </c>
      <c r="G695" t="s">
        <v>8224</v>
      </c>
      <c r="H695" t="s">
        <v>8246</v>
      </c>
      <c r="I695" s="9">
        <v>1430421827</v>
      </c>
      <c r="J695">
        <v>1427829827</v>
      </c>
      <c r="K695" t="b">
        <v>0</v>
      </c>
      <c r="L695">
        <v>296</v>
      </c>
      <c r="M695" t="b">
        <v>0</v>
      </c>
      <c r="N695" s="11">
        <f t="shared" si="42"/>
        <v>35.338000000000001</v>
      </c>
      <c r="O695" s="22">
        <f t="shared" si="40"/>
        <v>42094.808182870373</v>
      </c>
      <c r="P695" s="18">
        <f t="shared" si="41"/>
        <v>42124.808182870373</v>
      </c>
      <c r="Q695" t="s">
        <v>8273</v>
      </c>
      <c r="R695" s="7">
        <f t="shared" si="43"/>
        <v>119.38513513513513</v>
      </c>
      <c r="S695" s="12" t="s">
        <v>8318</v>
      </c>
      <c r="T695" t="s">
        <v>8320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7">
        <v>150000</v>
      </c>
      <c r="E696">
        <v>590</v>
      </c>
      <c r="F696" t="s">
        <v>8221</v>
      </c>
      <c r="G696" t="s">
        <v>8224</v>
      </c>
      <c r="H696" t="s">
        <v>8246</v>
      </c>
      <c r="I696" s="9">
        <v>1485964559</v>
      </c>
      <c r="J696">
        <v>1483372559</v>
      </c>
      <c r="K696" t="b">
        <v>0</v>
      </c>
      <c r="L696">
        <v>7</v>
      </c>
      <c r="M696" t="b">
        <v>0</v>
      </c>
      <c r="N696" s="11">
        <f t="shared" si="42"/>
        <v>0.39333333333333331</v>
      </c>
      <c r="O696" s="22">
        <f t="shared" si="40"/>
        <v>42737.663877314815</v>
      </c>
      <c r="P696" s="18">
        <f t="shared" si="41"/>
        <v>42767.663877314815</v>
      </c>
      <c r="Q696" t="s">
        <v>8273</v>
      </c>
      <c r="R696" s="7">
        <f t="shared" si="43"/>
        <v>84.285714285714292</v>
      </c>
      <c r="S696" s="12" t="s">
        <v>8318</v>
      </c>
      <c r="T696" t="s">
        <v>8320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7">
        <v>60000</v>
      </c>
      <c r="E697">
        <v>636</v>
      </c>
      <c r="F697" t="s">
        <v>8221</v>
      </c>
      <c r="G697" t="s">
        <v>8224</v>
      </c>
      <c r="H697" t="s">
        <v>8246</v>
      </c>
      <c r="I697" s="9">
        <v>1414758620</v>
      </c>
      <c r="J697">
        <v>1412166620</v>
      </c>
      <c r="K697" t="b">
        <v>0</v>
      </c>
      <c r="L697">
        <v>7</v>
      </c>
      <c r="M697" t="b">
        <v>0</v>
      </c>
      <c r="N697" s="11">
        <f t="shared" si="42"/>
        <v>1.06</v>
      </c>
      <c r="O697" s="22">
        <f t="shared" si="40"/>
        <v>41913.521064814813</v>
      </c>
      <c r="P697" s="18">
        <f t="shared" si="41"/>
        <v>41943.521064814813</v>
      </c>
      <c r="Q697" t="s">
        <v>8273</v>
      </c>
      <c r="R697" s="7">
        <f t="shared" si="43"/>
        <v>90.857142857142861</v>
      </c>
      <c r="S697" s="12" t="s">
        <v>8318</v>
      </c>
      <c r="T697" t="s">
        <v>8320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7">
        <v>175000</v>
      </c>
      <c r="E698">
        <v>1</v>
      </c>
      <c r="F698" t="s">
        <v>8221</v>
      </c>
      <c r="G698" t="s">
        <v>8233</v>
      </c>
      <c r="H698" t="s">
        <v>8249</v>
      </c>
      <c r="I698" s="9">
        <v>1406326502</v>
      </c>
      <c r="J698">
        <v>1403734502</v>
      </c>
      <c r="K698" t="b">
        <v>0</v>
      </c>
      <c r="L698">
        <v>1</v>
      </c>
      <c r="M698" t="b">
        <v>0</v>
      </c>
      <c r="N698" s="11">
        <f t="shared" si="42"/>
        <v>5.7142857142857147E-4</v>
      </c>
      <c r="O698" s="22">
        <f t="shared" si="40"/>
        <v>41815.927106481482</v>
      </c>
      <c r="P698" s="18">
        <f t="shared" si="41"/>
        <v>41845.927106481482</v>
      </c>
      <c r="Q698" t="s">
        <v>8273</v>
      </c>
      <c r="R698" s="7">
        <f t="shared" si="43"/>
        <v>1</v>
      </c>
      <c r="S698" s="12" t="s">
        <v>8318</v>
      </c>
      <c r="T698" t="s">
        <v>8320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7">
        <v>5000</v>
      </c>
      <c r="E699">
        <v>2319</v>
      </c>
      <c r="F699" t="s">
        <v>8221</v>
      </c>
      <c r="G699" t="s">
        <v>8236</v>
      </c>
      <c r="H699" t="s">
        <v>8249</v>
      </c>
      <c r="I699" s="9">
        <v>1454502789</v>
      </c>
      <c r="J699">
        <v>1453206789</v>
      </c>
      <c r="K699" t="b">
        <v>0</v>
      </c>
      <c r="L699">
        <v>114</v>
      </c>
      <c r="M699" t="b">
        <v>0</v>
      </c>
      <c r="N699" s="11">
        <f t="shared" si="42"/>
        <v>46.379999999999995</v>
      </c>
      <c r="O699" s="22">
        <f t="shared" si="40"/>
        <v>42388.523020833338</v>
      </c>
      <c r="P699" s="18">
        <f t="shared" si="41"/>
        <v>42403.523020833338</v>
      </c>
      <c r="Q699" t="s">
        <v>8273</v>
      </c>
      <c r="R699" s="7">
        <f t="shared" si="43"/>
        <v>20.342105263157894</v>
      </c>
      <c r="S699" s="12" t="s">
        <v>8318</v>
      </c>
      <c r="T699" t="s">
        <v>8320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7">
        <v>100000</v>
      </c>
      <c r="E700">
        <v>15390</v>
      </c>
      <c r="F700" t="s">
        <v>8221</v>
      </c>
      <c r="G700" t="s">
        <v>8224</v>
      </c>
      <c r="H700" t="s">
        <v>8246</v>
      </c>
      <c r="I700" s="9">
        <v>1411005600</v>
      </c>
      <c r="J700">
        <v>1408141245</v>
      </c>
      <c r="K700" t="b">
        <v>0</v>
      </c>
      <c r="L700">
        <v>29</v>
      </c>
      <c r="M700" t="b">
        <v>0</v>
      </c>
      <c r="N700" s="11">
        <f t="shared" si="42"/>
        <v>15.39</v>
      </c>
      <c r="O700" s="22">
        <f t="shared" si="40"/>
        <v>41866.931076388886</v>
      </c>
      <c r="P700" s="18">
        <f t="shared" si="41"/>
        <v>41900.083333333336</v>
      </c>
      <c r="Q700" t="s">
        <v>8273</v>
      </c>
      <c r="R700" s="7">
        <f t="shared" si="43"/>
        <v>530.68965517241384</v>
      </c>
      <c r="S700" s="12" t="s">
        <v>8318</v>
      </c>
      <c r="T700" t="s">
        <v>8320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7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9">
        <v>1385136000</v>
      </c>
      <c r="J701">
        <v>1381923548</v>
      </c>
      <c r="K701" t="b">
        <v>0</v>
      </c>
      <c r="L701">
        <v>890</v>
      </c>
      <c r="M701" t="b">
        <v>0</v>
      </c>
      <c r="N701" s="11">
        <f t="shared" si="42"/>
        <v>82.422107692307705</v>
      </c>
      <c r="O701" s="22">
        <f t="shared" si="40"/>
        <v>41563.485509259262</v>
      </c>
      <c r="P701" s="18">
        <f t="shared" si="41"/>
        <v>41600.666666666664</v>
      </c>
      <c r="Q701" t="s">
        <v>8273</v>
      </c>
      <c r="R701" s="7">
        <f t="shared" si="43"/>
        <v>120.39184269662923</v>
      </c>
      <c r="S701" s="12" t="s">
        <v>8318</v>
      </c>
      <c r="T701" t="s">
        <v>8320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7">
        <v>15000</v>
      </c>
      <c r="E702">
        <v>403</v>
      </c>
      <c r="F702" t="s">
        <v>8221</v>
      </c>
      <c r="G702" t="s">
        <v>8227</v>
      </c>
      <c r="H702" t="s">
        <v>8249</v>
      </c>
      <c r="I702" s="9">
        <v>1484065881</v>
      </c>
      <c r="J702">
        <v>1481473881</v>
      </c>
      <c r="K702" t="b">
        <v>0</v>
      </c>
      <c r="L702">
        <v>31</v>
      </c>
      <c r="M702" t="b">
        <v>0</v>
      </c>
      <c r="N702" s="11">
        <f t="shared" si="42"/>
        <v>2.6866666666666665</v>
      </c>
      <c r="O702" s="22">
        <f t="shared" si="40"/>
        <v>42715.688437500001</v>
      </c>
      <c r="P702" s="18">
        <f t="shared" si="41"/>
        <v>42745.688437500001</v>
      </c>
      <c r="Q702" t="s">
        <v>8273</v>
      </c>
      <c r="R702" s="7">
        <f t="shared" si="43"/>
        <v>13</v>
      </c>
      <c r="S702" s="12" t="s">
        <v>8318</v>
      </c>
      <c r="T702" t="s">
        <v>8320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7">
        <v>23000</v>
      </c>
      <c r="E703">
        <v>6118</v>
      </c>
      <c r="F703" t="s">
        <v>8221</v>
      </c>
      <c r="G703" t="s">
        <v>8225</v>
      </c>
      <c r="H703" t="s">
        <v>8247</v>
      </c>
      <c r="I703" s="9">
        <v>1406130880</v>
      </c>
      <c r="J703">
        <v>1403538880</v>
      </c>
      <c r="K703" t="b">
        <v>0</v>
      </c>
      <c r="L703">
        <v>21</v>
      </c>
      <c r="M703" t="b">
        <v>0</v>
      </c>
      <c r="N703" s="11">
        <f t="shared" si="42"/>
        <v>26.6</v>
      </c>
      <c r="O703" s="22">
        <f t="shared" si="40"/>
        <v>41813.662962962961</v>
      </c>
      <c r="P703" s="18">
        <f t="shared" si="41"/>
        <v>41843.662962962961</v>
      </c>
      <c r="Q703" t="s">
        <v>8273</v>
      </c>
      <c r="R703" s="7">
        <f t="shared" si="43"/>
        <v>291.33333333333331</v>
      </c>
      <c r="S703" s="12" t="s">
        <v>8318</v>
      </c>
      <c r="T703" t="s">
        <v>8320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7">
        <v>15000</v>
      </c>
      <c r="E704">
        <v>4622.01</v>
      </c>
      <c r="F704" t="s">
        <v>8221</v>
      </c>
      <c r="G704" t="s">
        <v>8224</v>
      </c>
      <c r="H704" t="s">
        <v>8246</v>
      </c>
      <c r="I704" s="9">
        <v>1480011987</v>
      </c>
      <c r="J704">
        <v>1477416387</v>
      </c>
      <c r="K704" t="b">
        <v>0</v>
      </c>
      <c r="L704">
        <v>37</v>
      </c>
      <c r="M704" t="b">
        <v>0</v>
      </c>
      <c r="N704" s="11">
        <f t="shared" si="42"/>
        <v>30.813400000000001</v>
      </c>
      <c r="O704" s="22">
        <f t="shared" si="40"/>
        <v>42668.726701388892</v>
      </c>
      <c r="P704" s="18">
        <f t="shared" si="41"/>
        <v>42698.768368055549</v>
      </c>
      <c r="Q704" t="s">
        <v>8273</v>
      </c>
      <c r="R704" s="7">
        <f t="shared" si="43"/>
        <v>124.9191891891892</v>
      </c>
      <c r="S704" s="12" t="s">
        <v>8318</v>
      </c>
      <c r="T704" t="s">
        <v>8320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7">
        <v>15000</v>
      </c>
      <c r="E705">
        <v>837</v>
      </c>
      <c r="F705" t="s">
        <v>8221</v>
      </c>
      <c r="G705" t="s">
        <v>8224</v>
      </c>
      <c r="H705" t="s">
        <v>8246</v>
      </c>
      <c r="I705" s="9">
        <v>1485905520</v>
      </c>
      <c r="J705">
        <v>1481150949</v>
      </c>
      <c r="K705" t="b">
        <v>0</v>
      </c>
      <c r="L705">
        <v>7</v>
      </c>
      <c r="M705" t="b">
        <v>0</v>
      </c>
      <c r="N705" s="11">
        <f t="shared" si="42"/>
        <v>5.58</v>
      </c>
      <c r="O705" s="22">
        <f t="shared" si="40"/>
        <v>42711.950798611113</v>
      </c>
      <c r="P705" s="18">
        <f t="shared" si="41"/>
        <v>42766.98055555555</v>
      </c>
      <c r="Q705" t="s">
        <v>8273</v>
      </c>
      <c r="R705" s="7">
        <f t="shared" si="43"/>
        <v>119.57142857142857</v>
      </c>
      <c r="S705" s="12" t="s">
        <v>8318</v>
      </c>
      <c r="T705" t="s">
        <v>8320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7">
        <v>55000</v>
      </c>
      <c r="E706">
        <v>481</v>
      </c>
      <c r="F706" t="s">
        <v>8221</v>
      </c>
      <c r="G706" t="s">
        <v>8229</v>
      </c>
      <c r="H706" t="s">
        <v>8251</v>
      </c>
      <c r="I706" s="9">
        <v>1487565468</v>
      </c>
      <c r="J706">
        <v>1482381468</v>
      </c>
      <c r="K706" t="b">
        <v>0</v>
      </c>
      <c r="L706">
        <v>4</v>
      </c>
      <c r="M706" t="b">
        <v>0</v>
      </c>
      <c r="N706" s="11">
        <f t="shared" si="42"/>
        <v>0.87454545454545463</v>
      </c>
      <c r="O706" s="22">
        <f t="shared" ref="O706:O769" si="44">(((J706/60)/60)/24)+DATE(1970,1,1)</f>
        <v>42726.192916666667</v>
      </c>
      <c r="P706" s="18">
        <f t="shared" ref="P706:P769" si="45">(((I706/60)/60)/24)+DATE(1970,1,1)</f>
        <v>42786.192916666667</v>
      </c>
      <c r="Q706" t="s">
        <v>8273</v>
      </c>
      <c r="R706" s="7">
        <f t="shared" si="43"/>
        <v>120.25</v>
      </c>
      <c r="S706" s="12" t="s">
        <v>8318</v>
      </c>
      <c r="T706" t="s">
        <v>8320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7">
        <v>100000</v>
      </c>
      <c r="E707">
        <v>977</v>
      </c>
      <c r="F707" t="s">
        <v>8221</v>
      </c>
      <c r="G707" t="s">
        <v>8233</v>
      </c>
      <c r="H707" t="s">
        <v>8249</v>
      </c>
      <c r="I707" s="9">
        <v>1484999278</v>
      </c>
      <c r="J707">
        <v>1482407278</v>
      </c>
      <c r="K707" t="b">
        <v>0</v>
      </c>
      <c r="L707">
        <v>5</v>
      </c>
      <c r="M707" t="b">
        <v>0</v>
      </c>
      <c r="N707" s="11">
        <f t="shared" ref="N707:N770" si="46">E707/D707*100</f>
        <v>0.97699999999999987</v>
      </c>
      <c r="O707" s="22">
        <f t="shared" si="44"/>
        <v>42726.491643518515</v>
      </c>
      <c r="P707" s="18">
        <f t="shared" si="45"/>
        <v>42756.491643518515</v>
      </c>
      <c r="Q707" t="s">
        <v>8273</v>
      </c>
      <c r="R707" s="7">
        <f t="shared" ref="R707:R770" si="47">E707/L707</f>
        <v>195.4</v>
      </c>
      <c r="S707" s="12" t="s">
        <v>8318</v>
      </c>
      <c r="T707" t="s">
        <v>8320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7">
        <v>100000</v>
      </c>
      <c r="E708">
        <v>0</v>
      </c>
      <c r="F708" t="s">
        <v>8221</v>
      </c>
      <c r="G708" t="s">
        <v>8227</v>
      </c>
      <c r="H708" t="s">
        <v>8249</v>
      </c>
      <c r="I708" s="9">
        <v>1481740740</v>
      </c>
      <c r="J708">
        <v>1478130783</v>
      </c>
      <c r="K708" t="b">
        <v>0</v>
      </c>
      <c r="L708">
        <v>0</v>
      </c>
      <c r="M708" t="b">
        <v>0</v>
      </c>
      <c r="N708" s="11">
        <f t="shared" si="46"/>
        <v>0</v>
      </c>
      <c r="O708" s="22">
        <f t="shared" si="44"/>
        <v>42676.995173611111</v>
      </c>
      <c r="P708" s="18">
        <f t="shared" si="45"/>
        <v>42718.777083333334</v>
      </c>
      <c r="Q708" t="s">
        <v>8273</v>
      </c>
      <c r="R708" s="7" t="e">
        <f t="shared" si="47"/>
        <v>#DIV/0!</v>
      </c>
      <c r="S708" s="12" t="s">
        <v>8318</v>
      </c>
      <c r="T708" t="s">
        <v>8320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7">
        <v>68000</v>
      </c>
      <c r="E709">
        <v>53670.6</v>
      </c>
      <c r="F709" t="s">
        <v>8221</v>
      </c>
      <c r="G709" t="s">
        <v>8225</v>
      </c>
      <c r="H709" t="s">
        <v>8247</v>
      </c>
      <c r="I709" s="9">
        <v>1483286127</v>
      </c>
      <c r="J709">
        <v>1479830127</v>
      </c>
      <c r="K709" t="b">
        <v>0</v>
      </c>
      <c r="L709">
        <v>456</v>
      </c>
      <c r="M709" t="b">
        <v>0</v>
      </c>
      <c r="N709" s="11">
        <f t="shared" si="46"/>
        <v>78.927352941176466</v>
      </c>
      <c r="O709" s="22">
        <f t="shared" si="44"/>
        <v>42696.663506944446</v>
      </c>
      <c r="P709" s="18">
        <f t="shared" si="45"/>
        <v>42736.663506944446</v>
      </c>
      <c r="Q709" t="s">
        <v>8273</v>
      </c>
      <c r="R709" s="7">
        <f t="shared" si="47"/>
        <v>117.69868421052631</v>
      </c>
      <c r="S709" s="12" t="s">
        <v>8318</v>
      </c>
      <c r="T709" t="s">
        <v>8320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7">
        <v>40000</v>
      </c>
      <c r="E710">
        <v>8837</v>
      </c>
      <c r="F710" t="s">
        <v>8221</v>
      </c>
      <c r="G710" t="s">
        <v>8225</v>
      </c>
      <c r="H710" t="s">
        <v>8247</v>
      </c>
      <c r="I710" s="9">
        <v>1410616600</v>
      </c>
      <c r="J710">
        <v>1405432600</v>
      </c>
      <c r="K710" t="b">
        <v>0</v>
      </c>
      <c r="L710">
        <v>369</v>
      </c>
      <c r="M710" t="b">
        <v>0</v>
      </c>
      <c r="N710" s="11">
        <f t="shared" si="46"/>
        <v>22.092500000000001</v>
      </c>
      <c r="O710" s="22">
        <f t="shared" si="44"/>
        <v>41835.581018518518</v>
      </c>
      <c r="P710" s="18">
        <f t="shared" si="45"/>
        <v>41895.581018518518</v>
      </c>
      <c r="Q710" t="s">
        <v>8273</v>
      </c>
      <c r="R710" s="7">
        <f t="shared" si="47"/>
        <v>23.948509485094849</v>
      </c>
      <c r="S710" s="12" t="s">
        <v>8318</v>
      </c>
      <c r="T710" t="s">
        <v>8320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7">
        <v>15000</v>
      </c>
      <c r="E711">
        <v>61</v>
      </c>
      <c r="F711" t="s">
        <v>8221</v>
      </c>
      <c r="G711" t="s">
        <v>8224</v>
      </c>
      <c r="H711" t="s">
        <v>8246</v>
      </c>
      <c r="I711" s="9">
        <v>1417741159</v>
      </c>
      <c r="J711">
        <v>1415149159</v>
      </c>
      <c r="K711" t="b">
        <v>0</v>
      </c>
      <c r="L711">
        <v>2</v>
      </c>
      <c r="M711" t="b">
        <v>0</v>
      </c>
      <c r="N711" s="11">
        <f t="shared" si="46"/>
        <v>0.40666666666666662</v>
      </c>
      <c r="O711" s="22">
        <f t="shared" si="44"/>
        <v>41948.041192129633</v>
      </c>
      <c r="P711" s="18">
        <f t="shared" si="45"/>
        <v>41978.041192129633</v>
      </c>
      <c r="Q711" t="s">
        <v>8273</v>
      </c>
      <c r="R711" s="7">
        <f t="shared" si="47"/>
        <v>30.5</v>
      </c>
      <c r="S711" s="12" t="s">
        <v>8318</v>
      </c>
      <c r="T711" t="s">
        <v>8320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7">
        <v>1200</v>
      </c>
      <c r="E712">
        <v>0</v>
      </c>
      <c r="F712" t="s">
        <v>8221</v>
      </c>
      <c r="G712" t="s">
        <v>8229</v>
      </c>
      <c r="H712" t="s">
        <v>8251</v>
      </c>
      <c r="I712" s="9">
        <v>1408495440</v>
      </c>
      <c r="J712">
        <v>1405640302</v>
      </c>
      <c r="K712" t="b">
        <v>0</v>
      </c>
      <c r="L712">
        <v>0</v>
      </c>
      <c r="M712" t="b">
        <v>0</v>
      </c>
      <c r="N712" s="11">
        <f t="shared" si="46"/>
        <v>0</v>
      </c>
      <c r="O712" s="22">
        <f t="shared" si="44"/>
        <v>41837.984976851854</v>
      </c>
      <c r="P712" s="18">
        <f t="shared" si="45"/>
        <v>41871.030555555553</v>
      </c>
      <c r="Q712" t="s">
        <v>8273</v>
      </c>
      <c r="R712" s="7" t="e">
        <f t="shared" si="47"/>
        <v>#DIV/0!</v>
      </c>
      <c r="S712" s="12" t="s">
        <v>8318</v>
      </c>
      <c r="T712" t="s">
        <v>8320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7">
        <v>100000</v>
      </c>
      <c r="E713">
        <v>33791</v>
      </c>
      <c r="F713" t="s">
        <v>8221</v>
      </c>
      <c r="G713" t="s">
        <v>8233</v>
      </c>
      <c r="H713" t="s">
        <v>8249</v>
      </c>
      <c r="I713" s="9">
        <v>1481716868</v>
      </c>
      <c r="J713">
        <v>1478257268</v>
      </c>
      <c r="K713" t="b">
        <v>0</v>
      </c>
      <c r="L713">
        <v>338</v>
      </c>
      <c r="M713" t="b">
        <v>0</v>
      </c>
      <c r="N713" s="11">
        <f t="shared" si="46"/>
        <v>33.790999999999997</v>
      </c>
      <c r="O713" s="22">
        <f t="shared" si="44"/>
        <v>42678.459120370375</v>
      </c>
      <c r="P713" s="18">
        <f t="shared" si="45"/>
        <v>42718.500787037032</v>
      </c>
      <c r="Q713" t="s">
        <v>8273</v>
      </c>
      <c r="R713" s="7">
        <f t="shared" si="47"/>
        <v>99.973372781065095</v>
      </c>
      <c r="S713" s="12" t="s">
        <v>8318</v>
      </c>
      <c r="T713" t="s">
        <v>8320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7">
        <v>48500</v>
      </c>
      <c r="E714">
        <v>105</v>
      </c>
      <c r="F714" t="s">
        <v>8221</v>
      </c>
      <c r="G714" t="s">
        <v>8224</v>
      </c>
      <c r="H714" t="s">
        <v>8246</v>
      </c>
      <c r="I714" s="9">
        <v>1455466832</v>
      </c>
      <c r="J714">
        <v>1452874832</v>
      </c>
      <c r="K714" t="b">
        <v>0</v>
      </c>
      <c r="L714">
        <v>4</v>
      </c>
      <c r="M714" t="b">
        <v>0</v>
      </c>
      <c r="N714" s="11">
        <f t="shared" si="46"/>
        <v>0.21649484536082475</v>
      </c>
      <c r="O714" s="22">
        <f t="shared" si="44"/>
        <v>42384.680925925932</v>
      </c>
      <c r="P714" s="18">
        <f t="shared" si="45"/>
        <v>42414.680925925932</v>
      </c>
      <c r="Q714" t="s">
        <v>8273</v>
      </c>
      <c r="R714" s="7">
        <f t="shared" si="47"/>
        <v>26.25</v>
      </c>
      <c r="S714" s="12" t="s">
        <v>8318</v>
      </c>
      <c r="T714" t="s">
        <v>8320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7">
        <v>25000</v>
      </c>
      <c r="E715">
        <v>199</v>
      </c>
      <c r="F715" t="s">
        <v>8221</v>
      </c>
      <c r="G715" t="s">
        <v>8237</v>
      </c>
      <c r="H715" t="s">
        <v>8249</v>
      </c>
      <c r="I715" s="9">
        <v>1465130532</v>
      </c>
      <c r="J715">
        <v>1462538532</v>
      </c>
      <c r="K715" t="b">
        <v>0</v>
      </c>
      <c r="L715">
        <v>1</v>
      </c>
      <c r="M715" t="b">
        <v>0</v>
      </c>
      <c r="N715" s="11">
        <f t="shared" si="46"/>
        <v>0.79600000000000004</v>
      </c>
      <c r="O715" s="22">
        <f t="shared" si="44"/>
        <v>42496.529305555552</v>
      </c>
      <c r="P715" s="18">
        <f t="shared" si="45"/>
        <v>42526.529305555552</v>
      </c>
      <c r="Q715" t="s">
        <v>8273</v>
      </c>
      <c r="R715" s="7">
        <f t="shared" si="47"/>
        <v>199</v>
      </c>
      <c r="S715" s="12" t="s">
        <v>8318</v>
      </c>
      <c r="T715" t="s">
        <v>8320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7">
        <v>15000</v>
      </c>
      <c r="E716">
        <v>2249</v>
      </c>
      <c r="F716" t="s">
        <v>8221</v>
      </c>
      <c r="G716" t="s">
        <v>8224</v>
      </c>
      <c r="H716" t="s">
        <v>8246</v>
      </c>
      <c r="I716" s="9">
        <v>1488308082</v>
      </c>
      <c r="J716">
        <v>1483124082</v>
      </c>
      <c r="K716" t="b">
        <v>0</v>
      </c>
      <c r="L716">
        <v>28</v>
      </c>
      <c r="M716" t="b">
        <v>0</v>
      </c>
      <c r="N716" s="11">
        <f t="shared" si="46"/>
        <v>14.993333333333334</v>
      </c>
      <c r="O716" s="22">
        <f t="shared" si="44"/>
        <v>42734.787986111114</v>
      </c>
      <c r="P716" s="18">
        <f t="shared" si="45"/>
        <v>42794.787986111114</v>
      </c>
      <c r="Q716" t="s">
        <v>8273</v>
      </c>
      <c r="R716" s="7">
        <f t="shared" si="47"/>
        <v>80.321428571428569</v>
      </c>
      <c r="S716" s="12" t="s">
        <v>8318</v>
      </c>
      <c r="T716" t="s">
        <v>8320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7">
        <v>27500</v>
      </c>
      <c r="E717">
        <v>1389</v>
      </c>
      <c r="F717" t="s">
        <v>8221</v>
      </c>
      <c r="G717" t="s">
        <v>8224</v>
      </c>
      <c r="H717" t="s">
        <v>8246</v>
      </c>
      <c r="I717" s="9">
        <v>1446693040</v>
      </c>
      <c r="J717">
        <v>1443233440</v>
      </c>
      <c r="K717" t="b">
        <v>0</v>
      </c>
      <c r="L717">
        <v>12</v>
      </c>
      <c r="M717" t="b">
        <v>0</v>
      </c>
      <c r="N717" s="11">
        <f t="shared" si="46"/>
        <v>5.0509090909090908</v>
      </c>
      <c r="O717" s="22">
        <f t="shared" si="44"/>
        <v>42273.090740740736</v>
      </c>
      <c r="P717" s="18">
        <f t="shared" si="45"/>
        <v>42313.132407407407</v>
      </c>
      <c r="Q717" t="s">
        <v>8273</v>
      </c>
      <c r="R717" s="7">
        <f t="shared" si="47"/>
        <v>115.75</v>
      </c>
      <c r="S717" s="12" t="s">
        <v>8318</v>
      </c>
      <c r="T717" t="s">
        <v>8320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7">
        <v>7000</v>
      </c>
      <c r="E718">
        <v>715</v>
      </c>
      <c r="F718" t="s">
        <v>8221</v>
      </c>
      <c r="G718" t="s">
        <v>8224</v>
      </c>
      <c r="H718" t="s">
        <v>8246</v>
      </c>
      <c r="I718" s="9">
        <v>1417392000</v>
      </c>
      <c r="J718">
        <v>1414511307</v>
      </c>
      <c r="K718" t="b">
        <v>0</v>
      </c>
      <c r="L718">
        <v>16</v>
      </c>
      <c r="M718" t="b">
        <v>0</v>
      </c>
      <c r="N718" s="11">
        <f t="shared" si="46"/>
        <v>10.214285714285715</v>
      </c>
      <c r="O718" s="22">
        <f t="shared" si="44"/>
        <v>41940.658645833333</v>
      </c>
      <c r="P718" s="18">
        <f t="shared" si="45"/>
        <v>41974</v>
      </c>
      <c r="Q718" t="s">
        <v>8273</v>
      </c>
      <c r="R718" s="7">
        <f t="shared" si="47"/>
        <v>44.6875</v>
      </c>
      <c r="S718" s="12" t="s">
        <v>8318</v>
      </c>
      <c r="T718" t="s">
        <v>8320</v>
      </c>
    </row>
    <row r="719" spans="1:20" x14ac:dyDescent="0.35">
      <c r="A719">
        <v>717</v>
      </c>
      <c r="B719" s="3" t="s">
        <v>718</v>
      </c>
      <c r="C719" s="3" t="s">
        <v>4827</v>
      </c>
      <c r="D719" s="7">
        <v>100000</v>
      </c>
      <c r="E719">
        <v>305</v>
      </c>
      <c r="F719" t="s">
        <v>8221</v>
      </c>
      <c r="G719" t="s">
        <v>8224</v>
      </c>
      <c r="H719" t="s">
        <v>8246</v>
      </c>
      <c r="I719" s="9">
        <v>1409949002</v>
      </c>
      <c r="J719">
        <v>1407357002</v>
      </c>
      <c r="K719" t="b">
        <v>0</v>
      </c>
      <c r="L719">
        <v>4</v>
      </c>
      <c r="M719" t="b">
        <v>0</v>
      </c>
      <c r="N719" s="11">
        <f t="shared" si="46"/>
        <v>0.30499999999999999</v>
      </c>
      <c r="O719" s="22">
        <f t="shared" si="44"/>
        <v>41857.854189814818</v>
      </c>
      <c r="P719" s="18">
        <f t="shared" si="45"/>
        <v>41887.854189814818</v>
      </c>
      <c r="Q719" t="s">
        <v>8273</v>
      </c>
      <c r="R719" s="7">
        <f t="shared" si="47"/>
        <v>76.25</v>
      </c>
      <c r="S719" s="12" t="s">
        <v>8318</v>
      </c>
      <c r="T719" t="s">
        <v>8320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7">
        <v>12000</v>
      </c>
      <c r="E720">
        <v>90</v>
      </c>
      <c r="F720" t="s">
        <v>8221</v>
      </c>
      <c r="G720" t="s">
        <v>8224</v>
      </c>
      <c r="H720" t="s">
        <v>8246</v>
      </c>
      <c r="I720" s="9">
        <v>1487397540</v>
      </c>
      <c r="J720">
        <v>1484684247</v>
      </c>
      <c r="K720" t="b">
        <v>0</v>
      </c>
      <c r="L720">
        <v>4</v>
      </c>
      <c r="M720" t="b">
        <v>0</v>
      </c>
      <c r="N720" s="11">
        <f t="shared" si="46"/>
        <v>0.75</v>
      </c>
      <c r="O720" s="22">
        <f t="shared" si="44"/>
        <v>42752.845451388886</v>
      </c>
      <c r="P720" s="18">
        <f t="shared" si="45"/>
        <v>42784.249305555553</v>
      </c>
      <c r="Q720" t="s">
        <v>8273</v>
      </c>
      <c r="R720" s="7">
        <f t="shared" si="47"/>
        <v>22.5</v>
      </c>
      <c r="S720" s="12" t="s">
        <v>8318</v>
      </c>
      <c r="T720" t="s">
        <v>8320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7">
        <v>15000</v>
      </c>
      <c r="E721">
        <v>194</v>
      </c>
      <c r="F721" t="s">
        <v>8221</v>
      </c>
      <c r="G721" t="s">
        <v>8224</v>
      </c>
      <c r="H721" t="s">
        <v>8246</v>
      </c>
      <c r="I721" s="9">
        <v>1456189076</v>
      </c>
      <c r="J721">
        <v>1454979476</v>
      </c>
      <c r="K721" t="b">
        <v>0</v>
      </c>
      <c r="L721">
        <v>10</v>
      </c>
      <c r="M721" t="b">
        <v>0</v>
      </c>
      <c r="N721" s="11">
        <f t="shared" si="46"/>
        <v>1.2933333333333332</v>
      </c>
      <c r="O721" s="22">
        <f t="shared" si="44"/>
        <v>42409.040231481486</v>
      </c>
      <c r="P721" s="18">
        <f t="shared" si="45"/>
        <v>42423.040231481486</v>
      </c>
      <c r="Q721" t="s">
        <v>8273</v>
      </c>
      <c r="R721" s="7">
        <f t="shared" si="47"/>
        <v>19.399999999999999</v>
      </c>
      <c r="S721" s="12" t="s">
        <v>8318</v>
      </c>
      <c r="T721" t="s">
        <v>8320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7">
        <v>1900</v>
      </c>
      <c r="E722">
        <v>2735</v>
      </c>
      <c r="F722" t="s">
        <v>8219</v>
      </c>
      <c r="G722" t="s">
        <v>8224</v>
      </c>
      <c r="H722" t="s">
        <v>8246</v>
      </c>
      <c r="I722" s="9">
        <v>1327851291</v>
      </c>
      <c r="J722">
        <v>1325432091</v>
      </c>
      <c r="K722" t="b">
        <v>0</v>
      </c>
      <c r="L722">
        <v>41</v>
      </c>
      <c r="M722" t="b">
        <v>1</v>
      </c>
      <c r="N722" s="11">
        <f t="shared" si="46"/>
        <v>143.94736842105263</v>
      </c>
      <c r="O722" s="22">
        <f t="shared" si="44"/>
        <v>40909.649201388893</v>
      </c>
      <c r="P722" s="18">
        <f t="shared" si="45"/>
        <v>40937.649201388893</v>
      </c>
      <c r="Q722" t="s">
        <v>8274</v>
      </c>
      <c r="R722" s="7">
        <f t="shared" si="47"/>
        <v>66.707317073170728</v>
      </c>
      <c r="S722" s="12" t="s">
        <v>8321</v>
      </c>
      <c r="T722" t="s">
        <v>8322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7">
        <v>8200</v>
      </c>
      <c r="E723">
        <v>10013</v>
      </c>
      <c r="F723" t="s">
        <v>8219</v>
      </c>
      <c r="G723" t="s">
        <v>8224</v>
      </c>
      <c r="H723" t="s">
        <v>8246</v>
      </c>
      <c r="I723" s="9">
        <v>1406900607</v>
      </c>
      <c r="J723">
        <v>1403012607</v>
      </c>
      <c r="K723" t="b">
        <v>0</v>
      </c>
      <c r="L723">
        <v>119</v>
      </c>
      <c r="M723" t="b">
        <v>1</v>
      </c>
      <c r="N723" s="11">
        <f t="shared" si="46"/>
        <v>122.10975609756099</v>
      </c>
      <c r="O723" s="22">
        <f t="shared" si="44"/>
        <v>41807.571840277778</v>
      </c>
      <c r="P723" s="18">
        <f t="shared" si="45"/>
        <v>41852.571840277778</v>
      </c>
      <c r="Q723" t="s">
        <v>8274</v>
      </c>
      <c r="R723" s="7">
        <f t="shared" si="47"/>
        <v>84.142857142857139</v>
      </c>
      <c r="S723" s="12" t="s">
        <v>8321</v>
      </c>
      <c r="T723" t="s">
        <v>8322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7">
        <v>25000</v>
      </c>
      <c r="E724">
        <v>33006</v>
      </c>
      <c r="F724" t="s">
        <v>8219</v>
      </c>
      <c r="G724" t="s">
        <v>8224</v>
      </c>
      <c r="H724" t="s">
        <v>8246</v>
      </c>
      <c r="I724" s="9">
        <v>1333909178</v>
      </c>
      <c r="J724">
        <v>1331320778</v>
      </c>
      <c r="K724" t="b">
        <v>0</v>
      </c>
      <c r="L724">
        <v>153</v>
      </c>
      <c r="M724" t="b">
        <v>1</v>
      </c>
      <c r="N724" s="11">
        <f t="shared" si="46"/>
        <v>132.024</v>
      </c>
      <c r="O724" s="22">
        <f t="shared" si="44"/>
        <v>40977.805300925924</v>
      </c>
      <c r="P724" s="18">
        <f t="shared" si="45"/>
        <v>41007.76363425926</v>
      </c>
      <c r="Q724" t="s">
        <v>8274</v>
      </c>
      <c r="R724" s="7">
        <f t="shared" si="47"/>
        <v>215.72549019607843</v>
      </c>
      <c r="S724" s="12" t="s">
        <v>8321</v>
      </c>
      <c r="T724" t="s">
        <v>8322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7">
        <v>5000</v>
      </c>
      <c r="E725">
        <v>5469</v>
      </c>
      <c r="F725" t="s">
        <v>8219</v>
      </c>
      <c r="G725" t="s">
        <v>8224</v>
      </c>
      <c r="H725" t="s">
        <v>8246</v>
      </c>
      <c r="I725" s="9">
        <v>1438228740</v>
      </c>
      <c r="J725">
        <v>1435606549</v>
      </c>
      <c r="K725" t="b">
        <v>0</v>
      </c>
      <c r="L725">
        <v>100</v>
      </c>
      <c r="M725" t="b">
        <v>1</v>
      </c>
      <c r="N725" s="11">
        <f t="shared" si="46"/>
        <v>109.38000000000001</v>
      </c>
      <c r="O725" s="22">
        <f t="shared" si="44"/>
        <v>42184.816539351858</v>
      </c>
      <c r="P725" s="18">
        <f t="shared" si="45"/>
        <v>42215.165972222225</v>
      </c>
      <c r="Q725" t="s">
        <v>8274</v>
      </c>
      <c r="R725" s="7">
        <f t="shared" si="47"/>
        <v>54.69</v>
      </c>
      <c r="S725" s="12" t="s">
        <v>8321</v>
      </c>
      <c r="T725" t="s">
        <v>8322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7">
        <v>7000</v>
      </c>
      <c r="E726">
        <v>7383.01</v>
      </c>
      <c r="F726" t="s">
        <v>8219</v>
      </c>
      <c r="G726" t="s">
        <v>8224</v>
      </c>
      <c r="H726" t="s">
        <v>8246</v>
      </c>
      <c r="I726" s="9">
        <v>1309447163</v>
      </c>
      <c r="J726">
        <v>1306855163</v>
      </c>
      <c r="K726" t="b">
        <v>0</v>
      </c>
      <c r="L726">
        <v>143</v>
      </c>
      <c r="M726" t="b">
        <v>1</v>
      </c>
      <c r="N726" s="11">
        <f t="shared" si="46"/>
        <v>105.47157142857144</v>
      </c>
      <c r="O726" s="22">
        <f t="shared" si="44"/>
        <v>40694.638460648144</v>
      </c>
      <c r="P726" s="18">
        <f t="shared" si="45"/>
        <v>40724.638460648144</v>
      </c>
      <c r="Q726" t="s">
        <v>8274</v>
      </c>
      <c r="R726" s="7">
        <f t="shared" si="47"/>
        <v>51.62944055944056</v>
      </c>
      <c r="S726" s="12" t="s">
        <v>8321</v>
      </c>
      <c r="T726" t="s">
        <v>8322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7">
        <v>20000</v>
      </c>
      <c r="E727">
        <v>20070</v>
      </c>
      <c r="F727" t="s">
        <v>8219</v>
      </c>
      <c r="G727" t="s">
        <v>8224</v>
      </c>
      <c r="H727" t="s">
        <v>8246</v>
      </c>
      <c r="I727" s="9">
        <v>1450018912</v>
      </c>
      <c r="J727">
        <v>1447426912</v>
      </c>
      <c r="K727" t="b">
        <v>0</v>
      </c>
      <c r="L727">
        <v>140</v>
      </c>
      <c r="M727" t="b">
        <v>1</v>
      </c>
      <c r="N727" s="11">
        <f t="shared" si="46"/>
        <v>100.35000000000001</v>
      </c>
      <c r="O727" s="22">
        <f t="shared" si="44"/>
        <v>42321.626296296294</v>
      </c>
      <c r="P727" s="18">
        <f t="shared" si="45"/>
        <v>42351.626296296294</v>
      </c>
      <c r="Q727" t="s">
        <v>8274</v>
      </c>
      <c r="R727" s="7">
        <f t="shared" si="47"/>
        <v>143.35714285714286</v>
      </c>
      <c r="S727" s="12" t="s">
        <v>8321</v>
      </c>
      <c r="T727" t="s">
        <v>8322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7">
        <v>2500</v>
      </c>
      <c r="E728">
        <v>2535</v>
      </c>
      <c r="F728" t="s">
        <v>8219</v>
      </c>
      <c r="G728" t="s">
        <v>8224</v>
      </c>
      <c r="H728" t="s">
        <v>8246</v>
      </c>
      <c r="I728" s="9">
        <v>1365728487</v>
      </c>
      <c r="J728">
        <v>1363136487</v>
      </c>
      <c r="K728" t="b">
        <v>0</v>
      </c>
      <c r="L728">
        <v>35</v>
      </c>
      <c r="M728" t="b">
        <v>1</v>
      </c>
      <c r="N728" s="11">
        <f t="shared" si="46"/>
        <v>101.4</v>
      </c>
      <c r="O728" s="22">
        <f t="shared" si="44"/>
        <v>41346.042673611111</v>
      </c>
      <c r="P728" s="18">
        <f t="shared" si="45"/>
        <v>41376.042673611111</v>
      </c>
      <c r="Q728" t="s">
        <v>8274</v>
      </c>
      <c r="R728" s="7">
        <f t="shared" si="47"/>
        <v>72.428571428571431</v>
      </c>
      <c r="S728" s="12" t="s">
        <v>8321</v>
      </c>
      <c r="T728" t="s">
        <v>8322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7">
        <v>3500</v>
      </c>
      <c r="E729">
        <v>5443</v>
      </c>
      <c r="F729" t="s">
        <v>8219</v>
      </c>
      <c r="G729" t="s">
        <v>8224</v>
      </c>
      <c r="H729" t="s">
        <v>8246</v>
      </c>
      <c r="I729" s="9">
        <v>1358198400</v>
      </c>
      <c r="J729">
        <v>1354580949</v>
      </c>
      <c r="K729" t="b">
        <v>0</v>
      </c>
      <c r="L729">
        <v>149</v>
      </c>
      <c r="M729" t="b">
        <v>1</v>
      </c>
      <c r="N729" s="11">
        <f t="shared" si="46"/>
        <v>155.51428571428571</v>
      </c>
      <c r="O729" s="22">
        <f t="shared" si="44"/>
        <v>41247.020243055551</v>
      </c>
      <c r="P729" s="18">
        <f t="shared" si="45"/>
        <v>41288.888888888891</v>
      </c>
      <c r="Q729" t="s">
        <v>8274</v>
      </c>
      <c r="R729" s="7">
        <f t="shared" si="47"/>
        <v>36.530201342281877</v>
      </c>
      <c r="S729" s="12" t="s">
        <v>8321</v>
      </c>
      <c r="T729" t="s">
        <v>8322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7">
        <v>7500</v>
      </c>
      <c r="E730">
        <v>7917.45</v>
      </c>
      <c r="F730" t="s">
        <v>8219</v>
      </c>
      <c r="G730" t="s">
        <v>8224</v>
      </c>
      <c r="H730" t="s">
        <v>8246</v>
      </c>
      <c r="I730" s="9">
        <v>1313957157</v>
      </c>
      <c r="J730">
        <v>1310069157</v>
      </c>
      <c r="K730" t="b">
        <v>0</v>
      </c>
      <c r="L730">
        <v>130</v>
      </c>
      <c r="M730" t="b">
        <v>1</v>
      </c>
      <c r="N730" s="11">
        <f t="shared" si="46"/>
        <v>105.566</v>
      </c>
      <c r="O730" s="22">
        <f t="shared" si="44"/>
        <v>40731.837465277778</v>
      </c>
      <c r="P730" s="18">
        <f t="shared" si="45"/>
        <v>40776.837465277778</v>
      </c>
      <c r="Q730" t="s">
        <v>8274</v>
      </c>
      <c r="R730" s="7">
        <f t="shared" si="47"/>
        <v>60.903461538461535</v>
      </c>
      <c r="S730" s="12" t="s">
        <v>8321</v>
      </c>
      <c r="T730" t="s">
        <v>8322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7">
        <v>4000</v>
      </c>
      <c r="E731">
        <v>5226</v>
      </c>
      <c r="F731" t="s">
        <v>8219</v>
      </c>
      <c r="G731" t="s">
        <v>8224</v>
      </c>
      <c r="H731" t="s">
        <v>8246</v>
      </c>
      <c r="I731" s="9">
        <v>1348028861</v>
      </c>
      <c r="J731">
        <v>1342844861</v>
      </c>
      <c r="K731" t="b">
        <v>0</v>
      </c>
      <c r="L731">
        <v>120</v>
      </c>
      <c r="M731" t="b">
        <v>1</v>
      </c>
      <c r="N731" s="11">
        <f t="shared" si="46"/>
        <v>130.65</v>
      </c>
      <c r="O731" s="22">
        <f t="shared" si="44"/>
        <v>41111.185891203706</v>
      </c>
      <c r="P731" s="18">
        <f t="shared" si="45"/>
        <v>41171.185891203706</v>
      </c>
      <c r="Q731" t="s">
        <v>8274</v>
      </c>
      <c r="R731" s="7">
        <f t="shared" si="47"/>
        <v>43.55</v>
      </c>
      <c r="S731" s="12" t="s">
        <v>8321</v>
      </c>
      <c r="T731" t="s">
        <v>8322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7">
        <v>20000</v>
      </c>
      <c r="E732">
        <v>26438</v>
      </c>
      <c r="F732" t="s">
        <v>8219</v>
      </c>
      <c r="G732" t="s">
        <v>8224</v>
      </c>
      <c r="H732" t="s">
        <v>8246</v>
      </c>
      <c r="I732" s="9">
        <v>1323280391</v>
      </c>
      <c r="J732">
        <v>1320688391</v>
      </c>
      <c r="K732" t="b">
        <v>0</v>
      </c>
      <c r="L732">
        <v>265</v>
      </c>
      <c r="M732" t="b">
        <v>1</v>
      </c>
      <c r="N732" s="11">
        <f t="shared" si="46"/>
        <v>132.19</v>
      </c>
      <c r="O732" s="22">
        <f t="shared" si="44"/>
        <v>40854.745266203703</v>
      </c>
      <c r="P732" s="18">
        <f t="shared" si="45"/>
        <v>40884.745266203703</v>
      </c>
      <c r="Q732" t="s">
        <v>8274</v>
      </c>
      <c r="R732" s="7">
        <f t="shared" si="47"/>
        <v>99.766037735849054</v>
      </c>
      <c r="S732" s="12" t="s">
        <v>8321</v>
      </c>
      <c r="T732" t="s">
        <v>8322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7">
        <v>5000</v>
      </c>
      <c r="E733">
        <v>6300</v>
      </c>
      <c r="F733" t="s">
        <v>8219</v>
      </c>
      <c r="G733" t="s">
        <v>8224</v>
      </c>
      <c r="H733" t="s">
        <v>8246</v>
      </c>
      <c r="I733" s="9">
        <v>1327212000</v>
      </c>
      <c r="J733">
        <v>1322852747</v>
      </c>
      <c r="K733" t="b">
        <v>0</v>
      </c>
      <c r="L733">
        <v>71</v>
      </c>
      <c r="M733" t="b">
        <v>1</v>
      </c>
      <c r="N733" s="11">
        <f t="shared" si="46"/>
        <v>126</v>
      </c>
      <c r="O733" s="22">
        <f t="shared" si="44"/>
        <v>40879.795682870368</v>
      </c>
      <c r="P733" s="18">
        <f t="shared" si="45"/>
        <v>40930.25</v>
      </c>
      <c r="Q733" t="s">
        <v>8274</v>
      </c>
      <c r="R733" s="7">
        <f t="shared" si="47"/>
        <v>88.732394366197184</v>
      </c>
      <c r="S733" s="12" t="s">
        <v>8321</v>
      </c>
      <c r="T733" t="s">
        <v>8322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7">
        <v>40</v>
      </c>
      <c r="E734">
        <v>64</v>
      </c>
      <c r="F734" t="s">
        <v>8219</v>
      </c>
      <c r="G734" t="s">
        <v>8225</v>
      </c>
      <c r="H734" t="s">
        <v>8247</v>
      </c>
      <c r="I734" s="9">
        <v>1380449461</v>
      </c>
      <c r="J734">
        <v>1375265461</v>
      </c>
      <c r="K734" t="b">
        <v>0</v>
      </c>
      <c r="L734">
        <v>13</v>
      </c>
      <c r="M734" t="b">
        <v>1</v>
      </c>
      <c r="N734" s="11">
        <f t="shared" si="46"/>
        <v>160</v>
      </c>
      <c r="O734" s="22">
        <f t="shared" si="44"/>
        <v>41486.424317129626</v>
      </c>
      <c r="P734" s="18">
        <f t="shared" si="45"/>
        <v>41546.424317129626</v>
      </c>
      <c r="Q734" t="s">
        <v>8274</v>
      </c>
      <c r="R734" s="7">
        <f t="shared" si="47"/>
        <v>4.9230769230769234</v>
      </c>
      <c r="S734" s="12" t="s">
        <v>8321</v>
      </c>
      <c r="T734" t="s">
        <v>8322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7">
        <v>2500</v>
      </c>
      <c r="E735">
        <v>3012</v>
      </c>
      <c r="F735" t="s">
        <v>8219</v>
      </c>
      <c r="G735" t="s">
        <v>8225</v>
      </c>
      <c r="H735" t="s">
        <v>8247</v>
      </c>
      <c r="I735" s="9">
        <v>1387533892</v>
      </c>
      <c r="J735">
        <v>1384941892</v>
      </c>
      <c r="K735" t="b">
        <v>0</v>
      </c>
      <c r="L735">
        <v>169</v>
      </c>
      <c r="M735" t="b">
        <v>1</v>
      </c>
      <c r="N735" s="11">
        <f t="shared" si="46"/>
        <v>120.48</v>
      </c>
      <c r="O735" s="22">
        <f t="shared" si="44"/>
        <v>41598.420046296298</v>
      </c>
      <c r="P735" s="18">
        <f t="shared" si="45"/>
        <v>41628.420046296298</v>
      </c>
      <c r="Q735" t="s">
        <v>8274</v>
      </c>
      <c r="R735" s="7">
        <f t="shared" si="47"/>
        <v>17.822485207100591</v>
      </c>
      <c r="S735" s="12" t="s">
        <v>8321</v>
      </c>
      <c r="T735" t="s">
        <v>8322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7">
        <v>8500</v>
      </c>
      <c r="E736">
        <v>10670</v>
      </c>
      <c r="F736" t="s">
        <v>8219</v>
      </c>
      <c r="G736" t="s">
        <v>8229</v>
      </c>
      <c r="H736" t="s">
        <v>8251</v>
      </c>
      <c r="I736" s="9">
        <v>1431147600</v>
      </c>
      <c r="J736">
        <v>1428465420</v>
      </c>
      <c r="K736" t="b">
        <v>0</v>
      </c>
      <c r="L736">
        <v>57</v>
      </c>
      <c r="M736" t="b">
        <v>1</v>
      </c>
      <c r="N736" s="11">
        <f t="shared" si="46"/>
        <v>125.52941176470588</v>
      </c>
      <c r="O736" s="22">
        <f t="shared" si="44"/>
        <v>42102.164583333331</v>
      </c>
      <c r="P736" s="18">
        <f t="shared" si="45"/>
        <v>42133.208333333328</v>
      </c>
      <c r="Q736" t="s">
        <v>8274</v>
      </c>
      <c r="R736" s="7">
        <f t="shared" si="47"/>
        <v>187.19298245614036</v>
      </c>
      <c r="S736" s="12" t="s">
        <v>8321</v>
      </c>
      <c r="T736" t="s">
        <v>8322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7">
        <v>47000</v>
      </c>
      <c r="E737">
        <v>53771</v>
      </c>
      <c r="F737" t="s">
        <v>8219</v>
      </c>
      <c r="G737" t="s">
        <v>8224</v>
      </c>
      <c r="H737" t="s">
        <v>8246</v>
      </c>
      <c r="I737" s="9">
        <v>1417653540</v>
      </c>
      <c r="J737">
        <v>1414975346</v>
      </c>
      <c r="K737" t="b">
        <v>0</v>
      </c>
      <c r="L737">
        <v>229</v>
      </c>
      <c r="M737" t="b">
        <v>1</v>
      </c>
      <c r="N737" s="11">
        <f t="shared" si="46"/>
        <v>114.40638297872341</v>
      </c>
      <c r="O737" s="22">
        <f t="shared" si="44"/>
        <v>41946.029467592591</v>
      </c>
      <c r="P737" s="18">
        <f t="shared" si="45"/>
        <v>41977.027083333334</v>
      </c>
      <c r="Q737" t="s">
        <v>8274</v>
      </c>
      <c r="R737" s="7">
        <f t="shared" si="47"/>
        <v>234.80786026200875</v>
      </c>
      <c r="S737" s="12" t="s">
        <v>8321</v>
      </c>
      <c r="T737" t="s">
        <v>8322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7">
        <v>3600</v>
      </c>
      <c r="E738">
        <v>11345</v>
      </c>
      <c r="F738" t="s">
        <v>8219</v>
      </c>
      <c r="G738" t="s">
        <v>8224</v>
      </c>
      <c r="H738" t="s">
        <v>8246</v>
      </c>
      <c r="I738" s="9">
        <v>1385009940</v>
      </c>
      <c r="J738">
        <v>1383327440</v>
      </c>
      <c r="K738" t="b">
        <v>0</v>
      </c>
      <c r="L738">
        <v>108</v>
      </c>
      <c r="M738" t="b">
        <v>1</v>
      </c>
      <c r="N738" s="11">
        <f t="shared" si="46"/>
        <v>315.13888888888891</v>
      </c>
      <c r="O738" s="22">
        <f t="shared" si="44"/>
        <v>41579.734259259261</v>
      </c>
      <c r="P738" s="18">
        <f t="shared" si="45"/>
        <v>41599.207638888889</v>
      </c>
      <c r="Q738" t="s">
        <v>8274</v>
      </c>
      <c r="R738" s="7">
        <f t="shared" si="47"/>
        <v>105.04629629629629</v>
      </c>
      <c r="S738" s="12" t="s">
        <v>8321</v>
      </c>
      <c r="T738" t="s">
        <v>8322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7">
        <v>5000</v>
      </c>
      <c r="E739">
        <v>6120</v>
      </c>
      <c r="F739" t="s">
        <v>8219</v>
      </c>
      <c r="G739" t="s">
        <v>8224</v>
      </c>
      <c r="H739" t="s">
        <v>8246</v>
      </c>
      <c r="I739" s="9">
        <v>1392408000</v>
      </c>
      <c r="J739">
        <v>1390890987</v>
      </c>
      <c r="K739" t="b">
        <v>0</v>
      </c>
      <c r="L739">
        <v>108</v>
      </c>
      <c r="M739" t="b">
        <v>1</v>
      </c>
      <c r="N739" s="11">
        <f t="shared" si="46"/>
        <v>122.39999999999999</v>
      </c>
      <c r="O739" s="22">
        <f t="shared" si="44"/>
        <v>41667.275312500002</v>
      </c>
      <c r="P739" s="18">
        <f t="shared" si="45"/>
        <v>41684.833333333336</v>
      </c>
      <c r="Q739" t="s">
        <v>8274</v>
      </c>
      <c r="R739" s="7">
        <f t="shared" si="47"/>
        <v>56.666666666666664</v>
      </c>
      <c r="S739" s="12" t="s">
        <v>8321</v>
      </c>
      <c r="T739" t="s">
        <v>8322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7">
        <v>1500</v>
      </c>
      <c r="E740">
        <v>1601</v>
      </c>
      <c r="F740" t="s">
        <v>8219</v>
      </c>
      <c r="G740" t="s">
        <v>8224</v>
      </c>
      <c r="H740" t="s">
        <v>8246</v>
      </c>
      <c r="I740" s="9">
        <v>1417409940</v>
      </c>
      <c r="J740">
        <v>1414765794</v>
      </c>
      <c r="K740" t="b">
        <v>0</v>
      </c>
      <c r="L740">
        <v>41</v>
      </c>
      <c r="M740" t="b">
        <v>1</v>
      </c>
      <c r="N740" s="11">
        <f t="shared" si="46"/>
        <v>106.73333333333332</v>
      </c>
      <c r="O740" s="22">
        <f t="shared" si="44"/>
        <v>41943.604097222218</v>
      </c>
      <c r="P740" s="18">
        <f t="shared" si="45"/>
        <v>41974.207638888889</v>
      </c>
      <c r="Q740" t="s">
        <v>8274</v>
      </c>
      <c r="R740" s="7">
        <f t="shared" si="47"/>
        <v>39.048780487804876</v>
      </c>
      <c r="S740" s="12" t="s">
        <v>8321</v>
      </c>
      <c r="T740" t="s">
        <v>8322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7">
        <v>6000</v>
      </c>
      <c r="E741">
        <v>9500</v>
      </c>
      <c r="F741" t="s">
        <v>8219</v>
      </c>
      <c r="G741" t="s">
        <v>8224</v>
      </c>
      <c r="H741" t="s">
        <v>8246</v>
      </c>
      <c r="I741" s="9">
        <v>1407758629</v>
      </c>
      <c r="J741">
        <v>1404907429</v>
      </c>
      <c r="K741" t="b">
        <v>0</v>
      </c>
      <c r="L741">
        <v>139</v>
      </c>
      <c r="M741" t="b">
        <v>1</v>
      </c>
      <c r="N741" s="11">
        <f t="shared" si="46"/>
        <v>158.33333333333331</v>
      </c>
      <c r="O741" s="22">
        <f t="shared" si="44"/>
        <v>41829.502650462964</v>
      </c>
      <c r="P741" s="18">
        <f t="shared" si="45"/>
        <v>41862.502650462964</v>
      </c>
      <c r="Q741" t="s">
        <v>8274</v>
      </c>
      <c r="R741" s="7">
        <f t="shared" si="47"/>
        <v>68.345323741007192</v>
      </c>
      <c r="S741" s="12" t="s">
        <v>8321</v>
      </c>
      <c r="T741" t="s">
        <v>8322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7">
        <v>3000</v>
      </c>
      <c r="E742">
        <v>3222</v>
      </c>
      <c r="F742" t="s">
        <v>8219</v>
      </c>
      <c r="G742" t="s">
        <v>8224</v>
      </c>
      <c r="H742" t="s">
        <v>8246</v>
      </c>
      <c r="I742" s="9">
        <v>1434857482</v>
      </c>
      <c r="J742">
        <v>1433647882</v>
      </c>
      <c r="K742" t="b">
        <v>0</v>
      </c>
      <c r="L742">
        <v>19</v>
      </c>
      <c r="M742" t="b">
        <v>1</v>
      </c>
      <c r="N742" s="11">
        <f t="shared" si="46"/>
        <v>107.4</v>
      </c>
      <c r="O742" s="22">
        <f t="shared" si="44"/>
        <v>42162.146782407406</v>
      </c>
      <c r="P742" s="18">
        <f t="shared" si="45"/>
        <v>42176.146782407406</v>
      </c>
      <c r="Q742" t="s">
        <v>8274</v>
      </c>
      <c r="R742" s="7">
        <f t="shared" si="47"/>
        <v>169.57894736842104</v>
      </c>
      <c r="S742" s="12" t="s">
        <v>8321</v>
      </c>
      <c r="T742" t="s">
        <v>8322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7">
        <v>13000</v>
      </c>
      <c r="E743">
        <v>13293.8</v>
      </c>
      <c r="F743" t="s">
        <v>8219</v>
      </c>
      <c r="G743" t="s">
        <v>8224</v>
      </c>
      <c r="H743" t="s">
        <v>8246</v>
      </c>
      <c r="I743" s="9">
        <v>1370964806</v>
      </c>
      <c r="J743">
        <v>1367940806</v>
      </c>
      <c r="K743" t="b">
        <v>0</v>
      </c>
      <c r="L743">
        <v>94</v>
      </c>
      <c r="M743" t="b">
        <v>1</v>
      </c>
      <c r="N743" s="11">
        <f t="shared" si="46"/>
        <v>102.25999999999999</v>
      </c>
      <c r="O743" s="22">
        <f t="shared" si="44"/>
        <v>41401.648217592592</v>
      </c>
      <c r="P743" s="18">
        <f t="shared" si="45"/>
        <v>41436.648217592592</v>
      </c>
      <c r="Q743" t="s">
        <v>8274</v>
      </c>
      <c r="R743" s="7">
        <f t="shared" si="47"/>
        <v>141.42340425531913</v>
      </c>
      <c r="S743" s="12" t="s">
        <v>8321</v>
      </c>
      <c r="T743" t="s">
        <v>8322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7">
        <v>1400</v>
      </c>
      <c r="E744">
        <v>1550</v>
      </c>
      <c r="F744" t="s">
        <v>8219</v>
      </c>
      <c r="G744" t="s">
        <v>8224</v>
      </c>
      <c r="H744" t="s">
        <v>8246</v>
      </c>
      <c r="I744" s="9">
        <v>1395435712</v>
      </c>
      <c r="J744">
        <v>1392847312</v>
      </c>
      <c r="K744" t="b">
        <v>0</v>
      </c>
      <c r="L744">
        <v>23</v>
      </c>
      <c r="M744" t="b">
        <v>1</v>
      </c>
      <c r="N744" s="11">
        <f t="shared" si="46"/>
        <v>110.71428571428572</v>
      </c>
      <c r="O744" s="22">
        <f t="shared" si="44"/>
        <v>41689.917962962965</v>
      </c>
      <c r="P744" s="18">
        <f t="shared" si="45"/>
        <v>41719.876296296294</v>
      </c>
      <c r="Q744" t="s">
        <v>8274</v>
      </c>
      <c r="R744" s="7">
        <f t="shared" si="47"/>
        <v>67.391304347826093</v>
      </c>
      <c r="S744" s="12" t="s">
        <v>8321</v>
      </c>
      <c r="T744" t="s">
        <v>8322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7">
        <v>550</v>
      </c>
      <c r="E745">
        <v>814</v>
      </c>
      <c r="F745" t="s">
        <v>8219</v>
      </c>
      <c r="G745" t="s">
        <v>8224</v>
      </c>
      <c r="H745" t="s">
        <v>8246</v>
      </c>
      <c r="I745" s="9">
        <v>1334610000</v>
      </c>
      <c r="J745">
        <v>1332435685</v>
      </c>
      <c r="K745" t="b">
        <v>0</v>
      </c>
      <c r="L745">
        <v>15</v>
      </c>
      <c r="M745" t="b">
        <v>1</v>
      </c>
      <c r="N745" s="11">
        <f t="shared" si="46"/>
        <v>148</v>
      </c>
      <c r="O745" s="22">
        <f t="shared" si="44"/>
        <v>40990.709317129629</v>
      </c>
      <c r="P745" s="18">
        <f t="shared" si="45"/>
        <v>41015.875</v>
      </c>
      <c r="Q745" t="s">
        <v>8274</v>
      </c>
      <c r="R745" s="7">
        <f t="shared" si="47"/>
        <v>54.266666666666666</v>
      </c>
      <c r="S745" s="12" t="s">
        <v>8321</v>
      </c>
      <c r="T745" t="s">
        <v>8322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7">
        <v>5000</v>
      </c>
      <c r="E746">
        <v>5116</v>
      </c>
      <c r="F746" t="s">
        <v>8219</v>
      </c>
      <c r="G746" t="s">
        <v>8224</v>
      </c>
      <c r="H746" t="s">
        <v>8246</v>
      </c>
      <c r="I746" s="9">
        <v>1355439503</v>
      </c>
      <c r="J746">
        <v>1352847503</v>
      </c>
      <c r="K746" t="b">
        <v>0</v>
      </c>
      <c r="L746">
        <v>62</v>
      </c>
      <c r="M746" t="b">
        <v>1</v>
      </c>
      <c r="N746" s="11">
        <f t="shared" si="46"/>
        <v>102.32000000000001</v>
      </c>
      <c r="O746" s="22">
        <f t="shared" si="44"/>
        <v>41226.95721064815</v>
      </c>
      <c r="P746" s="18">
        <f t="shared" si="45"/>
        <v>41256.95721064815</v>
      </c>
      <c r="Q746" t="s">
        <v>8274</v>
      </c>
      <c r="R746" s="7">
        <f t="shared" si="47"/>
        <v>82.516129032258064</v>
      </c>
      <c r="S746" s="12" t="s">
        <v>8321</v>
      </c>
      <c r="T746" t="s">
        <v>8322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7">
        <v>2220</v>
      </c>
      <c r="E747">
        <v>3976</v>
      </c>
      <c r="F747" t="s">
        <v>8219</v>
      </c>
      <c r="G747" t="s">
        <v>8224</v>
      </c>
      <c r="H747" t="s">
        <v>8246</v>
      </c>
      <c r="I747" s="9">
        <v>1367588645</v>
      </c>
      <c r="J747">
        <v>1364996645</v>
      </c>
      <c r="K747" t="b">
        <v>0</v>
      </c>
      <c r="L747">
        <v>74</v>
      </c>
      <c r="M747" t="b">
        <v>1</v>
      </c>
      <c r="N747" s="11">
        <f t="shared" si="46"/>
        <v>179.09909909909908</v>
      </c>
      <c r="O747" s="22">
        <f t="shared" si="44"/>
        <v>41367.572280092594</v>
      </c>
      <c r="P747" s="18">
        <f t="shared" si="45"/>
        <v>41397.572280092594</v>
      </c>
      <c r="Q747" t="s">
        <v>8274</v>
      </c>
      <c r="R747" s="7">
        <f t="shared" si="47"/>
        <v>53.729729729729726</v>
      </c>
      <c r="S747" s="12" t="s">
        <v>8321</v>
      </c>
      <c r="T747" t="s">
        <v>8322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7">
        <v>2987</v>
      </c>
      <c r="E748">
        <v>3318</v>
      </c>
      <c r="F748" t="s">
        <v>8219</v>
      </c>
      <c r="G748" t="s">
        <v>8224</v>
      </c>
      <c r="H748" t="s">
        <v>8246</v>
      </c>
      <c r="I748" s="9">
        <v>1348372740</v>
      </c>
      <c r="J748">
        <v>1346806909</v>
      </c>
      <c r="K748" t="b">
        <v>0</v>
      </c>
      <c r="L748">
        <v>97</v>
      </c>
      <c r="M748" t="b">
        <v>1</v>
      </c>
      <c r="N748" s="11">
        <f t="shared" si="46"/>
        <v>111.08135252761969</v>
      </c>
      <c r="O748" s="22">
        <f t="shared" si="44"/>
        <v>41157.042928240742</v>
      </c>
      <c r="P748" s="18">
        <f t="shared" si="45"/>
        <v>41175.165972222225</v>
      </c>
      <c r="Q748" t="s">
        <v>8274</v>
      </c>
      <c r="R748" s="7">
        <f t="shared" si="47"/>
        <v>34.206185567010309</v>
      </c>
      <c r="S748" s="12" t="s">
        <v>8321</v>
      </c>
      <c r="T748" t="s">
        <v>8322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7">
        <v>7000</v>
      </c>
      <c r="E749">
        <v>7003</v>
      </c>
      <c r="F749" t="s">
        <v>8219</v>
      </c>
      <c r="G749" t="s">
        <v>8233</v>
      </c>
      <c r="H749" t="s">
        <v>8249</v>
      </c>
      <c r="I749" s="9">
        <v>1421319240</v>
      </c>
      <c r="J749">
        <v>1418649019</v>
      </c>
      <c r="K749" t="b">
        <v>0</v>
      </c>
      <c r="L749">
        <v>55</v>
      </c>
      <c r="M749" t="b">
        <v>1</v>
      </c>
      <c r="N749" s="11">
        <f t="shared" si="46"/>
        <v>100.04285714285714</v>
      </c>
      <c r="O749" s="22">
        <f t="shared" si="44"/>
        <v>41988.548831018517</v>
      </c>
      <c r="P749" s="18">
        <f t="shared" si="45"/>
        <v>42019.454166666663</v>
      </c>
      <c r="Q749" t="s">
        <v>8274</v>
      </c>
      <c r="R749" s="7">
        <f t="shared" si="47"/>
        <v>127.32727272727273</v>
      </c>
      <c r="S749" s="12" t="s">
        <v>8321</v>
      </c>
      <c r="T749" t="s">
        <v>8322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7">
        <v>2000</v>
      </c>
      <c r="E750">
        <v>2005</v>
      </c>
      <c r="F750" t="s">
        <v>8219</v>
      </c>
      <c r="G750" t="s">
        <v>8224</v>
      </c>
      <c r="H750" t="s">
        <v>8246</v>
      </c>
      <c r="I750" s="9">
        <v>1407701966</v>
      </c>
      <c r="J750">
        <v>1405109966</v>
      </c>
      <c r="K750" t="b">
        <v>0</v>
      </c>
      <c r="L750">
        <v>44</v>
      </c>
      <c r="M750" t="b">
        <v>1</v>
      </c>
      <c r="N750" s="11">
        <f t="shared" si="46"/>
        <v>100.25</v>
      </c>
      <c r="O750" s="22">
        <f t="shared" si="44"/>
        <v>41831.846828703703</v>
      </c>
      <c r="P750" s="18">
        <f t="shared" si="45"/>
        <v>41861.846828703703</v>
      </c>
      <c r="Q750" t="s">
        <v>8274</v>
      </c>
      <c r="R750" s="7">
        <f t="shared" si="47"/>
        <v>45.56818181818182</v>
      </c>
      <c r="S750" s="12" t="s">
        <v>8321</v>
      </c>
      <c r="T750" t="s">
        <v>8322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7">
        <v>10000</v>
      </c>
      <c r="E751">
        <v>10556</v>
      </c>
      <c r="F751" t="s">
        <v>8219</v>
      </c>
      <c r="G751" t="s">
        <v>8224</v>
      </c>
      <c r="H751" t="s">
        <v>8246</v>
      </c>
      <c r="I751" s="9">
        <v>1485642930</v>
      </c>
      <c r="J751">
        <v>1483050930</v>
      </c>
      <c r="K751" t="b">
        <v>0</v>
      </c>
      <c r="L751">
        <v>110</v>
      </c>
      <c r="M751" t="b">
        <v>1</v>
      </c>
      <c r="N751" s="11">
        <f t="shared" si="46"/>
        <v>105.56</v>
      </c>
      <c r="O751" s="22">
        <f t="shared" si="44"/>
        <v>42733.94131944445</v>
      </c>
      <c r="P751" s="18">
        <f t="shared" si="45"/>
        <v>42763.94131944445</v>
      </c>
      <c r="Q751" t="s">
        <v>8274</v>
      </c>
      <c r="R751" s="7">
        <f t="shared" si="47"/>
        <v>95.963636363636368</v>
      </c>
      <c r="S751" s="12" t="s">
        <v>8321</v>
      </c>
      <c r="T751" t="s">
        <v>8322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7">
        <v>4444</v>
      </c>
      <c r="E752">
        <v>4559</v>
      </c>
      <c r="F752" t="s">
        <v>8219</v>
      </c>
      <c r="G752" t="s">
        <v>8224</v>
      </c>
      <c r="H752" t="s">
        <v>8246</v>
      </c>
      <c r="I752" s="9">
        <v>1361739872</v>
      </c>
      <c r="J752">
        <v>1359147872</v>
      </c>
      <c r="K752" t="b">
        <v>0</v>
      </c>
      <c r="L752">
        <v>59</v>
      </c>
      <c r="M752" t="b">
        <v>1</v>
      </c>
      <c r="N752" s="11">
        <f t="shared" si="46"/>
        <v>102.58775877587757</v>
      </c>
      <c r="O752" s="22">
        <f t="shared" si="44"/>
        <v>41299.878148148149</v>
      </c>
      <c r="P752" s="18">
        <f t="shared" si="45"/>
        <v>41329.878148148149</v>
      </c>
      <c r="Q752" t="s">
        <v>8274</v>
      </c>
      <c r="R752" s="7">
        <f t="shared" si="47"/>
        <v>77.271186440677965</v>
      </c>
      <c r="S752" s="12" t="s">
        <v>8321</v>
      </c>
      <c r="T752" t="s">
        <v>8322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7">
        <v>3000</v>
      </c>
      <c r="E753">
        <v>3555</v>
      </c>
      <c r="F753" t="s">
        <v>8219</v>
      </c>
      <c r="G753" t="s">
        <v>8224</v>
      </c>
      <c r="H753" t="s">
        <v>8246</v>
      </c>
      <c r="I753" s="9">
        <v>1312470475</v>
      </c>
      <c r="J753">
        <v>1308496075</v>
      </c>
      <c r="K753" t="b">
        <v>0</v>
      </c>
      <c r="L753">
        <v>62</v>
      </c>
      <c r="M753" t="b">
        <v>1</v>
      </c>
      <c r="N753" s="11">
        <f t="shared" si="46"/>
        <v>118.5</v>
      </c>
      <c r="O753" s="22">
        <f t="shared" si="44"/>
        <v>40713.630497685182</v>
      </c>
      <c r="P753" s="18">
        <f t="shared" si="45"/>
        <v>40759.630497685182</v>
      </c>
      <c r="Q753" t="s">
        <v>8274</v>
      </c>
      <c r="R753" s="7">
        <f t="shared" si="47"/>
        <v>57.338709677419352</v>
      </c>
      <c r="S753" s="12" t="s">
        <v>8321</v>
      </c>
      <c r="T753" t="s">
        <v>8322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7">
        <v>5000</v>
      </c>
      <c r="E754">
        <v>5585</v>
      </c>
      <c r="F754" t="s">
        <v>8219</v>
      </c>
      <c r="G754" t="s">
        <v>8226</v>
      </c>
      <c r="H754" t="s">
        <v>8248</v>
      </c>
      <c r="I754" s="9">
        <v>1476615600</v>
      </c>
      <c r="J754">
        <v>1474884417</v>
      </c>
      <c r="K754" t="b">
        <v>0</v>
      </c>
      <c r="L754">
        <v>105</v>
      </c>
      <c r="M754" t="b">
        <v>1</v>
      </c>
      <c r="N754" s="11">
        <f t="shared" si="46"/>
        <v>111.7</v>
      </c>
      <c r="O754" s="22">
        <f t="shared" si="44"/>
        <v>42639.421493055561</v>
      </c>
      <c r="P754" s="18">
        <f t="shared" si="45"/>
        <v>42659.458333333328</v>
      </c>
      <c r="Q754" t="s">
        <v>8274</v>
      </c>
      <c r="R754" s="7">
        <f t="shared" si="47"/>
        <v>53.19047619047619</v>
      </c>
      <c r="S754" s="12" t="s">
        <v>8321</v>
      </c>
      <c r="T754" t="s">
        <v>8322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7">
        <v>10000</v>
      </c>
      <c r="E755">
        <v>12800</v>
      </c>
      <c r="F755" t="s">
        <v>8219</v>
      </c>
      <c r="G755" t="s">
        <v>8224</v>
      </c>
      <c r="H755" t="s">
        <v>8246</v>
      </c>
      <c r="I755" s="9">
        <v>1423922991</v>
      </c>
      <c r="J755">
        <v>1421330991</v>
      </c>
      <c r="K755" t="b">
        <v>0</v>
      </c>
      <c r="L755">
        <v>26</v>
      </c>
      <c r="M755" t="b">
        <v>1</v>
      </c>
      <c r="N755" s="11">
        <f t="shared" si="46"/>
        <v>128</v>
      </c>
      <c r="O755" s="22">
        <f t="shared" si="44"/>
        <v>42019.590173611112</v>
      </c>
      <c r="P755" s="18">
        <f t="shared" si="45"/>
        <v>42049.590173611112</v>
      </c>
      <c r="Q755" t="s">
        <v>8274</v>
      </c>
      <c r="R755" s="7">
        <f t="shared" si="47"/>
        <v>492.30769230769232</v>
      </c>
      <c r="S755" s="12" t="s">
        <v>8321</v>
      </c>
      <c r="T755" t="s">
        <v>8322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7">
        <v>2000</v>
      </c>
      <c r="E756">
        <v>2075</v>
      </c>
      <c r="F756" t="s">
        <v>8219</v>
      </c>
      <c r="G756" t="s">
        <v>8224</v>
      </c>
      <c r="H756" t="s">
        <v>8246</v>
      </c>
      <c r="I756" s="9">
        <v>1357408721</v>
      </c>
      <c r="J756">
        <v>1354816721</v>
      </c>
      <c r="K756" t="b">
        <v>0</v>
      </c>
      <c r="L756">
        <v>49</v>
      </c>
      <c r="M756" t="b">
        <v>1</v>
      </c>
      <c r="N756" s="11">
        <f t="shared" si="46"/>
        <v>103.75000000000001</v>
      </c>
      <c r="O756" s="22">
        <f t="shared" si="44"/>
        <v>41249.749085648145</v>
      </c>
      <c r="P756" s="18">
        <f t="shared" si="45"/>
        <v>41279.749085648145</v>
      </c>
      <c r="Q756" t="s">
        <v>8274</v>
      </c>
      <c r="R756" s="7">
        <f t="shared" si="47"/>
        <v>42.346938775510203</v>
      </c>
      <c r="S756" s="12" t="s">
        <v>8321</v>
      </c>
      <c r="T756" t="s">
        <v>8322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7">
        <v>2500</v>
      </c>
      <c r="E757">
        <v>2547.69</v>
      </c>
      <c r="F757" t="s">
        <v>8219</v>
      </c>
      <c r="G757" t="s">
        <v>8224</v>
      </c>
      <c r="H757" t="s">
        <v>8246</v>
      </c>
      <c r="I757" s="9">
        <v>1369010460</v>
      </c>
      <c r="J757">
        <v>1366381877</v>
      </c>
      <c r="K757" t="b">
        <v>0</v>
      </c>
      <c r="L757">
        <v>68</v>
      </c>
      <c r="M757" t="b">
        <v>1</v>
      </c>
      <c r="N757" s="11">
        <f t="shared" si="46"/>
        <v>101.9076</v>
      </c>
      <c r="O757" s="22">
        <f t="shared" si="44"/>
        <v>41383.605057870373</v>
      </c>
      <c r="P757" s="18">
        <f t="shared" si="45"/>
        <v>41414.02847222222</v>
      </c>
      <c r="Q757" t="s">
        <v>8274</v>
      </c>
      <c r="R757" s="7">
        <f t="shared" si="47"/>
        <v>37.466029411764708</v>
      </c>
      <c r="S757" s="12" t="s">
        <v>8321</v>
      </c>
      <c r="T757" t="s">
        <v>8322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7">
        <v>700</v>
      </c>
      <c r="E758">
        <v>824</v>
      </c>
      <c r="F758" t="s">
        <v>8219</v>
      </c>
      <c r="G758" t="s">
        <v>8224</v>
      </c>
      <c r="H758" t="s">
        <v>8246</v>
      </c>
      <c r="I758" s="9">
        <v>1303147459</v>
      </c>
      <c r="J758">
        <v>1297880659</v>
      </c>
      <c r="K758" t="b">
        <v>0</v>
      </c>
      <c r="L758">
        <v>22</v>
      </c>
      <c r="M758" t="b">
        <v>1</v>
      </c>
      <c r="N758" s="11">
        <f t="shared" si="46"/>
        <v>117.71428571428571</v>
      </c>
      <c r="O758" s="22">
        <f t="shared" si="44"/>
        <v>40590.766886574071</v>
      </c>
      <c r="P758" s="18">
        <f t="shared" si="45"/>
        <v>40651.725219907406</v>
      </c>
      <c r="Q758" t="s">
        <v>8274</v>
      </c>
      <c r="R758" s="7">
        <f t="shared" si="47"/>
        <v>37.454545454545453</v>
      </c>
      <c r="S758" s="12" t="s">
        <v>8321</v>
      </c>
      <c r="T758" t="s">
        <v>8322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7">
        <v>250</v>
      </c>
      <c r="E759">
        <v>595</v>
      </c>
      <c r="F759" t="s">
        <v>8219</v>
      </c>
      <c r="G759" t="s">
        <v>8224</v>
      </c>
      <c r="H759" t="s">
        <v>8246</v>
      </c>
      <c r="I759" s="9">
        <v>1354756714</v>
      </c>
      <c r="J759">
        <v>1353547114</v>
      </c>
      <c r="K759" t="b">
        <v>0</v>
      </c>
      <c r="L759">
        <v>18</v>
      </c>
      <c r="M759" t="b">
        <v>1</v>
      </c>
      <c r="N759" s="11">
        <f t="shared" si="46"/>
        <v>238</v>
      </c>
      <c r="O759" s="22">
        <f t="shared" si="44"/>
        <v>41235.054560185185</v>
      </c>
      <c r="P759" s="18">
        <f t="shared" si="45"/>
        <v>41249.054560185185</v>
      </c>
      <c r="Q759" t="s">
        <v>8274</v>
      </c>
      <c r="R759" s="7">
        <f t="shared" si="47"/>
        <v>33.055555555555557</v>
      </c>
      <c r="S759" s="12" t="s">
        <v>8321</v>
      </c>
      <c r="T759" t="s">
        <v>8322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7">
        <v>2500</v>
      </c>
      <c r="E760">
        <v>2550</v>
      </c>
      <c r="F760" t="s">
        <v>8219</v>
      </c>
      <c r="G760" t="s">
        <v>8224</v>
      </c>
      <c r="H760" t="s">
        <v>8246</v>
      </c>
      <c r="I760" s="9">
        <v>1286568268</v>
      </c>
      <c r="J760">
        <v>1283976268</v>
      </c>
      <c r="K760" t="b">
        <v>0</v>
      </c>
      <c r="L760">
        <v>19</v>
      </c>
      <c r="M760" t="b">
        <v>1</v>
      </c>
      <c r="N760" s="11">
        <f t="shared" si="46"/>
        <v>102</v>
      </c>
      <c r="O760" s="22">
        <f t="shared" si="44"/>
        <v>40429.836435185185</v>
      </c>
      <c r="P760" s="18">
        <f t="shared" si="45"/>
        <v>40459.836435185185</v>
      </c>
      <c r="Q760" t="s">
        <v>8274</v>
      </c>
      <c r="R760" s="7">
        <f t="shared" si="47"/>
        <v>134.21052631578948</v>
      </c>
      <c r="S760" s="12" t="s">
        <v>8321</v>
      </c>
      <c r="T760" t="s">
        <v>8322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7">
        <v>5000</v>
      </c>
      <c r="E761">
        <v>5096</v>
      </c>
      <c r="F761" t="s">
        <v>8219</v>
      </c>
      <c r="G761" t="s">
        <v>8225</v>
      </c>
      <c r="H761" t="s">
        <v>8247</v>
      </c>
      <c r="I761" s="9">
        <v>1404892539</v>
      </c>
      <c r="J761">
        <v>1401436539</v>
      </c>
      <c r="K761" t="b">
        <v>0</v>
      </c>
      <c r="L761">
        <v>99</v>
      </c>
      <c r="M761" t="b">
        <v>1</v>
      </c>
      <c r="N761" s="11">
        <f t="shared" si="46"/>
        <v>101.92000000000002</v>
      </c>
      <c r="O761" s="22">
        <f t="shared" si="44"/>
        <v>41789.330312500002</v>
      </c>
      <c r="P761" s="18">
        <f t="shared" si="45"/>
        <v>41829.330312500002</v>
      </c>
      <c r="Q761" t="s">
        <v>8274</v>
      </c>
      <c r="R761" s="7">
        <f t="shared" si="47"/>
        <v>51.474747474747474</v>
      </c>
      <c r="S761" s="12" t="s">
        <v>8321</v>
      </c>
      <c r="T761" t="s">
        <v>8322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7">
        <v>2200</v>
      </c>
      <c r="E762">
        <v>0</v>
      </c>
      <c r="F762" t="s">
        <v>8221</v>
      </c>
      <c r="G762" t="s">
        <v>8224</v>
      </c>
      <c r="H762" t="s">
        <v>8246</v>
      </c>
      <c r="I762" s="9">
        <v>1480188013</v>
      </c>
      <c r="J762">
        <v>1477592413</v>
      </c>
      <c r="K762" t="b">
        <v>0</v>
      </c>
      <c r="L762">
        <v>0</v>
      </c>
      <c r="M762" t="b">
        <v>0</v>
      </c>
      <c r="N762" s="11">
        <f t="shared" si="46"/>
        <v>0</v>
      </c>
      <c r="O762" s="22">
        <f t="shared" si="44"/>
        <v>42670.764039351852</v>
      </c>
      <c r="P762" s="18">
        <f t="shared" si="45"/>
        <v>42700.805706018517</v>
      </c>
      <c r="Q762" t="s">
        <v>8275</v>
      </c>
      <c r="R762" s="7" t="e">
        <f t="shared" si="47"/>
        <v>#DIV/0!</v>
      </c>
      <c r="S762" s="12" t="s">
        <v>8321</v>
      </c>
      <c r="T762" t="s">
        <v>8323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7">
        <v>5000</v>
      </c>
      <c r="E763">
        <v>235</v>
      </c>
      <c r="F763" t="s">
        <v>8221</v>
      </c>
      <c r="G763" t="s">
        <v>8224</v>
      </c>
      <c r="H763" t="s">
        <v>8246</v>
      </c>
      <c r="I763" s="9">
        <v>1391364126</v>
      </c>
      <c r="J763">
        <v>1388772126</v>
      </c>
      <c r="K763" t="b">
        <v>0</v>
      </c>
      <c r="L763">
        <v>6</v>
      </c>
      <c r="M763" t="b">
        <v>0</v>
      </c>
      <c r="N763" s="11">
        <f t="shared" si="46"/>
        <v>4.7</v>
      </c>
      <c r="O763" s="22">
        <f t="shared" si="44"/>
        <v>41642.751458333332</v>
      </c>
      <c r="P763" s="18">
        <f t="shared" si="45"/>
        <v>41672.751458333332</v>
      </c>
      <c r="Q763" t="s">
        <v>8275</v>
      </c>
      <c r="R763" s="7">
        <f t="shared" si="47"/>
        <v>39.166666666666664</v>
      </c>
      <c r="S763" s="12" t="s">
        <v>8321</v>
      </c>
      <c r="T763" t="s">
        <v>8323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7">
        <v>3500</v>
      </c>
      <c r="E764">
        <v>0</v>
      </c>
      <c r="F764" t="s">
        <v>8221</v>
      </c>
      <c r="G764" t="s">
        <v>8238</v>
      </c>
      <c r="H764" t="s">
        <v>8256</v>
      </c>
      <c r="I764" s="9">
        <v>1480831200</v>
      </c>
      <c r="J764">
        <v>1479328570</v>
      </c>
      <c r="K764" t="b">
        <v>0</v>
      </c>
      <c r="L764">
        <v>0</v>
      </c>
      <c r="M764" t="b">
        <v>0</v>
      </c>
      <c r="N764" s="11">
        <f t="shared" si="46"/>
        <v>0</v>
      </c>
      <c r="O764" s="22">
        <f t="shared" si="44"/>
        <v>42690.858449074076</v>
      </c>
      <c r="P764" s="18">
        <f t="shared" si="45"/>
        <v>42708.25</v>
      </c>
      <c r="Q764" t="s">
        <v>8275</v>
      </c>
      <c r="R764" s="7" t="e">
        <f t="shared" si="47"/>
        <v>#DIV/0!</v>
      </c>
      <c r="S764" s="12" t="s">
        <v>8321</v>
      </c>
      <c r="T764" t="s">
        <v>8323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7">
        <v>4290</v>
      </c>
      <c r="E765">
        <v>5</v>
      </c>
      <c r="F765" t="s">
        <v>8221</v>
      </c>
      <c r="G765" t="s">
        <v>8225</v>
      </c>
      <c r="H765" t="s">
        <v>8247</v>
      </c>
      <c r="I765" s="9">
        <v>1376563408</v>
      </c>
      <c r="J765">
        <v>1373971408</v>
      </c>
      <c r="K765" t="b">
        <v>0</v>
      </c>
      <c r="L765">
        <v>1</v>
      </c>
      <c r="M765" t="b">
        <v>0</v>
      </c>
      <c r="N765" s="11">
        <f t="shared" si="46"/>
        <v>0.11655011655011654</v>
      </c>
      <c r="O765" s="22">
        <f t="shared" si="44"/>
        <v>41471.446851851848</v>
      </c>
      <c r="P765" s="18">
        <f t="shared" si="45"/>
        <v>41501.446851851848</v>
      </c>
      <c r="Q765" t="s">
        <v>8275</v>
      </c>
      <c r="R765" s="7">
        <f t="shared" si="47"/>
        <v>5</v>
      </c>
      <c r="S765" s="12" t="s">
        <v>8321</v>
      </c>
      <c r="T765" t="s">
        <v>8323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7">
        <v>5000</v>
      </c>
      <c r="E766">
        <v>0</v>
      </c>
      <c r="F766" t="s">
        <v>8221</v>
      </c>
      <c r="G766" t="s">
        <v>8224</v>
      </c>
      <c r="H766" t="s">
        <v>8246</v>
      </c>
      <c r="I766" s="9">
        <v>1441858161</v>
      </c>
      <c r="J766">
        <v>1439266161</v>
      </c>
      <c r="K766" t="b">
        <v>0</v>
      </c>
      <c r="L766">
        <v>0</v>
      </c>
      <c r="M766" t="b">
        <v>0</v>
      </c>
      <c r="N766" s="11">
        <f t="shared" si="46"/>
        <v>0</v>
      </c>
      <c r="O766" s="22">
        <f t="shared" si="44"/>
        <v>42227.173159722224</v>
      </c>
      <c r="P766" s="18">
        <f t="shared" si="45"/>
        <v>42257.173159722224</v>
      </c>
      <c r="Q766" t="s">
        <v>8275</v>
      </c>
      <c r="R766" s="7" t="e">
        <f t="shared" si="47"/>
        <v>#DIV/0!</v>
      </c>
      <c r="S766" s="12" t="s">
        <v>8321</v>
      </c>
      <c r="T766" t="s">
        <v>8323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7">
        <v>7000</v>
      </c>
      <c r="E767">
        <v>2521</v>
      </c>
      <c r="F767" t="s">
        <v>8221</v>
      </c>
      <c r="G767" t="s">
        <v>8224</v>
      </c>
      <c r="H767" t="s">
        <v>8246</v>
      </c>
      <c r="I767" s="9">
        <v>1413723684</v>
      </c>
      <c r="J767">
        <v>1411131684</v>
      </c>
      <c r="K767" t="b">
        <v>0</v>
      </c>
      <c r="L767">
        <v>44</v>
      </c>
      <c r="M767" t="b">
        <v>0</v>
      </c>
      <c r="N767" s="11">
        <f t="shared" si="46"/>
        <v>36.014285714285712</v>
      </c>
      <c r="O767" s="22">
        <f t="shared" si="44"/>
        <v>41901.542638888888</v>
      </c>
      <c r="P767" s="18">
        <f t="shared" si="45"/>
        <v>41931.542638888888</v>
      </c>
      <c r="Q767" t="s">
        <v>8275</v>
      </c>
      <c r="R767" s="7">
        <f t="shared" si="47"/>
        <v>57.295454545454547</v>
      </c>
      <c r="S767" s="12" t="s">
        <v>8321</v>
      </c>
      <c r="T767" t="s">
        <v>8323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7">
        <v>4000</v>
      </c>
      <c r="E768">
        <v>0</v>
      </c>
      <c r="F768" t="s">
        <v>8221</v>
      </c>
      <c r="G768" t="s">
        <v>8229</v>
      </c>
      <c r="H768" t="s">
        <v>8251</v>
      </c>
      <c r="I768" s="9">
        <v>1424112483</v>
      </c>
      <c r="J768">
        <v>1421520483</v>
      </c>
      <c r="K768" t="b">
        <v>0</v>
      </c>
      <c r="L768">
        <v>0</v>
      </c>
      <c r="M768" t="b">
        <v>0</v>
      </c>
      <c r="N768" s="11">
        <f t="shared" si="46"/>
        <v>0</v>
      </c>
      <c r="O768" s="22">
        <f t="shared" si="44"/>
        <v>42021.783368055556</v>
      </c>
      <c r="P768" s="18">
        <f t="shared" si="45"/>
        <v>42051.783368055556</v>
      </c>
      <c r="Q768" t="s">
        <v>8275</v>
      </c>
      <c r="R768" s="7" t="e">
        <f t="shared" si="47"/>
        <v>#DIV/0!</v>
      </c>
      <c r="S768" s="12" t="s">
        <v>8321</v>
      </c>
      <c r="T768" t="s">
        <v>8323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7">
        <v>5000</v>
      </c>
      <c r="E769">
        <v>177</v>
      </c>
      <c r="F769" t="s">
        <v>8221</v>
      </c>
      <c r="G769" t="s">
        <v>8224</v>
      </c>
      <c r="H769" t="s">
        <v>8246</v>
      </c>
      <c r="I769" s="9">
        <v>1432178810</v>
      </c>
      <c r="J769">
        <v>1429586810</v>
      </c>
      <c r="K769" t="b">
        <v>0</v>
      </c>
      <c r="L769">
        <v>3</v>
      </c>
      <c r="M769" t="b">
        <v>0</v>
      </c>
      <c r="N769" s="11">
        <f t="shared" si="46"/>
        <v>3.54</v>
      </c>
      <c r="O769" s="22">
        <f t="shared" si="44"/>
        <v>42115.143634259264</v>
      </c>
      <c r="P769" s="18">
        <f t="shared" si="45"/>
        <v>42145.143634259264</v>
      </c>
      <c r="Q769" t="s">
        <v>8275</v>
      </c>
      <c r="R769" s="7">
        <f t="shared" si="47"/>
        <v>59</v>
      </c>
      <c r="S769" s="12" t="s">
        <v>8321</v>
      </c>
      <c r="T769" t="s">
        <v>8323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7">
        <v>2500</v>
      </c>
      <c r="E770">
        <v>0</v>
      </c>
      <c r="F770" t="s">
        <v>8221</v>
      </c>
      <c r="G770" t="s">
        <v>8224</v>
      </c>
      <c r="H770" t="s">
        <v>8246</v>
      </c>
      <c r="I770" s="9">
        <v>1387169890</v>
      </c>
      <c r="J770">
        <v>1384577890</v>
      </c>
      <c r="K770" t="b">
        <v>0</v>
      </c>
      <c r="L770">
        <v>0</v>
      </c>
      <c r="M770" t="b">
        <v>0</v>
      </c>
      <c r="N770" s="11">
        <f t="shared" si="46"/>
        <v>0</v>
      </c>
      <c r="O770" s="22">
        <f t="shared" ref="O770:O833" si="48">(((J770/60)/60)/24)+DATE(1970,1,1)</f>
        <v>41594.207060185188</v>
      </c>
      <c r="P770" s="18">
        <f t="shared" ref="P770:P833" si="49">(((I770/60)/60)/24)+DATE(1970,1,1)</f>
        <v>41624.207060185188</v>
      </c>
      <c r="Q770" t="s">
        <v>8275</v>
      </c>
      <c r="R770" s="7" t="e">
        <f t="shared" si="47"/>
        <v>#DIV/0!</v>
      </c>
      <c r="S770" s="12" t="s">
        <v>8321</v>
      </c>
      <c r="T770" t="s">
        <v>8323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7">
        <v>4000</v>
      </c>
      <c r="E771">
        <v>1656</v>
      </c>
      <c r="F771" t="s">
        <v>8221</v>
      </c>
      <c r="G771" t="s">
        <v>8224</v>
      </c>
      <c r="H771" t="s">
        <v>8246</v>
      </c>
      <c r="I771" s="9">
        <v>1388102094</v>
      </c>
      <c r="J771">
        <v>1385510094</v>
      </c>
      <c r="K771" t="b">
        <v>0</v>
      </c>
      <c r="L771">
        <v>52</v>
      </c>
      <c r="M771" t="b">
        <v>0</v>
      </c>
      <c r="N771" s="11">
        <f t="shared" ref="N771:N834" si="50">E771/D771*100</f>
        <v>41.4</v>
      </c>
      <c r="O771" s="22">
        <f t="shared" si="48"/>
        <v>41604.996458333335</v>
      </c>
      <c r="P771" s="18">
        <f t="shared" si="49"/>
        <v>41634.996458333335</v>
      </c>
      <c r="Q771" t="s">
        <v>8275</v>
      </c>
      <c r="R771" s="7">
        <f t="shared" ref="R771:R834" si="51">E771/L771</f>
        <v>31.846153846153847</v>
      </c>
      <c r="S771" s="12" t="s">
        <v>8321</v>
      </c>
      <c r="T771" t="s">
        <v>8323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7">
        <v>17500</v>
      </c>
      <c r="E772">
        <v>0</v>
      </c>
      <c r="F772" t="s">
        <v>8221</v>
      </c>
      <c r="G772" t="s">
        <v>8224</v>
      </c>
      <c r="H772" t="s">
        <v>8246</v>
      </c>
      <c r="I772" s="9">
        <v>1361750369</v>
      </c>
      <c r="J772">
        <v>1358294369</v>
      </c>
      <c r="K772" t="b">
        <v>0</v>
      </c>
      <c r="L772">
        <v>0</v>
      </c>
      <c r="M772" t="b">
        <v>0</v>
      </c>
      <c r="N772" s="11">
        <f t="shared" si="50"/>
        <v>0</v>
      </c>
      <c r="O772" s="22">
        <f t="shared" si="48"/>
        <v>41289.999641203707</v>
      </c>
      <c r="P772" s="18">
        <f t="shared" si="49"/>
        <v>41329.999641203707</v>
      </c>
      <c r="Q772" t="s">
        <v>8275</v>
      </c>
      <c r="R772" s="7" t="e">
        <f t="shared" si="51"/>
        <v>#DIV/0!</v>
      </c>
      <c r="S772" s="12" t="s">
        <v>8321</v>
      </c>
      <c r="T772" t="s">
        <v>8323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7">
        <v>38000</v>
      </c>
      <c r="E773">
        <v>10</v>
      </c>
      <c r="F773" t="s">
        <v>8221</v>
      </c>
      <c r="G773" t="s">
        <v>8224</v>
      </c>
      <c r="H773" t="s">
        <v>8246</v>
      </c>
      <c r="I773" s="9">
        <v>1454183202</v>
      </c>
      <c r="J773">
        <v>1449863202</v>
      </c>
      <c r="K773" t="b">
        <v>0</v>
      </c>
      <c r="L773">
        <v>1</v>
      </c>
      <c r="M773" t="b">
        <v>0</v>
      </c>
      <c r="N773" s="11">
        <f t="shared" si="50"/>
        <v>2.6315789473684209E-2</v>
      </c>
      <c r="O773" s="22">
        <f t="shared" si="48"/>
        <v>42349.824097222227</v>
      </c>
      <c r="P773" s="18">
        <f t="shared" si="49"/>
        <v>42399.824097222227</v>
      </c>
      <c r="Q773" t="s">
        <v>8275</v>
      </c>
      <c r="R773" s="7">
        <f t="shared" si="51"/>
        <v>10</v>
      </c>
      <c r="S773" s="12" t="s">
        <v>8321</v>
      </c>
      <c r="T773" t="s">
        <v>8323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7">
        <v>1500</v>
      </c>
      <c r="E774">
        <v>50</v>
      </c>
      <c r="F774" t="s">
        <v>8221</v>
      </c>
      <c r="G774" t="s">
        <v>8224</v>
      </c>
      <c r="H774" t="s">
        <v>8246</v>
      </c>
      <c r="I774" s="9">
        <v>1257047940</v>
      </c>
      <c r="J774">
        <v>1252718519</v>
      </c>
      <c r="K774" t="b">
        <v>0</v>
      </c>
      <c r="L774">
        <v>1</v>
      </c>
      <c r="M774" t="b">
        <v>0</v>
      </c>
      <c r="N774" s="11">
        <f t="shared" si="50"/>
        <v>3.3333333333333335</v>
      </c>
      <c r="O774" s="22">
        <f t="shared" si="48"/>
        <v>40068.056932870371</v>
      </c>
      <c r="P774" s="18">
        <f t="shared" si="49"/>
        <v>40118.165972222225</v>
      </c>
      <c r="Q774" t="s">
        <v>8275</v>
      </c>
      <c r="R774" s="7">
        <f t="shared" si="51"/>
        <v>50</v>
      </c>
      <c r="S774" s="12" t="s">
        <v>8321</v>
      </c>
      <c r="T774" t="s">
        <v>8323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7">
        <v>3759</v>
      </c>
      <c r="E775">
        <v>32</v>
      </c>
      <c r="F775" t="s">
        <v>8221</v>
      </c>
      <c r="G775" t="s">
        <v>8225</v>
      </c>
      <c r="H775" t="s">
        <v>8247</v>
      </c>
      <c r="I775" s="9">
        <v>1431298860</v>
      </c>
      <c r="J775">
        <v>1428341985</v>
      </c>
      <c r="K775" t="b">
        <v>0</v>
      </c>
      <c r="L775">
        <v>2</v>
      </c>
      <c r="M775" t="b">
        <v>0</v>
      </c>
      <c r="N775" s="11">
        <f t="shared" si="50"/>
        <v>0.85129023676509719</v>
      </c>
      <c r="O775" s="22">
        <f t="shared" si="48"/>
        <v>42100.735937499994</v>
      </c>
      <c r="P775" s="18">
        <f t="shared" si="49"/>
        <v>42134.959027777775</v>
      </c>
      <c r="Q775" t="s">
        <v>8275</v>
      </c>
      <c r="R775" s="7">
        <f t="shared" si="51"/>
        <v>16</v>
      </c>
      <c r="S775" s="12" t="s">
        <v>8321</v>
      </c>
      <c r="T775" t="s">
        <v>8323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7">
        <v>500</v>
      </c>
      <c r="E776">
        <v>351</v>
      </c>
      <c r="F776" t="s">
        <v>8221</v>
      </c>
      <c r="G776" t="s">
        <v>8224</v>
      </c>
      <c r="H776" t="s">
        <v>8246</v>
      </c>
      <c r="I776" s="9">
        <v>1393181018</v>
      </c>
      <c r="J776">
        <v>1390589018</v>
      </c>
      <c r="K776" t="b">
        <v>0</v>
      </c>
      <c r="L776">
        <v>9</v>
      </c>
      <c r="M776" t="b">
        <v>0</v>
      </c>
      <c r="N776" s="11">
        <f t="shared" si="50"/>
        <v>70.199999999999989</v>
      </c>
      <c r="O776" s="22">
        <f t="shared" si="48"/>
        <v>41663.780300925922</v>
      </c>
      <c r="P776" s="18">
        <f t="shared" si="49"/>
        <v>41693.780300925922</v>
      </c>
      <c r="Q776" t="s">
        <v>8275</v>
      </c>
      <c r="R776" s="7">
        <f t="shared" si="51"/>
        <v>39</v>
      </c>
      <c r="S776" s="12" t="s">
        <v>8321</v>
      </c>
      <c r="T776" t="s">
        <v>8323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7">
        <v>10000</v>
      </c>
      <c r="E777">
        <v>170</v>
      </c>
      <c r="F777" t="s">
        <v>8221</v>
      </c>
      <c r="G777" t="s">
        <v>8224</v>
      </c>
      <c r="H777" t="s">
        <v>8246</v>
      </c>
      <c r="I777" s="9">
        <v>1323998795</v>
      </c>
      <c r="J777">
        <v>1321406795</v>
      </c>
      <c r="K777" t="b">
        <v>0</v>
      </c>
      <c r="L777">
        <v>5</v>
      </c>
      <c r="M777" t="b">
        <v>0</v>
      </c>
      <c r="N777" s="11">
        <f t="shared" si="50"/>
        <v>1.7000000000000002</v>
      </c>
      <c r="O777" s="22">
        <f t="shared" si="48"/>
        <v>40863.060127314813</v>
      </c>
      <c r="P777" s="18">
        <f t="shared" si="49"/>
        <v>40893.060127314813</v>
      </c>
      <c r="Q777" t="s">
        <v>8275</v>
      </c>
      <c r="R777" s="7">
        <f t="shared" si="51"/>
        <v>34</v>
      </c>
      <c r="S777" s="12" t="s">
        <v>8321</v>
      </c>
      <c r="T777" t="s">
        <v>8323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7">
        <v>7000</v>
      </c>
      <c r="E778">
        <v>3598</v>
      </c>
      <c r="F778" t="s">
        <v>8221</v>
      </c>
      <c r="G778" t="s">
        <v>8224</v>
      </c>
      <c r="H778" t="s">
        <v>8246</v>
      </c>
      <c r="I778" s="9">
        <v>1444539600</v>
      </c>
      <c r="J778">
        <v>1441297645</v>
      </c>
      <c r="K778" t="b">
        <v>0</v>
      </c>
      <c r="L778">
        <v>57</v>
      </c>
      <c r="M778" t="b">
        <v>0</v>
      </c>
      <c r="N778" s="11">
        <f t="shared" si="50"/>
        <v>51.4</v>
      </c>
      <c r="O778" s="22">
        <f t="shared" si="48"/>
        <v>42250.685706018514</v>
      </c>
      <c r="P778" s="18">
        <f t="shared" si="49"/>
        <v>42288.208333333328</v>
      </c>
      <c r="Q778" t="s">
        <v>8275</v>
      </c>
      <c r="R778" s="7">
        <f t="shared" si="51"/>
        <v>63.122807017543863</v>
      </c>
      <c r="S778" s="12" t="s">
        <v>8321</v>
      </c>
      <c r="T778" t="s">
        <v>8323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7">
        <v>3000</v>
      </c>
      <c r="E779">
        <v>21</v>
      </c>
      <c r="F779" t="s">
        <v>8221</v>
      </c>
      <c r="G779" t="s">
        <v>8224</v>
      </c>
      <c r="H779" t="s">
        <v>8246</v>
      </c>
      <c r="I779" s="9">
        <v>1375313577</v>
      </c>
      <c r="J779">
        <v>1372721577</v>
      </c>
      <c r="K779" t="b">
        <v>0</v>
      </c>
      <c r="L779">
        <v>3</v>
      </c>
      <c r="M779" t="b">
        <v>0</v>
      </c>
      <c r="N779" s="11">
        <f t="shared" si="50"/>
        <v>0.70000000000000007</v>
      </c>
      <c r="O779" s="22">
        <f t="shared" si="48"/>
        <v>41456.981215277774</v>
      </c>
      <c r="P779" s="18">
        <f t="shared" si="49"/>
        <v>41486.981215277774</v>
      </c>
      <c r="Q779" t="s">
        <v>8275</v>
      </c>
      <c r="R779" s="7">
        <f t="shared" si="51"/>
        <v>7</v>
      </c>
      <c r="S779" s="12" t="s">
        <v>8321</v>
      </c>
      <c r="T779" t="s">
        <v>8323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7">
        <v>500</v>
      </c>
      <c r="E780">
        <v>2</v>
      </c>
      <c r="F780" t="s">
        <v>8221</v>
      </c>
      <c r="G780" t="s">
        <v>8224</v>
      </c>
      <c r="H780" t="s">
        <v>8246</v>
      </c>
      <c r="I780" s="9">
        <v>1398876680</v>
      </c>
      <c r="J780">
        <v>1396284680</v>
      </c>
      <c r="K780" t="b">
        <v>0</v>
      </c>
      <c r="L780">
        <v>1</v>
      </c>
      <c r="M780" t="b">
        <v>0</v>
      </c>
      <c r="N780" s="11">
        <f t="shared" si="50"/>
        <v>0.4</v>
      </c>
      <c r="O780" s="22">
        <f t="shared" si="48"/>
        <v>41729.702314814815</v>
      </c>
      <c r="P780" s="18">
        <f t="shared" si="49"/>
        <v>41759.702314814815</v>
      </c>
      <c r="Q780" t="s">
        <v>8275</v>
      </c>
      <c r="R780" s="7">
        <f t="shared" si="51"/>
        <v>2</v>
      </c>
      <c r="S780" s="12" t="s">
        <v>8321</v>
      </c>
      <c r="T780" t="s">
        <v>8323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7">
        <v>15000</v>
      </c>
      <c r="E781">
        <v>400</v>
      </c>
      <c r="F781" t="s">
        <v>8221</v>
      </c>
      <c r="G781" t="s">
        <v>8224</v>
      </c>
      <c r="H781" t="s">
        <v>8246</v>
      </c>
      <c r="I781" s="9">
        <v>1287115200</v>
      </c>
      <c r="J781">
        <v>1284567905</v>
      </c>
      <c r="K781" t="b">
        <v>0</v>
      </c>
      <c r="L781">
        <v>6</v>
      </c>
      <c r="M781" t="b">
        <v>0</v>
      </c>
      <c r="N781" s="11">
        <f t="shared" si="50"/>
        <v>2.666666666666667</v>
      </c>
      <c r="O781" s="22">
        <f t="shared" si="48"/>
        <v>40436.68408564815</v>
      </c>
      <c r="P781" s="18">
        <f t="shared" si="49"/>
        <v>40466.166666666664</v>
      </c>
      <c r="Q781" t="s">
        <v>8275</v>
      </c>
      <c r="R781" s="7">
        <f t="shared" si="51"/>
        <v>66.666666666666671</v>
      </c>
      <c r="S781" s="12" t="s">
        <v>8321</v>
      </c>
      <c r="T781" t="s">
        <v>8323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7">
        <v>1000</v>
      </c>
      <c r="E782">
        <v>1040</v>
      </c>
      <c r="F782" t="s">
        <v>8219</v>
      </c>
      <c r="G782" t="s">
        <v>8224</v>
      </c>
      <c r="H782" t="s">
        <v>8246</v>
      </c>
      <c r="I782" s="9">
        <v>1304439025</v>
      </c>
      <c r="J782">
        <v>1301847025</v>
      </c>
      <c r="K782" t="b">
        <v>0</v>
      </c>
      <c r="L782">
        <v>27</v>
      </c>
      <c r="M782" t="b">
        <v>1</v>
      </c>
      <c r="N782" s="11">
        <f t="shared" si="50"/>
        <v>104</v>
      </c>
      <c r="O782" s="22">
        <f t="shared" si="48"/>
        <v>40636.673900462964</v>
      </c>
      <c r="P782" s="18">
        <f t="shared" si="49"/>
        <v>40666.673900462964</v>
      </c>
      <c r="Q782" t="s">
        <v>8276</v>
      </c>
      <c r="R782" s="7">
        <f t="shared" si="51"/>
        <v>38.518518518518519</v>
      </c>
      <c r="S782" s="12" t="s">
        <v>8324</v>
      </c>
      <c r="T782" t="s">
        <v>8325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7">
        <v>800</v>
      </c>
      <c r="E783">
        <v>1065.23</v>
      </c>
      <c r="F783" t="s">
        <v>8219</v>
      </c>
      <c r="G783" t="s">
        <v>8224</v>
      </c>
      <c r="H783" t="s">
        <v>8246</v>
      </c>
      <c r="I783" s="9">
        <v>1370649674</v>
      </c>
      <c r="J783">
        <v>1368057674</v>
      </c>
      <c r="K783" t="b">
        <v>0</v>
      </c>
      <c r="L783">
        <v>25</v>
      </c>
      <c r="M783" t="b">
        <v>1</v>
      </c>
      <c r="N783" s="11">
        <f t="shared" si="50"/>
        <v>133.15375</v>
      </c>
      <c r="O783" s="22">
        <f t="shared" si="48"/>
        <v>41403.000856481485</v>
      </c>
      <c r="P783" s="18">
        <f t="shared" si="49"/>
        <v>41433.000856481485</v>
      </c>
      <c r="Q783" t="s">
        <v>8276</v>
      </c>
      <c r="R783" s="7">
        <f t="shared" si="51"/>
        <v>42.609200000000001</v>
      </c>
      <c r="S783" s="12" t="s">
        <v>8324</v>
      </c>
      <c r="T783" t="s">
        <v>8325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7">
        <v>700</v>
      </c>
      <c r="E784">
        <v>700</v>
      </c>
      <c r="F784" t="s">
        <v>8219</v>
      </c>
      <c r="G784" t="s">
        <v>8224</v>
      </c>
      <c r="H784" t="s">
        <v>8246</v>
      </c>
      <c r="I784" s="9">
        <v>1345918302</v>
      </c>
      <c r="J784">
        <v>1343326302</v>
      </c>
      <c r="K784" t="b">
        <v>0</v>
      </c>
      <c r="L784">
        <v>14</v>
      </c>
      <c r="M784" t="b">
        <v>1</v>
      </c>
      <c r="N784" s="11">
        <f t="shared" si="50"/>
        <v>100</v>
      </c>
      <c r="O784" s="22">
        <f t="shared" si="48"/>
        <v>41116.758125</v>
      </c>
      <c r="P784" s="18">
        <f t="shared" si="49"/>
        <v>41146.758125</v>
      </c>
      <c r="Q784" t="s">
        <v>8276</v>
      </c>
      <c r="R784" s="7">
        <f t="shared" si="51"/>
        <v>50</v>
      </c>
      <c r="S784" s="12" t="s">
        <v>8324</v>
      </c>
      <c r="T784" t="s">
        <v>8325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7">
        <v>1500</v>
      </c>
      <c r="E785">
        <v>2222</v>
      </c>
      <c r="F785" t="s">
        <v>8219</v>
      </c>
      <c r="G785" t="s">
        <v>8224</v>
      </c>
      <c r="H785" t="s">
        <v>8246</v>
      </c>
      <c r="I785" s="9">
        <v>1335564000</v>
      </c>
      <c r="J785">
        <v>1332182049</v>
      </c>
      <c r="K785" t="b">
        <v>0</v>
      </c>
      <c r="L785">
        <v>35</v>
      </c>
      <c r="M785" t="b">
        <v>1</v>
      </c>
      <c r="N785" s="11">
        <f t="shared" si="50"/>
        <v>148.13333333333333</v>
      </c>
      <c r="O785" s="22">
        <f t="shared" si="48"/>
        <v>40987.773715277777</v>
      </c>
      <c r="P785" s="18">
        <f t="shared" si="49"/>
        <v>41026.916666666664</v>
      </c>
      <c r="Q785" t="s">
        <v>8276</v>
      </c>
      <c r="R785" s="7">
        <f t="shared" si="51"/>
        <v>63.485714285714288</v>
      </c>
      <c r="S785" s="12" t="s">
        <v>8324</v>
      </c>
      <c r="T785" t="s">
        <v>8325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7">
        <v>1000</v>
      </c>
      <c r="E786">
        <v>1025</v>
      </c>
      <c r="F786" t="s">
        <v>8219</v>
      </c>
      <c r="G786" t="s">
        <v>8224</v>
      </c>
      <c r="H786" t="s">
        <v>8246</v>
      </c>
      <c r="I786" s="9">
        <v>1395023719</v>
      </c>
      <c r="J786">
        <v>1391571319</v>
      </c>
      <c r="K786" t="b">
        <v>0</v>
      </c>
      <c r="L786">
        <v>10</v>
      </c>
      <c r="M786" t="b">
        <v>1</v>
      </c>
      <c r="N786" s="11">
        <f t="shared" si="50"/>
        <v>102.49999999999999</v>
      </c>
      <c r="O786" s="22">
        <f t="shared" si="48"/>
        <v>41675.149525462963</v>
      </c>
      <c r="P786" s="18">
        <f t="shared" si="49"/>
        <v>41715.107858796298</v>
      </c>
      <c r="Q786" t="s">
        <v>8276</v>
      </c>
      <c r="R786" s="7">
        <f t="shared" si="51"/>
        <v>102.5</v>
      </c>
      <c r="S786" s="12" t="s">
        <v>8324</v>
      </c>
      <c r="T786" t="s">
        <v>8325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7">
        <v>500</v>
      </c>
      <c r="E787">
        <v>903.14</v>
      </c>
      <c r="F787" t="s">
        <v>8219</v>
      </c>
      <c r="G787" t="s">
        <v>8224</v>
      </c>
      <c r="H787" t="s">
        <v>8246</v>
      </c>
      <c r="I787" s="9">
        <v>1362060915</v>
      </c>
      <c r="J787">
        <v>1359468915</v>
      </c>
      <c r="K787" t="b">
        <v>0</v>
      </c>
      <c r="L787">
        <v>29</v>
      </c>
      <c r="M787" t="b">
        <v>1</v>
      </c>
      <c r="N787" s="11">
        <f t="shared" si="50"/>
        <v>180.62799999999999</v>
      </c>
      <c r="O787" s="22">
        <f t="shared" si="48"/>
        <v>41303.593923611108</v>
      </c>
      <c r="P787" s="18">
        <f t="shared" si="49"/>
        <v>41333.593923611108</v>
      </c>
      <c r="Q787" t="s">
        <v>8276</v>
      </c>
      <c r="R787" s="7">
        <f t="shared" si="51"/>
        <v>31.142758620689655</v>
      </c>
      <c r="S787" s="12" t="s">
        <v>8324</v>
      </c>
      <c r="T787" t="s">
        <v>8325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7">
        <v>5000</v>
      </c>
      <c r="E788">
        <v>7140</v>
      </c>
      <c r="F788" t="s">
        <v>8219</v>
      </c>
      <c r="G788" t="s">
        <v>8224</v>
      </c>
      <c r="H788" t="s">
        <v>8246</v>
      </c>
      <c r="I788" s="9">
        <v>1336751220</v>
      </c>
      <c r="J788">
        <v>1331774434</v>
      </c>
      <c r="K788" t="b">
        <v>0</v>
      </c>
      <c r="L788">
        <v>44</v>
      </c>
      <c r="M788" t="b">
        <v>1</v>
      </c>
      <c r="N788" s="11">
        <f t="shared" si="50"/>
        <v>142.79999999999998</v>
      </c>
      <c r="O788" s="22">
        <f t="shared" si="48"/>
        <v>40983.055949074071</v>
      </c>
      <c r="P788" s="18">
        <f t="shared" si="49"/>
        <v>41040.657638888886</v>
      </c>
      <c r="Q788" t="s">
        <v>8276</v>
      </c>
      <c r="R788" s="7">
        <f t="shared" si="51"/>
        <v>162.27272727272728</v>
      </c>
      <c r="S788" s="12" t="s">
        <v>8324</v>
      </c>
      <c r="T788" t="s">
        <v>8325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7">
        <v>1200</v>
      </c>
      <c r="E789">
        <v>1370</v>
      </c>
      <c r="F789" t="s">
        <v>8219</v>
      </c>
      <c r="G789" t="s">
        <v>8224</v>
      </c>
      <c r="H789" t="s">
        <v>8246</v>
      </c>
      <c r="I789" s="9">
        <v>1383318226</v>
      </c>
      <c r="J789">
        <v>1380726226</v>
      </c>
      <c r="K789" t="b">
        <v>0</v>
      </c>
      <c r="L789">
        <v>17</v>
      </c>
      <c r="M789" t="b">
        <v>1</v>
      </c>
      <c r="N789" s="11">
        <f t="shared" si="50"/>
        <v>114.16666666666666</v>
      </c>
      <c r="O789" s="22">
        <f t="shared" si="48"/>
        <v>41549.627615740741</v>
      </c>
      <c r="P789" s="18">
        <f t="shared" si="49"/>
        <v>41579.627615740741</v>
      </c>
      <c r="Q789" t="s">
        <v>8276</v>
      </c>
      <c r="R789" s="7">
        <f t="shared" si="51"/>
        <v>80.588235294117652</v>
      </c>
      <c r="S789" s="12" t="s">
        <v>8324</v>
      </c>
      <c r="T789" t="s">
        <v>8325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7">
        <v>1000</v>
      </c>
      <c r="E790">
        <v>2035.05</v>
      </c>
      <c r="F790" t="s">
        <v>8219</v>
      </c>
      <c r="G790" t="s">
        <v>8224</v>
      </c>
      <c r="H790" t="s">
        <v>8246</v>
      </c>
      <c r="I790" s="9">
        <v>1341633540</v>
      </c>
      <c r="J790">
        <v>1338336588</v>
      </c>
      <c r="K790" t="b">
        <v>0</v>
      </c>
      <c r="L790">
        <v>34</v>
      </c>
      <c r="M790" t="b">
        <v>1</v>
      </c>
      <c r="N790" s="11">
        <f t="shared" si="50"/>
        <v>203.505</v>
      </c>
      <c r="O790" s="22">
        <f t="shared" si="48"/>
        <v>41059.006805555553</v>
      </c>
      <c r="P790" s="18">
        <f t="shared" si="49"/>
        <v>41097.165972222225</v>
      </c>
      <c r="Q790" t="s">
        <v>8276</v>
      </c>
      <c r="R790" s="7">
        <f t="shared" si="51"/>
        <v>59.85441176470588</v>
      </c>
      <c r="S790" s="12" t="s">
        <v>8324</v>
      </c>
      <c r="T790" t="s">
        <v>8325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7">
        <v>1700</v>
      </c>
      <c r="E791">
        <v>1860</v>
      </c>
      <c r="F791" t="s">
        <v>8219</v>
      </c>
      <c r="G791" t="s">
        <v>8224</v>
      </c>
      <c r="H791" t="s">
        <v>8246</v>
      </c>
      <c r="I791" s="9">
        <v>1358755140</v>
      </c>
      <c r="J791">
        <v>1357187280</v>
      </c>
      <c r="K791" t="b">
        <v>0</v>
      </c>
      <c r="L791">
        <v>14</v>
      </c>
      <c r="M791" t="b">
        <v>1</v>
      </c>
      <c r="N791" s="11">
        <f t="shared" si="50"/>
        <v>109.41176470588236</v>
      </c>
      <c r="O791" s="22">
        <f t="shared" si="48"/>
        <v>41277.186111111114</v>
      </c>
      <c r="P791" s="18">
        <f t="shared" si="49"/>
        <v>41295.332638888889</v>
      </c>
      <c r="Q791" t="s">
        <v>8276</v>
      </c>
      <c r="R791" s="7">
        <f t="shared" si="51"/>
        <v>132.85714285714286</v>
      </c>
      <c r="S791" s="12" t="s">
        <v>8324</v>
      </c>
      <c r="T791" t="s">
        <v>8325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7">
        <v>10000</v>
      </c>
      <c r="E792">
        <v>14437.46</v>
      </c>
      <c r="F792" t="s">
        <v>8219</v>
      </c>
      <c r="G792" t="s">
        <v>8224</v>
      </c>
      <c r="H792" t="s">
        <v>8246</v>
      </c>
      <c r="I792" s="9">
        <v>1359680939</v>
      </c>
      <c r="J792">
        <v>1357088939</v>
      </c>
      <c r="K792" t="b">
        <v>0</v>
      </c>
      <c r="L792">
        <v>156</v>
      </c>
      <c r="M792" t="b">
        <v>1</v>
      </c>
      <c r="N792" s="11">
        <f t="shared" si="50"/>
        <v>144.37459999999999</v>
      </c>
      <c r="O792" s="22">
        <f t="shared" si="48"/>
        <v>41276.047905092593</v>
      </c>
      <c r="P792" s="18">
        <f t="shared" si="49"/>
        <v>41306.047905092593</v>
      </c>
      <c r="Q792" t="s">
        <v>8276</v>
      </c>
      <c r="R792" s="7">
        <f t="shared" si="51"/>
        <v>92.547820512820508</v>
      </c>
      <c r="S792" s="12" t="s">
        <v>8324</v>
      </c>
      <c r="T792" t="s">
        <v>8325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7">
        <v>7500</v>
      </c>
      <c r="E793">
        <v>7790</v>
      </c>
      <c r="F793" t="s">
        <v>8219</v>
      </c>
      <c r="G793" t="s">
        <v>8224</v>
      </c>
      <c r="H793" t="s">
        <v>8246</v>
      </c>
      <c r="I793" s="9">
        <v>1384322340</v>
      </c>
      <c r="J793">
        <v>1381430646</v>
      </c>
      <c r="K793" t="b">
        <v>0</v>
      </c>
      <c r="L793">
        <v>128</v>
      </c>
      <c r="M793" t="b">
        <v>1</v>
      </c>
      <c r="N793" s="11">
        <f t="shared" si="50"/>
        <v>103.86666666666666</v>
      </c>
      <c r="O793" s="22">
        <f t="shared" si="48"/>
        <v>41557.780624999999</v>
      </c>
      <c r="P793" s="18">
        <f t="shared" si="49"/>
        <v>41591.249305555553</v>
      </c>
      <c r="Q793" t="s">
        <v>8276</v>
      </c>
      <c r="R793" s="7">
        <f t="shared" si="51"/>
        <v>60.859375</v>
      </c>
      <c r="S793" s="12" t="s">
        <v>8324</v>
      </c>
      <c r="T793" t="s">
        <v>8325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7">
        <v>2500</v>
      </c>
      <c r="E794">
        <v>2511.11</v>
      </c>
      <c r="F794" t="s">
        <v>8219</v>
      </c>
      <c r="G794" t="s">
        <v>8224</v>
      </c>
      <c r="H794" t="s">
        <v>8246</v>
      </c>
      <c r="I794" s="9">
        <v>1383861483</v>
      </c>
      <c r="J794">
        <v>1381265883</v>
      </c>
      <c r="K794" t="b">
        <v>0</v>
      </c>
      <c r="L794">
        <v>60</v>
      </c>
      <c r="M794" t="b">
        <v>1</v>
      </c>
      <c r="N794" s="11">
        <f t="shared" si="50"/>
        <v>100.44440000000002</v>
      </c>
      <c r="O794" s="22">
        <f t="shared" si="48"/>
        <v>41555.873645833337</v>
      </c>
      <c r="P794" s="18">
        <f t="shared" si="49"/>
        <v>41585.915312500001</v>
      </c>
      <c r="Q794" t="s">
        <v>8276</v>
      </c>
      <c r="R794" s="7">
        <f t="shared" si="51"/>
        <v>41.851833333333339</v>
      </c>
      <c r="S794" s="12" t="s">
        <v>8324</v>
      </c>
      <c r="T794" t="s">
        <v>8325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7">
        <v>2750</v>
      </c>
      <c r="E795">
        <v>2826.43</v>
      </c>
      <c r="F795" t="s">
        <v>8219</v>
      </c>
      <c r="G795" t="s">
        <v>8224</v>
      </c>
      <c r="H795" t="s">
        <v>8246</v>
      </c>
      <c r="I795" s="9">
        <v>1372827540</v>
      </c>
      <c r="J795">
        <v>1371491244</v>
      </c>
      <c r="K795" t="b">
        <v>0</v>
      </c>
      <c r="L795">
        <v>32</v>
      </c>
      <c r="M795" t="b">
        <v>1</v>
      </c>
      <c r="N795" s="11">
        <f t="shared" si="50"/>
        <v>102.77927272727271</v>
      </c>
      <c r="O795" s="22">
        <f t="shared" si="48"/>
        <v>41442.741249999999</v>
      </c>
      <c r="P795" s="18">
        <f t="shared" si="49"/>
        <v>41458.207638888889</v>
      </c>
      <c r="Q795" t="s">
        <v>8276</v>
      </c>
      <c r="R795" s="7">
        <f t="shared" si="51"/>
        <v>88.325937499999995</v>
      </c>
      <c r="S795" s="12" t="s">
        <v>8324</v>
      </c>
      <c r="T795" t="s">
        <v>8325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7">
        <v>8000</v>
      </c>
      <c r="E796">
        <v>8425</v>
      </c>
      <c r="F796" t="s">
        <v>8219</v>
      </c>
      <c r="G796" t="s">
        <v>8224</v>
      </c>
      <c r="H796" t="s">
        <v>8246</v>
      </c>
      <c r="I796" s="9">
        <v>1315242360</v>
      </c>
      <c r="J796">
        <v>1310438737</v>
      </c>
      <c r="K796" t="b">
        <v>0</v>
      </c>
      <c r="L796">
        <v>53</v>
      </c>
      <c r="M796" t="b">
        <v>1</v>
      </c>
      <c r="N796" s="11">
        <f t="shared" si="50"/>
        <v>105.31250000000001</v>
      </c>
      <c r="O796" s="22">
        <f t="shared" si="48"/>
        <v>40736.115011574075</v>
      </c>
      <c r="P796" s="18">
        <f t="shared" si="49"/>
        <v>40791.712500000001</v>
      </c>
      <c r="Q796" t="s">
        <v>8276</v>
      </c>
      <c r="R796" s="7">
        <f t="shared" si="51"/>
        <v>158.96226415094338</v>
      </c>
      <c r="S796" s="12" t="s">
        <v>8324</v>
      </c>
      <c r="T796" t="s">
        <v>8325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7">
        <v>14000</v>
      </c>
      <c r="E797">
        <v>15650</v>
      </c>
      <c r="F797" t="s">
        <v>8219</v>
      </c>
      <c r="G797" t="s">
        <v>8224</v>
      </c>
      <c r="H797" t="s">
        <v>8246</v>
      </c>
      <c r="I797" s="9">
        <v>1333774740</v>
      </c>
      <c r="J797">
        <v>1330094566</v>
      </c>
      <c r="K797" t="b">
        <v>0</v>
      </c>
      <c r="L797">
        <v>184</v>
      </c>
      <c r="M797" t="b">
        <v>1</v>
      </c>
      <c r="N797" s="11">
        <f t="shared" si="50"/>
        <v>111.78571428571429</v>
      </c>
      <c r="O797" s="22">
        <f t="shared" si="48"/>
        <v>40963.613032407404</v>
      </c>
      <c r="P797" s="18">
        <f t="shared" si="49"/>
        <v>41006.207638888889</v>
      </c>
      <c r="Q797" t="s">
        <v>8276</v>
      </c>
      <c r="R797" s="7">
        <f t="shared" si="51"/>
        <v>85.054347826086953</v>
      </c>
      <c r="S797" s="12" t="s">
        <v>8324</v>
      </c>
      <c r="T797" t="s">
        <v>8325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7">
        <v>10000</v>
      </c>
      <c r="E798">
        <v>10135</v>
      </c>
      <c r="F798" t="s">
        <v>8219</v>
      </c>
      <c r="G798" t="s">
        <v>8224</v>
      </c>
      <c r="H798" t="s">
        <v>8246</v>
      </c>
      <c r="I798" s="9">
        <v>1379279400</v>
      </c>
      <c r="J798">
        <v>1376687485</v>
      </c>
      <c r="K798" t="b">
        <v>0</v>
      </c>
      <c r="L798">
        <v>90</v>
      </c>
      <c r="M798" t="b">
        <v>1</v>
      </c>
      <c r="N798" s="11">
        <f t="shared" si="50"/>
        <v>101.35000000000001</v>
      </c>
      <c r="O798" s="22">
        <f t="shared" si="48"/>
        <v>41502.882928240739</v>
      </c>
      <c r="P798" s="18">
        <f t="shared" si="49"/>
        <v>41532.881944444445</v>
      </c>
      <c r="Q798" t="s">
        <v>8276</v>
      </c>
      <c r="R798" s="7">
        <f t="shared" si="51"/>
        <v>112.61111111111111</v>
      </c>
      <c r="S798" s="12" t="s">
        <v>8324</v>
      </c>
      <c r="T798" t="s">
        <v>8325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7">
        <v>3000</v>
      </c>
      <c r="E799">
        <v>3226</v>
      </c>
      <c r="F799" t="s">
        <v>8219</v>
      </c>
      <c r="G799" t="s">
        <v>8224</v>
      </c>
      <c r="H799" t="s">
        <v>8246</v>
      </c>
      <c r="I799" s="9">
        <v>1335672000</v>
      </c>
      <c r="J799">
        <v>1332978688</v>
      </c>
      <c r="K799" t="b">
        <v>0</v>
      </c>
      <c r="L799">
        <v>71</v>
      </c>
      <c r="M799" t="b">
        <v>1</v>
      </c>
      <c r="N799" s="11">
        <f t="shared" si="50"/>
        <v>107.53333333333333</v>
      </c>
      <c r="O799" s="22">
        <f t="shared" si="48"/>
        <v>40996.994074074071</v>
      </c>
      <c r="P799" s="18">
        <f t="shared" si="49"/>
        <v>41028.166666666664</v>
      </c>
      <c r="Q799" t="s">
        <v>8276</v>
      </c>
      <c r="R799" s="7">
        <f t="shared" si="51"/>
        <v>45.436619718309856</v>
      </c>
      <c r="S799" s="12" t="s">
        <v>8324</v>
      </c>
      <c r="T799" t="s">
        <v>8325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7">
        <v>3500</v>
      </c>
      <c r="E800">
        <v>4021</v>
      </c>
      <c r="F800" t="s">
        <v>8219</v>
      </c>
      <c r="G800" t="s">
        <v>8224</v>
      </c>
      <c r="H800" t="s">
        <v>8246</v>
      </c>
      <c r="I800" s="9">
        <v>1412086187</v>
      </c>
      <c r="J800">
        <v>1409494187</v>
      </c>
      <c r="K800" t="b">
        <v>0</v>
      </c>
      <c r="L800">
        <v>87</v>
      </c>
      <c r="M800" t="b">
        <v>1</v>
      </c>
      <c r="N800" s="11">
        <f t="shared" si="50"/>
        <v>114.88571428571429</v>
      </c>
      <c r="O800" s="22">
        <f t="shared" si="48"/>
        <v>41882.590127314819</v>
      </c>
      <c r="P800" s="18">
        <f t="shared" si="49"/>
        <v>41912.590127314819</v>
      </c>
      <c r="Q800" t="s">
        <v>8276</v>
      </c>
      <c r="R800" s="7">
        <f t="shared" si="51"/>
        <v>46.218390804597703</v>
      </c>
      <c r="S800" s="12" t="s">
        <v>8324</v>
      </c>
      <c r="T800" t="s">
        <v>8325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7">
        <v>5000</v>
      </c>
      <c r="E801">
        <v>5001</v>
      </c>
      <c r="F801" t="s">
        <v>8219</v>
      </c>
      <c r="G801" t="s">
        <v>8224</v>
      </c>
      <c r="H801" t="s">
        <v>8246</v>
      </c>
      <c r="I801" s="9">
        <v>1335542446</v>
      </c>
      <c r="J801">
        <v>1332950446</v>
      </c>
      <c r="K801" t="b">
        <v>0</v>
      </c>
      <c r="L801">
        <v>28</v>
      </c>
      <c r="M801" t="b">
        <v>1</v>
      </c>
      <c r="N801" s="11">
        <f t="shared" si="50"/>
        <v>100.02</v>
      </c>
      <c r="O801" s="22">
        <f t="shared" si="48"/>
        <v>40996.667199074072</v>
      </c>
      <c r="P801" s="18">
        <f t="shared" si="49"/>
        <v>41026.667199074072</v>
      </c>
      <c r="Q801" t="s">
        <v>8276</v>
      </c>
      <c r="R801" s="7">
        <f t="shared" si="51"/>
        <v>178.60714285714286</v>
      </c>
      <c r="S801" s="12" t="s">
        <v>8324</v>
      </c>
      <c r="T801" t="s">
        <v>8325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7">
        <v>1500</v>
      </c>
      <c r="E802">
        <v>2282</v>
      </c>
      <c r="F802" t="s">
        <v>8219</v>
      </c>
      <c r="G802" t="s">
        <v>8225</v>
      </c>
      <c r="H802" t="s">
        <v>8247</v>
      </c>
      <c r="I802" s="9">
        <v>1410431054</v>
      </c>
      <c r="J802">
        <v>1407839054</v>
      </c>
      <c r="K802" t="b">
        <v>0</v>
      </c>
      <c r="L802">
        <v>56</v>
      </c>
      <c r="M802" t="b">
        <v>1</v>
      </c>
      <c r="N802" s="11">
        <f t="shared" si="50"/>
        <v>152.13333333333335</v>
      </c>
      <c r="O802" s="22">
        <f t="shared" si="48"/>
        <v>41863.433495370373</v>
      </c>
      <c r="P802" s="18">
        <f t="shared" si="49"/>
        <v>41893.433495370373</v>
      </c>
      <c r="Q802" t="s">
        <v>8276</v>
      </c>
      <c r="R802" s="7">
        <f t="shared" si="51"/>
        <v>40.75</v>
      </c>
      <c r="S802" s="12" t="s">
        <v>8324</v>
      </c>
      <c r="T802" t="s">
        <v>8325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7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9">
        <v>1309547120</v>
      </c>
      <c r="J803">
        <v>1306955120</v>
      </c>
      <c r="K803" t="b">
        <v>0</v>
      </c>
      <c r="L803">
        <v>51</v>
      </c>
      <c r="M803" t="b">
        <v>1</v>
      </c>
      <c r="N803" s="11">
        <f t="shared" si="50"/>
        <v>111.52149999999999</v>
      </c>
      <c r="O803" s="22">
        <f t="shared" si="48"/>
        <v>40695.795370370368</v>
      </c>
      <c r="P803" s="18">
        <f t="shared" si="49"/>
        <v>40725.795370370368</v>
      </c>
      <c r="Q803" t="s">
        <v>8276</v>
      </c>
      <c r="R803" s="7">
        <f t="shared" si="51"/>
        <v>43.733921568627444</v>
      </c>
      <c r="S803" s="12" t="s">
        <v>8324</v>
      </c>
      <c r="T803" t="s">
        <v>8325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7">
        <v>6000</v>
      </c>
      <c r="E804">
        <v>6080</v>
      </c>
      <c r="F804" t="s">
        <v>8219</v>
      </c>
      <c r="G804" t="s">
        <v>8224</v>
      </c>
      <c r="H804" t="s">
        <v>8246</v>
      </c>
      <c r="I804" s="9">
        <v>1347854700</v>
      </c>
      <c r="J804">
        <v>1343867524</v>
      </c>
      <c r="K804" t="b">
        <v>0</v>
      </c>
      <c r="L804">
        <v>75</v>
      </c>
      <c r="M804" t="b">
        <v>1</v>
      </c>
      <c r="N804" s="11">
        <f t="shared" si="50"/>
        <v>101.33333333333334</v>
      </c>
      <c r="O804" s="22">
        <f t="shared" si="48"/>
        <v>41123.022268518522</v>
      </c>
      <c r="P804" s="18">
        <f t="shared" si="49"/>
        <v>41169.170138888891</v>
      </c>
      <c r="Q804" t="s">
        <v>8276</v>
      </c>
      <c r="R804" s="7">
        <f t="shared" si="51"/>
        <v>81.066666666666663</v>
      </c>
      <c r="S804" s="12" t="s">
        <v>8324</v>
      </c>
      <c r="T804" t="s">
        <v>8325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7">
        <v>2300</v>
      </c>
      <c r="E805">
        <v>2835</v>
      </c>
      <c r="F805" t="s">
        <v>8219</v>
      </c>
      <c r="G805" t="s">
        <v>8224</v>
      </c>
      <c r="H805" t="s">
        <v>8246</v>
      </c>
      <c r="I805" s="9">
        <v>1306630800</v>
      </c>
      <c r="J805">
        <v>1304376478</v>
      </c>
      <c r="K805" t="b">
        <v>0</v>
      </c>
      <c r="L805">
        <v>38</v>
      </c>
      <c r="M805" t="b">
        <v>1</v>
      </c>
      <c r="N805" s="11">
        <f t="shared" si="50"/>
        <v>123.2608695652174</v>
      </c>
      <c r="O805" s="22">
        <f t="shared" si="48"/>
        <v>40665.949976851851</v>
      </c>
      <c r="P805" s="18">
        <f t="shared" si="49"/>
        <v>40692.041666666664</v>
      </c>
      <c r="Q805" t="s">
        <v>8276</v>
      </c>
      <c r="R805" s="7">
        <f t="shared" si="51"/>
        <v>74.60526315789474</v>
      </c>
      <c r="S805" s="12" t="s">
        <v>8324</v>
      </c>
      <c r="T805" t="s">
        <v>8325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7">
        <v>5500</v>
      </c>
      <c r="E806">
        <v>5500</v>
      </c>
      <c r="F806" t="s">
        <v>8219</v>
      </c>
      <c r="G806" t="s">
        <v>8224</v>
      </c>
      <c r="H806" t="s">
        <v>8246</v>
      </c>
      <c r="I806" s="9">
        <v>1311393540</v>
      </c>
      <c r="J806">
        <v>1309919526</v>
      </c>
      <c r="K806" t="b">
        <v>0</v>
      </c>
      <c r="L806">
        <v>18</v>
      </c>
      <c r="M806" t="b">
        <v>1</v>
      </c>
      <c r="N806" s="11">
        <f t="shared" si="50"/>
        <v>100</v>
      </c>
      <c r="O806" s="22">
        <f t="shared" si="48"/>
        <v>40730.105625000004</v>
      </c>
      <c r="P806" s="18">
        <f t="shared" si="49"/>
        <v>40747.165972222225</v>
      </c>
      <c r="Q806" t="s">
        <v>8276</v>
      </c>
      <c r="R806" s="7">
        <f t="shared" si="51"/>
        <v>305.55555555555554</v>
      </c>
      <c r="S806" s="12" t="s">
        <v>8324</v>
      </c>
      <c r="T806" t="s">
        <v>8325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7">
        <v>3000</v>
      </c>
      <c r="E807">
        <v>3150</v>
      </c>
      <c r="F807" t="s">
        <v>8219</v>
      </c>
      <c r="G807" t="s">
        <v>8224</v>
      </c>
      <c r="H807" t="s">
        <v>8246</v>
      </c>
      <c r="I807" s="9">
        <v>1310857200</v>
      </c>
      <c r="J807">
        <v>1306525512</v>
      </c>
      <c r="K807" t="b">
        <v>0</v>
      </c>
      <c r="L807">
        <v>54</v>
      </c>
      <c r="M807" t="b">
        <v>1</v>
      </c>
      <c r="N807" s="11">
        <f t="shared" si="50"/>
        <v>105</v>
      </c>
      <c r="O807" s="22">
        <f t="shared" si="48"/>
        <v>40690.823055555556</v>
      </c>
      <c r="P807" s="18">
        <f t="shared" si="49"/>
        <v>40740.958333333336</v>
      </c>
      <c r="Q807" t="s">
        <v>8276</v>
      </c>
      <c r="R807" s="7">
        <f t="shared" si="51"/>
        <v>58.333333333333336</v>
      </c>
      <c r="S807" s="12" t="s">
        <v>8324</v>
      </c>
      <c r="T807" t="s">
        <v>8325</v>
      </c>
    </row>
    <row r="808" spans="1:20" x14ac:dyDescent="0.35">
      <c r="A808">
        <v>806</v>
      </c>
      <c r="B808" s="3" t="s">
        <v>807</v>
      </c>
      <c r="C808" s="3" t="s">
        <v>4916</v>
      </c>
      <c r="D808" s="7">
        <v>8000</v>
      </c>
      <c r="E808">
        <v>8355</v>
      </c>
      <c r="F808" t="s">
        <v>8219</v>
      </c>
      <c r="G808" t="s">
        <v>8224</v>
      </c>
      <c r="H808" t="s">
        <v>8246</v>
      </c>
      <c r="I808" s="9">
        <v>1315413339</v>
      </c>
      <c r="J808">
        <v>1312821339</v>
      </c>
      <c r="K808" t="b">
        <v>0</v>
      </c>
      <c r="L808">
        <v>71</v>
      </c>
      <c r="M808" t="b">
        <v>1</v>
      </c>
      <c r="N808" s="11">
        <f t="shared" si="50"/>
        <v>104.4375</v>
      </c>
      <c r="O808" s="22">
        <f t="shared" si="48"/>
        <v>40763.691423611112</v>
      </c>
      <c r="P808" s="18">
        <f t="shared" si="49"/>
        <v>40793.691423611112</v>
      </c>
      <c r="Q808" t="s">
        <v>8276</v>
      </c>
      <c r="R808" s="7">
        <f t="shared" si="51"/>
        <v>117.67605633802818</v>
      </c>
      <c r="S808" s="12" t="s">
        <v>8324</v>
      </c>
      <c r="T808" t="s">
        <v>8325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7">
        <v>4000</v>
      </c>
      <c r="E809">
        <v>4205</v>
      </c>
      <c r="F809" t="s">
        <v>8219</v>
      </c>
      <c r="G809" t="s">
        <v>8224</v>
      </c>
      <c r="H809" t="s">
        <v>8246</v>
      </c>
      <c r="I809" s="9">
        <v>1488333600</v>
      </c>
      <c r="J809">
        <v>1485270311</v>
      </c>
      <c r="K809" t="b">
        <v>0</v>
      </c>
      <c r="L809">
        <v>57</v>
      </c>
      <c r="M809" t="b">
        <v>1</v>
      </c>
      <c r="N809" s="11">
        <f t="shared" si="50"/>
        <v>105.125</v>
      </c>
      <c r="O809" s="22">
        <f t="shared" si="48"/>
        <v>42759.628599537042</v>
      </c>
      <c r="P809" s="18">
        <f t="shared" si="49"/>
        <v>42795.083333333328</v>
      </c>
      <c r="Q809" t="s">
        <v>8276</v>
      </c>
      <c r="R809" s="7">
        <f t="shared" si="51"/>
        <v>73.771929824561397</v>
      </c>
      <c r="S809" s="12" t="s">
        <v>8324</v>
      </c>
      <c r="T809" t="s">
        <v>8325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7">
        <v>4500</v>
      </c>
      <c r="E810">
        <v>4500</v>
      </c>
      <c r="F810" t="s">
        <v>8219</v>
      </c>
      <c r="G810" t="s">
        <v>8229</v>
      </c>
      <c r="H810" t="s">
        <v>8251</v>
      </c>
      <c r="I810" s="9">
        <v>1419224340</v>
      </c>
      <c r="J810">
        <v>1416363886</v>
      </c>
      <c r="K810" t="b">
        <v>0</v>
      </c>
      <c r="L810">
        <v>43</v>
      </c>
      <c r="M810" t="b">
        <v>1</v>
      </c>
      <c r="N810" s="11">
        <f t="shared" si="50"/>
        <v>100</v>
      </c>
      <c r="O810" s="22">
        <f t="shared" si="48"/>
        <v>41962.100532407407</v>
      </c>
      <c r="P810" s="18">
        <f t="shared" si="49"/>
        <v>41995.207638888889</v>
      </c>
      <c r="Q810" t="s">
        <v>8276</v>
      </c>
      <c r="R810" s="7">
        <f t="shared" si="51"/>
        <v>104.65116279069767</v>
      </c>
      <c r="S810" s="12" t="s">
        <v>8324</v>
      </c>
      <c r="T810" t="s">
        <v>8325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7">
        <v>4000</v>
      </c>
      <c r="E811">
        <v>4151</v>
      </c>
      <c r="F811" t="s">
        <v>8219</v>
      </c>
      <c r="G811" t="s">
        <v>8224</v>
      </c>
      <c r="H811" t="s">
        <v>8246</v>
      </c>
      <c r="I811" s="9">
        <v>1390161630</v>
      </c>
      <c r="J811">
        <v>1387569630</v>
      </c>
      <c r="K811" t="b">
        <v>0</v>
      </c>
      <c r="L811">
        <v>52</v>
      </c>
      <c r="M811" t="b">
        <v>1</v>
      </c>
      <c r="N811" s="11">
        <f t="shared" si="50"/>
        <v>103.77499999999999</v>
      </c>
      <c r="O811" s="22">
        <f t="shared" si="48"/>
        <v>41628.833680555559</v>
      </c>
      <c r="P811" s="18">
        <f t="shared" si="49"/>
        <v>41658.833680555559</v>
      </c>
      <c r="Q811" t="s">
        <v>8276</v>
      </c>
      <c r="R811" s="7">
        <f t="shared" si="51"/>
        <v>79.82692307692308</v>
      </c>
      <c r="S811" s="12" t="s">
        <v>8324</v>
      </c>
      <c r="T811" t="s">
        <v>8325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7">
        <v>1500</v>
      </c>
      <c r="E812">
        <v>1575</v>
      </c>
      <c r="F812" t="s">
        <v>8219</v>
      </c>
      <c r="G812" t="s">
        <v>8224</v>
      </c>
      <c r="H812" t="s">
        <v>8246</v>
      </c>
      <c r="I812" s="9">
        <v>1346462462</v>
      </c>
      <c r="J812">
        <v>1343870462</v>
      </c>
      <c r="K812" t="b">
        <v>0</v>
      </c>
      <c r="L812">
        <v>27</v>
      </c>
      <c r="M812" t="b">
        <v>1</v>
      </c>
      <c r="N812" s="11">
        <f t="shared" si="50"/>
        <v>105</v>
      </c>
      <c r="O812" s="22">
        <f t="shared" si="48"/>
        <v>41123.056273148148</v>
      </c>
      <c r="P812" s="18">
        <f t="shared" si="49"/>
        <v>41153.056273148148</v>
      </c>
      <c r="Q812" t="s">
        <v>8276</v>
      </c>
      <c r="R812" s="7">
        <f t="shared" si="51"/>
        <v>58.333333333333336</v>
      </c>
      <c r="S812" s="12" t="s">
        <v>8324</v>
      </c>
      <c r="T812" t="s">
        <v>8325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7">
        <v>1000</v>
      </c>
      <c r="E813">
        <v>1040</v>
      </c>
      <c r="F813" t="s">
        <v>8219</v>
      </c>
      <c r="G813" t="s">
        <v>8224</v>
      </c>
      <c r="H813" t="s">
        <v>8246</v>
      </c>
      <c r="I813" s="9">
        <v>1373475120</v>
      </c>
      <c r="J813">
        <v>1371569202</v>
      </c>
      <c r="K813" t="b">
        <v>0</v>
      </c>
      <c r="L813">
        <v>12</v>
      </c>
      <c r="M813" t="b">
        <v>1</v>
      </c>
      <c r="N813" s="11">
        <f t="shared" si="50"/>
        <v>104</v>
      </c>
      <c r="O813" s="22">
        <f t="shared" si="48"/>
        <v>41443.643541666665</v>
      </c>
      <c r="P813" s="18">
        <f t="shared" si="49"/>
        <v>41465.702777777777</v>
      </c>
      <c r="Q813" t="s">
        <v>8276</v>
      </c>
      <c r="R813" s="7">
        <f t="shared" si="51"/>
        <v>86.666666666666671</v>
      </c>
      <c r="S813" s="12" t="s">
        <v>8324</v>
      </c>
      <c r="T813" t="s">
        <v>8325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7">
        <v>600</v>
      </c>
      <c r="E814">
        <v>911</v>
      </c>
      <c r="F814" t="s">
        <v>8219</v>
      </c>
      <c r="G814" t="s">
        <v>8224</v>
      </c>
      <c r="H814" t="s">
        <v>8246</v>
      </c>
      <c r="I814" s="9">
        <v>1362146280</v>
      </c>
      <c r="J814">
        <v>1357604752</v>
      </c>
      <c r="K814" t="b">
        <v>0</v>
      </c>
      <c r="L814">
        <v>33</v>
      </c>
      <c r="M814" t="b">
        <v>1</v>
      </c>
      <c r="N814" s="11">
        <f t="shared" si="50"/>
        <v>151.83333333333334</v>
      </c>
      <c r="O814" s="22">
        <f t="shared" si="48"/>
        <v>41282.017962962964</v>
      </c>
      <c r="P814" s="18">
        <f t="shared" si="49"/>
        <v>41334.581944444442</v>
      </c>
      <c r="Q814" t="s">
        <v>8276</v>
      </c>
      <c r="R814" s="7">
        <f t="shared" si="51"/>
        <v>27.606060606060606</v>
      </c>
      <c r="S814" s="12" t="s">
        <v>8324</v>
      </c>
      <c r="T814" t="s">
        <v>8325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7">
        <v>1500</v>
      </c>
      <c r="E815">
        <v>2399.94</v>
      </c>
      <c r="F815" t="s">
        <v>8219</v>
      </c>
      <c r="G815" t="s">
        <v>8224</v>
      </c>
      <c r="H815" t="s">
        <v>8246</v>
      </c>
      <c r="I815" s="9">
        <v>1342825365</v>
      </c>
      <c r="J815">
        <v>1340233365</v>
      </c>
      <c r="K815" t="b">
        <v>0</v>
      </c>
      <c r="L815">
        <v>96</v>
      </c>
      <c r="M815" t="b">
        <v>1</v>
      </c>
      <c r="N815" s="11">
        <f t="shared" si="50"/>
        <v>159.99600000000001</v>
      </c>
      <c r="O815" s="22">
        <f t="shared" si="48"/>
        <v>41080.960243055553</v>
      </c>
      <c r="P815" s="18">
        <f t="shared" si="49"/>
        <v>41110.960243055553</v>
      </c>
      <c r="Q815" t="s">
        <v>8276</v>
      </c>
      <c r="R815" s="7">
        <f t="shared" si="51"/>
        <v>24.999375000000001</v>
      </c>
      <c r="S815" s="12" t="s">
        <v>8324</v>
      </c>
      <c r="T815" t="s">
        <v>8325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7">
        <v>1000</v>
      </c>
      <c r="E816">
        <v>1273</v>
      </c>
      <c r="F816" t="s">
        <v>8219</v>
      </c>
      <c r="G816" t="s">
        <v>8224</v>
      </c>
      <c r="H816" t="s">
        <v>8246</v>
      </c>
      <c r="I816" s="9">
        <v>1306865040</v>
      </c>
      <c r="J816">
        <v>1305568201</v>
      </c>
      <c r="K816" t="b">
        <v>0</v>
      </c>
      <c r="L816">
        <v>28</v>
      </c>
      <c r="M816" t="b">
        <v>1</v>
      </c>
      <c r="N816" s="11">
        <f t="shared" si="50"/>
        <v>127.3</v>
      </c>
      <c r="O816" s="22">
        <f t="shared" si="48"/>
        <v>40679.743067129632</v>
      </c>
      <c r="P816" s="18">
        <f t="shared" si="49"/>
        <v>40694.75277777778</v>
      </c>
      <c r="Q816" t="s">
        <v>8276</v>
      </c>
      <c r="R816" s="7">
        <f t="shared" si="51"/>
        <v>45.464285714285715</v>
      </c>
      <c r="S816" s="12" t="s">
        <v>8324</v>
      </c>
      <c r="T816" t="s">
        <v>8325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7">
        <v>4000</v>
      </c>
      <c r="E817">
        <v>4280</v>
      </c>
      <c r="F817" t="s">
        <v>8219</v>
      </c>
      <c r="G817" t="s">
        <v>8224</v>
      </c>
      <c r="H817" t="s">
        <v>8246</v>
      </c>
      <c r="I817" s="9">
        <v>1414879303</v>
      </c>
      <c r="J817">
        <v>1412287303</v>
      </c>
      <c r="K817" t="b">
        <v>0</v>
      </c>
      <c r="L817">
        <v>43</v>
      </c>
      <c r="M817" t="b">
        <v>1</v>
      </c>
      <c r="N817" s="11">
        <f t="shared" si="50"/>
        <v>107</v>
      </c>
      <c r="O817" s="22">
        <f t="shared" si="48"/>
        <v>41914.917858796296</v>
      </c>
      <c r="P817" s="18">
        <f t="shared" si="49"/>
        <v>41944.917858796296</v>
      </c>
      <c r="Q817" t="s">
        <v>8276</v>
      </c>
      <c r="R817" s="7">
        <f t="shared" si="51"/>
        <v>99.534883720930239</v>
      </c>
      <c r="S817" s="12" t="s">
        <v>8324</v>
      </c>
      <c r="T817" t="s">
        <v>8325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7">
        <v>7000</v>
      </c>
      <c r="E818">
        <v>8058.55</v>
      </c>
      <c r="F818" t="s">
        <v>8219</v>
      </c>
      <c r="G818" t="s">
        <v>8224</v>
      </c>
      <c r="H818" t="s">
        <v>8246</v>
      </c>
      <c r="I818" s="9">
        <v>1365489000</v>
      </c>
      <c r="J818">
        <v>1362776043</v>
      </c>
      <c r="K818" t="b">
        <v>0</v>
      </c>
      <c r="L818">
        <v>205</v>
      </c>
      <c r="M818" t="b">
        <v>1</v>
      </c>
      <c r="N818" s="11">
        <f t="shared" si="50"/>
        <v>115.12214285714286</v>
      </c>
      <c r="O818" s="22">
        <f t="shared" si="48"/>
        <v>41341.870868055557</v>
      </c>
      <c r="P818" s="18">
        <f t="shared" si="49"/>
        <v>41373.270833333336</v>
      </c>
      <c r="Q818" t="s">
        <v>8276</v>
      </c>
      <c r="R818" s="7">
        <f t="shared" si="51"/>
        <v>39.31</v>
      </c>
      <c r="S818" s="12" t="s">
        <v>8324</v>
      </c>
      <c r="T818" t="s">
        <v>8325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7">
        <v>1500</v>
      </c>
      <c r="E819">
        <v>2056.66</v>
      </c>
      <c r="F819" t="s">
        <v>8219</v>
      </c>
      <c r="G819" t="s">
        <v>8224</v>
      </c>
      <c r="H819" t="s">
        <v>8246</v>
      </c>
      <c r="I819" s="9">
        <v>1331441940</v>
      </c>
      <c r="J819">
        <v>1326810211</v>
      </c>
      <c r="K819" t="b">
        <v>0</v>
      </c>
      <c r="L819">
        <v>23</v>
      </c>
      <c r="M819" t="b">
        <v>1</v>
      </c>
      <c r="N819" s="11">
        <f t="shared" si="50"/>
        <v>137.11066666666665</v>
      </c>
      <c r="O819" s="22">
        <f t="shared" si="48"/>
        <v>40925.599664351852</v>
      </c>
      <c r="P819" s="18">
        <f t="shared" si="49"/>
        <v>40979.207638888889</v>
      </c>
      <c r="Q819" t="s">
        <v>8276</v>
      </c>
      <c r="R819" s="7">
        <f t="shared" si="51"/>
        <v>89.419999999999987</v>
      </c>
      <c r="S819" s="12" t="s">
        <v>8324</v>
      </c>
      <c r="T819" t="s">
        <v>8325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7">
        <v>350</v>
      </c>
      <c r="E820">
        <v>545</v>
      </c>
      <c r="F820" t="s">
        <v>8219</v>
      </c>
      <c r="G820" t="s">
        <v>8224</v>
      </c>
      <c r="H820" t="s">
        <v>8246</v>
      </c>
      <c r="I820" s="9">
        <v>1344358860</v>
      </c>
      <c r="J820">
        <v>1343682681</v>
      </c>
      <c r="K820" t="b">
        <v>0</v>
      </c>
      <c r="L820">
        <v>19</v>
      </c>
      <c r="M820" t="b">
        <v>1</v>
      </c>
      <c r="N820" s="11">
        <f t="shared" si="50"/>
        <v>155.71428571428572</v>
      </c>
      <c r="O820" s="22">
        <f t="shared" si="48"/>
        <v>41120.882881944446</v>
      </c>
      <c r="P820" s="18">
        <f t="shared" si="49"/>
        <v>41128.709027777775</v>
      </c>
      <c r="Q820" t="s">
        <v>8276</v>
      </c>
      <c r="R820" s="7">
        <f t="shared" si="51"/>
        <v>28.684210526315791</v>
      </c>
      <c r="S820" s="12" t="s">
        <v>8324</v>
      </c>
      <c r="T820" t="s">
        <v>8325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7">
        <v>400</v>
      </c>
      <c r="E821">
        <v>435</v>
      </c>
      <c r="F821" t="s">
        <v>8219</v>
      </c>
      <c r="G821" t="s">
        <v>8224</v>
      </c>
      <c r="H821" t="s">
        <v>8246</v>
      </c>
      <c r="I821" s="9">
        <v>1387601040</v>
      </c>
      <c r="J821">
        <v>1386806254</v>
      </c>
      <c r="K821" t="b">
        <v>0</v>
      </c>
      <c r="L821">
        <v>14</v>
      </c>
      <c r="M821" t="b">
        <v>1</v>
      </c>
      <c r="N821" s="11">
        <f t="shared" si="50"/>
        <v>108.74999999999999</v>
      </c>
      <c r="O821" s="22">
        <f t="shared" si="48"/>
        <v>41619.998310185183</v>
      </c>
      <c r="P821" s="18">
        <f t="shared" si="49"/>
        <v>41629.197222222225</v>
      </c>
      <c r="Q821" t="s">
        <v>8276</v>
      </c>
      <c r="R821" s="7">
        <f t="shared" si="51"/>
        <v>31.071428571428573</v>
      </c>
      <c r="S821" s="12" t="s">
        <v>8324</v>
      </c>
      <c r="T821" t="s">
        <v>8325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7">
        <v>2000</v>
      </c>
      <c r="E822">
        <v>2681</v>
      </c>
      <c r="F822" t="s">
        <v>8219</v>
      </c>
      <c r="G822" t="s">
        <v>8224</v>
      </c>
      <c r="H822" t="s">
        <v>8246</v>
      </c>
      <c r="I822" s="9">
        <v>1402290000</v>
      </c>
      <c r="J822">
        <v>1399666342</v>
      </c>
      <c r="K822" t="b">
        <v>0</v>
      </c>
      <c r="L822">
        <v>38</v>
      </c>
      <c r="M822" t="b">
        <v>1</v>
      </c>
      <c r="N822" s="11">
        <f t="shared" si="50"/>
        <v>134.05000000000001</v>
      </c>
      <c r="O822" s="22">
        <f t="shared" si="48"/>
        <v>41768.841921296298</v>
      </c>
      <c r="P822" s="18">
        <f t="shared" si="49"/>
        <v>41799.208333333336</v>
      </c>
      <c r="Q822" t="s">
        <v>8276</v>
      </c>
      <c r="R822" s="7">
        <f t="shared" si="51"/>
        <v>70.55263157894737</v>
      </c>
      <c r="S822" s="12" t="s">
        <v>8324</v>
      </c>
      <c r="T822" t="s">
        <v>8325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7">
        <v>17482</v>
      </c>
      <c r="E823">
        <v>17482</v>
      </c>
      <c r="F823" t="s">
        <v>8219</v>
      </c>
      <c r="G823" t="s">
        <v>8224</v>
      </c>
      <c r="H823" t="s">
        <v>8246</v>
      </c>
      <c r="I823" s="9">
        <v>1430712060</v>
      </c>
      <c r="J823">
        <v>1427753265</v>
      </c>
      <c r="K823" t="b">
        <v>0</v>
      </c>
      <c r="L823">
        <v>78</v>
      </c>
      <c r="M823" t="b">
        <v>1</v>
      </c>
      <c r="N823" s="11">
        <f t="shared" si="50"/>
        <v>100</v>
      </c>
      <c r="O823" s="22">
        <f t="shared" si="48"/>
        <v>42093.922048611115</v>
      </c>
      <c r="P823" s="18">
        <f t="shared" si="49"/>
        <v>42128.167361111111</v>
      </c>
      <c r="Q823" t="s">
        <v>8276</v>
      </c>
      <c r="R823" s="7">
        <f t="shared" si="51"/>
        <v>224.12820512820514</v>
      </c>
      <c r="S823" s="12" t="s">
        <v>8324</v>
      </c>
      <c r="T823" t="s">
        <v>8325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7">
        <v>3000</v>
      </c>
      <c r="E824">
        <v>3575</v>
      </c>
      <c r="F824" t="s">
        <v>8219</v>
      </c>
      <c r="G824" t="s">
        <v>8224</v>
      </c>
      <c r="H824" t="s">
        <v>8246</v>
      </c>
      <c r="I824" s="9">
        <v>1349477050</v>
      </c>
      <c r="J824">
        <v>1346885050</v>
      </c>
      <c r="K824" t="b">
        <v>0</v>
      </c>
      <c r="L824">
        <v>69</v>
      </c>
      <c r="M824" t="b">
        <v>1</v>
      </c>
      <c r="N824" s="11">
        <f t="shared" si="50"/>
        <v>119.16666666666667</v>
      </c>
      <c r="O824" s="22">
        <f t="shared" si="48"/>
        <v>41157.947337962964</v>
      </c>
      <c r="P824" s="18">
        <f t="shared" si="49"/>
        <v>41187.947337962964</v>
      </c>
      <c r="Q824" t="s">
        <v>8276</v>
      </c>
      <c r="R824" s="7">
        <f t="shared" si="51"/>
        <v>51.811594202898547</v>
      </c>
      <c r="S824" s="12" t="s">
        <v>8324</v>
      </c>
      <c r="T824" t="s">
        <v>8325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7">
        <v>800</v>
      </c>
      <c r="E825">
        <v>1436</v>
      </c>
      <c r="F825" t="s">
        <v>8219</v>
      </c>
      <c r="G825" t="s">
        <v>8224</v>
      </c>
      <c r="H825" t="s">
        <v>8246</v>
      </c>
      <c r="I825" s="9">
        <v>1427062852</v>
      </c>
      <c r="J825">
        <v>1424474452</v>
      </c>
      <c r="K825" t="b">
        <v>0</v>
      </c>
      <c r="L825">
        <v>33</v>
      </c>
      <c r="M825" t="b">
        <v>1</v>
      </c>
      <c r="N825" s="11">
        <f t="shared" si="50"/>
        <v>179.5</v>
      </c>
      <c r="O825" s="22">
        <f t="shared" si="48"/>
        <v>42055.972824074073</v>
      </c>
      <c r="P825" s="18">
        <f t="shared" si="49"/>
        <v>42085.931157407409</v>
      </c>
      <c r="Q825" t="s">
        <v>8276</v>
      </c>
      <c r="R825" s="7">
        <f t="shared" si="51"/>
        <v>43.515151515151516</v>
      </c>
      <c r="S825" s="12" t="s">
        <v>8324</v>
      </c>
      <c r="T825" t="s">
        <v>8325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7">
        <v>1600</v>
      </c>
      <c r="E826">
        <v>2150.1</v>
      </c>
      <c r="F826" t="s">
        <v>8219</v>
      </c>
      <c r="G826" t="s">
        <v>8224</v>
      </c>
      <c r="H826" t="s">
        <v>8246</v>
      </c>
      <c r="I826" s="9">
        <v>1271573940</v>
      </c>
      <c r="J826">
        <v>1268459318</v>
      </c>
      <c r="K826" t="b">
        <v>0</v>
      </c>
      <c r="L826">
        <v>54</v>
      </c>
      <c r="M826" t="b">
        <v>1</v>
      </c>
      <c r="N826" s="11">
        <f t="shared" si="50"/>
        <v>134.38124999999999</v>
      </c>
      <c r="O826" s="22">
        <f t="shared" si="48"/>
        <v>40250.242106481484</v>
      </c>
      <c r="P826" s="18">
        <f t="shared" si="49"/>
        <v>40286.290972222225</v>
      </c>
      <c r="Q826" t="s">
        <v>8276</v>
      </c>
      <c r="R826" s="7">
        <f t="shared" si="51"/>
        <v>39.816666666666663</v>
      </c>
      <c r="S826" s="12" t="s">
        <v>8324</v>
      </c>
      <c r="T826" t="s">
        <v>8325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7">
        <v>12500</v>
      </c>
      <c r="E827">
        <v>12554</v>
      </c>
      <c r="F827" t="s">
        <v>8219</v>
      </c>
      <c r="G827" t="s">
        <v>8224</v>
      </c>
      <c r="H827" t="s">
        <v>8246</v>
      </c>
      <c r="I827" s="9">
        <v>1351495284</v>
      </c>
      <c r="J827">
        <v>1349335284</v>
      </c>
      <c r="K827" t="b">
        <v>0</v>
      </c>
      <c r="L827">
        <v>99</v>
      </c>
      <c r="M827" t="b">
        <v>1</v>
      </c>
      <c r="N827" s="11">
        <f t="shared" si="50"/>
        <v>100.43200000000002</v>
      </c>
      <c r="O827" s="22">
        <f t="shared" si="48"/>
        <v>41186.306527777779</v>
      </c>
      <c r="P827" s="18">
        <f t="shared" si="49"/>
        <v>41211.306527777779</v>
      </c>
      <c r="Q827" t="s">
        <v>8276</v>
      </c>
      <c r="R827" s="7">
        <f t="shared" si="51"/>
        <v>126.8080808080808</v>
      </c>
      <c r="S827" s="12" t="s">
        <v>8324</v>
      </c>
      <c r="T827" t="s">
        <v>8325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7">
        <v>5500</v>
      </c>
      <c r="E828">
        <v>5580</v>
      </c>
      <c r="F828" t="s">
        <v>8219</v>
      </c>
      <c r="G828" t="s">
        <v>8224</v>
      </c>
      <c r="H828" t="s">
        <v>8246</v>
      </c>
      <c r="I828" s="9">
        <v>1332719730</v>
      </c>
      <c r="J828">
        <v>1330908930</v>
      </c>
      <c r="K828" t="b">
        <v>0</v>
      </c>
      <c r="L828">
        <v>49</v>
      </c>
      <c r="M828" t="b">
        <v>1</v>
      </c>
      <c r="N828" s="11">
        <f t="shared" si="50"/>
        <v>101.45454545454547</v>
      </c>
      <c r="O828" s="22">
        <f t="shared" si="48"/>
        <v>40973.038541666669</v>
      </c>
      <c r="P828" s="18">
        <f t="shared" si="49"/>
        <v>40993.996874999997</v>
      </c>
      <c r="Q828" t="s">
        <v>8276</v>
      </c>
      <c r="R828" s="7">
        <f t="shared" si="51"/>
        <v>113.87755102040816</v>
      </c>
      <c r="S828" s="12" t="s">
        <v>8324</v>
      </c>
      <c r="T828" t="s">
        <v>8325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7">
        <v>300</v>
      </c>
      <c r="E829">
        <v>310</v>
      </c>
      <c r="F829" t="s">
        <v>8219</v>
      </c>
      <c r="G829" t="s">
        <v>8224</v>
      </c>
      <c r="H829" t="s">
        <v>8246</v>
      </c>
      <c r="I829" s="9">
        <v>1329248940</v>
      </c>
      <c r="J829">
        <v>1326972107</v>
      </c>
      <c r="K829" t="b">
        <v>0</v>
      </c>
      <c r="L829">
        <v>11</v>
      </c>
      <c r="M829" t="b">
        <v>1</v>
      </c>
      <c r="N829" s="11">
        <f t="shared" si="50"/>
        <v>103.33333333333334</v>
      </c>
      <c r="O829" s="22">
        <f t="shared" si="48"/>
        <v>40927.473460648151</v>
      </c>
      <c r="P829" s="18">
        <f t="shared" si="49"/>
        <v>40953.825694444444</v>
      </c>
      <c r="Q829" t="s">
        <v>8276</v>
      </c>
      <c r="R829" s="7">
        <f t="shared" si="51"/>
        <v>28.181818181818183</v>
      </c>
      <c r="S829" s="12" t="s">
        <v>8324</v>
      </c>
      <c r="T829" t="s">
        <v>8325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7">
        <v>1300</v>
      </c>
      <c r="E830">
        <v>1391</v>
      </c>
      <c r="F830" t="s">
        <v>8219</v>
      </c>
      <c r="G830" t="s">
        <v>8224</v>
      </c>
      <c r="H830" t="s">
        <v>8246</v>
      </c>
      <c r="I830" s="9">
        <v>1340641440</v>
      </c>
      <c r="J830">
        <v>1339549982</v>
      </c>
      <c r="K830" t="b">
        <v>0</v>
      </c>
      <c r="L830">
        <v>38</v>
      </c>
      <c r="M830" t="b">
        <v>1</v>
      </c>
      <c r="N830" s="11">
        <f t="shared" si="50"/>
        <v>107</v>
      </c>
      <c r="O830" s="22">
        <f t="shared" si="48"/>
        <v>41073.050717592596</v>
      </c>
      <c r="P830" s="18">
        <f t="shared" si="49"/>
        <v>41085.683333333334</v>
      </c>
      <c r="Q830" t="s">
        <v>8276</v>
      </c>
      <c r="R830" s="7">
        <f t="shared" si="51"/>
        <v>36.60526315789474</v>
      </c>
      <c r="S830" s="12" t="s">
        <v>8324</v>
      </c>
      <c r="T830" t="s">
        <v>8325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7">
        <v>500</v>
      </c>
      <c r="E831">
        <v>520</v>
      </c>
      <c r="F831" t="s">
        <v>8219</v>
      </c>
      <c r="G831" t="s">
        <v>8225</v>
      </c>
      <c r="H831" t="s">
        <v>8247</v>
      </c>
      <c r="I831" s="9">
        <v>1468437240</v>
      </c>
      <c r="J831">
        <v>1463253240</v>
      </c>
      <c r="K831" t="b">
        <v>0</v>
      </c>
      <c r="L831">
        <v>16</v>
      </c>
      <c r="M831" t="b">
        <v>1</v>
      </c>
      <c r="N831" s="11">
        <f t="shared" si="50"/>
        <v>104</v>
      </c>
      <c r="O831" s="22">
        <f t="shared" si="48"/>
        <v>42504.801388888889</v>
      </c>
      <c r="P831" s="18">
        <f t="shared" si="49"/>
        <v>42564.801388888889</v>
      </c>
      <c r="Q831" t="s">
        <v>8276</v>
      </c>
      <c r="R831" s="7">
        <f t="shared" si="51"/>
        <v>32.5</v>
      </c>
      <c r="S831" s="12" t="s">
        <v>8324</v>
      </c>
      <c r="T831" t="s">
        <v>8325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7">
        <v>1800</v>
      </c>
      <c r="E832">
        <v>1941</v>
      </c>
      <c r="F832" t="s">
        <v>8219</v>
      </c>
      <c r="G832" t="s">
        <v>8224</v>
      </c>
      <c r="H832" t="s">
        <v>8246</v>
      </c>
      <c r="I832" s="9">
        <v>1363952225</v>
      </c>
      <c r="J832">
        <v>1361363825</v>
      </c>
      <c r="K832" t="b">
        <v>0</v>
      </c>
      <c r="L832">
        <v>32</v>
      </c>
      <c r="M832" t="b">
        <v>1</v>
      </c>
      <c r="N832" s="11">
        <f t="shared" si="50"/>
        <v>107.83333333333334</v>
      </c>
      <c r="O832" s="22">
        <f t="shared" si="48"/>
        <v>41325.525752314818</v>
      </c>
      <c r="P832" s="18">
        <f t="shared" si="49"/>
        <v>41355.484085648146</v>
      </c>
      <c r="Q832" t="s">
        <v>8276</v>
      </c>
      <c r="R832" s="7">
        <f t="shared" si="51"/>
        <v>60.65625</v>
      </c>
      <c r="S832" s="12" t="s">
        <v>8324</v>
      </c>
      <c r="T832" t="s">
        <v>8325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7">
        <v>1500</v>
      </c>
      <c r="E833">
        <v>3500</v>
      </c>
      <c r="F833" t="s">
        <v>8219</v>
      </c>
      <c r="G833" t="s">
        <v>8224</v>
      </c>
      <c r="H833" t="s">
        <v>8246</v>
      </c>
      <c r="I833" s="9">
        <v>1335540694</v>
      </c>
      <c r="J833">
        <v>1332948694</v>
      </c>
      <c r="K833" t="b">
        <v>0</v>
      </c>
      <c r="L833">
        <v>20</v>
      </c>
      <c r="M833" t="b">
        <v>1</v>
      </c>
      <c r="N833" s="11">
        <f t="shared" si="50"/>
        <v>233.33333333333334</v>
      </c>
      <c r="O833" s="22">
        <f t="shared" si="48"/>
        <v>40996.646921296298</v>
      </c>
      <c r="P833" s="18">
        <f t="shared" si="49"/>
        <v>41026.646921296298</v>
      </c>
      <c r="Q833" t="s">
        <v>8276</v>
      </c>
      <c r="R833" s="7">
        <f t="shared" si="51"/>
        <v>175</v>
      </c>
      <c r="S833" s="12" t="s">
        <v>8324</v>
      </c>
      <c r="T833" t="s">
        <v>8325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7">
        <v>15000</v>
      </c>
      <c r="E834">
        <v>15091.06</v>
      </c>
      <c r="F834" t="s">
        <v>8219</v>
      </c>
      <c r="G834" t="s">
        <v>8224</v>
      </c>
      <c r="H834" t="s">
        <v>8246</v>
      </c>
      <c r="I834" s="9">
        <v>1327133580</v>
      </c>
      <c r="J834">
        <v>1321978335</v>
      </c>
      <c r="K834" t="b">
        <v>0</v>
      </c>
      <c r="L834">
        <v>154</v>
      </c>
      <c r="M834" t="b">
        <v>1</v>
      </c>
      <c r="N834" s="11">
        <f t="shared" si="50"/>
        <v>100.60706666666665</v>
      </c>
      <c r="O834" s="22">
        <f t="shared" ref="O834:O897" si="52">(((J834/60)/60)/24)+DATE(1970,1,1)</f>
        <v>40869.675173611111</v>
      </c>
      <c r="P834" s="18">
        <f t="shared" ref="P834:P897" si="53">(((I834/60)/60)/24)+DATE(1970,1,1)</f>
        <v>40929.342361111114</v>
      </c>
      <c r="Q834" t="s">
        <v>8276</v>
      </c>
      <c r="R834" s="7">
        <f t="shared" si="51"/>
        <v>97.993896103896105</v>
      </c>
      <c r="S834" s="12" t="s">
        <v>8324</v>
      </c>
      <c r="T834" t="s">
        <v>8325</v>
      </c>
    </row>
    <row r="835" spans="1:20" x14ac:dyDescent="0.35">
      <c r="A835">
        <v>833</v>
      </c>
      <c r="B835" s="3" t="s">
        <v>834</v>
      </c>
      <c r="C835" s="3" t="s">
        <v>4943</v>
      </c>
      <c r="D835" s="7">
        <v>6000</v>
      </c>
      <c r="E835">
        <v>6100</v>
      </c>
      <c r="F835" t="s">
        <v>8219</v>
      </c>
      <c r="G835" t="s">
        <v>8224</v>
      </c>
      <c r="H835" t="s">
        <v>8246</v>
      </c>
      <c r="I835" s="9">
        <v>1397941475</v>
      </c>
      <c r="J835">
        <v>1395349475</v>
      </c>
      <c r="K835" t="b">
        <v>0</v>
      </c>
      <c r="L835">
        <v>41</v>
      </c>
      <c r="M835" t="b">
        <v>1</v>
      </c>
      <c r="N835" s="11">
        <f t="shared" ref="N835:N898" si="54">E835/D835*100</f>
        <v>101.66666666666666</v>
      </c>
      <c r="O835" s="22">
        <f t="shared" si="52"/>
        <v>41718.878182870372</v>
      </c>
      <c r="P835" s="18">
        <f t="shared" si="53"/>
        <v>41748.878182870372</v>
      </c>
      <c r="Q835" t="s">
        <v>8276</v>
      </c>
      <c r="R835" s="7">
        <f t="shared" ref="R835:R898" si="55">E835/L835</f>
        <v>148.78048780487805</v>
      </c>
      <c r="S835" s="12" t="s">
        <v>8324</v>
      </c>
      <c r="T835" t="s">
        <v>8325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7">
        <v>5500</v>
      </c>
      <c r="E836">
        <v>7206</v>
      </c>
      <c r="F836" t="s">
        <v>8219</v>
      </c>
      <c r="G836" t="s">
        <v>8224</v>
      </c>
      <c r="H836" t="s">
        <v>8246</v>
      </c>
      <c r="I836" s="9">
        <v>1372651140</v>
      </c>
      <c r="J836">
        <v>1369770292</v>
      </c>
      <c r="K836" t="b">
        <v>0</v>
      </c>
      <c r="L836">
        <v>75</v>
      </c>
      <c r="M836" t="b">
        <v>1</v>
      </c>
      <c r="N836" s="11">
        <f t="shared" si="54"/>
        <v>131.0181818181818</v>
      </c>
      <c r="O836" s="22">
        <f t="shared" si="52"/>
        <v>41422.822824074072</v>
      </c>
      <c r="P836" s="18">
        <f t="shared" si="53"/>
        <v>41456.165972222225</v>
      </c>
      <c r="Q836" t="s">
        <v>8276</v>
      </c>
      <c r="R836" s="7">
        <f t="shared" si="55"/>
        <v>96.08</v>
      </c>
      <c r="S836" s="12" t="s">
        <v>8324</v>
      </c>
      <c r="T836" t="s">
        <v>8325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7">
        <v>2000</v>
      </c>
      <c r="E837">
        <v>2345</v>
      </c>
      <c r="F837" t="s">
        <v>8219</v>
      </c>
      <c r="G837" t="s">
        <v>8224</v>
      </c>
      <c r="H837" t="s">
        <v>8246</v>
      </c>
      <c r="I837" s="9">
        <v>1337396400</v>
      </c>
      <c r="J837">
        <v>1333709958</v>
      </c>
      <c r="K837" t="b">
        <v>0</v>
      </c>
      <c r="L837">
        <v>40</v>
      </c>
      <c r="M837" t="b">
        <v>1</v>
      </c>
      <c r="N837" s="11">
        <f t="shared" si="54"/>
        <v>117.25000000000001</v>
      </c>
      <c r="O837" s="22">
        <f t="shared" si="52"/>
        <v>41005.45784722222</v>
      </c>
      <c r="P837" s="18">
        <f t="shared" si="53"/>
        <v>41048.125</v>
      </c>
      <c r="Q837" t="s">
        <v>8276</v>
      </c>
      <c r="R837" s="7">
        <f t="shared" si="55"/>
        <v>58.625</v>
      </c>
      <c r="S837" s="12" t="s">
        <v>8324</v>
      </c>
      <c r="T837" t="s">
        <v>8325</v>
      </c>
    </row>
    <row r="838" spans="1:20" x14ac:dyDescent="0.35">
      <c r="A838">
        <v>836</v>
      </c>
      <c r="B838" s="3" t="s">
        <v>837</v>
      </c>
      <c r="C838" s="3" t="s">
        <v>4946</v>
      </c>
      <c r="D838" s="7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9">
        <v>1381108918</v>
      </c>
      <c r="J838">
        <v>1378516918</v>
      </c>
      <c r="K838" t="b">
        <v>0</v>
      </c>
      <c r="L838">
        <v>46</v>
      </c>
      <c r="M838" t="b">
        <v>1</v>
      </c>
      <c r="N838" s="11">
        <f t="shared" si="54"/>
        <v>100.93039999999999</v>
      </c>
      <c r="O838" s="22">
        <f t="shared" si="52"/>
        <v>41524.056921296295</v>
      </c>
      <c r="P838" s="18">
        <f t="shared" si="53"/>
        <v>41554.056921296295</v>
      </c>
      <c r="Q838" t="s">
        <v>8276</v>
      </c>
      <c r="R838" s="7">
        <f t="shared" si="55"/>
        <v>109.70695652173914</v>
      </c>
      <c r="S838" s="12" t="s">
        <v>8324</v>
      </c>
      <c r="T838" t="s">
        <v>8325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7">
        <v>2500</v>
      </c>
      <c r="E839">
        <v>3045</v>
      </c>
      <c r="F839" t="s">
        <v>8219</v>
      </c>
      <c r="G839" t="s">
        <v>8224</v>
      </c>
      <c r="H839" t="s">
        <v>8246</v>
      </c>
      <c r="I839" s="9">
        <v>1398988662</v>
      </c>
      <c r="J839">
        <v>1396396662</v>
      </c>
      <c r="K839" t="b">
        <v>0</v>
      </c>
      <c r="L839">
        <v>62</v>
      </c>
      <c r="M839" t="b">
        <v>1</v>
      </c>
      <c r="N839" s="11">
        <f t="shared" si="54"/>
        <v>121.8</v>
      </c>
      <c r="O839" s="22">
        <f t="shared" si="52"/>
        <v>41730.998402777775</v>
      </c>
      <c r="P839" s="18">
        <f t="shared" si="53"/>
        <v>41760.998402777775</v>
      </c>
      <c r="Q839" t="s">
        <v>8276</v>
      </c>
      <c r="R839" s="7">
        <f t="shared" si="55"/>
        <v>49.112903225806448</v>
      </c>
      <c r="S839" s="12" t="s">
        <v>8324</v>
      </c>
      <c r="T839" t="s">
        <v>8325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7">
        <v>2000</v>
      </c>
      <c r="E840">
        <v>2908</v>
      </c>
      <c r="F840" t="s">
        <v>8219</v>
      </c>
      <c r="G840" t="s">
        <v>8224</v>
      </c>
      <c r="H840" t="s">
        <v>8246</v>
      </c>
      <c r="I840" s="9">
        <v>1326835985</v>
      </c>
      <c r="J840">
        <v>1324243985</v>
      </c>
      <c r="K840" t="b">
        <v>0</v>
      </c>
      <c r="L840">
        <v>61</v>
      </c>
      <c r="M840" t="b">
        <v>1</v>
      </c>
      <c r="N840" s="11">
        <f t="shared" si="54"/>
        <v>145.4</v>
      </c>
      <c r="O840" s="22">
        <f t="shared" si="52"/>
        <v>40895.897974537038</v>
      </c>
      <c r="P840" s="18">
        <f t="shared" si="53"/>
        <v>40925.897974537038</v>
      </c>
      <c r="Q840" t="s">
        <v>8276</v>
      </c>
      <c r="R840" s="7">
        <f t="shared" si="55"/>
        <v>47.672131147540981</v>
      </c>
      <c r="S840" s="12" t="s">
        <v>8324</v>
      </c>
      <c r="T840" t="s">
        <v>8325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7">
        <v>5000</v>
      </c>
      <c r="E841">
        <v>5830.83</v>
      </c>
      <c r="F841" t="s">
        <v>8219</v>
      </c>
      <c r="G841" t="s">
        <v>8224</v>
      </c>
      <c r="H841" t="s">
        <v>8246</v>
      </c>
      <c r="I841" s="9">
        <v>1348337956</v>
      </c>
      <c r="J841">
        <v>1345745956</v>
      </c>
      <c r="K841" t="b">
        <v>0</v>
      </c>
      <c r="L841">
        <v>96</v>
      </c>
      <c r="M841" t="b">
        <v>1</v>
      </c>
      <c r="N841" s="11">
        <f t="shared" si="54"/>
        <v>116.61660000000001</v>
      </c>
      <c r="O841" s="22">
        <f t="shared" si="52"/>
        <v>41144.763379629629</v>
      </c>
      <c r="P841" s="18">
        <f t="shared" si="53"/>
        <v>41174.763379629629</v>
      </c>
      <c r="Q841" t="s">
        <v>8276</v>
      </c>
      <c r="R841" s="7">
        <f t="shared" si="55"/>
        <v>60.737812499999997</v>
      </c>
      <c r="S841" s="12" t="s">
        <v>8324</v>
      </c>
      <c r="T841" t="s">
        <v>8325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7">
        <v>10000</v>
      </c>
      <c r="E842">
        <v>12041.66</v>
      </c>
      <c r="F842" t="s">
        <v>8219</v>
      </c>
      <c r="G842" t="s">
        <v>8224</v>
      </c>
      <c r="H842" t="s">
        <v>8246</v>
      </c>
      <c r="I842" s="9">
        <v>1474694787</v>
      </c>
      <c r="J842">
        <v>1472102787</v>
      </c>
      <c r="K842" t="b">
        <v>0</v>
      </c>
      <c r="L842">
        <v>190</v>
      </c>
      <c r="M842" t="b">
        <v>1</v>
      </c>
      <c r="N842" s="11">
        <f t="shared" si="54"/>
        <v>120.4166</v>
      </c>
      <c r="O842" s="22">
        <f t="shared" si="52"/>
        <v>42607.226701388892</v>
      </c>
      <c r="P842" s="18">
        <f t="shared" si="53"/>
        <v>42637.226701388892</v>
      </c>
      <c r="Q842" t="s">
        <v>8277</v>
      </c>
      <c r="R842" s="7">
        <f t="shared" si="55"/>
        <v>63.37715789473684</v>
      </c>
      <c r="S842" s="12" t="s">
        <v>8324</v>
      </c>
      <c r="T842" t="s">
        <v>8326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7">
        <v>5000</v>
      </c>
      <c r="E843">
        <v>5066</v>
      </c>
      <c r="F843" t="s">
        <v>8219</v>
      </c>
      <c r="G843" t="s">
        <v>8224</v>
      </c>
      <c r="H843" t="s">
        <v>8246</v>
      </c>
      <c r="I843" s="9">
        <v>1415653663</v>
      </c>
      <c r="J843">
        <v>1413058063</v>
      </c>
      <c r="K843" t="b">
        <v>1</v>
      </c>
      <c r="L843">
        <v>94</v>
      </c>
      <c r="M843" t="b">
        <v>1</v>
      </c>
      <c r="N843" s="11">
        <f t="shared" si="54"/>
        <v>101.32000000000001</v>
      </c>
      <c r="O843" s="22">
        <f t="shared" si="52"/>
        <v>41923.838692129626</v>
      </c>
      <c r="P843" s="18">
        <f t="shared" si="53"/>
        <v>41953.88035879629</v>
      </c>
      <c r="Q843" t="s">
        <v>8277</v>
      </c>
      <c r="R843" s="7">
        <f t="shared" si="55"/>
        <v>53.893617021276597</v>
      </c>
      <c r="S843" s="12" t="s">
        <v>8324</v>
      </c>
      <c r="T843" t="s">
        <v>8326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7">
        <v>2500</v>
      </c>
      <c r="E844">
        <v>2608</v>
      </c>
      <c r="F844" t="s">
        <v>8219</v>
      </c>
      <c r="G844" t="s">
        <v>8229</v>
      </c>
      <c r="H844" t="s">
        <v>8251</v>
      </c>
      <c r="I844" s="9">
        <v>1381723140</v>
      </c>
      <c r="J844">
        <v>1378735983</v>
      </c>
      <c r="K844" t="b">
        <v>1</v>
      </c>
      <c r="L844">
        <v>39</v>
      </c>
      <c r="M844" t="b">
        <v>1</v>
      </c>
      <c r="N844" s="11">
        <f t="shared" si="54"/>
        <v>104.32</v>
      </c>
      <c r="O844" s="22">
        <f t="shared" si="52"/>
        <v>41526.592395833337</v>
      </c>
      <c r="P844" s="18">
        <f t="shared" si="53"/>
        <v>41561.165972222225</v>
      </c>
      <c r="Q844" t="s">
        <v>8277</v>
      </c>
      <c r="R844" s="7">
        <f t="shared" si="55"/>
        <v>66.871794871794876</v>
      </c>
      <c r="S844" s="12" t="s">
        <v>8324</v>
      </c>
      <c r="T844" t="s">
        <v>8326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7">
        <v>3000</v>
      </c>
      <c r="E845">
        <v>8014</v>
      </c>
      <c r="F845" t="s">
        <v>8219</v>
      </c>
      <c r="G845" t="s">
        <v>8224</v>
      </c>
      <c r="H845" t="s">
        <v>8246</v>
      </c>
      <c r="I845" s="9">
        <v>1481184000</v>
      </c>
      <c r="J845">
        <v>1479708680</v>
      </c>
      <c r="K845" t="b">
        <v>0</v>
      </c>
      <c r="L845">
        <v>127</v>
      </c>
      <c r="M845" t="b">
        <v>1</v>
      </c>
      <c r="N845" s="11">
        <f t="shared" si="54"/>
        <v>267.13333333333333</v>
      </c>
      <c r="O845" s="22">
        <f t="shared" si="52"/>
        <v>42695.257870370369</v>
      </c>
      <c r="P845" s="18">
        <f t="shared" si="53"/>
        <v>42712.333333333328</v>
      </c>
      <c r="Q845" t="s">
        <v>8277</v>
      </c>
      <c r="R845" s="7">
        <f t="shared" si="55"/>
        <v>63.102362204724407</v>
      </c>
      <c r="S845" s="12" t="s">
        <v>8324</v>
      </c>
      <c r="T845" t="s">
        <v>8326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7">
        <v>3000</v>
      </c>
      <c r="E846">
        <v>5824</v>
      </c>
      <c r="F846" t="s">
        <v>8219</v>
      </c>
      <c r="G846" t="s">
        <v>8224</v>
      </c>
      <c r="H846" t="s">
        <v>8246</v>
      </c>
      <c r="I846" s="9">
        <v>1414817940</v>
      </c>
      <c r="J846">
        <v>1411489552</v>
      </c>
      <c r="K846" t="b">
        <v>1</v>
      </c>
      <c r="L846">
        <v>159</v>
      </c>
      <c r="M846" t="b">
        <v>1</v>
      </c>
      <c r="N846" s="11">
        <f t="shared" si="54"/>
        <v>194.13333333333333</v>
      </c>
      <c r="O846" s="22">
        <f t="shared" si="52"/>
        <v>41905.684629629628</v>
      </c>
      <c r="P846" s="18">
        <f t="shared" si="53"/>
        <v>41944.207638888889</v>
      </c>
      <c r="Q846" t="s">
        <v>8277</v>
      </c>
      <c r="R846" s="7">
        <f t="shared" si="55"/>
        <v>36.628930817610062</v>
      </c>
      <c r="S846" s="12" t="s">
        <v>8324</v>
      </c>
      <c r="T846" t="s">
        <v>8326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7">
        <v>5000</v>
      </c>
      <c r="E847">
        <v>6019.01</v>
      </c>
      <c r="F847" t="s">
        <v>8219</v>
      </c>
      <c r="G847" t="s">
        <v>8224</v>
      </c>
      <c r="H847" t="s">
        <v>8246</v>
      </c>
      <c r="I847" s="9">
        <v>1473047940</v>
      </c>
      <c r="J847">
        <v>1469595396</v>
      </c>
      <c r="K847" t="b">
        <v>0</v>
      </c>
      <c r="L847">
        <v>177</v>
      </c>
      <c r="M847" t="b">
        <v>1</v>
      </c>
      <c r="N847" s="11">
        <f t="shared" si="54"/>
        <v>120.3802</v>
      </c>
      <c r="O847" s="22">
        <f t="shared" si="52"/>
        <v>42578.205972222218</v>
      </c>
      <c r="P847" s="18">
        <f t="shared" si="53"/>
        <v>42618.165972222225</v>
      </c>
      <c r="Q847" t="s">
        <v>8277</v>
      </c>
      <c r="R847" s="7">
        <f t="shared" si="55"/>
        <v>34.005706214689269</v>
      </c>
      <c r="S847" s="12" t="s">
        <v>8324</v>
      </c>
      <c r="T847" t="s">
        <v>8326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7">
        <v>1100</v>
      </c>
      <c r="E848">
        <v>1342.01</v>
      </c>
      <c r="F848" t="s">
        <v>8219</v>
      </c>
      <c r="G848" t="s">
        <v>8225</v>
      </c>
      <c r="H848" t="s">
        <v>8247</v>
      </c>
      <c r="I848" s="9">
        <v>1394460000</v>
      </c>
      <c r="J848">
        <v>1393233855</v>
      </c>
      <c r="K848" t="b">
        <v>0</v>
      </c>
      <c r="L848">
        <v>47</v>
      </c>
      <c r="M848" t="b">
        <v>1</v>
      </c>
      <c r="N848" s="11">
        <f t="shared" si="54"/>
        <v>122.00090909090908</v>
      </c>
      <c r="O848" s="22">
        <f t="shared" si="52"/>
        <v>41694.391840277778</v>
      </c>
      <c r="P848" s="18">
        <f t="shared" si="53"/>
        <v>41708.583333333336</v>
      </c>
      <c r="Q848" t="s">
        <v>8277</v>
      </c>
      <c r="R848" s="7">
        <f t="shared" si="55"/>
        <v>28.553404255319148</v>
      </c>
      <c r="S848" s="12" t="s">
        <v>8324</v>
      </c>
      <c r="T848" t="s">
        <v>8326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7">
        <v>10</v>
      </c>
      <c r="E849">
        <v>10</v>
      </c>
      <c r="F849" t="s">
        <v>8219</v>
      </c>
      <c r="G849" t="s">
        <v>8224</v>
      </c>
      <c r="H849" t="s">
        <v>8246</v>
      </c>
      <c r="I849" s="9">
        <v>1436555376</v>
      </c>
      <c r="J849">
        <v>1433963376</v>
      </c>
      <c r="K849" t="b">
        <v>0</v>
      </c>
      <c r="L849">
        <v>1</v>
      </c>
      <c r="M849" t="b">
        <v>1</v>
      </c>
      <c r="N849" s="11">
        <f t="shared" si="54"/>
        <v>100</v>
      </c>
      <c r="O849" s="22">
        <f t="shared" si="52"/>
        <v>42165.79833333334</v>
      </c>
      <c r="P849" s="18">
        <f t="shared" si="53"/>
        <v>42195.79833333334</v>
      </c>
      <c r="Q849" t="s">
        <v>8277</v>
      </c>
      <c r="R849" s="7">
        <f t="shared" si="55"/>
        <v>10</v>
      </c>
      <c r="S849" s="12" t="s">
        <v>8324</v>
      </c>
      <c r="T849" t="s">
        <v>8326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7">
        <v>300</v>
      </c>
      <c r="E850">
        <v>300</v>
      </c>
      <c r="F850" t="s">
        <v>8219</v>
      </c>
      <c r="G850" t="s">
        <v>8224</v>
      </c>
      <c r="H850" t="s">
        <v>8246</v>
      </c>
      <c r="I850" s="9">
        <v>1429038033</v>
      </c>
      <c r="J850">
        <v>1426446033</v>
      </c>
      <c r="K850" t="b">
        <v>0</v>
      </c>
      <c r="L850">
        <v>16</v>
      </c>
      <c r="M850" t="b">
        <v>1</v>
      </c>
      <c r="N850" s="11">
        <f t="shared" si="54"/>
        <v>100</v>
      </c>
      <c r="O850" s="22">
        <f t="shared" si="52"/>
        <v>42078.792048611111</v>
      </c>
      <c r="P850" s="18">
        <f t="shared" si="53"/>
        <v>42108.792048611111</v>
      </c>
      <c r="Q850" t="s">
        <v>8277</v>
      </c>
      <c r="R850" s="7">
        <f t="shared" si="55"/>
        <v>18.75</v>
      </c>
      <c r="S850" s="12" t="s">
        <v>8324</v>
      </c>
      <c r="T850" t="s">
        <v>8326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7">
        <v>4000</v>
      </c>
      <c r="E851">
        <v>4796</v>
      </c>
      <c r="F851" t="s">
        <v>8219</v>
      </c>
      <c r="G851" t="s">
        <v>8224</v>
      </c>
      <c r="H851" t="s">
        <v>8246</v>
      </c>
      <c r="I851" s="9">
        <v>1426473264</v>
      </c>
      <c r="J851">
        <v>1424057664</v>
      </c>
      <c r="K851" t="b">
        <v>0</v>
      </c>
      <c r="L851">
        <v>115</v>
      </c>
      <c r="M851" t="b">
        <v>1</v>
      </c>
      <c r="N851" s="11">
        <f t="shared" si="54"/>
        <v>119.9</v>
      </c>
      <c r="O851" s="22">
        <f t="shared" si="52"/>
        <v>42051.148888888885</v>
      </c>
      <c r="P851" s="18">
        <f t="shared" si="53"/>
        <v>42079.107222222221</v>
      </c>
      <c r="Q851" t="s">
        <v>8277</v>
      </c>
      <c r="R851" s="7">
        <f t="shared" si="55"/>
        <v>41.704347826086959</v>
      </c>
      <c r="S851" s="12" t="s">
        <v>8324</v>
      </c>
      <c r="T851" t="s">
        <v>8326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7">
        <v>4000</v>
      </c>
      <c r="E852">
        <v>6207</v>
      </c>
      <c r="F852" t="s">
        <v>8219</v>
      </c>
      <c r="G852" t="s">
        <v>8224</v>
      </c>
      <c r="H852" t="s">
        <v>8246</v>
      </c>
      <c r="I852" s="9">
        <v>1461560340</v>
      </c>
      <c r="J852">
        <v>1458762717</v>
      </c>
      <c r="K852" t="b">
        <v>0</v>
      </c>
      <c r="L852">
        <v>133</v>
      </c>
      <c r="M852" t="b">
        <v>1</v>
      </c>
      <c r="N852" s="11">
        <f t="shared" si="54"/>
        <v>155.17499999999998</v>
      </c>
      <c r="O852" s="22">
        <f t="shared" si="52"/>
        <v>42452.827743055561</v>
      </c>
      <c r="P852" s="18">
        <f t="shared" si="53"/>
        <v>42485.207638888889</v>
      </c>
      <c r="Q852" t="s">
        <v>8277</v>
      </c>
      <c r="R852" s="7">
        <f t="shared" si="55"/>
        <v>46.669172932330824</v>
      </c>
      <c r="S852" s="12" t="s">
        <v>8324</v>
      </c>
      <c r="T852" t="s">
        <v>8326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7">
        <v>2000</v>
      </c>
      <c r="E853">
        <v>2609</v>
      </c>
      <c r="F853" t="s">
        <v>8219</v>
      </c>
      <c r="G853" t="s">
        <v>8230</v>
      </c>
      <c r="H853" t="s">
        <v>8249</v>
      </c>
      <c r="I853" s="9">
        <v>1469994300</v>
      </c>
      <c r="J853">
        <v>1464815253</v>
      </c>
      <c r="K853" t="b">
        <v>0</v>
      </c>
      <c r="L853">
        <v>70</v>
      </c>
      <c r="M853" t="b">
        <v>1</v>
      </c>
      <c r="N853" s="11">
        <f t="shared" si="54"/>
        <v>130.44999999999999</v>
      </c>
      <c r="O853" s="22">
        <f t="shared" si="52"/>
        <v>42522.880243055552</v>
      </c>
      <c r="P853" s="18">
        <f t="shared" si="53"/>
        <v>42582.822916666672</v>
      </c>
      <c r="Q853" t="s">
        <v>8277</v>
      </c>
      <c r="R853" s="7">
        <f t="shared" si="55"/>
        <v>37.271428571428572</v>
      </c>
      <c r="S853" s="12" t="s">
        <v>8324</v>
      </c>
      <c r="T853" t="s">
        <v>8326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7">
        <v>3500</v>
      </c>
      <c r="E854">
        <v>3674</v>
      </c>
      <c r="F854" t="s">
        <v>8219</v>
      </c>
      <c r="G854" t="s">
        <v>8224</v>
      </c>
      <c r="H854" t="s">
        <v>8246</v>
      </c>
      <c r="I854" s="9">
        <v>1477342800</v>
      </c>
      <c r="J854">
        <v>1476386395</v>
      </c>
      <c r="K854" t="b">
        <v>0</v>
      </c>
      <c r="L854">
        <v>62</v>
      </c>
      <c r="M854" t="b">
        <v>1</v>
      </c>
      <c r="N854" s="11">
        <f t="shared" si="54"/>
        <v>104.97142857142859</v>
      </c>
      <c r="O854" s="22">
        <f t="shared" si="52"/>
        <v>42656.805497685185</v>
      </c>
      <c r="P854" s="18">
        <f t="shared" si="53"/>
        <v>42667.875</v>
      </c>
      <c r="Q854" t="s">
        <v>8277</v>
      </c>
      <c r="R854" s="7">
        <f t="shared" si="55"/>
        <v>59.258064516129032</v>
      </c>
      <c r="S854" s="12" t="s">
        <v>8324</v>
      </c>
      <c r="T854" t="s">
        <v>8326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7">
        <v>300</v>
      </c>
      <c r="E855">
        <v>300</v>
      </c>
      <c r="F855" t="s">
        <v>8219</v>
      </c>
      <c r="G855" t="s">
        <v>8224</v>
      </c>
      <c r="H855" t="s">
        <v>8246</v>
      </c>
      <c r="I855" s="9">
        <v>1424116709</v>
      </c>
      <c r="J855">
        <v>1421524709</v>
      </c>
      <c r="K855" t="b">
        <v>0</v>
      </c>
      <c r="L855">
        <v>10</v>
      </c>
      <c r="M855" t="b">
        <v>1</v>
      </c>
      <c r="N855" s="11">
        <f t="shared" si="54"/>
        <v>100</v>
      </c>
      <c r="O855" s="22">
        <f t="shared" si="52"/>
        <v>42021.832280092596</v>
      </c>
      <c r="P855" s="18">
        <f t="shared" si="53"/>
        <v>42051.832280092596</v>
      </c>
      <c r="Q855" t="s">
        <v>8277</v>
      </c>
      <c r="R855" s="7">
        <f t="shared" si="55"/>
        <v>30</v>
      </c>
      <c r="S855" s="12" t="s">
        <v>8324</v>
      </c>
      <c r="T855" t="s">
        <v>8326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7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9">
        <v>1482901546</v>
      </c>
      <c r="J856">
        <v>1480309546</v>
      </c>
      <c r="K856" t="b">
        <v>0</v>
      </c>
      <c r="L856">
        <v>499</v>
      </c>
      <c r="M856" t="b">
        <v>1</v>
      </c>
      <c r="N856" s="11">
        <f t="shared" si="54"/>
        <v>118.2205035971223</v>
      </c>
      <c r="O856" s="22">
        <f t="shared" si="52"/>
        <v>42702.212337962963</v>
      </c>
      <c r="P856" s="18">
        <f t="shared" si="53"/>
        <v>42732.212337962963</v>
      </c>
      <c r="Q856" t="s">
        <v>8277</v>
      </c>
      <c r="R856" s="7">
        <f t="shared" si="55"/>
        <v>65.8623246492986</v>
      </c>
      <c r="S856" s="12" t="s">
        <v>8324</v>
      </c>
      <c r="T856" t="s">
        <v>8326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7">
        <v>1450</v>
      </c>
      <c r="E857">
        <v>1500</v>
      </c>
      <c r="F857" t="s">
        <v>8219</v>
      </c>
      <c r="G857" t="s">
        <v>8224</v>
      </c>
      <c r="H857" t="s">
        <v>8246</v>
      </c>
      <c r="I857" s="9">
        <v>1469329217</v>
      </c>
      <c r="J857">
        <v>1466737217</v>
      </c>
      <c r="K857" t="b">
        <v>0</v>
      </c>
      <c r="L857">
        <v>47</v>
      </c>
      <c r="M857" t="b">
        <v>1</v>
      </c>
      <c r="N857" s="11">
        <f t="shared" si="54"/>
        <v>103.44827586206897</v>
      </c>
      <c r="O857" s="22">
        <f t="shared" si="52"/>
        <v>42545.125196759262</v>
      </c>
      <c r="P857" s="18">
        <f t="shared" si="53"/>
        <v>42575.125196759262</v>
      </c>
      <c r="Q857" t="s">
        <v>8277</v>
      </c>
      <c r="R857" s="7">
        <f t="shared" si="55"/>
        <v>31.914893617021278</v>
      </c>
      <c r="S857" s="12" t="s">
        <v>8324</v>
      </c>
      <c r="T857" t="s">
        <v>8326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7">
        <v>250</v>
      </c>
      <c r="E858">
        <v>545</v>
      </c>
      <c r="F858" t="s">
        <v>8219</v>
      </c>
      <c r="G858" t="s">
        <v>8236</v>
      </c>
      <c r="H858" t="s">
        <v>8249</v>
      </c>
      <c r="I858" s="9">
        <v>1477422000</v>
      </c>
      <c r="J858">
        <v>1472282956</v>
      </c>
      <c r="K858" t="b">
        <v>0</v>
      </c>
      <c r="L858">
        <v>28</v>
      </c>
      <c r="M858" t="b">
        <v>1</v>
      </c>
      <c r="N858" s="11">
        <f t="shared" si="54"/>
        <v>218.00000000000003</v>
      </c>
      <c r="O858" s="22">
        <f t="shared" si="52"/>
        <v>42609.311990740738</v>
      </c>
      <c r="P858" s="18">
        <f t="shared" si="53"/>
        <v>42668.791666666672</v>
      </c>
      <c r="Q858" t="s">
        <v>8277</v>
      </c>
      <c r="R858" s="7">
        <f t="shared" si="55"/>
        <v>19.464285714285715</v>
      </c>
      <c r="S858" s="12" t="s">
        <v>8324</v>
      </c>
      <c r="T858" t="s">
        <v>8326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7">
        <v>1200</v>
      </c>
      <c r="E859">
        <v>1200</v>
      </c>
      <c r="F859" t="s">
        <v>8219</v>
      </c>
      <c r="G859" t="s">
        <v>8227</v>
      </c>
      <c r="H859" t="s">
        <v>8249</v>
      </c>
      <c r="I859" s="9">
        <v>1448463431</v>
      </c>
      <c r="J859">
        <v>1444831031</v>
      </c>
      <c r="K859" t="b">
        <v>0</v>
      </c>
      <c r="L859">
        <v>24</v>
      </c>
      <c r="M859" t="b">
        <v>1</v>
      </c>
      <c r="N859" s="11">
        <f t="shared" si="54"/>
        <v>100</v>
      </c>
      <c r="O859" s="22">
        <f t="shared" si="52"/>
        <v>42291.581377314811</v>
      </c>
      <c r="P859" s="18">
        <f t="shared" si="53"/>
        <v>42333.623043981483</v>
      </c>
      <c r="Q859" t="s">
        <v>8277</v>
      </c>
      <c r="R859" s="7">
        <f t="shared" si="55"/>
        <v>50</v>
      </c>
      <c r="S859" s="12" t="s">
        <v>8324</v>
      </c>
      <c r="T859" t="s">
        <v>8326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7">
        <v>1200</v>
      </c>
      <c r="E860">
        <v>1728.07</v>
      </c>
      <c r="F860" t="s">
        <v>8219</v>
      </c>
      <c r="G860" t="s">
        <v>8225</v>
      </c>
      <c r="H860" t="s">
        <v>8247</v>
      </c>
      <c r="I860" s="9">
        <v>1429138740</v>
      </c>
      <c r="J860">
        <v>1426528418</v>
      </c>
      <c r="K860" t="b">
        <v>0</v>
      </c>
      <c r="L860">
        <v>76</v>
      </c>
      <c r="M860" t="b">
        <v>1</v>
      </c>
      <c r="N860" s="11">
        <f t="shared" si="54"/>
        <v>144.00583333333333</v>
      </c>
      <c r="O860" s="22">
        <f t="shared" si="52"/>
        <v>42079.745578703703</v>
      </c>
      <c r="P860" s="18">
        <f t="shared" si="53"/>
        <v>42109.957638888889</v>
      </c>
      <c r="Q860" t="s">
        <v>8277</v>
      </c>
      <c r="R860" s="7">
        <f t="shared" si="55"/>
        <v>22.737763157894737</v>
      </c>
      <c r="S860" s="12" t="s">
        <v>8324</v>
      </c>
      <c r="T860" t="s">
        <v>8326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7">
        <v>4000</v>
      </c>
      <c r="E861">
        <v>4187</v>
      </c>
      <c r="F861" t="s">
        <v>8219</v>
      </c>
      <c r="G861" t="s">
        <v>8224</v>
      </c>
      <c r="H861" t="s">
        <v>8246</v>
      </c>
      <c r="I861" s="9">
        <v>1433376000</v>
      </c>
      <c r="J861">
        <v>1430768468</v>
      </c>
      <c r="K861" t="b">
        <v>0</v>
      </c>
      <c r="L861">
        <v>98</v>
      </c>
      <c r="M861" t="b">
        <v>1</v>
      </c>
      <c r="N861" s="11">
        <f t="shared" si="54"/>
        <v>104.67500000000001</v>
      </c>
      <c r="O861" s="22">
        <f t="shared" si="52"/>
        <v>42128.820231481484</v>
      </c>
      <c r="P861" s="18">
        <f t="shared" si="53"/>
        <v>42159</v>
      </c>
      <c r="Q861" t="s">
        <v>8277</v>
      </c>
      <c r="R861" s="7">
        <f t="shared" si="55"/>
        <v>42.724489795918366</v>
      </c>
      <c r="S861" s="12" t="s">
        <v>8324</v>
      </c>
      <c r="T861" t="s">
        <v>8326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7">
        <v>14000</v>
      </c>
      <c r="E862">
        <v>2540</v>
      </c>
      <c r="F862" t="s">
        <v>8221</v>
      </c>
      <c r="G862" t="s">
        <v>8224</v>
      </c>
      <c r="H862" t="s">
        <v>8246</v>
      </c>
      <c r="I862" s="9">
        <v>1385123713</v>
      </c>
      <c r="J862">
        <v>1382528113</v>
      </c>
      <c r="K862" t="b">
        <v>0</v>
      </c>
      <c r="L862">
        <v>48</v>
      </c>
      <c r="M862" t="b">
        <v>0</v>
      </c>
      <c r="N862" s="11">
        <f t="shared" si="54"/>
        <v>18.142857142857142</v>
      </c>
      <c r="O862" s="22">
        <f t="shared" si="52"/>
        <v>41570.482789351852</v>
      </c>
      <c r="P862" s="18">
        <f t="shared" si="53"/>
        <v>41600.524456018517</v>
      </c>
      <c r="Q862" t="s">
        <v>8278</v>
      </c>
      <c r="R862" s="7">
        <f t="shared" si="55"/>
        <v>52.916666666666664</v>
      </c>
      <c r="S862" s="12" t="s">
        <v>8324</v>
      </c>
      <c r="T862" t="s">
        <v>8327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7">
        <v>4500</v>
      </c>
      <c r="E863">
        <v>101</v>
      </c>
      <c r="F863" t="s">
        <v>8221</v>
      </c>
      <c r="G863" t="s">
        <v>8224</v>
      </c>
      <c r="H863" t="s">
        <v>8246</v>
      </c>
      <c r="I863" s="9">
        <v>1474067404</v>
      </c>
      <c r="J863">
        <v>1471475404</v>
      </c>
      <c r="K863" t="b">
        <v>0</v>
      </c>
      <c r="L863">
        <v>2</v>
      </c>
      <c r="M863" t="b">
        <v>0</v>
      </c>
      <c r="N863" s="11">
        <f t="shared" si="54"/>
        <v>2.2444444444444445</v>
      </c>
      <c r="O863" s="22">
        <f t="shared" si="52"/>
        <v>42599.965324074074</v>
      </c>
      <c r="P863" s="18">
        <f t="shared" si="53"/>
        <v>42629.965324074074</v>
      </c>
      <c r="Q863" t="s">
        <v>8278</v>
      </c>
      <c r="R863" s="7">
        <f t="shared" si="55"/>
        <v>50.5</v>
      </c>
      <c r="S863" s="12" t="s">
        <v>8324</v>
      </c>
      <c r="T863" t="s">
        <v>8327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7">
        <v>50000</v>
      </c>
      <c r="E864">
        <v>170</v>
      </c>
      <c r="F864" t="s">
        <v>8221</v>
      </c>
      <c r="G864" t="s">
        <v>8225</v>
      </c>
      <c r="H864" t="s">
        <v>8247</v>
      </c>
      <c r="I864" s="9">
        <v>1384179548</v>
      </c>
      <c r="J864">
        <v>1381583948</v>
      </c>
      <c r="K864" t="b">
        <v>0</v>
      </c>
      <c r="L864">
        <v>4</v>
      </c>
      <c r="M864" t="b">
        <v>0</v>
      </c>
      <c r="N864" s="11">
        <f t="shared" si="54"/>
        <v>0.33999999999999997</v>
      </c>
      <c r="O864" s="22">
        <f t="shared" si="52"/>
        <v>41559.5549537037</v>
      </c>
      <c r="P864" s="18">
        <f t="shared" si="53"/>
        <v>41589.596620370372</v>
      </c>
      <c r="Q864" t="s">
        <v>8278</v>
      </c>
      <c r="R864" s="7">
        <f t="shared" si="55"/>
        <v>42.5</v>
      </c>
      <c r="S864" s="12" t="s">
        <v>8324</v>
      </c>
      <c r="T864" t="s">
        <v>8327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7">
        <v>2000</v>
      </c>
      <c r="E865">
        <v>90</v>
      </c>
      <c r="F865" t="s">
        <v>8221</v>
      </c>
      <c r="G865" t="s">
        <v>8224</v>
      </c>
      <c r="H865" t="s">
        <v>8246</v>
      </c>
      <c r="I865" s="9">
        <v>1329014966</v>
      </c>
      <c r="J865">
        <v>1326422966</v>
      </c>
      <c r="K865" t="b">
        <v>0</v>
      </c>
      <c r="L865">
        <v>5</v>
      </c>
      <c r="M865" t="b">
        <v>0</v>
      </c>
      <c r="N865" s="11">
        <f t="shared" si="54"/>
        <v>4.5</v>
      </c>
      <c r="O865" s="22">
        <f t="shared" si="52"/>
        <v>40921.117662037039</v>
      </c>
      <c r="P865" s="18">
        <f t="shared" si="53"/>
        <v>40951.117662037039</v>
      </c>
      <c r="Q865" t="s">
        <v>8278</v>
      </c>
      <c r="R865" s="7">
        <f t="shared" si="55"/>
        <v>18</v>
      </c>
      <c r="S865" s="12" t="s">
        <v>8324</v>
      </c>
      <c r="T865" t="s">
        <v>8327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7">
        <v>6500</v>
      </c>
      <c r="E866">
        <v>2700</v>
      </c>
      <c r="F866" t="s">
        <v>8221</v>
      </c>
      <c r="G866" t="s">
        <v>8224</v>
      </c>
      <c r="H866" t="s">
        <v>8246</v>
      </c>
      <c r="I866" s="9">
        <v>1381917540</v>
      </c>
      <c r="J866">
        <v>1379990038</v>
      </c>
      <c r="K866" t="b">
        <v>0</v>
      </c>
      <c r="L866">
        <v>79</v>
      </c>
      <c r="M866" t="b">
        <v>0</v>
      </c>
      <c r="N866" s="11">
        <f t="shared" si="54"/>
        <v>41.53846153846154</v>
      </c>
      <c r="O866" s="22">
        <f t="shared" si="52"/>
        <v>41541.106921296298</v>
      </c>
      <c r="P866" s="18">
        <f t="shared" si="53"/>
        <v>41563.415972222225</v>
      </c>
      <c r="Q866" t="s">
        <v>8278</v>
      </c>
      <c r="R866" s="7">
        <f t="shared" si="55"/>
        <v>34.177215189873415</v>
      </c>
      <c r="S866" s="12" t="s">
        <v>8324</v>
      </c>
      <c r="T866" t="s">
        <v>8327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7">
        <v>2200</v>
      </c>
      <c r="E867">
        <v>45</v>
      </c>
      <c r="F867" t="s">
        <v>8221</v>
      </c>
      <c r="G867" t="s">
        <v>8224</v>
      </c>
      <c r="H867" t="s">
        <v>8246</v>
      </c>
      <c r="I867" s="9">
        <v>1358361197</v>
      </c>
      <c r="J867">
        <v>1353177197</v>
      </c>
      <c r="K867" t="b">
        <v>0</v>
      </c>
      <c r="L867">
        <v>2</v>
      </c>
      <c r="M867" t="b">
        <v>0</v>
      </c>
      <c r="N867" s="11">
        <f t="shared" si="54"/>
        <v>2.0454545454545454</v>
      </c>
      <c r="O867" s="22">
        <f t="shared" si="52"/>
        <v>41230.77311342593</v>
      </c>
      <c r="P867" s="18">
        <f t="shared" si="53"/>
        <v>41290.77311342593</v>
      </c>
      <c r="Q867" t="s">
        <v>8278</v>
      </c>
      <c r="R867" s="7">
        <f t="shared" si="55"/>
        <v>22.5</v>
      </c>
      <c r="S867" s="12" t="s">
        <v>8324</v>
      </c>
      <c r="T867" t="s">
        <v>8327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7">
        <v>3500</v>
      </c>
      <c r="E868">
        <v>640</v>
      </c>
      <c r="F868" t="s">
        <v>8221</v>
      </c>
      <c r="G868" t="s">
        <v>8224</v>
      </c>
      <c r="H868" t="s">
        <v>8246</v>
      </c>
      <c r="I868" s="9">
        <v>1425136200</v>
      </c>
      <c r="J868">
        <v>1421853518</v>
      </c>
      <c r="K868" t="b">
        <v>0</v>
      </c>
      <c r="L868">
        <v>11</v>
      </c>
      <c r="M868" t="b">
        <v>0</v>
      </c>
      <c r="N868" s="11">
        <f t="shared" si="54"/>
        <v>18.285714285714285</v>
      </c>
      <c r="O868" s="22">
        <f t="shared" si="52"/>
        <v>42025.637939814813</v>
      </c>
      <c r="P868" s="18">
        <f t="shared" si="53"/>
        <v>42063.631944444445</v>
      </c>
      <c r="Q868" t="s">
        <v>8278</v>
      </c>
      <c r="R868" s="7">
        <f t="shared" si="55"/>
        <v>58.18181818181818</v>
      </c>
      <c r="S868" s="12" t="s">
        <v>8324</v>
      </c>
      <c r="T868" t="s">
        <v>8327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7">
        <v>5000</v>
      </c>
      <c r="E869">
        <v>1201</v>
      </c>
      <c r="F869" t="s">
        <v>8221</v>
      </c>
      <c r="G869" t="s">
        <v>8224</v>
      </c>
      <c r="H869" t="s">
        <v>8246</v>
      </c>
      <c r="I869" s="9">
        <v>1259643540</v>
      </c>
      <c r="J869">
        <v>1254450706</v>
      </c>
      <c r="K869" t="b">
        <v>0</v>
      </c>
      <c r="L869">
        <v>11</v>
      </c>
      <c r="M869" t="b">
        <v>0</v>
      </c>
      <c r="N869" s="11">
        <f t="shared" si="54"/>
        <v>24.02</v>
      </c>
      <c r="O869" s="22">
        <f t="shared" si="52"/>
        <v>40088.105393518519</v>
      </c>
      <c r="P869" s="18">
        <f t="shared" si="53"/>
        <v>40148.207638888889</v>
      </c>
      <c r="Q869" t="s">
        <v>8278</v>
      </c>
      <c r="R869" s="7">
        <f t="shared" si="55"/>
        <v>109.18181818181819</v>
      </c>
      <c r="S869" s="12" t="s">
        <v>8324</v>
      </c>
      <c r="T869" t="s">
        <v>8327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7">
        <v>45000</v>
      </c>
      <c r="E870">
        <v>50</v>
      </c>
      <c r="F870" t="s">
        <v>8221</v>
      </c>
      <c r="G870" t="s">
        <v>8224</v>
      </c>
      <c r="H870" t="s">
        <v>8246</v>
      </c>
      <c r="I870" s="9">
        <v>1389055198</v>
      </c>
      <c r="J870">
        <v>1386463198</v>
      </c>
      <c r="K870" t="b">
        <v>0</v>
      </c>
      <c r="L870">
        <v>1</v>
      </c>
      <c r="M870" t="b">
        <v>0</v>
      </c>
      <c r="N870" s="11">
        <f t="shared" si="54"/>
        <v>0.1111111111111111</v>
      </c>
      <c r="O870" s="22">
        <f t="shared" si="52"/>
        <v>41616.027754629627</v>
      </c>
      <c r="P870" s="18">
        <f t="shared" si="53"/>
        <v>41646.027754629627</v>
      </c>
      <c r="Q870" t="s">
        <v>8278</v>
      </c>
      <c r="R870" s="7">
        <f t="shared" si="55"/>
        <v>50</v>
      </c>
      <c r="S870" s="12" t="s">
        <v>8324</v>
      </c>
      <c r="T870" t="s">
        <v>8327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7">
        <v>8800</v>
      </c>
      <c r="E871">
        <v>1040</v>
      </c>
      <c r="F871" t="s">
        <v>8221</v>
      </c>
      <c r="G871" t="s">
        <v>8224</v>
      </c>
      <c r="H871" t="s">
        <v>8246</v>
      </c>
      <c r="I871" s="9">
        <v>1365448657</v>
      </c>
      <c r="J871">
        <v>1362860257</v>
      </c>
      <c r="K871" t="b">
        <v>0</v>
      </c>
      <c r="L871">
        <v>3</v>
      </c>
      <c r="M871" t="b">
        <v>0</v>
      </c>
      <c r="N871" s="11">
        <f t="shared" si="54"/>
        <v>11.818181818181818</v>
      </c>
      <c r="O871" s="22">
        <f t="shared" si="52"/>
        <v>41342.845567129632</v>
      </c>
      <c r="P871" s="18">
        <f t="shared" si="53"/>
        <v>41372.803900462961</v>
      </c>
      <c r="Q871" t="s">
        <v>8278</v>
      </c>
      <c r="R871" s="7">
        <f t="shared" si="55"/>
        <v>346.66666666666669</v>
      </c>
      <c r="S871" s="12" t="s">
        <v>8324</v>
      </c>
      <c r="T871" t="s">
        <v>8327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7">
        <v>20000</v>
      </c>
      <c r="E872">
        <v>62</v>
      </c>
      <c r="F872" t="s">
        <v>8221</v>
      </c>
      <c r="G872" t="s">
        <v>8225</v>
      </c>
      <c r="H872" t="s">
        <v>8247</v>
      </c>
      <c r="I872" s="9">
        <v>1377995523</v>
      </c>
      <c r="J872">
        <v>1375403523</v>
      </c>
      <c r="K872" t="b">
        <v>0</v>
      </c>
      <c r="L872">
        <v>5</v>
      </c>
      <c r="M872" t="b">
        <v>0</v>
      </c>
      <c r="N872" s="11">
        <f t="shared" si="54"/>
        <v>0.31</v>
      </c>
      <c r="O872" s="22">
        <f t="shared" si="52"/>
        <v>41488.022256944445</v>
      </c>
      <c r="P872" s="18">
        <f t="shared" si="53"/>
        <v>41518.022256944445</v>
      </c>
      <c r="Q872" t="s">
        <v>8278</v>
      </c>
      <c r="R872" s="7">
        <f t="shared" si="55"/>
        <v>12.4</v>
      </c>
      <c r="S872" s="12" t="s">
        <v>8324</v>
      </c>
      <c r="T872" t="s">
        <v>8327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7">
        <v>6000</v>
      </c>
      <c r="E873">
        <v>325</v>
      </c>
      <c r="F873" t="s">
        <v>8221</v>
      </c>
      <c r="G873" t="s">
        <v>8224</v>
      </c>
      <c r="H873" t="s">
        <v>8246</v>
      </c>
      <c r="I873" s="9">
        <v>1385735295</v>
      </c>
      <c r="J873">
        <v>1383139695</v>
      </c>
      <c r="K873" t="b">
        <v>0</v>
      </c>
      <c r="L873">
        <v>12</v>
      </c>
      <c r="M873" t="b">
        <v>0</v>
      </c>
      <c r="N873" s="11">
        <f t="shared" si="54"/>
        <v>5.416666666666667</v>
      </c>
      <c r="O873" s="22">
        <f t="shared" si="52"/>
        <v>41577.561284722222</v>
      </c>
      <c r="P873" s="18">
        <f t="shared" si="53"/>
        <v>41607.602951388886</v>
      </c>
      <c r="Q873" t="s">
        <v>8278</v>
      </c>
      <c r="R873" s="7">
        <f t="shared" si="55"/>
        <v>27.083333333333332</v>
      </c>
      <c r="S873" s="12" t="s">
        <v>8324</v>
      </c>
      <c r="T873" t="s">
        <v>8327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7">
        <v>8000</v>
      </c>
      <c r="E874">
        <v>65</v>
      </c>
      <c r="F874" t="s">
        <v>8221</v>
      </c>
      <c r="G874" t="s">
        <v>8224</v>
      </c>
      <c r="H874" t="s">
        <v>8246</v>
      </c>
      <c r="I874" s="9">
        <v>1299786527</v>
      </c>
      <c r="J874">
        <v>1295898527</v>
      </c>
      <c r="K874" t="b">
        <v>0</v>
      </c>
      <c r="L874">
        <v>2</v>
      </c>
      <c r="M874" t="b">
        <v>0</v>
      </c>
      <c r="N874" s="11">
        <f t="shared" si="54"/>
        <v>0.8125</v>
      </c>
      <c r="O874" s="22">
        <f t="shared" si="52"/>
        <v>40567.825543981482</v>
      </c>
      <c r="P874" s="18">
        <f t="shared" si="53"/>
        <v>40612.825543981482</v>
      </c>
      <c r="Q874" t="s">
        <v>8278</v>
      </c>
      <c r="R874" s="7">
        <f t="shared" si="55"/>
        <v>32.5</v>
      </c>
      <c r="S874" s="12" t="s">
        <v>8324</v>
      </c>
      <c r="T874" t="s">
        <v>8327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7">
        <v>3500</v>
      </c>
      <c r="E875">
        <v>45</v>
      </c>
      <c r="F875" t="s">
        <v>8221</v>
      </c>
      <c r="G875" t="s">
        <v>8224</v>
      </c>
      <c r="H875" t="s">
        <v>8246</v>
      </c>
      <c r="I875" s="9">
        <v>1352610040</v>
      </c>
      <c r="J875">
        <v>1349150440</v>
      </c>
      <c r="K875" t="b">
        <v>0</v>
      </c>
      <c r="L875">
        <v>5</v>
      </c>
      <c r="M875" t="b">
        <v>0</v>
      </c>
      <c r="N875" s="11">
        <f t="shared" si="54"/>
        <v>1.2857142857142856</v>
      </c>
      <c r="O875" s="22">
        <f t="shared" si="52"/>
        <v>41184.167129629634</v>
      </c>
      <c r="P875" s="18">
        <f t="shared" si="53"/>
        <v>41224.208796296298</v>
      </c>
      <c r="Q875" t="s">
        <v>8278</v>
      </c>
      <c r="R875" s="7">
        <f t="shared" si="55"/>
        <v>9</v>
      </c>
      <c r="S875" s="12" t="s">
        <v>8324</v>
      </c>
      <c r="T875" t="s">
        <v>8327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7">
        <v>3000</v>
      </c>
      <c r="E876">
        <v>730</v>
      </c>
      <c r="F876" t="s">
        <v>8221</v>
      </c>
      <c r="G876" t="s">
        <v>8224</v>
      </c>
      <c r="H876" t="s">
        <v>8246</v>
      </c>
      <c r="I876" s="9">
        <v>1367676034</v>
      </c>
      <c r="J876">
        <v>1365084034</v>
      </c>
      <c r="K876" t="b">
        <v>0</v>
      </c>
      <c r="L876">
        <v>21</v>
      </c>
      <c r="M876" t="b">
        <v>0</v>
      </c>
      <c r="N876" s="11">
        <f t="shared" si="54"/>
        <v>24.333333333333336</v>
      </c>
      <c r="O876" s="22">
        <f t="shared" si="52"/>
        <v>41368.583726851852</v>
      </c>
      <c r="P876" s="18">
        <f t="shared" si="53"/>
        <v>41398.583726851852</v>
      </c>
      <c r="Q876" t="s">
        <v>8278</v>
      </c>
      <c r="R876" s="7">
        <f t="shared" si="55"/>
        <v>34.761904761904759</v>
      </c>
      <c r="S876" s="12" t="s">
        <v>8324</v>
      </c>
      <c r="T876" t="s">
        <v>8327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7">
        <v>5000</v>
      </c>
      <c r="E877">
        <v>0</v>
      </c>
      <c r="F877" t="s">
        <v>8221</v>
      </c>
      <c r="G877" t="s">
        <v>8224</v>
      </c>
      <c r="H877" t="s">
        <v>8246</v>
      </c>
      <c r="I877" s="9">
        <v>1442856131</v>
      </c>
      <c r="J877">
        <v>1441128131</v>
      </c>
      <c r="K877" t="b">
        <v>0</v>
      </c>
      <c r="L877">
        <v>0</v>
      </c>
      <c r="M877" t="b">
        <v>0</v>
      </c>
      <c r="N877" s="11">
        <f t="shared" si="54"/>
        <v>0</v>
      </c>
      <c r="O877" s="22">
        <f t="shared" si="52"/>
        <v>42248.723738425921</v>
      </c>
      <c r="P877" s="18">
        <f t="shared" si="53"/>
        <v>42268.723738425921</v>
      </c>
      <c r="Q877" t="s">
        <v>8278</v>
      </c>
      <c r="R877" s="7" t="e">
        <f t="shared" si="55"/>
        <v>#DIV/0!</v>
      </c>
      <c r="S877" s="12" t="s">
        <v>8324</v>
      </c>
      <c r="T877" t="s">
        <v>8327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7">
        <v>3152</v>
      </c>
      <c r="E878">
        <v>1286</v>
      </c>
      <c r="F878" t="s">
        <v>8221</v>
      </c>
      <c r="G878" t="s">
        <v>8225</v>
      </c>
      <c r="H878" t="s">
        <v>8247</v>
      </c>
      <c r="I878" s="9">
        <v>1359978927</v>
      </c>
      <c r="J878">
        <v>1357127727</v>
      </c>
      <c r="K878" t="b">
        <v>0</v>
      </c>
      <c r="L878">
        <v>45</v>
      </c>
      <c r="M878" t="b">
        <v>0</v>
      </c>
      <c r="N878" s="11">
        <f t="shared" si="54"/>
        <v>40.799492385786799</v>
      </c>
      <c r="O878" s="22">
        <f t="shared" si="52"/>
        <v>41276.496840277774</v>
      </c>
      <c r="P878" s="18">
        <f t="shared" si="53"/>
        <v>41309.496840277774</v>
      </c>
      <c r="Q878" t="s">
        <v>8278</v>
      </c>
      <c r="R878" s="7">
        <f t="shared" si="55"/>
        <v>28.577777777777779</v>
      </c>
      <c r="S878" s="12" t="s">
        <v>8324</v>
      </c>
      <c r="T878" t="s">
        <v>8327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7">
        <v>2000</v>
      </c>
      <c r="E879">
        <v>1351</v>
      </c>
      <c r="F879" t="s">
        <v>8221</v>
      </c>
      <c r="G879" t="s">
        <v>8224</v>
      </c>
      <c r="H879" t="s">
        <v>8246</v>
      </c>
      <c r="I879" s="9">
        <v>1387479360</v>
      </c>
      <c r="J879">
        <v>1384887360</v>
      </c>
      <c r="K879" t="b">
        <v>0</v>
      </c>
      <c r="L879">
        <v>29</v>
      </c>
      <c r="M879" t="b">
        <v>0</v>
      </c>
      <c r="N879" s="11">
        <f t="shared" si="54"/>
        <v>67.55</v>
      </c>
      <c r="O879" s="22">
        <f t="shared" si="52"/>
        <v>41597.788888888892</v>
      </c>
      <c r="P879" s="18">
        <f t="shared" si="53"/>
        <v>41627.788888888892</v>
      </c>
      <c r="Q879" t="s">
        <v>8278</v>
      </c>
      <c r="R879" s="7">
        <f t="shared" si="55"/>
        <v>46.586206896551722</v>
      </c>
      <c r="S879" s="12" t="s">
        <v>8324</v>
      </c>
      <c r="T879" t="s">
        <v>8327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7">
        <v>5000</v>
      </c>
      <c r="E880">
        <v>65</v>
      </c>
      <c r="F880" t="s">
        <v>8221</v>
      </c>
      <c r="G880" t="s">
        <v>8224</v>
      </c>
      <c r="H880" t="s">
        <v>8246</v>
      </c>
      <c r="I880" s="9">
        <v>1293082524</v>
      </c>
      <c r="J880">
        <v>1290490524</v>
      </c>
      <c r="K880" t="b">
        <v>0</v>
      </c>
      <c r="L880">
        <v>2</v>
      </c>
      <c r="M880" t="b">
        <v>0</v>
      </c>
      <c r="N880" s="11">
        <f t="shared" si="54"/>
        <v>1.3</v>
      </c>
      <c r="O880" s="22">
        <f t="shared" si="52"/>
        <v>40505.232916666668</v>
      </c>
      <c r="P880" s="18">
        <f t="shared" si="53"/>
        <v>40535.232916666668</v>
      </c>
      <c r="Q880" t="s">
        <v>8278</v>
      </c>
      <c r="R880" s="7">
        <f t="shared" si="55"/>
        <v>32.5</v>
      </c>
      <c r="S880" s="12" t="s">
        <v>8324</v>
      </c>
      <c r="T880" t="s">
        <v>8327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7">
        <v>2100</v>
      </c>
      <c r="E881">
        <v>644</v>
      </c>
      <c r="F881" t="s">
        <v>8221</v>
      </c>
      <c r="G881" t="s">
        <v>8224</v>
      </c>
      <c r="H881" t="s">
        <v>8246</v>
      </c>
      <c r="I881" s="9">
        <v>1338321305</v>
      </c>
      <c r="J881">
        <v>1336506905</v>
      </c>
      <c r="K881" t="b">
        <v>0</v>
      </c>
      <c r="L881">
        <v>30</v>
      </c>
      <c r="M881" t="b">
        <v>0</v>
      </c>
      <c r="N881" s="11">
        <f t="shared" si="54"/>
        <v>30.666666666666664</v>
      </c>
      <c r="O881" s="22">
        <f t="shared" si="52"/>
        <v>41037.829918981479</v>
      </c>
      <c r="P881" s="18">
        <f t="shared" si="53"/>
        <v>41058.829918981479</v>
      </c>
      <c r="Q881" t="s">
        <v>8278</v>
      </c>
      <c r="R881" s="7">
        <f t="shared" si="55"/>
        <v>21.466666666666665</v>
      </c>
      <c r="S881" s="12" t="s">
        <v>8324</v>
      </c>
      <c r="T881" t="s">
        <v>8327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7">
        <v>3780</v>
      </c>
      <c r="E882">
        <v>113</v>
      </c>
      <c r="F882" t="s">
        <v>8221</v>
      </c>
      <c r="G882" t="s">
        <v>8224</v>
      </c>
      <c r="H882" t="s">
        <v>8246</v>
      </c>
      <c r="I882" s="9">
        <v>1351582938</v>
      </c>
      <c r="J882">
        <v>1348731738</v>
      </c>
      <c r="K882" t="b">
        <v>0</v>
      </c>
      <c r="L882">
        <v>8</v>
      </c>
      <c r="M882" t="b">
        <v>0</v>
      </c>
      <c r="N882" s="11">
        <f t="shared" si="54"/>
        <v>2.9894179894179893</v>
      </c>
      <c r="O882" s="22">
        <f t="shared" si="52"/>
        <v>41179.32104166667</v>
      </c>
      <c r="P882" s="18">
        <f t="shared" si="53"/>
        <v>41212.32104166667</v>
      </c>
      <c r="Q882" t="s">
        <v>8279</v>
      </c>
      <c r="R882" s="7">
        <f t="shared" si="55"/>
        <v>14.125</v>
      </c>
      <c r="S882" s="12" t="s">
        <v>8324</v>
      </c>
      <c r="T882" t="s">
        <v>8328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7">
        <v>3750</v>
      </c>
      <c r="E883">
        <v>30</v>
      </c>
      <c r="F883" t="s">
        <v>8221</v>
      </c>
      <c r="G883" t="s">
        <v>8224</v>
      </c>
      <c r="H883" t="s">
        <v>8246</v>
      </c>
      <c r="I883" s="9">
        <v>1326520886</v>
      </c>
      <c r="J883">
        <v>1322632886</v>
      </c>
      <c r="K883" t="b">
        <v>0</v>
      </c>
      <c r="L883">
        <v>1</v>
      </c>
      <c r="M883" t="b">
        <v>0</v>
      </c>
      <c r="N883" s="11">
        <f t="shared" si="54"/>
        <v>0.8</v>
      </c>
      <c r="O883" s="22">
        <f t="shared" si="52"/>
        <v>40877.25099537037</v>
      </c>
      <c r="P883" s="18">
        <f t="shared" si="53"/>
        <v>40922.25099537037</v>
      </c>
      <c r="Q883" t="s">
        <v>8279</v>
      </c>
      <c r="R883" s="7">
        <f t="shared" si="55"/>
        <v>30</v>
      </c>
      <c r="S883" s="12" t="s">
        <v>8324</v>
      </c>
      <c r="T883" t="s">
        <v>8328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7">
        <v>1500</v>
      </c>
      <c r="E884">
        <v>302</v>
      </c>
      <c r="F884" t="s">
        <v>8221</v>
      </c>
      <c r="G884" t="s">
        <v>8224</v>
      </c>
      <c r="H884" t="s">
        <v>8246</v>
      </c>
      <c r="I884" s="9">
        <v>1315341550</v>
      </c>
      <c r="J884">
        <v>1312490350</v>
      </c>
      <c r="K884" t="b">
        <v>0</v>
      </c>
      <c r="L884">
        <v>14</v>
      </c>
      <c r="M884" t="b">
        <v>0</v>
      </c>
      <c r="N884" s="11">
        <f t="shared" si="54"/>
        <v>20.133333333333333</v>
      </c>
      <c r="O884" s="22">
        <f t="shared" si="52"/>
        <v>40759.860532407409</v>
      </c>
      <c r="P884" s="18">
        <f t="shared" si="53"/>
        <v>40792.860532407409</v>
      </c>
      <c r="Q884" t="s">
        <v>8279</v>
      </c>
      <c r="R884" s="7">
        <f t="shared" si="55"/>
        <v>21.571428571428573</v>
      </c>
      <c r="S884" s="12" t="s">
        <v>8324</v>
      </c>
      <c r="T884" t="s">
        <v>8328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7">
        <v>5000</v>
      </c>
      <c r="E885">
        <v>2001</v>
      </c>
      <c r="F885" t="s">
        <v>8221</v>
      </c>
      <c r="G885" t="s">
        <v>8224</v>
      </c>
      <c r="H885" t="s">
        <v>8246</v>
      </c>
      <c r="I885" s="9">
        <v>1456957635</v>
      </c>
      <c r="J885">
        <v>1451773635</v>
      </c>
      <c r="K885" t="b">
        <v>0</v>
      </c>
      <c r="L885">
        <v>24</v>
      </c>
      <c r="M885" t="b">
        <v>0</v>
      </c>
      <c r="N885" s="11">
        <f t="shared" si="54"/>
        <v>40.020000000000003</v>
      </c>
      <c r="O885" s="22">
        <f t="shared" si="52"/>
        <v>42371.935590277775</v>
      </c>
      <c r="P885" s="18">
        <f t="shared" si="53"/>
        <v>42431.935590277775</v>
      </c>
      <c r="Q885" t="s">
        <v>8279</v>
      </c>
      <c r="R885" s="7">
        <f t="shared" si="55"/>
        <v>83.375</v>
      </c>
      <c r="S885" s="12" t="s">
        <v>8324</v>
      </c>
      <c r="T885" t="s">
        <v>8328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7">
        <v>2000</v>
      </c>
      <c r="E886">
        <v>20</v>
      </c>
      <c r="F886" t="s">
        <v>8221</v>
      </c>
      <c r="G886" t="s">
        <v>8224</v>
      </c>
      <c r="H886" t="s">
        <v>8246</v>
      </c>
      <c r="I886" s="9">
        <v>1336789860</v>
      </c>
      <c r="J886">
        <v>1331666146</v>
      </c>
      <c r="K886" t="b">
        <v>0</v>
      </c>
      <c r="L886">
        <v>2</v>
      </c>
      <c r="M886" t="b">
        <v>0</v>
      </c>
      <c r="N886" s="11">
        <f t="shared" si="54"/>
        <v>1</v>
      </c>
      <c r="O886" s="22">
        <f t="shared" si="52"/>
        <v>40981.802615740737</v>
      </c>
      <c r="P886" s="18">
        <f t="shared" si="53"/>
        <v>41041.104861111111</v>
      </c>
      <c r="Q886" t="s">
        <v>8279</v>
      </c>
      <c r="R886" s="7">
        <f t="shared" si="55"/>
        <v>10</v>
      </c>
      <c r="S886" s="12" t="s">
        <v>8324</v>
      </c>
      <c r="T886" t="s">
        <v>8328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7">
        <v>1000</v>
      </c>
      <c r="E887">
        <v>750</v>
      </c>
      <c r="F887" t="s">
        <v>8221</v>
      </c>
      <c r="G887" t="s">
        <v>8224</v>
      </c>
      <c r="H887" t="s">
        <v>8246</v>
      </c>
      <c r="I887" s="9">
        <v>1483137311</v>
      </c>
      <c r="J887">
        <v>1481322911</v>
      </c>
      <c r="K887" t="b">
        <v>0</v>
      </c>
      <c r="L887">
        <v>21</v>
      </c>
      <c r="M887" t="b">
        <v>0</v>
      </c>
      <c r="N887" s="11">
        <f t="shared" si="54"/>
        <v>75</v>
      </c>
      <c r="O887" s="22">
        <f t="shared" si="52"/>
        <v>42713.941099537042</v>
      </c>
      <c r="P887" s="18">
        <f t="shared" si="53"/>
        <v>42734.941099537042</v>
      </c>
      <c r="Q887" t="s">
        <v>8279</v>
      </c>
      <c r="R887" s="7">
        <f t="shared" si="55"/>
        <v>35.714285714285715</v>
      </c>
      <c r="S887" s="12" t="s">
        <v>8324</v>
      </c>
      <c r="T887" t="s">
        <v>8328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7">
        <v>500</v>
      </c>
      <c r="E888">
        <v>205</v>
      </c>
      <c r="F888" t="s">
        <v>8221</v>
      </c>
      <c r="G888" t="s">
        <v>8224</v>
      </c>
      <c r="H888" t="s">
        <v>8246</v>
      </c>
      <c r="I888" s="9">
        <v>1473972813</v>
      </c>
      <c r="J888">
        <v>1471812813</v>
      </c>
      <c r="K888" t="b">
        <v>0</v>
      </c>
      <c r="L888">
        <v>7</v>
      </c>
      <c r="M888" t="b">
        <v>0</v>
      </c>
      <c r="N888" s="11">
        <f t="shared" si="54"/>
        <v>41</v>
      </c>
      <c r="O888" s="22">
        <f t="shared" si="52"/>
        <v>42603.870520833334</v>
      </c>
      <c r="P888" s="18">
        <f t="shared" si="53"/>
        <v>42628.870520833334</v>
      </c>
      <c r="Q888" t="s">
        <v>8279</v>
      </c>
      <c r="R888" s="7">
        <f t="shared" si="55"/>
        <v>29.285714285714285</v>
      </c>
      <c r="S888" s="12" t="s">
        <v>8324</v>
      </c>
      <c r="T888" t="s">
        <v>8328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7">
        <v>1000</v>
      </c>
      <c r="E889">
        <v>0</v>
      </c>
      <c r="F889" t="s">
        <v>8221</v>
      </c>
      <c r="G889" t="s">
        <v>8224</v>
      </c>
      <c r="H889" t="s">
        <v>8246</v>
      </c>
      <c r="I889" s="9">
        <v>1338159655</v>
      </c>
      <c r="J889">
        <v>1335567655</v>
      </c>
      <c r="K889" t="b">
        <v>0</v>
      </c>
      <c r="L889">
        <v>0</v>
      </c>
      <c r="M889" t="b">
        <v>0</v>
      </c>
      <c r="N889" s="11">
        <f t="shared" si="54"/>
        <v>0</v>
      </c>
      <c r="O889" s="22">
        <f t="shared" si="52"/>
        <v>41026.958969907406</v>
      </c>
      <c r="P889" s="18">
        <f t="shared" si="53"/>
        <v>41056.958969907406</v>
      </c>
      <c r="Q889" t="s">
        <v>8279</v>
      </c>
      <c r="R889" s="7" t="e">
        <f t="shared" si="55"/>
        <v>#DIV/0!</v>
      </c>
      <c r="S889" s="12" t="s">
        <v>8324</v>
      </c>
      <c r="T889" t="s">
        <v>8328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7">
        <v>1000</v>
      </c>
      <c r="E890">
        <v>72</v>
      </c>
      <c r="F890" t="s">
        <v>8221</v>
      </c>
      <c r="G890" t="s">
        <v>8224</v>
      </c>
      <c r="H890" t="s">
        <v>8246</v>
      </c>
      <c r="I890" s="9">
        <v>1314856800</v>
      </c>
      <c r="J890">
        <v>1311789885</v>
      </c>
      <c r="K890" t="b">
        <v>0</v>
      </c>
      <c r="L890">
        <v>4</v>
      </c>
      <c r="M890" t="b">
        <v>0</v>
      </c>
      <c r="N890" s="11">
        <f t="shared" si="54"/>
        <v>7.1999999999999993</v>
      </c>
      <c r="O890" s="22">
        <f t="shared" si="52"/>
        <v>40751.753298611111</v>
      </c>
      <c r="P890" s="18">
        <f t="shared" si="53"/>
        <v>40787.25</v>
      </c>
      <c r="Q890" t="s">
        <v>8279</v>
      </c>
      <c r="R890" s="7">
        <f t="shared" si="55"/>
        <v>18</v>
      </c>
      <c r="S890" s="12" t="s">
        <v>8324</v>
      </c>
      <c r="T890" t="s">
        <v>8328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7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9">
        <v>1412534943</v>
      </c>
      <c r="J891">
        <v>1409942943</v>
      </c>
      <c r="K891" t="b">
        <v>0</v>
      </c>
      <c r="L891">
        <v>32</v>
      </c>
      <c r="M891" t="b">
        <v>0</v>
      </c>
      <c r="N891" s="11">
        <f t="shared" si="54"/>
        <v>9.4412800000000008</v>
      </c>
      <c r="O891" s="22">
        <f t="shared" si="52"/>
        <v>41887.784062500003</v>
      </c>
      <c r="P891" s="18">
        <f t="shared" si="53"/>
        <v>41917.784062500003</v>
      </c>
      <c r="Q891" t="s">
        <v>8279</v>
      </c>
      <c r="R891" s="7">
        <f t="shared" si="55"/>
        <v>73.760000000000005</v>
      </c>
      <c r="S891" s="12" t="s">
        <v>8324</v>
      </c>
      <c r="T891" t="s">
        <v>8328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7">
        <v>3000</v>
      </c>
      <c r="E892">
        <v>125</v>
      </c>
      <c r="F892" t="s">
        <v>8221</v>
      </c>
      <c r="G892" t="s">
        <v>8224</v>
      </c>
      <c r="H892" t="s">
        <v>8246</v>
      </c>
      <c r="I892" s="9">
        <v>1385055979</v>
      </c>
      <c r="J892">
        <v>1382460379</v>
      </c>
      <c r="K892" t="b">
        <v>0</v>
      </c>
      <c r="L892">
        <v>4</v>
      </c>
      <c r="M892" t="b">
        <v>0</v>
      </c>
      <c r="N892" s="11">
        <f t="shared" si="54"/>
        <v>4.1666666666666661</v>
      </c>
      <c r="O892" s="22">
        <f t="shared" si="52"/>
        <v>41569.698831018519</v>
      </c>
      <c r="P892" s="18">
        <f t="shared" si="53"/>
        <v>41599.740497685183</v>
      </c>
      <c r="Q892" t="s">
        <v>8279</v>
      </c>
      <c r="R892" s="7">
        <f t="shared" si="55"/>
        <v>31.25</v>
      </c>
      <c r="S892" s="12" t="s">
        <v>8324</v>
      </c>
      <c r="T892" t="s">
        <v>8328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7">
        <v>8000</v>
      </c>
      <c r="E893">
        <v>260</v>
      </c>
      <c r="F893" t="s">
        <v>8221</v>
      </c>
      <c r="G893" t="s">
        <v>8224</v>
      </c>
      <c r="H893" t="s">
        <v>8246</v>
      </c>
      <c r="I893" s="9">
        <v>1408581930</v>
      </c>
      <c r="J893">
        <v>1405989930</v>
      </c>
      <c r="K893" t="b">
        <v>0</v>
      </c>
      <c r="L893">
        <v>9</v>
      </c>
      <c r="M893" t="b">
        <v>0</v>
      </c>
      <c r="N893" s="11">
        <f t="shared" si="54"/>
        <v>3.25</v>
      </c>
      <c r="O893" s="22">
        <f t="shared" si="52"/>
        <v>41842.031597222223</v>
      </c>
      <c r="P893" s="18">
        <f t="shared" si="53"/>
        <v>41872.031597222223</v>
      </c>
      <c r="Q893" t="s">
        <v>8279</v>
      </c>
      <c r="R893" s="7">
        <f t="shared" si="55"/>
        <v>28.888888888888889</v>
      </c>
      <c r="S893" s="12" t="s">
        <v>8324</v>
      </c>
      <c r="T893" t="s">
        <v>8328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7">
        <v>6000</v>
      </c>
      <c r="E894">
        <v>2445</v>
      </c>
      <c r="F894" t="s">
        <v>8221</v>
      </c>
      <c r="G894" t="s">
        <v>8224</v>
      </c>
      <c r="H894" t="s">
        <v>8246</v>
      </c>
      <c r="I894" s="9">
        <v>1280635200</v>
      </c>
      <c r="J894">
        <v>1273121283</v>
      </c>
      <c r="K894" t="b">
        <v>0</v>
      </c>
      <c r="L894">
        <v>17</v>
      </c>
      <c r="M894" t="b">
        <v>0</v>
      </c>
      <c r="N894" s="11">
        <f t="shared" si="54"/>
        <v>40.75</v>
      </c>
      <c r="O894" s="22">
        <f t="shared" si="52"/>
        <v>40304.20003472222</v>
      </c>
      <c r="P894" s="18">
        <f t="shared" si="53"/>
        <v>40391.166666666664</v>
      </c>
      <c r="Q894" t="s">
        <v>8279</v>
      </c>
      <c r="R894" s="7">
        <f t="shared" si="55"/>
        <v>143.8235294117647</v>
      </c>
      <c r="S894" s="12" t="s">
        <v>8324</v>
      </c>
      <c r="T894" t="s">
        <v>8328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7">
        <v>2000</v>
      </c>
      <c r="E895">
        <v>200</v>
      </c>
      <c r="F895" t="s">
        <v>8221</v>
      </c>
      <c r="G895" t="s">
        <v>8224</v>
      </c>
      <c r="H895" t="s">
        <v>8246</v>
      </c>
      <c r="I895" s="9">
        <v>1427920363</v>
      </c>
      <c r="J895">
        <v>1425331963</v>
      </c>
      <c r="K895" t="b">
        <v>0</v>
      </c>
      <c r="L895">
        <v>5</v>
      </c>
      <c r="M895" t="b">
        <v>0</v>
      </c>
      <c r="N895" s="11">
        <f t="shared" si="54"/>
        <v>10</v>
      </c>
      <c r="O895" s="22">
        <f t="shared" si="52"/>
        <v>42065.897719907407</v>
      </c>
      <c r="P895" s="18">
        <f t="shared" si="53"/>
        <v>42095.856053240743</v>
      </c>
      <c r="Q895" t="s">
        <v>8279</v>
      </c>
      <c r="R895" s="7">
        <f t="shared" si="55"/>
        <v>40</v>
      </c>
      <c r="S895" s="12" t="s">
        <v>8324</v>
      </c>
      <c r="T895" t="s">
        <v>8328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7">
        <v>20000</v>
      </c>
      <c r="E896">
        <v>7834</v>
      </c>
      <c r="F896" t="s">
        <v>8221</v>
      </c>
      <c r="G896" t="s">
        <v>8224</v>
      </c>
      <c r="H896" t="s">
        <v>8246</v>
      </c>
      <c r="I896" s="9">
        <v>1465169610</v>
      </c>
      <c r="J896">
        <v>1462577610</v>
      </c>
      <c r="K896" t="b">
        <v>0</v>
      </c>
      <c r="L896">
        <v>53</v>
      </c>
      <c r="M896" t="b">
        <v>0</v>
      </c>
      <c r="N896" s="11">
        <f t="shared" si="54"/>
        <v>39.17</v>
      </c>
      <c r="O896" s="22">
        <f t="shared" si="52"/>
        <v>42496.981597222228</v>
      </c>
      <c r="P896" s="18">
        <f t="shared" si="53"/>
        <v>42526.981597222228</v>
      </c>
      <c r="Q896" t="s">
        <v>8279</v>
      </c>
      <c r="R896" s="7">
        <f t="shared" si="55"/>
        <v>147.81132075471697</v>
      </c>
      <c r="S896" s="12" t="s">
        <v>8324</v>
      </c>
      <c r="T896" t="s">
        <v>8328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7">
        <v>8000</v>
      </c>
      <c r="E897">
        <v>195</v>
      </c>
      <c r="F897" t="s">
        <v>8221</v>
      </c>
      <c r="G897" t="s">
        <v>8224</v>
      </c>
      <c r="H897" t="s">
        <v>8246</v>
      </c>
      <c r="I897" s="9">
        <v>1287975829</v>
      </c>
      <c r="J897">
        <v>1284087829</v>
      </c>
      <c r="K897" t="b">
        <v>0</v>
      </c>
      <c r="L897">
        <v>7</v>
      </c>
      <c r="M897" t="b">
        <v>0</v>
      </c>
      <c r="N897" s="11">
        <f t="shared" si="54"/>
        <v>2.4375</v>
      </c>
      <c r="O897" s="22">
        <f t="shared" si="52"/>
        <v>40431.127650462964</v>
      </c>
      <c r="P897" s="18">
        <f t="shared" si="53"/>
        <v>40476.127650462964</v>
      </c>
      <c r="Q897" t="s">
        <v>8279</v>
      </c>
      <c r="R897" s="7">
        <f t="shared" si="55"/>
        <v>27.857142857142858</v>
      </c>
      <c r="S897" s="12" t="s">
        <v>8324</v>
      </c>
      <c r="T897" t="s">
        <v>8328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7">
        <v>8000</v>
      </c>
      <c r="E898">
        <v>3200</v>
      </c>
      <c r="F898" t="s">
        <v>8221</v>
      </c>
      <c r="G898" t="s">
        <v>8224</v>
      </c>
      <c r="H898" t="s">
        <v>8246</v>
      </c>
      <c r="I898" s="9">
        <v>1440734400</v>
      </c>
      <c r="J898">
        <v>1438549026</v>
      </c>
      <c r="K898" t="b">
        <v>0</v>
      </c>
      <c r="L898">
        <v>72</v>
      </c>
      <c r="M898" t="b">
        <v>0</v>
      </c>
      <c r="N898" s="11">
        <f t="shared" si="54"/>
        <v>40</v>
      </c>
      <c r="O898" s="22">
        <f t="shared" ref="O898:O961" si="56">(((J898/60)/60)/24)+DATE(1970,1,1)</f>
        <v>42218.872986111113</v>
      </c>
      <c r="P898" s="18">
        <f t="shared" ref="P898:P961" si="57">(((I898/60)/60)/24)+DATE(1970,1,1)</f>
        <v>42244.166666666672</v>
      </c>
      <c r="Q898" t="s">
        <v>8279</v>
      </c>
      <c r="R898" s="7">
        <f t="shared" si="55"/>
        <v>44.444444444444443</v>
      </c>
      <c r="S898" s="12" t="s">
        <v>8324</v>
      </c>
      <c r="T898" t="s">
        <v>8328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7">
        <v>3000</v>
      </c>
      <c r="E899">
        <v>0</v>
      </c>
      <c r="F899" t="s">
        <v>8221</v>
      </c>
      <c r="G899" t="s">
        <v>8224</v>
      </c>
      <c r="H899" t="s">
        <v>8246</v>
      </c>
      <c r="I899" s="9">
        <v>1354123908</v>
      </c>
      <c r="J899">
        <v>1351528308</v>
      </c>
      <c r="K899" t="b">
        <v>0</v>
      </c>
      <c r="L899">
        <v>0</v>
      </c>
      <c r="M899" t="b">
        <v>0</v>
      </c>
      <c r="N899" s="11">
        <f t="shared" ref="N899:N962" si="58">E899/D899*100</f>
        <v>0</v>
      </c>
      <c r="O899" s="22">
        <f t="shared" si="56"/>
        <v>41211.688750000001</v>
      </c>
      <c r="P899" s="18">
        <f t="shared" si="57"/>
        <v>41241.730416666665</v>
      </c>
      <c r="Q899" t="s">
        <v>8279</v>
      </c>
      <c r="R899" s="7" t="e">
        <f t="shared" ref="R899:R962" si="59">E899/L899</f>
        <v>#DIV/0!</v>
      </c>
      <c r="S899" s="12" t="s">
        <v>8324</v>
      </c>
      <c r="T899" t="s">
        <v>8328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7">
        <v>2500</v>
      </c>
      <c r="E900">
        <v>70</v>
      </c>
      <c r="F900" t="s">
        <v>8221</v>
      </c>
      <c r="G900" t="s">
        <v>8224</v>
      </c>
      <c r="H900" t="s">
        <v>8246</v>
      </c>
      <c r="I900" s="9">
        <v>1326651110</v>
      </c>
      <c r="J900">
        <v>1322763110</v>
      </c>
      <c r="K900" t="b">
        <v>0</v>
      </c>
      <c r="L900">
        <v>2</v>
      </c>
      <c r="M900" t="b">
        <v>0</v>
      </c>
      <c r="N900" s="11">
        <f t="shared" si="58"/>
        <v>2.8000000000000003</v>
      </c>
      <c r="O900" s="22">
        <f t="shared" si="56"/>
        <v>40878.758217592593</v>
      </c>
      <c r="P900" s="18">
        <f t="shared" si="57"/>
        <v>40923.758217592593</v>
      </c>
      <c r="Q900" t="s">
        <v>8279</v>
      </c>
      <c r="R900" s="7">
        <f t="shared" si="59"/>
        <v>35</v>
      </c>
      <c r="S900" s="12" t="s">
        <v>8324</v>
      </c>
      <c r="T900" t="s">
        <v>8328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7">
        <v>750</v>
      </c>
      <c r="E901">
        <v>280</v>
      </c>
      <c r="F901" t="s">
        <v>8221</v>
      </c>
      <c r="G901" t="s">
        <v>8224</v>
      </c>
      <c r="H901" t="s">
        <v>8246</v>
      </c>
      <c r="I901" s="9">
        <v>1306549362</v>
      </c>
      <c r="J901">
        <v>1302661362</v>
      </c>
      <c r="K901" t="b">
        <v>0</v>
      </c>
      <c r="L901">
        <v>8</v>
      </c>
      <c r="M901" t="b">
        <v>0</v>
      </c>
      <c r="N901" s="11">
        <f t="shared" si="58"/>
        <v>37.333333333333336</v>
      </c>
      <c r="O901" s="22">
        <f t="shared" si="56"/>
        <v>40646.099097222221</v>
      </c>
      <c r="P901" s="18">
        <f t="shared" si="57"/>
        <v>40691.099097222221</v>
      </c>
      <c r="Q901" t="s">
        <v>8279</v>
      </c>
      <c r="R901" s="7">
        <f t="shared" si="59"/>
        <v>35</v>
      </c>
      <c r="S901" s="12" t="s">
        <v>8324</v>
      </c>
      <c r="T901" t="s">
        <v>8328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7">
        <v>5000</v>
      </c>
      <c r="E902">
        <v>21</v>
      </c>
      <c r="F902" t="s">
        <v>8221</v>
      </c>
      <c r="G902" t="s">
        <v>8224</v>
      </c>
      <c r="H902" t="s">
        <v>8246</v>
      </c>
      <c r="I902" s="9">
        <v>1459365802</v>
      </c>
      <c r="J902">
        <v>1456777402</v>
      </c>
      <c r="K902" t="b">
        <v>0</v>
      </c>
      <c r="L902">
        <v>2</v>
      </c>
      <c r="M902" t="b">
        <v>0</v>
      </c>
      <c r="N902" s="11">
        <f t="shared" si="58"/>
        <v>0.42</v>
      </c>
      <c r="O902" s="22">
        <f t="shared" si="56"/>
        <v>42429.84956018519</v>
      </c>
      <c r="P902" s="18">
        <f t="shared" si="57"/>
        <v>42459.807893518519</v>
      </c>
      <c r="Q902" t="s">
        <v>8278</v>
      </c>
      <c r="R902" s="7">
        <f t="shared" si="59"/>
        <v>10.5</v>
      </c>
      <c r="S902" s="12" t="s">
        <v>8324</v>
      </c>
      <c r="T902" t="s">
        <v>8327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7">
        <v>6500</v>
      </c>
      <c r="E903">
        <v>0</v>
      </c>
      <c r="F903" t="s">
        <v>8221</v>
      </c>
      <c r="G903" t="s">
        <v>8224</v>
      </c>
      <c r="H903" t="s">
        <v>8246</v>
      </c>
      <c r="I903" s="9">
        <v>1276024260</v>
      </c>
      <c r="J903">
        <v>1272050914</v>
      </c>
      <c r="K903" t="b">
        <v>0</v>
      </c>
      <c r="L903">
        <v>0</v>
      </c>
      <c r="M903" t="b">
        <v>0</v>
      </c>
      <c r="N903" s="11">
        <f t="shared" si="58"/>
        <v>0</v>
      </c>
      <c r="O903" s="22">
        <f t="shared" si="56"/>
        <v>40291.81150462963</v>
      </c>
      <c r="P903" s="18">
        <f t="shared" si="57"/>
        <v>40337.799305555556</v>
      </c>
      <c r="Q903" t="s">
        <v>8278</v>
      </c>
      <c r="R903" s="7" t="e">
        <f t="shared" si="59"/>
        <v>#DIV/0!</v>
      </c>
      <c r="S903" s="12" t="s">
        <v>8324</v>
      </c>
      <c r="T903" t="s">
        <v>8327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7">
        <v>30000</v>
      </c>
      <c r="E904">
        <v>90</v>
      </c>
      <c r="F904" t="s">
        <v>8221</v>
      </c>
      <c r="G904" t="s">
        <v>8224</v>
      </c>
      <c r="H904" t="s">
        <v>8246</v>
      </c>
      <c r="I904" s="9">
        <v>1409412600</v>
      </c>
      <c r="J904">
        <v>1404947422</v>
      </c>
      <c r="K904" t="b">
        <v>0</v>
      </c>
      <c r="L904">
        <v>3</v>
      </c>
      <c r="M904" t="b">
        <v>0</v>
      </c>
      <c r="N904" s="11">
        <f t="shared" si="58"/>
        <v>0.3</v>
      </c>
      <c r="O904" s="22">
        <f t="shared" si="56"/>
        <v>41829.965532407405</v>
      </c>
      <c r="P904" s="18">
        <f t="shared" si="57"/>
        <v>41881.645833333336</v>
      </c>
      <c r="Q904" t="s">
        <v>8278</v>
      </c>
      <c r="R904" s="7">
        <f t="shared" si="59"/>
        <v>30</v>
      </c>
      <c r="S904" s="12" t="s">
        <v>8324</v>
      </c>
      <c r="T904" t="s">
        <v>8327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7">
        <v>5000</v>
      </c>
      <c r="E905">
        <v>160</v>
      </c>
      <c r="F905" t="s">
        <v>8221</v>
      </c>
      <c r="G905" t="s">
        <v>8224</v>
      </c>
      <c r="H905" t="s">
        <v>8246</v>
      </c>
      <c r="I905" s="9">
        <v>1348367100</v>
      </c>
      <c r="J905">
        <v>1346180780</v>
      </c>
      <c r="K905" t="b">
        <v>0</v>
      </c>
      <c r="L905">
        <v>4</v>
      </c>
      <c r="M905" t="b">
        <v>0</v>
      </c>
      <c r="N905" s="11">
        <f t="shared" si="58"/>
        <v>3.2</v>
      </c>
      <c r="O905" s="22">
        <f t="shared" si="56"/>
        <v>41149.796064814815</v>
      </c>
      <c r="P905" s="18">
        <f t="shared" si="57"/>
        <v>41175.100694444445</v>
      </c>
      <c r="Q905" t="s">
        <v>8278</v>
      </c>
      <c r="R905" s="7">
        <f t="shared" si="59"/>
        <v>40</v>
      </c>
      <c r="S905" s="12" t="s">
        <v>8324</v>
      </c>
      <c r="T905" t="s">
        <v>8327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7">
        <v>50000</v>
      </c>
      <c r="E906">
        <v>151</v>
      </c>
      <c r="F906" t="s">
        <v>8221</v>
      </c>
      <c r="G906" t="s">
        <v>8224</v>
      </c>
      <c r="H906" t="s">
        <v>8246</v>
      </c>
      <c r="I906" s="9">
        <v>1451786137</v>
      </c>
      <c r="J906">
        <v>1449194137</v>
      </c>
      <c r="K906" t="b">
        <v>0</v>
      </c>
      <c r="L906">
        <v>3</v>
      </c>
      <c r="M906" t="b">
        <v>0</v>
      </c>
      <c r="N906" s="11">
        <f t="shared" si="58"/>
        <v>0.30199999999999999</v>
      </c>
      <c r="O906" s="22">
        <f t="shared" si="56"/>
        <v>42342.080289351856</v>
      </c>
      <c r="P906" s="18">
        <f t="shared" si="57"/>
        <v>42372.080289351856</v>
      </c>
      <c r="Q906" t="s">
        <v>8278</v>
      </c>
      <c r="R906" s="7">
        <f t="shared" si="59"/>
        <v>50.333333333333336</v>
      </c>
      <c r="S906" s="12" t="s">
        <v>8324</v>
      </c>
      <c r="T906" t="s">
        <v>8327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7">
        <v>6500</v>
      </c>
      <c r="E907">
        <v>196</v>
      </c>
      <c r="F907" t="s">
        <v>8221</v>
      </c>
      <c r="G907" t="s">
        <v>8224</v>
      </c>
      <c r="H907" t="s">
        <v>8246</v>
      </c>
      <c r="I907" s="9">
        <v>1295847926</v>
      </c>
      <c r="J907">
        <v>1290663926</v>
      </c>
      <c r="K907" t="b">
        <v>0</v>
      </c>
      <c r="L907">
        <v>6</v>
      </c>
      <c r="M907" t="b">
        <v>0</v>
      </c>
      <c r="N907" s="11">
        <f t="shared" si="58"/>
        <v>3.0153846153846153</v>
      </c>
      <c r="O907" s="22">
        <f t="shared" si="56"/>
        <v>40507.239884259259</v>
      </c>
      <c r="P907" s="18">
        <f t="shared" si="57"/>
        <v>40567.239884259259</v>
      </c>
      <c r="Q907" t="s">
        <v>8278</v>
      </c>
      <c r="R907" s="7">
        <f t="shared" si="59"/>
        <v>32.666666666666664</v>
      </c>
      <c r="S907" s="12" t="s">
        <v>8324</v>
      </c>
      <c r="T907" t="s">
        <v>8327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7">
        <v>15000</v>
      </c>
      <c r="E908">
        <v>0</v>
      </c>
      <c r="F908" t="s">
        <v>8221</v>
      </c>
      <c r="G908" t="s">
        <v>8224</v>
      </c>
      <c r="H908" t="s">
        <v>8246</v>
      </c>
      <c r="I908" s="9">
        <v>1394681590</v>
      </c>
      <c r="J908">
        <v>1392093190</v>
      </c>
      <c r="K908" t="b">
        <v>0</v>
      </c>
      <c r="L908">
        <v>0</v>
      </c>
      <c r="M908" t="b">
        <v>0</v>
      </c>
      <c r="N908" s="11">
        <f t="shared" si="58"/>
        <v>0</v>
      </c>
      <c r="O908" s="22">
        <f t="shared" si="56"/>
        <v>41681.189699074072</v>
      </c>
      <c r="P908" s="18">
        <f t="shared" si="57"/>
        <v>41711.148032407407</v>
      </c>
      <c r="Q908" t="s">
        <v>8278</v>
      </c>
      <c r="R908" s="7" t="e">
        <f t="shared" si="59"/>
        <v>#DIV/0!</v>
      </c>
      <c r="S908" s="12" t="s">
        <v>8324</v>
      </c>
      <c r="T908" t="s">
        <v>8327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7">
        <v>2900</v>
      </c>
      <c r="E909">
        <v>0</v>
      </c>
      <c r="F909" t="s">
        <v>8221</v>
      </c>
      <c r="G909" t="s">
        <v>8224</v>
      </c>
      <c r="H909" t="s">
        <v>8246</v>
      </c>
      <c r="I909" s="9">
        <v>1315715823</v>
      </c>
      <c r="J909">
        <v>1313123823</v>
      </c>
      <c r="K909" t="b">
        <v>0</v>
      </c>
      <c r="L909">
        <v>0</v>
      </c>
      <c r="M909" t="b">
        <v>0</v>
      </c>
      <c r="N909" s="11">
        <f t="shared" si="58"/>
        <v>0</v>
      </c>
      <c r="O909" s="22">
        <f t="shared" si="56"/>
        <v>40767.192395833335</v>
      </c>
      <c r="P909" s="18">
        <f t="shared" si="57"/>
        <v>40797.192395833335</v>
      </c>
      <c r="Q909" t="s">
        <v>8278</v>
      </c>
      <c r="R909" s="7" t="e">
        <f t="shared" si="59"/>
        <v>#DIV/0!</v>
      </c>
      <c r="S909" s="12" t="s">
        <v>8324</v>
      </c>
      <c r="T909" t="s">
        <v>8327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7">
        <v>2500</v>
      </c>
      <c r="E910">
        <v>0</v>
      </c>
      <c r="F910" t="s">
        <v>8221</v>
      </c>
      <c r="G910" t="s">
        <v>8224</v>
      </c>
      <c r="H910" t="s">
        <v>8246</v>
      </c>
      <c r="I910" s="9">
        <v>1280206740</v>
      </c>
      <c r="J910">
        <v>1276283655</v>
      </c>
      <c r="K910" t="b">
        <v>0</v>
      </c>
      <c r="L910">
        <v>0</v>
      </c>
      <c r="M910" t="b">
        <v>0</v>
      </c>
      <c r="N910" s="11">
        <f t="shared" si="58"/>
        <v>0</v>
      </c>
      <c r="O910" s="22">
        <f t="shared" si="56"/>
        <v>40340.801562499997</v>
      </c>
      <c r="P910" s="18">
        <f t="shared" si="57"/>
        <v>40386.207638888889</v>
      </c>
      <c r="Q910" t="s">
        <v>8278</v>
      </c>
      <c r="R910" s="7" t="e">
        <f t="shared" si="59"/>
        <v>#DIV/0!</v>
      </c>
      <c r="S910" s="12" t="s">
        <v>8324</v>
      </c>
      <c r="T910" t="s">
        <v>8327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7">
        <v>16000</v>
      </c>
      <c r="E911">
        <v>520</v>
      </c>
      <c r="F911" t="s">
        <v>8221</v>
      </c>
      <c r="G911" t="s">
        <v>8224</v>
      </c>
      <c r="H911" t="s">
        <v>8246</v>
      </c>
      <c r="I911" s="9">
        <v>1343016000</v>
      </c>
      <c r="J911">
        <v>1340296440</v>
      </c>
      <c r="K911" t="b">
        <v>0</v>
      </c>
      <c r="L911">
        <v>8</v>
      </c>
      <c r="M911" t="b">
        <v>0</v>
      </c>
      <c r="N911" s="11">
        <f t="shared" si="58"/>
        <v>3.25</v>
      </c>
      <c r="O911" s="22">
        <f t="shared" si="56"/>
        <v>41081.69027777778</v>
      </c>
      <c r="P911" s="18">
        <f t="shared" si="57"/>
        <v>41113.166666666664</v>
      </c>
      <c r="Q911" t="s">
        <v>8278</v>
      </c>
      <c r="R911" s="7">
        <f t="shared" si="59"/>
        <v>65</v>
      </c>
      <c r="S911" s="12" t="s">
        <v>8324</v>
      </c>
      <c r="T911" t="s">
        <v>8327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7">
        <v>550</v>
      </c>
      <c r="E912">
        <v>123</v>
      </c>
      <c r="F912" t="s">
        <v>8221</v>
      </c>
      <c r="G912" t="s">
        <v>8225</v>
      </c>
      <c r="H912" t="s">
        <v>8247</v>
      </c>
      <c r="I912" s="9">
        <v>1488546319</v>
      </c>
      <c r="J912">
        <v>1483362319</v>
      </c>
      <c r="K912" t="b">
        <v>0</v>
      </c>
      <c r="L912">
        <v>5</v>
      </c>
      <c r="M912" t="b">
        <v>0</v>
      </c>
      <c r="N912" s="11">
        <f t="shared" si="58"/>
        <v>22.363636363636363</v>
      </c>
      <c r="O912" s="22">
        <f t="shared" si="56"/>
        <v>42737.545358796298</v>
      </c>
      <c r="P912" s="18">
        <f t="shared" si="57"/>
        <v>42797.545358796298</v>
      </c>
      <c r="Q912" t="s">
        <v>8278</v>
      </c>
      <c r="R912" s="7">
        <f t="shared" si="59"/>
        <v>24.6</v>
      </c>
      <c r="S912" s="12" t="s">
        <v>8324</v>
      </c>
      <c r="T912" t="s">
        <v>8327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7">
        <v>100000</v>
      </c>
      <c r="E913">
        <v>0</v>
      </c>
      <c r="F913" t="s">
        <v>8221</v>
      </c>
      <c r="G913" t="s">
        <v>8224</v>
      </c>
      <c r="H913" t="s">
        <v>8246</v>
      </c>
      <c r="I913" s="9">
        <v>1390522045</v>
      </c>
      <c r="J913">
        <v>1388707645</v>
      </c>
      <c r="K913" t="b">
        <v>0</v>
      </c>
      <c r="L913">
        <v>0</v>
      </c>
      <c r="M913" t="b">
        <v>0</v>
      </c>
      <c r="N913" s="11">
        <f t="shared" si="58"/>
        <v>0</v>
      </c>
      <c r="O913" s="22">
        <f t="shared" si="56"/>
        <v>41642.005150462966</v>
      </c>
      <c r="P913" s="18">
        <f t="shared" si="57"/>
        <v>41663.005150462966</v>
      </c>
      <c r="Q913" t="s">
        <v>8278</v>
      </c>
      <c r="R913" s="7" t="e">
        <f t="shared" si="59"/>
        <v>#DIV/0!</v>
      </c>
      <c r="S913" s="12" t="s">
        <v>8324</v>
      </c>
      <c r="T913" t="s">
        <v>8327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7">
        <v>3500</v>
      </c>
      <c r="E914">
        <v>30</v>
      </c>
      <c r="F914" t="s">
        <v>8221</v>
      </c>
      <c r="G914" t="s">
        <v>8224</v>
      </c>
      <c r="H914" t="s">
        <v>8246</v>
      </c>
      <c r="I914" s="9">
        <v>1355197047</v>
      </c>
      <c r="J914">
        <v>1350009447</v>
      </c>
      <c r="K914" t="b">
        <v>0</v>
      </c>
      <c r="L914">
        <v>2</v>
      </c>
      <c r="M914" t="b">
        <v>0</v>
      </c>
      <c r="N914" s="11">
        <f t="shared" si="58"/>
        <v>0.85714285714285721</v>
      </c>
      <c r="O914" s="22">
        <f t="shared" si="56"/>
        <v>41194.109340277777</v>
      </c>
      <c r="P914" s="18">
        <f t="shared" si="57"/>
        <v>41254.151006944441</v>
      </c>
      <c r="Q914" t="s">
        <v>8278</v>
      </c>
      <c r="R914" s="7">
        <f t="shared" si="59"/>
        <v>15</v>
      </c>
      <c r="S914" s="12" t="s">
        <v>8324</v>
      </c>
      <c r="T914" t="s">
        <v>8327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7">
        <v>30000</v>
      </c>
      <c r="E915">
        <v>1982</v>
      </c>
      <c r="F915" t="s">
        <v>8221</v>
      </c>
      <c r="G915" t="s">
        <v>8224</v>
      </c>
      <c r="H915" t="s">
        <v>8246</v>
      </c>
      <c r="I915" s="9">
        <v>1336188019</v>
      </c>
      <c r="J915">
        <v>1333596019</v>
      </c>
      <c r="K915" t="b">
        <v>0</v>
      </c>
      <c r="L915">
        <v>24</v>
      </c>
      <c r="M915" t="b">
        <v>0</v>
      </c>
      <c r="N915" s="11">
        <f t="shared" si="58"/>
        <v>6.6066666666666665</v>
      </c>
      <c r="O915" s="22">
        <f t="shared" si="56"/>
        <v>41004.139108796298</v>
      </c>
      <c r="P915" s="18">
        <f t="shared" si="57"/>
        <v>41034.139108796298</v>
      </c>
      <c r="Q915" t="s">
        <v>8278</v>
      </c>
      <c r="R915" s="7">
        <f t="shared" si="59"/>
        <v>82.583333333333329</v>
      </c>
      <c r="S915" s="12" t="s">
        <v>8324</v>
      </c>
      <c r="T915" t="s">
        <v>8327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7">
        <v>1500</v>
      </c>
      <c r="E916">
        <v>0</v>
      </c>
      <c r="F916" t="s">
        <v>8221</v>
      </c>
      <c r="G916" t="s">
        <v>8224</v>
      </c>
      <c r="H916" t="s">
        <v>8246</v>
      </c>
      <c r="I916" s="9">
        <v>1345918747</v>
      </c>
      <c r="J916">
        <v>1343326747</v>
      </c>
      <c r="K916" t="b">
        <v>0</v>
      </c>
      <c r="L916">
        <v>0</v>
      </c>
      <c r="M916" t="b">
        <v>0</v>
      </c>
      <c r="N916" s="11">
        <f t="shared" si="58"/>
        <v>0</v>
      </c>
      <c r="O916" s="22">
        <f t="shared" si="56"/>
        <v>41116.763275462967</v>
      </c>
      <c r="P916" s="18">
        <f t="shared" si="57"/>
        <v>41146.763275462967</v>
      </c>
      <c r="Q916" t="s">
        <v>8278</v>
      </c>
      <c r="R916" s="7" t="e">
        <f t="shared" si="59"/>
        <v>#DIV/0!</v>
      </c>
      <c r="S916" s="12" t="s">
        <v>8324</v>
      </c>
      <c r="T916" t="s">
        <v>8327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7">
        <v>6500</v>
      </c>
      <c r="E917">
        <v>375</v>
      </c>
      <c r="F917" t="s">
        <v>8221</v>
      </c>
      <c r="G917" t="s">
        <v>8224</v>
      </c>
      <c r="H917" t="s">
        <v>8246</v>
      </c>
      <c r="I917" s="9">
        <v>1330577940</v>
      </c>
      <c r="J917">
        <v>1327853914</v>
      </c>
      <c r="K917" t="b">
        <v>0</v>
      </c>
      <c r="L917">
        <v>9</v>
      </c>
      <c r="M917" t="b">
        <v>0</v>
      </c>
      <c r="N917" s="11">
        <f t="shared" si="58"/>
        <v>5.7692307692307692</v>
      </c>
      <c r="O917" s="22">
        <f t="shared" si="56"/>
        <v>40937.679560185185</v>
      </c>
      <c r="P917" s="18">
        <f t="shared" si="57"/>
        <v>40969.207638888889</v>
      </c>
      <c r="Q917" t="s">
        <v>8278</v>
      </c>
      <c r="R917" s="7">
        <f t="shared" si="59"/>
        <v>41.666666666666664</v>
      </c>
      <c r="S917" s="12" t="s">
        <v>8324</v>
      </c>
      <c r="T917" t="s">
        <v>8327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7">
        <v>3300</v>
      </c>
      <c r="E918">
        <v>0</v>
      </c>
      <c r="F918" t="s">
        <v>8221</v>
      </c>
      <c r="G918" t="s">
        <v>8224</v>
      </c>
      <c r="H918" t="s">
        <v>8246</v>
      </c>
      <c r="I918" s="9">
        <v>1287723600</v>
      </c>
      <c r="J918">
        <v>1284409734</v>
      </c>
      <c r="K918" t="b">
        <v>0</v>
      </c>
      <c r="L918">
        <v>0</v>
      </c>
      <c r="M918" t="b">
        <v>0</v>
      </c>
      <c r="N918" s="11">
        <f t="shared" si="58"/>
        <v>0</v>
      </c>
      <c r="O918" s="22">
        <f t="shared" si="56"/>
        <v>40434.853402777779</v>
      </c>
      <c r="P918" s="18">
        <f t="shared" si="57"/>
        <v>40473.208333333336</v>
      </c>
      <c r="Q918" t="s">
        <v>8278</v>
      </c>
      <c r="R918" s="7" t="e">
        <f t="shared" si="59"/>
        <v>#DIV/0!</v>
      </c>
      <c r="S918" s="12" t="s">
        <v>8324</v>
      </c>
      <c r="T918" t="s">
        <v>8327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7">
        <v>5000</v>
      </c>
      <c r="E919">
        <v>30</v>
      </c>
      <c r="F919" t="s">
        <v>8221</v>
      </c>
      <c r="G919" t="s">
        <v>8224</v>
      </c>
      <c r="H919" t="s">
        <v>8246</v>
      </c>
      <c r="I919" s="9">
        <v>1405305000</v>
      </c>
      <c r="J919">
        <v>1402612730</v>
      </c>
      <c r="K919" t="b">
        <v>0</v>
      </c>
      <c r="L919">
        <v>1</v>
      </c>
      <c r="M919" t="b">
        <v>0</v>
      </c>
      <c r="N919" s="11">
        <f t="shared" si="58"/>
        <v>0.6</v>
      </c>
      <c r="O919" s="22">
        <f t="shared" si="56"/>
        <v>41802.94363425926</v>
      </c>
      <c r="P919" s="18">
        <f t="shared" si="57"/>
        <v>41834.104166666664</v>
      </c>
      <c r="Q919" t="s">
        <v>8278</v>
      </c>
      <c r="R919" s="7">
        <f t="shared" si="59"/>
        <v>30</v>
      </c>
      <c r="S919" s="12" t="s">
        <v>8324</v>
      </c>
      <c r="T919" t="s">
        <v>8327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7">
        <v>3900</v>
      </c>
      <c r="E920">
        <v>196</v>
      </c>
      <c r="F920" t="s">
        <v>8221</v>
      </c>
      <c r="G920" t="s">
        <v>8225</v>
      </c>
      <c r="H920" t="s">
        <v>8247</v>
      </c>
      <c r="I920" s="9">
        <v>1417474761</v>
      </c>
      <c r="J920">
        <v>1414879161</v>
      </c>
      <c r="K920" t="b">
        <v>0</v>
      </c>
      <c r="L920">
        <v>10</v>
      </c>
      <c r="M920" t="b">
        <v>0</v>
      </c>
      <c r="N920" s="11">
        <f t="shared" si="58"/>
        <v>5.0256410256410255</v>
      </c>
      <c r="O920" s="22">
        <f t="shared" si="56"/>
        <v>41944.916215277779</v>
      </c>
      <c r="P920" s="18">
        <f t="shared" si="57"/>
        <v>41974.957881944443</v>
      </c>
      <c r="Q920" t="s">
        <v>8278</v>
      </c>
      <c r="R920" s="7">
        <f t="shared" si="59"/>
        <v>19.600000000000001</v>
      </c>
      <c r="S920" s="12" t="s">
        <v>8324</v>
      </c>
      <c r="T920" t="s">
        <v>8327</v>
      </c>
    </row>
    <row r="921" spans="1:20" x14ac:dyDescent="0.35">
      <c r="A921">
        <v>919</v>
      </c>
      <c r="B921" s="3" t="s">
        <v>920</v>
      </c>
      <c r="C921" s="3" t="s">
        <v>5029</v>
      </c>
      <c r="D921" s="7">
        <v>20000</v>
      </c>
      <c r="E921">
        <v>100</v>
      </c>
      <c r="F921" t="s">
        <v>8221</v>
      </c>
      <c r="G921" t="s">
        <v>8224</v>
      </c>
      <c r="H921" t="s">
        <v>8246</v>
      </c>
      <c r="I921" s="9">
        <v>1355930645</v>
      </c>
      <c r="J921">
        <v>1352906645</v>
      </c>
      <c r="K921" t="b">
        <v>0</v>
      </c>
      <c r="L921">
        <v>1</v>
      </c>
      <c r="M921" t="b">
        <v>0</v>
      </c>
      <c r="N921" s="11">
        <f t="shared" si="58"/>
        <v>0.5</v>
      </c>
      <c r="O921" s="22">
        <f t="shared" si="56"/>
        <v>41227.641724537039</v>
      </c>
      <c r="P921" s="18">
        <f t="shared" si="57"/>
        <v>41262.641724537039</v>
      </c>
      <c r="Q921" t="s">
        <v>8278</v>
      </c>
      <c r="R921" s="7">
        <f t="shared" si="59"/>
        <v>100</v>
      </c>
      <c r="S921" s="12" t="s">
        <v>8324</v>
      </c>
      <c r="T921" t="s">
        <v>8327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7">
        <v>5500</v>
      </c>
      <c r="E922">
        <v>0</v>
      </c>
      <c r="F922" t="s">
        <v>8221</v>
      </c>
      <c r="G922" t="s">
        <v>8224</v>
      </c>
      <c r="H922" t="s">
        <v>8246</v>
      </c>
      <c r="I922" s="9">
        <v>1384448822</v>
      </c>
      <c r="J922">
        <v>1381853222</v>
      </c>
      <c r="K922" t="b">
        <v>0</v>
      </c>
      <c r="L922">
        <v>0</v>
      </c>
      <c r="M922" t="b">
        <v>0</v>
      </c>
      <c r="N922" s="11">
        <f t="shared" si="58"/>
        <v>0</v>
      </c>
      <c r="O922" s="22">
        <f t="shared" si="56"/>
        <v>41562.67155092593</v>
      </c>
      <c r="P922" s="18">
        <f t="shared" si="57"/>
        <v>41592.713217592594</v>
      </c>
      <c r="Q922" t="s">
        <v>8278</v>
      </c>
      <c r="R922" s="7" t="e">
        <f t="shared" si="59"/>
        <v>#DIV/0!</v>
      </c>
      <c r="S922" s="12" t="s">
        <v>8324</v>
      </c>
      <c r="T922" t="s">
        <v>8327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7">
        <v>15000</v>
      </c>
      <c r="E923">
        <v>4635</v>
      </c>
      <c r="F923" t="s">
        <v>8221</v>
      </c>
      <c r="G923" t="s">
        <v>8224</v>
      </c>
      <c r="H923" t="s">
        <v>8246</v>
      </c>
      <c r="I923" s="9">
        <v>1323666376</v>
      </c>
      <c r="J923">
        <v>1320033976</v>
      </c>
      <c r="K923" t="b">
        <v>0</v>
      </c>
      <c r="L923">
        <v>20</v>
      </c>
      <c r="M923" t="b">
        <v>0</v>
      </c>
      <c r="N923" s="11">
        <f t="shared" si="58"/>
        <v>30.9</v>
      </c>
      <c r="O923" s="22">
        <f t="shared" si="56"/>
        <v>40847.171018518515</v>
      </c>
      <c r="P923" s="18">
        <f t="shared" si="57"/>
        <v>40889.212685185186</v>
      </c>
      <c r="Q923" t="s">
        <v>8278</v>
      </c>
      <c r="R923" s="7">
        <f t="shared" si="59"/>
        <v>231.75</v>
      </c>
      <c r="S923" s="12" t="s">
        <v>8324</v>
      </c>
      <c r="T923" t="s">
        <v>8327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7">
        <v>27000</v>
      </c>
      <c r="E924">
        <v>5680</v>
      </c>
      <c r="F924" t="s">
        <v>8221</v>
      </c>
      <c r="G924" t="s">
        <v>8224</v>
      </c>
      <c r="H924" t="s">
        <v>8246</v>
      </c>
      <c r="I924" s="9">
        <v>1412167393</v>
      </c>
      <c r="J924">
        <v>1409143393</v>
      </c>
      <c r="K924" t="b">
        <v>0</v>
      </c>
      <c r="L924">
        <v>30</v>
      </c>
      <c r="M924" t="b">
        <v>0</v>
      </c>
      <c r="N924" s="11">
        <f t="shared" si="58"/>
        <v>21.037037037037038</v>
      </c>
      <c r="O924" s="22">
        <f t="shared" si="56"/>
        <v>41878.530011574076</v>
      </c>
      <c r="P924" s="18">
        <f t="shared" si="57"/>
        <v>41913.530011574076</v>
      </c>
      <c r="Q924" t="s">
        <v>8278</v>
      </c>
      <c r="R924" s="7">
        <f t="shared" si="59"/>
        <v>189.33333333333334</v>
      </c>
      <c r="S924" s="12" t="s">
        <v>8324</v>
      </c>
      <c r="T924" t="s">
        <v>8327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7">
        <v>15000</v>
      </c>
      <c r="E925">
        <v>330</v>
      </c>
      <c r="F925" t="s">
        <v>8221</v>
      </c>
      <c r="G925" t="s">
        <v>8224</v>
      </c>
      <c r="H925" t="s">
        <v>8246</v>
      </c>
      <c r="I925" s="9">
        <v>1416614523</v>
      </c>
      <c r="J925">
        <v>1414018923</v>
      </c>
      <c r="K925" t="b">
        <v>0</v>
      </c>
      <c r="L925">
        <v>6</v>
      </c>
      <c r="M925" t="b">
        <v>0</v>
      </c>
      <c r="N925" s="11">
        <f t="shared" si="58"/>
        <v>2.1999999999999997</v>
      </c>
      <c r="O925" s="22">
        <f t="shared" si="56"/>
        <v>41934.959756944445</v>
      </c>
      <c r="P925" s="18">
        <f t="shared" si="57"/>
        <v>41965.001423611116</v>
      </c>
      <c r="Q925" t="s">
        <v>8278</v>
      </c>
      <c r="R925" s="7">
        <f t="shared" si="59"/>
        <v>55</v>
      </c>
      <c r="S925" s="12" t="s">
        <v>8324</v>
      </c>
      <c r="T925" t="s">
        <v>8327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7">
        <v>3000</v>
      </c>
      <c r="E926">
        <v>327</v>
      </c>
      <c r="F926" t="s">
        <v>8221</v>
      </c>
      <c r="G926" t="s">
        <v>8224</v>
      </c>
      <c r="H926" t="s">
        <v>8246</v>
      </c>
      <c r="I926" s="9">
        <v>1360795069</v>
      </c>
      <c r="J926">
        <v>1358203069</v>
      </c>
      <c r="K926" t="b">
        <v>0</v>
      </c>
      <c r="L926">
        <v>15</v>
      </c>
      <c r="M926" t="b">
        <v>0</v>
      </c>
      <c r="N926" s="11">
        <f t="shared" si="58"/>
        <v>10.9</v>
      </c>
      <c r="O926" s="22">
        <f t="shared" si="56"/>
        <v>41288.942928240744</v>
      </c>
      <c r="P926" s="18">
        <f t="shared" si="57"/>
        <v>41318.942928240744</v>
      </c>
      <c r="Q926" t="s">
        <v>8278</v>
      </c>
      <c r="R926" s="7">
        <f t="shared" si="59"/>
        <v>21.8</v>
      </c>
      <c r="S926" s="12" t="s">
        <v>8324</v>
      </c>
      <c r="T926" t="s">
        <v>8327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7">
        <v>6000</v>
      </c>
      <c r="E927">
        <v>160</v>
      </c>
      <c r="F927" t="s">
        <v>8221</v>
      </c>
      <c r="G927" t="s">
        <v>8224</v>
      </c>
      <c r="H927" t="s">
        <v>8246</v>
      </c>
      <c r="I927" s="9">
        <v>1385590111</v>
      </c>
      <c r="J927">
        <v>1382994511</v>
      </c>
      <c r="K927" t="b">
        <v>0</v>
      </c>
      <c r="L927">
        <v>5</v>
      </c>
      <c r="M927" t="b">
        <v>0</v>
      </c>
      <c r="N927" s="11">
        <f t="shared" si="58"/>
        <v>2.666666666666667</v>
      </c>
      <c r="O927" s="22">
        <f t="shared" si="56"/>
        <v>41575.880914351852</v>
      </c>
      <c r="P927" s="18">
        <f t="shared" si="57"/>
        <v>41605.922581018516</v>
      </c>
      <c r="Q927" t="s">
        <v>8278</v>
      </c>
      <c r="R927" s="7">
        <f t="shared" si="59"/>
        <v>32</v>
      </c>
      <c r="S927" s="12" t="s">
        <v>8324</v>
      </c>
      <c r="T927" t="s">
        <v>8327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7">
        <v>7000</v>
      </c>
      <c r="E928">
        <v>0</v>
      </c>
      <c r="F928" t="s">
        <v>8221</v>
      </c>
      <c r="G928" t="s">
        <v>8224</v>
      </c>
      <c r="H928" t="s">
        <v>8246</v>
      </c>
      <c r="I928" s="9">
        <v>1278628800</v>
      </c>
      <c r="J928">
        <v>1276043330</v>
      </c>
      <c r="K928" t="b">
        <v>0</v>
      </c>
      <c r="L928">
        <v>0</v>
      </c>
      <c r="M928" t="b">
        <v>0</v>
      </c>
      <c r="N928" s="11">
        <f t="shared" si="58"/>
        <v>0</v>
      </c>
      <c r="O928" s="22">
        <f t="shared" si="56"/>
        <v>40338.02002314815</v>
      </c>
      <c r="P928" s="18">
        <f t="shared" si="57"/>
        <v>40367.944444444445</v>
      </c>
      <c r="Q928" t="s">
        <v>8278</v>
      </c>
      <c r="R928" s="7" t="e">
        <f t="shared" si="59"/>
        <v>#DIV/0!</v>
      </c>
      <c r="S928" s="12" t="s">
        <v>8324</v>
      </c>
      <c r="T928" t="s">
        <v>8327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7">
        <v>20000</v>
      </c>
      <c r="E929">
        <v>0</v>
      </c>
      <c r="F929" t="s">
        <v>8221</v>
      </c>
      <c r="G929" t="s">
        <v>8224</v>
      </c>
      <c r="H929" t="s">
        <v>8246</v>
      </c>
      <c r="I929" s="9">
        <v>1337024695</v>
      </c>
      <c r="J929">
        <v>1334432695</v>
      </c>
      <c r="K929" t="b">
        <v>0</v>
      </c>
      <c r="L929">
        <v>0</v>
      </c>
      <c r="M929" t="b">
        <v>0</v>
      </c>
      <c r="N929" s="11">
        <f t="shared" si="58"/>
        <v>0</v>
      </c>
      <c r="O929" s="22">
        <f t="shared" si="56"/>
        <v>41013.822858796295</v>
      </c>
      <c r="P929" s="18">
        <f t="shared" si="57"/>
        <v>41043.822858796295</v>
      </c>
      <c r="Q929" t="s">
        <v>8278</v>
      </c>
      <c r="R929" s="7" t="e">
        <f t="shared" si="59"/>
        <v>#DIV/0!</v>
      </c>
      <c r="S929" s="12" t="s">
        <v>8324</v>
      </c>
      <c r="T929" t="s">
        <v>8327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7">
        <v>14500</v>
      </c>
      <c r="E930">
        <v>1575</v>
      </c>
      <c r="F930" t="s">
        <v>8221</v>
      </c>
      <c r="G930" t="s">
        <v>8224</v>
      </c>
      <c r="H930" t="s">
        <v>8246</v>
      </c>
      <c r="I930" s="9">
        <v>1353196800</v>
      </c>
      <c r="J930">
        <v>1348864913</v>
      </c>
      <c r="K930" t="b">
        <v>0</v>
      </c>
      <c r="L930">
        <v>28</v>
      </c>
      <c r="M930" t="b">
        <v>0</v>
      </c>
      <c r="N930" s="11">
        <f t="shared" si="58"/>
        <v>10.86206896551724</v>
      </c>
      <c r="O930" s="22">
        <f t="shared" si="56"/>
        <v>41180.86241898148</v>
      </c>
      <c r="P930" s="18">
        <f t="shared" si="57"/>
        <v>41231</v>
      </c>
      <c r="Q930" t="s">
        <v>8278</v>
      </c>
      <c r="R930" s="7">
        <f t="shared" si="59"/>
        <v>56.25</v>
      </c>
      <c r="S930" s="12" t="s">
        <v>8324</v>
      </c>
      <c r="T930" t="s">
        <v>8327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7">
        <v>500</v>
      </c>
      <c r="E931">
        <v>0</v>
      </c>
      <c r="F931" t="s">
        <v>8221</v>
      </c>
      <c r="G931" t="s">
        <v>8224</v>
      </c>
      <c r="H931" t="s">
        <v>8246</v>
      </c>
      <c r="I931" s="9">
        <v>1333946569</v>
      </c>
      <c r="J931">
        <v>1331358169</v>
      </c>
      <c r="K931" t="b">
        <v>0</v>
      </c>
      <c r="L931">
        <v>0</v>
      </c>
      <c r="M931" t="b">
        <v>0</v>
      </c>
      <c r="N931" s="11">
        <f t="shared" si="58"/>
        <v>0</v>
      </c>
      <c r="O931" s="22">
        <f t="shared" si="56"/>
        <v>40978.238067129627</v>
      </c>
      <c r="P931" s="18">
        <f t="shared" si="57"/>
        <v>41008.196400462963</v>
      </c>
      <c r="Q931" t="s">
        <v>8278</v>
      </c>
      <c r="R931" s="7" t="e">
        <f t="shared" si="59"/>
        <v>#DIV/0!</v>
      </c>
      <c r="S931" s="12" t="s">
        <v>8324</v>
      </c>
      <c r="T931" t="s">
        <v>8327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7">
        <v>900</v>
      </c>
      <c r="E932">
        <v>345</v>
      </c>
      <c r="F932" t="s">
        <v>8221</v>
      </c>
      <c r="G932" t="s">
        <v>8224</v>
      </c>
      <c r="H932" t="s">
        <v>8246</v>
      </c>
      <c r="I932" s="9">
        <v>1277501520</v>
      </c>
      <c r="J932">
        <v>1273874306</v>
      </c>
      <c r="K932" t="b">
        <v>0</v>
      </c>
      <c r="L932">
        <v>5</v>
      </c>
      <c r="M932" t="b">
        <v>0</v>
      </c>
      <c r="N932" s="11">
        <f t="shared" si="58"/>
        <v>38.333333333333336</v>
      </c>
      <c r="O932" s="22">
        <f t="shared" si="56"/>
        <v>40312.915578703702</v>
      </c>
      <c r="P932" s="18">
        <f t="shared" si="57"/>
        <v>40354.897222222222</v>
      </c>
      <c r="Q932" t="s">
        <v>8278</v>
      </c>
      <c r="R932" s="7">
        <f t="shared" si="59"/>
        <v>69</v>
      </c>
      <c r="S932" s="12" t="s">
        <v>8324</v>
      </c>
      <c r="T932" t="s">
        <v>8327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7">
        <v>2000</v>
      </c>
      <c r="E933">
        <v>131</v>
      </c>
      <c r="F933" t="s">
        <v>8221</v>
      </c>
      <c r="G933" t="s">
        <v>8225</v>
      </c>
      <c r="H933" t="s">
        <v>8247</v>
      </c>
      <c r="I933" s="9">
        <v>1395007200</v>
      </c>
      <c r="J933">
        <v>1392021502</v>
      </c>
      <c r="K933" t="b">
        <v>0</v>
      </c>
      <c r="L933">
        <v>7</v>
      </c>
      <c r="M933" t="b">
        <v>0</v>
      </c>
      <c r="N933" s="11">
        <f t="shared" si="58"/>
        <v>6.5500000000000007</v>
      </c>
      <c r="O933" s="22">
        <f t="shared" si="56"/>
        <v>41680.359976851854</v>
      </c>
      <c r="P933" s="18">
        <f t="shared" si="57"/>
        <v>41714.916666666664</v>
      </c>
      <c r="Q933" t="s">
        <v>8278</v>
      </c>
      <c r="R933" s="7">
        <f t="shared" si="59"/>
        <v>18.714285714285715</v>
      </c>
      <c r="S933" s="12" t="s">
        <v>8324</v>
      </c>
      <c r="T933" t="s">
        <v>8327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7">
        <v>9500</v>
      </c>
      <c r="E934">
        <v>1381</v>
      </c>
      <c r="F934" t="s">
        <v>8221</v>
      </c>
      <c r="G934" t="s">
        <v>8224</v>
      </c>
      <c r="H934" t="s">
        <v>8246</v>
      </c>
      <c r="I934" s="9">
        <v>1363990545</v>
      </c>
      <c r="J934">
        <v>1360106145</v>
      </c>
      <c r="K934" t="b">
        <v>0</v>
      </c>
      <c r="L934">
        <v>30</v>
      </c>
      <c r="M934" t="b">
        <v>0</v>
      </c>
      <c r="N934" s="11">
        <f t="shared" si="58"/>
        <v>14.536842105263158</v>
      </c>
      <c r="O934" s="22">
        <f t="shared" si="56"/>
        <v>41310.969270833331</v>
      </c>
      <c r="P934" s="18">
        <f t="shared" si="57"/>
        <v>41355.927604166667</v>
      </c>
      <c r="Q934" t="s">
        <v>8278</v>
      </c>
      <c r="R934" s="7">
        <f t="shared" si="59"/>
        <v>46.033333333333331</v>
      </c>
      <c r="S934" s="12" t="s">
        <v>8324</v>
      </c>
      <c r="T934" t="s">
        <v>8327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7">
        <v>2000</v>
      </c>
      <c r="E935">
        <v>120</v>
      </c>
      <c r="F935" t="s">
        <v>8221</v>
      </c>
      <c r="G935" t="s">
        <v>8224</v>
      </c>
      <c r="H935" t="s">
        <v>8246</v>
      </c>
      <c r="I935" s="9">
        <v>1399867409</v>
      </c>
      <c r="J935">
        <v>1394683409</v>
      </c>
      <c r="K935" t="b">
        <v>0</v>
      </c>
      <c r="L935">
        <v>2</v>
      </c>
      <c r="M935" t="b">
        <v>0</v>
      </c>
      <c r="N935" s="11">
        <f t="shared" si="58"/>
        <v>6</v>
      </c>
      <c r="O935" s="22">
        <f t="shared" si="56"/>
        <v>41711.169085648151</v>
      </c>
      <c r="P935" s="18">
        <f t="shared" si="57"/>
        <v>41771.169085648151</v>
      </c>
      <c r="Q935" t="s">
        <v>8278</v>
      </c>
      <c r="R935" s="7">
        <f t="shared" si="59"/>
        <v>60</v>
      </c>
      <c r="S935" s="12" t="s">
        <v>8324</v>
      </c>
      <c r="T935" t="s">
        <v>8327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7">
        <v>5000</v>
      </c>
      <c r="E936">
        <v>1520</v>
      </c>
      <c r="F936" t="s">
        <v>8221</v>
      </c>
      <c r="G936" t="s">
        <v>8229</v>
      </c>
      <c r="H936" t="s">
        <v>8251</v>
      </c>
      <c r="I936" s="9">
        <v>1399183200</v>
      </c>
      <c r="J936">
        <v>1396633284</v>
      </c>
      <c r="K936" t="b">
        <v>0</v>
      </c>
      <c r="L936">
        <v>30</v>
      </c>
      <c r="M936" t="b">
        <v>0</v>
      </c>
      <c r="N936" s="11">
        <f t="shared" si="58"/>
        <v>30.4</v>
      </c>
      <c r="O936" s="22">
        <f t="shared" si="56"/>
        <v>41733.737083333333</v>
      </c>
      <c r="P936" s="18">
        <f t="shared" si="57"/>
        <v>41763.25</v>
      </c>
      <c r="Q936" t="s">
        <v>8278</v>
      </c>
      <c r="R936" s="7">
        <f t="shared" si="59"/>
        <v>50.666666666666664</v>
      </c>
      <c r="S936" s="12" t="s">
        <v>8324</v>
      </c>
      <c r="T936" t="s">
        <v>8327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7">
        <v>3500</v>
      </c>
      <c r="E937">
        <v>50</v>
      </c>
      <c r="F937" t="s">
        <v>8221</v>
      </c>
      <c r="G937" t="s">
        <v>8224</v>
      </c>
      <c r="H937" t="s">
        <v>8246</v>
      </c>
      <c r="I937" s="9">
        <v>1454054429</v>
      </c>
      <c r="J937">
        <v>1451462429</v>
      </c>
      <c r="K937" t="b">
        <v>0</v>
      </c>
      <c r="L937">
        <v>2</v>
      </c>
      <c r="M937" t="b">
        <v>0</v>
      </c>
      <c r="N937" s="11">
        <f t="shared" si="58"/>
        <v>1.4285714285714286</v>
      </c>
      <c r="O937" s="22">
        <f t="shared" si="56"/>
        <v>42368.333668981482</v>
      </c>
      <c r="P937" s="18">
        <f t="shared" si="57"/>
        <v>42398.333668981482</v>
      </c>
      <c r="Q937" t="s">
        <v>8278</v>
      </c>
      <c r="R937" s="7">
        <f t="shared" si="59"/>
        <v>25</v>
      </c>
      <c r="S937" s="12" t="s">
        <v>8324</v>
      </c>
      <c r="T937" t="s">
        <v>8327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7">
        <v>1400</v>
      </c>
      <c r="E938">
        <v>0</v>
      </c>
      <c r="F938" t="s">
        <v>8221</v>
      </c>
      <c r="G938" t="s">
        <v>8224</v>
      </c>
      <c r="H938" t="s">
        <v>8246</v>
      </c>
      <c r="I938" s="9">
        <v>1326916800</v>
      </c>
      <c r="J938">
        <v>1323131689</v>
      </c>
      <c r="K938" t="b">
        <v>0</v>
      </c>
      <c r="L938">
        <v>0</v>
      </c>
      <c r="M938" t="b">
        <v>0</v>
      </c>
      <c r="N938" s="11">
        <f t="shared" si="58"/>
        <v>0</v>
      </c>
      <c r="O938" s="22">
        <f t="shared" si="56"/>
        <v>40883.024178240739</v>
      </c>
      <c r="P938" s="18">
        <f t="shared" si="57"/>
        <v>40926.833333333336</v>
      </c>
      <c r="Q938" t="s">
        <v>8278</v>
      </c>
      <c r="R938" s="7" t="e">
        <f t="shared" si="59"/>
        <v>#DIV/0!</v>
      </c>
      <c r="S938" s="12" t="s">
        <v>8324</v>
      </c>
      <c r="T938" t="s">
        <v>8327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7">
        <v>3500</v>
      </c>
      <c r="E939">
        <v>40</v>
      </c>
      <c r="F939" t="s">
        <v>8221</v>
      </c>
      <c r="G939" t="s">
        <v>8224</v>
      </c>
      <c r="H939" t="s">
        <v>8246</v>
      </c>
      <c r="I939" s="9">
        <v>1383509357</v>
      </c>
      <c r="J939">
        <v>1380913757</v>
      </c>
      <c r="K939" t="b">
        <v>0</v>
      </c>
      <c r="L939">
        <v>2</v>
      </c>
      <c r="M939" t="b">
        <v>0</v>
      </c>
      <c r="N939" s="11">
        <f t="shared" si="58"/>
        <v>1.1428571428571428</v>
      </c>
      <c r="O939" s="22">
        <f t="shared" si="56"/>
        <v>41551.798113425924</v>
      </c>
      <c r="P939" s="18">
        <f t="shared" si="57"/>
        <v>41581.839780092596</v>
      </c>
      <c r="Q939" t="s">
        <v>8278</v>
      </c>
      <c r="R939" s="7">
        <f t="shared" si="59"/>
        <v>20</v>
      </c>
      <c r="S939" s="12" t="s">
        <v>8324</v>
      </c>
      <c r="T939" t="s">
        <v>8327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7">
        <v>7000</v>
      </c>
      <c r="E940">
        <v>25</v>
      </c>
      <c r="F940" t="s">
        <v>8221</v>
      </c>
      <c r="G940" t="s">
        <v>8224</v>
      </c>
      <c r="H940" t="s">
        <v>8246</v>
      </c>
      <c r="I940" s="9">
        <v>1346585448</v>
      </c>
      <c r="J940">
        <v>1343993448</v>
      </c>
      <c r="K940" t="b">
        <v>0</v>
      </c>
      <c r="L940">
        <v>1</v>
      </c>
      <c r="M940" t="b">
        <v>0</v>
      </c>
      <c r="N940" s="11">
        <f t="shared" si="58"/>
        <v>0.35714285714285715</v>
      </c>
      <c r="O940" s="22">
        <f t="shared" si="56"/>
        <v>41124.479722222226</v>
      </c>
      <c r="P940" s="18">
        <f t="shared" si="57"/>
        <v>41154.479722222226</v>
      </c>
      <c r="Q940" t="s">
        <v>8278</v>
      </c>
      <c r="R940" s="7">
        <f t="shared" si="59"/>
        <v>25</v>
      </c>
      <c r="S940" s="12" t="s">
        <v>8324</v>
      </c>
      <c r="T940" t="s">
        <v>8327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7">
        <v>2750</v>
      </c>
      <c r="E941">
        <v>40</v>
      </c>
      <c r="F941" t="s">
        <v>8221</v>
      </c>
      <c r="G941" t="s">
        <v>8224</v>
      </c>
      <c r="H941" t="s">
        <v>8246</v>
      </c>
      <c r="I941" s="9">
        <v>1372622280</v>
      </c>
      <c r="J941">
        <v>1369246738</v>
      </c>
      <c r="K941" t="b">
        <v>0</v>
      </c>
      <c r="L941">
        <v>2</v>
      </c>
      <c r="M941" t="b">
        <v>0</v>
      </c>
      <c r="N941" s="11">
        <f t="shared" si="58"/>
        <v>1.4545454545454546</v>
      </c>
      <c r="O941" s="22">
        <f t="shared" si="56"/>
        <v>41416.763171296298</v>
      </c>
      <c r="P941" s="18">
        <f t="shared" si="57"/>
        <v>41455.831944444442</v>
      </c>
      <c r="Q941" t="s">
        <v>8278</v>
      </c>
      <c r="R941" s="7">
        <f t="shared" si="59"/>
        <v>20</v>
      </c>
      <c r="S941" s="12" t="s">
        <v>8324</v>
      </c>
      <c r="T941" t="s">
        <v>8327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7">
        <v>9000</v>
      </c>
      <c r="E942">
        <v>1544</v>
      </c>
      <c r="F942" t="s">
        <v>8221</v>
      </c>
      <c r="G942" t="s">
        <v>8224</v>
      </c>
      <c r="H942" t="s">
        <v>8246</v>
      </c>
      <c r="I942" s="9">
        <v>1439251926</v>
      </c>
      <c r="J942">
        <v>1435363926</v>
      </c>
      <c r="K942" t="b">
        <v>0</v>
      </c>
      <c r="L942">
        <v>14</v>
      </c>
      <c r="M942" t="b">
        <v>0</v>
      </c>
      <c r="N942" s="11">
        <f t="shared" si="58"/>
        <v>17.155555555555555</v>
      </c>
      <c r="O942" s="22">
        <f t="shared" si="56"/>
        <v>42182.008402777778</v>
      </c>
      <c r="P942" s="18">
        <f t="shared" si="57"/>
        <v>42227.008402777778</v>
      </c>
      <c r="Q942" t="s">
        <v>8273</v>
      </c>
      <c r="R942" s="7">
        <f t="shared" si="59"/>
        <v>110.28571428571429</v>
      </c>
      <c r="S942" s="12" t="s">
        <v>8318</v>
      </c>
      <c r="T942" t="s">
        <v>8320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7">
        <v>50000</v>
      </c>
      <c r="E943">
        <v>1161</v>
      </c>
      <c r="F943" t="s">
        <v>8221</v>
      </c>
      <c r="G943" t="s">
        <v>8224</v>
      </c>
      <c r="H943" t="s">
        <v>8246</v>
      </c>
      <c r="I943" s="9">
        <v>1486693145</v>
      </c>
      <c r="J943">
        <v>1484101145</v>
      </c>
      <c r="K943" t="b">
        <v>0</v>
      </c>
      <c r="L943">
        <v>31</v>
      </c>
      <c r="M943" t="b">
        <v>0</v>
      </c>
      <c r="N943" s="11">
        <f t="shared" si="58"/>
        <v>2.3220000000000001</v>
      </c>
      <c r="O943" s="22">
        <f t="shared" si="56"/>
        <v>42746.096585648149</v>
      </c>
      <c r="P943" s="18">
        <f t="shared" si="57"/>
        <v>42776.096585648149</v>
      </c>
      <c r="Q943" t="s">
        <v>8273</v>
      </c>
      <c r="R943" s="7">
        <f t="shared" si="59"/>
        <v>37.451612903225808</v>
      </c>
      <c r="S943" s="12" t="s">
        <v>8318</v>
      </c>
      <c r="T943" t="s">
        <v>8320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7">
        <v>7500</v>
      </c>
      <c r="E944">
        <v>668</v>
      </c>
      <c r="F944" t="s">
        <v>8221</v>
      </c>
      <c r="G944" t="s">
        <v>8224</v>
      </c>
      <c r="H944" t="s">
        <v>8246</v>
      </c>
      <c r="I944" s="9">
        <v>1455826460</v>
      </c>
      <c r="J944">
        <v>1452716060</v>
      </c>
      <c r="K944" t="b">
        <v>0</v>
      </c>
      <c r="L944">
        <v>16</v>
      </c>
      <c r="M944" t="b">
        <v>0</v>
      </c>
      <c r="N944" s="11">
        <f t="shared" si="58"/>
        <v>8.9066666666666663</v>
      </c>
      <c r="O944" s="22">
        <f t="shared" si="56"/>
        <v>42382.843287037031</v>
      </c>
      <c r="P944" s="18">
        <f t="shared" si="57"/>
        <v>42418.843287037031</v>
      </c>
      <c r="Q944" t="s">
        <v>8273</v>
      </c>
      <c r="R944" s="7">
        <f t="shared" si="59"/>
        <v>41.75</v>
      </c>
      <c r="S944" s="12" t="s">
        <v>8318</v>
      </c>
      <c r="T944" t="s">
        <v>8320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7">
        <v>3000</v>
      </c>
      <c r="E945">
        <v>289</v>
      </c>
      <c r="F945" t="s">
        <v>8221</v>
      </c>
      <c r="G945" t="s">
        <v>8224</v>
      </c>
      <c r="H945" t="s">
        <v>8246</v>
      </c>
      <c r="I945" s="9">
        <v>1480438905</v>
      </c>
      <c r="J945">
        <v>1477843305</v>
      </c>
      <c r="K945" t="b">
        <v>0</v>
      </c>
      <c r="L945">
        <v>12</v>
      </c>
      <c r="M945" t="b">
        <v>0</v>
      </c>
      <c r="N945" s="11">
        <f t="shared" si="58"/>
        <v>9.6333333333333346</v>
      </c>
      <c r="O945" s="22">
        <f t="shared" si="56"/>
        <v>42673.66788194445</v>
      </c>
      <c r="P945" s="18">
        <f t="shared" si="57"/>
        <v>42703.709548611107</v>
      </c>
      <c r="Q945" t="s">
        <v>8273</v>
      </c>
      <c r="R945" s="7">
        <f t="shared" si="59"/>
        <v>24.083333333333332</v>
      </c>
      <c r="S945" s="12" t="s">
        <v>8318</v>
      </c>
      <c r="T945" t="s">
        <v>8320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7">
        <v>50000</v>
      </c>
      <c r="E946">
        <v>6663</v>
      </c>
      <c r="F946" t="s">
        <v>8221</v>
      </c>
      <c r="G946" t="s">
        <v>8224</v>
      </c>
      <c r="H946" t="s">
        <v>8246</v>
      </c>
      <c r="I946" s="9">
        <v>1460988000</v>
      </c>
      <c r="J946">
        <v>1458050450</v>
      </c>
      <c r="K946" t="b">
        <v>0</v>
      </c>
      <c r="L946">
        <v>96</v>
      </c>
      <c r="M946" t="b">
        <v>0</v>
      </c>
      <c r="N946" s="11">
        <f t="shared" si="58"/>
        <v>13.325999999999999</v>
      </c>
      <c r="O946" s="22">
        <f t="shared" si="56"/>
        <v>42444.583912037036</v>
      </c>
      <c r="P946" s="18">
        <f t="shared" si="57"/>
        <v>42478.583333333328</v>
      </c>
      <c r="Q946" t="s">
        <v>8273</v>
      </c>
      <c r="R946" s="7">
        <f t="shared" si="59"/>
        <v>69.40625</v>
      </c>
      <c r="S946" s="12" t="s">
        <v>8318</v>
      </c>
      <c r="T946" t="s">
        <v>8320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7">
        <v>100000</v>
      </c>
      <c r="E947">
        <v>2484</v>
      </c>
      <c r="F947" t="s">
        <v>8221</v>
      </c>
      <c r="G947" t="s">
        <v>8230</v>
      </c>
      <c r="H947" t="s">
        <v>8249</v>
      </c>
      <c r="I947" s="9">
        <v>1487462340</v>
      </c>
      <c r="J947">
        <v>1482958626</v>
      </c>
      <c r="K947" t="b">
        <v>0</v>
      </c>
      <c r="L947">
        <v>16</v>
      </c>
      <c r="M947" t="b">
        <v>0</v>
      </c>
      <c r="N947" s="11">
        <f t="shared" si="58"/>
        <v>2.484</v>
      </c>
      <c r="O947" s="22">
        <f t="shared" si="56"/>
        <v>42732.872986111113</v>
      </c>
      <c r="P947" s="18">
        <f t="shared" si="57"/>
        <v>42784.999305555553</v>
      </c>
      <c r="Q947" t="s">
        <v>8273</v>
      </c>
      <c r="R947" s="7">
        <f t="shared" si="59"/>
        <v>155.25</v>
      </c>
      <c r="S947" s="12" t="s">
        <v>8318</v>
      </c>
      <c r="T947" t="s">
        <v>8320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7">
        <v>15000</v>
      </c>
      <c r="E948">
        <v>286</v>
      </c>
      <c r="F948" t="s">
        <v>8221</v>
      </c>
      <c r="G948" t="s">
        <v>8224</v>
      </c>
      <c r="H948" t="s">
        <v>8246</v>
      </c>
      <c r="I948" s="9">
        <v>1473444048</v>
      </c>
      <c r="J948">
        <v>1470852048</v>
      </c>
      <c r="K948" t="b">
        <v>0</v>
      </c>
      <c r="L948">
        <v>5</v>
      </c>
      <c r="M948" t="b">
        <v>0</v>
      </c>
      <c r="N948" s="11">
        <f t="shared" si="58"/>
        <v>1.9066666666666665</v>
      </c>
      <c r="O948" s="22">
        <f t="shared" si="56"/>
        <v>42592.750555555554</v>
      </c>
      <c r="P948" s="18">
        <f t="shared" si="57"/>
        <v>42622.750555555554</v>
      </c>
      <c r="Q948" t="s">
        <v>8273</v>
      </c>
      <c r="R948" s="7">
        <f t="shared" si="59"/>
        <v>57.2</v>
      </c>
      <c r="S948" s="12" t="s">
        <v>8318</v>
      </c>
      <c r="T948" t="s">
        <v>8320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7">
        <v>850</v>
      </c>
      <c r="E949">
        <v>0</v>
      </c>
      <c r="F949" t="s">
        <v>8221</v>
      </c>
      <c r="G949" t="s">
        <v>8224</v>
      </c>
      <c r="H949" t="s">
        <v>8246</v>
      </c>
      <c r="I949" s="9">
        <v>1467312306</v>
      </c>
      <c r="J949">
        <v>1462128306</v>
      </c>
      <c r="K949" t="b">
        <v>0</v>
      </c>
      <c r="L949">
        <v>0</v>
      </c>
      <c r="M949" t="b">
        <v>0</v>
      </c>
      <c r="N949" s="11">
        <f t="shared" si="58"/>
        <v>0</v>
      </c>
      <c r="O949" s="22">
        <f t="shared" si="56"/>
        <v>42491.781319444446</v>
      </c>
      <c r="P949" s="18">
        <f t="shared" si="57"/>
        <v>42551.781319444446</v>
      </c>
      <c r="Q949" t="s">
        <v>8273</v>
      </c>
      <c r="R949" s="7" t="e">
        <f t="shared" si="59"/>
        <v>#DIV/0!</v>
      </c>
      <c r="S949" s="12" t="s">
        <v>8318</v>
      </c>
      <c r="T949" t="s">
        <v>8320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7">
        <v>4000</v>
      </c>
      <c r="E950">
        <v>480</v>
      </c>
      <c r="F950" t="s">
        <v>8221</v>
      </c>
      <c r="G950" t="s">
        <v>8233</v>
      </c>
      <c r="H950" t="s">
        <v>8249</v>
      </c>
      <c r="I950" s="9">
        <v>1457812364</v>
      </c>
      <c r="J950">
        <v>1455220364</v>
      </c>
      <c r="K950" t="b">
        <v>0</v>
      </c>
      <c r="L950">
        <v>8</v>
      </c>
      <c r="M950" t="b">
        <v>0</v>
      </c>
      <c r="N950" s="11">
        <f t="shared" si="58"/>
        <v>12</v>
      </c>
      <c r="O950" s="22">
        <f t="shared" si="56"/>
        <v>42411.828287037039</v>
      </c>
      <c r="P950" s="18">
        <f t="shared" si="57"/>
        <v>42441.828287037039</v>
      </c>
      <c r="Q950" t="s">
        <v>8273</v>
      </c>
      <c r="R950" s="7">
        <f t="shared" si="59"/>
        <v>60</v>
      </c>
      <c r="S950" s="12" t="s">
        <v>8318</v>
      </c>
      <c r="T950" t="s">
        <v>8320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7">
        <v>20000</v>
      </c>
      <c r="E951">
        <v>273</v>
      </c>
      <c r="F951" t="s">
        <v>8221</v>
      </c>
      <c r="G951" t="s">
        <v>8236</v>
      </c>
      <c r="H951" t="s">
        <v>8249</v>
      </c>
      <c r="I951" s="9">
        <v>1456016576</v>
      </c>
      <c r="J951">
        <v>1450832576</v>
      </c>
      <c r="K951" t="b">
        <v>0</v>
      </c>
      <c r="L951">
        <v>7</v>
      </c>
      <c r="M951" t="b">
        <v>0</v>
      </c>
      <c r="N951" s="11">
        <f t="shared" si="58"/>
        <v>1.365</v>
      </c>
      <c r="O951" s="22">
        <f t="shared" si="56"/>
        <v>42361.043703703705</v>
      </c>
      <c r="P951" s="18">
        <f t="shared" si="57"/>
        <v>42421.043703703705</v>
      </c>
      <c r="Q951" t="s">
        <v>8273</v>
      </c>
      <c r="R951" s="7">
        <f t="shared" si="59"/>
        <v>39</v>
      </c>
      <c r="S951" s="12" t="s">
        <v>8318</v>
      </c>
      <c r="T951" t="s">
        <v>8320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7">
        <v>5000</v>
      </c>
      <c r="E952">
        <v>1402</v>
      </c>
      <c r="F952" t="s">
        <v>8221</v>
      </c>
      <c r="G952" t="s">
        <v>8229</v>
      </c>
      <c r="H952" t="s">
        <v>8251</v>
      </c>
      <c r="I952" s="9">
        <v>1453053661</v>
      </c>
      <c r="J952">
        <v>1450461661</v>
      </c>
      <c r="K952" t="b">
        <v>0</v>
      </c>
      <c r="L952">
        <v>24</v>
      </c>
      <c r="M952" t="b">
        <v>0</v>
      </c>
      <c r="N952" s="11">
        <f t="shared" si="58"/>
        <v>28.04</v>
      </c>
      <c r="O952" s="22">
        <f t="shared" si="56"/>
        <v>42356.750706018516</v>
      </c>
      <c r="P952" s="18">
        <f t="shared" si="57"/>
        <v>42386.750706018516</v>
      </c>
      <c r="Q952" t="s">
        <v>8273</v>
      </c>
      <c r="R952" s="7">
        <f t="shared" si="59"/>
        <v>58.416666666666664</v>
      </c>
      <c r="S952" s="12" t="s">
        <v>8318</v>
      </c>
      <c r="T952" t="s">
        <v>8320</v>
      </c>
    </row>
    <row r="953" spans="1:20" x14ac:dyDescent="0.35">
      <c r="A953">
        <v>951</v>
      </c>
      <c r="B953" s="3" t="s">
        <v>952</v>
      </c>
      <c r="C953" s="3" t="s">
        <v>5061</v>
      </c>
      <c r="D953" s="7">
        <v>50000</v>
      </c>
      <c r="E953">
        <v>19195</v>
      </c>
      <c r="F953" t="s">
        <v>8221</v>
      </c>
      <c r="G953" t="s">
        <v>8224</v>
      </c>
      <c r="H953" t="s">
        <v>8246</v>
      </c>
      <c r="I953" s="9">
        <v>1465054872</v>
      </c>
      <c r="J953">
        <v>1461166872</v>
      </c>
      <c r="K953" t="b">
        <v>0</v>
      </c>
      <c r="L953">
        <v>121</v>
      </c>
      <c r="M953" t="b">
        <v>0</v>
      </c>
      <c r="N953" s="11">
        <f t="shared" si="58"/>
        <v>38.39</v>
      </c>
      <c r="O953" s="22">
        <f t="shared" si="56"/>
        <v>42480.653611111105</v>
      </c>
      <c r="P953" s="18">
        <f t="shared" si="57"/>
        <v>42525.653611111105</v>
      </c>
      <c r="Q953" t="s">
        <v>8273</v>
      </c>
      <c r="R953" s="7">
        <f t="shared" si="59"/>
        <v>158.63636363636363</v>
      </c>
      <c r="S953" s="12" t="s">
        <v>8318</v>
      </c>
      <c r="T953" t="s">
        <v>8320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7">
        <v>49000</v>
      </c>
      <c r="E954">
        <v>19572</v>
      </c>
      <c r="F954" t="s">
        <v>8221</v>
      </c>
      <c r="G954" t="s">
        <v>8224</v>
      </c>
      <c r="H954" t="s">
        <v>8246</v>
      </c>
      <c r="I954" s="9">
        <v>1479483812</v>
      </c>
      <c r="J954">
        <v>1476888212</v>
      </c>
      <c r="K954" t="b">
        <v>0</v>
      </c>
      <c r="L954">
        <v>196</v>
      </c>
      <c r="M954" t="b">
        <v>0</v>
      </c>
      <c r="N954" s="11">
        <f t="shared" si="58"/>
        <v>39.942857142857143</v>
      </c>
      <c r="O954" s="22">
        <f t="shared" si="56"/>
        <v>42662.613564814819</v>
      </c>
      <c r="P954" s="18">
        <f t="shared" si="57"/>
        <v>42692.655231481483</v>
      </c>
      <c r="Q954" t="s">
        <v>8273</v>
      </c>
      <c r="R954" s="7">
        <f t="shared" si="59"/>
        <v>99.857142857142861</v>
      </c>
      <c r="S954" s="12" t="s">
        <v>8318</v>
      </c>
      <c r="T954" t="s">
        <v>8320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7">
        <v>15000</v>
      </c>
      <c r="E955">
        <v>126</v>
      </c>
      <c r="F955" t="s">
        <v>8221</v>
      </c>
      <c r="G955" t="s">
        <v>8224</v>
      </c>
      <c r="H955" t="s">
        <v>8246</v>
      </c>
      <c r="I955" s="9">
        <v>1422158199</v>
      </c>
      <c r="J955">
        <v>1419566199</v>
      </c>
      <c r="K955" t="b">
        <v>0</v>
      </c>
      <c r="L955">
        <v>5</v>
      </c>
      <c r="M955" t="b">
        <v>0</v>
      </c>
      <c r="N955" s="11">
        <f t="shared" si="58"/>
        <v>0.84</v>
      </c>
      <c r="O955" s="22">
        <f t="shared" si="56"/>
        <v>41999.164340277777</v>
      </c>
      <c r="P955" s="18">
        <f t="shared" si="57"/>
        <v>42029.164340277777</v>
      </c>
      <c r="Q955" t="s">
        <v>8273</v>
      </c>
      <c r="R955" s="7">
        <f t="shared" si="59"/>
        <v>25.2</v>
      </c>
      <c r="S955" s="12" t="s">
        <v>8318</v>
      </c>
      <c r="T955" t="s">
        <v>8320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7">
        <v>15000</v>
      </c>
      <c r="E956">
        <v>6511</v>
      </c>
      <c r="F956" t="s">
        <v>8221</v>
      </c>
      <c r="G956" t="s">
        <v>8224</v>
      </c>
      <c r="H956" t="s">
        <v>8246</v>
      </c>
      <c r="I956" s="9">
        <v>1440100839</v>
      </c>
      <c r="J956">
        <v>1436472039</v>
      </c>
      <c r="K956" t="b">
        <v>0</v>
      </c>
      <c r="L956">
        <v>73</v>
      </c>
      <c r="M956" t="b">
        <v>0</v>
      </c>
      <c r="N956" s="11">
        <f t="shared" si="58"/>
        <v>43.406666666666666</v>
      </c>
      <c r="O956" s="22">
        <f t="shared" si="56"/>
        <v>42194.833784722221</v>
      </c>
      <c r="P956" s="18">
        <f t="shared" si="57"/>
        <v>42236.833784722221</v>
      </c>
      <c r="Q956" t="s">
        <v>8273</v>
      </c>
      <c r="R956" s="7">
        <f t="shared" si="59"/>
        <v>89.191780821917803</v>
      </c>
      <c r="S956" s="12" t="s">
        <v>8318</v>
      </c>
      <c r="T956" t="s">
        <v>8320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7">
        <v>300000</v>
      </c>
      <c r="E957">
        <v>16984</v>
      </c>
      <c r="F957" t="s">
        <v>8221</v>
      </c>
      <c r="G957" t="s">
        <v>8224</v>
      </c>
      <c r="H957" t="s">
        <v>8246</v>
      </c>
      <c r="I957" s="9">
        <v>1473750300</v>
      </c>
      <c r="J957">
        <v>1470294300</v>
      </c>
      <c r="K957" t="b">
        <v>0</v>
      </c>
      <c r="L957">
        <v>93</v>
      </c>
      <c r="M957" t="b">
        <v>0</v>
      </c>
      <c r="N957" s="11">
        <f t="shared" si="58"/>
        <v>5.6613333333333333</v>
      </c>
      <c r="O957" s="22">
        <f t="shared" si="56"/>
        <v>42586.295138888891</v>
      </c>
      <c r="P957" s="18">
        <f t="shared" si="57"/>
        <v>42626.295138888891</v>
      </c>
      <c r="Q957" t="s">
        <v>8273</v>
      </c>
      <c r="R957" s="7">
        <f t="shared" si="59"/>
        <v>182.6236559139785</v>
      </c>
      <c r="S957" s="12" t="s">
        <v>8318</v>
      </c>
      <c r="T957" t="s">
        <v>8320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7">
        <v>50000</v>
      </c>
      <c r="E958">
        <v>861</v>
      </c>
      <c r="F958" t="s">
        <v>8221</v>
      </c>
      <c r="G958" t="s">
        <v>8224</v>
      </c>
      <c r="H958" t="s">
        <v>8246</v>
      </c>
      <c r="I958" s="9">
        <v>1430081759</v>
      </c>
      <c r="J958">
        <v>1424901359</v>
      </c>
      <c r="K958" t="b">
        <v>0</v>
      </c>
      <c r="L958">
        <v>17</v>
      </c>
      <c r="M958" t="b">
        <v>0</v>
      </c>
      <c r="N958" s="11">
        <f t="shared" si="58"/>
        <v>1.722</v>
      </c>
      <c r="O958" s="22">
        <f t="shared" si="56"/>
        <v>42060.913877314815</v>
      </c>
      <c r="P958" s="18">
        <f t="shared" si="57"/>
        <v>42120.872210648144</v>
      </c>
      <c r="Q958" t="s">
        <v>8273</v>
      </c>
      <c r="R958" s="7">
        <f t="shared" si="59"/>
        <v>50.647058823529413</v>
      </c>
      <c r="S958" s="12" t="s">
        <v>8318</v>
      </c>
      <c r="T958" t="s">
        <v>8320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7">
        <v>12000</v>
      </c>
      <c r="E959">
        <v>233</v>
      </c>
      <c r="F959" t="s">
        <v>8221</v>
      </c>
      <c r="G959" t="s">
        <v>8224</v>
      </c>
      <c r="H959" t="s">
        <v>8246</v>
      </c>
      <c r="I959" s="9">
        <v>1479392133</v>
      </c>
      <c r="J959">
        <v>1476710133</v>
      </c>
      <c r="K959" t="b">
        <v>0</v>
      </c>
      <c r="L959">
        <v>7</v>
      </c>
      <c r="M959" t="b">
        <v>0</v>
      </c>
      <c r="N959" s="11">
        <f t="shared" si="58"/>
        <v>1.9416666666666664</v>
      </c>
      <c r="O959" s="22">
        <f t="shared" si="56"/>
        <v>42660.552465277782</v>
      </c>
      <c r="P959" s="18">
        <f t="shared" si="57"/>
        <v>42691.594131944439</v>
      </c>
      <c r="Q959" t="s">
        <v>8273</v>
      </c>
      <c r="R959" s="7">
        <f t="shared" si="59"/>
        <v>33.285714285714285</v>
      </c>
      <c r="S959" s="12" t="s">
        <v>8318</v>
      </c>
      <c r="T959" t="s">
        <v>8320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7">
        <v>7777</v>
      </c>
      <c r="E960">
        <v>881</v>
      </c>
      <c r="F960" t="s">
        <v>8221</v>
      </c>
      <c r="G960" t="s">
        <v>8224</v>
      </c>
      <c r="H960" t="s">
        <v>8246</v>
      </c>
      <c r="I960" s="9">
        <v>1428641940</v>
      </c>
      <c r="J960">
        <v>1426792563</v>
      </c>
      <c r="K960" t="b">
        <v>0</v>
      </c>
      <c r="L960">
        <v>17</v>
      </c>
      <c r="M960" t="b">
        <v>0</v>
      </c>
      <c r="N960" s="11">
        <f t="shared" si="58"/>
        <v>11.328275684711327</v>
      </c>
      <c r="O960" s="22">
        <f t="shared" si="56"/>
        <v>42082.802812499998</v>
      </c>
      <c r="P960" s="18">
        <f t="shared" si="57"/>
        <v>42104.207638888889</v>
      </c>
      <c r="Q960" t="s">
        <v>8273</v>
      </c>
      <c r="R960" s="7">
        <f t="shared" si="59"/>
        <v>51.823529411764703</v>
      </c>
      <c r="S960" s="12" t="s">
        <v>8318</v>
      </c>
      <c r="T960" t="s">
        <v>8320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7">
        <v>50000</v>
      </c>
      <c r="E961">
        <v>19430</v>
      </c>
      <c r="F961" t="s">
        <v>8221</v>
      </c>
      <c r="G961" t="s">
        <v>8224</v>
      </c>
      <c r="H961" t="s">
        <v>8246</v>
      </c>
      <c r="I961" s="9">
        <v>1421640665</v>
      </c>
      <c r="J961">
        <v>1419048665</v>
      </c>
      <c r="K961" t="b">
        <v>0</v>
      </c>
      <c r="L961">
        <v>171</v>
      </c>
      <c r="M961" t="b">
        <v>0</v>
      </c>
      <c r="N961" s="11">
        <f t="shared" si="58"/>
        <v>38.86</v>
      </c>
      <c r="O961" s="22">
        <f t="shared" si="56"/>
        <v>41993.174363425926</v>
      </c>
      <c r="P961" s="18">
        <f t="shared" si="57"/>
        <v>42023.174363425926</v>
      </c>
      <c r="Q961" t="s">
        <v>8273</v>
      </c>
      <c r="R961" s="7">
        <f t="shared" si="59"/>
        <v>113.62573099415205</v>
      </c>
      <c r="S961" s="12" t="s">
        <v>8318</v>
      </c>
      <c r="T961" t="s">
        <v>8320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7">
        <v>55650</v>
      </c>
      <c r="E962">
        <v>25655</v>
      </c>
      <c r="F962" t="s">
        <v>8221</v>
      </c>
      <c r="G962" t="s">
        <v>8224</v>
      </c>
      <c r="H962" t="s">
        <v>8246</v>
      </c>
      <c r="I962" s="9">
        <v>1489500155</v>
      </c>
      <c r="J962">
        <v>1485874955</v>
      </c>
      <c r="K962" t="b">
        <v>0</v>
      </c>
      <c r="L962">
        <v>188</v>
      </c>
      <c r="M962" t="b">
        <v>0</v>
      </c>
      <c r="N962" s="11">
        <f t="shared" si="58"/>
        <v>46.100628930817614</v>
      </c>
      <c r="O962" s="22">
        <f t="shared" ref="O962:O1025" si="60">(((J962/60)/60)/24)+DATE(1970,1,1)</f>
        <v>42766.626793981486</v>
      </c>
      <c r="P962" s="18">
        <f t="shared" ref="P962:P1025" si="61">(((I962/60)/60)/24)+DATE(1970,1,1)</f>
        <v>42808.585127314815</v>
      </c>
      <c r="Q962" t="s">
        <v>8273</v>
      </c>
      <c r="R962" s="7">
        <f t="shared" si="59"/>
        <v>136.46276595744681</v>
      </c>
      <c r="S962" s="12" t="s">
        <v>8318</v>
      </c>
      <c r="T962" t="s">
        <v>8320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7">
        <v>95000</v>
      </c>
      <c r="E963">
        <v>40079</v>
      </c>
      <c r="F963" t="s">
        <v>8221</v>
      </c>
      <c r="G963" t="s">
        <v>8224</v>
      </c>
      <c r="H963" t="s">
        <v>8246</v>
      </c>
      <c r="I963" s="9">
        <v>1487617200</v>
      </c>
      <c r="J963">
        <v>1483634335</v>
      </c>
      <c r="K963" t="b">
        <v>0</v>
      </c>
      <c r="L963">
        <v>110</v>
      </c>
      <c r="M963" t="b">
        <v>0</v>
      </c>
      <c r="N963" s="11">
        <f t="shared" ref="N963:N1026" si="62">E963/D963*100</f>
        <v>42.188421052631583</v>
      </c>
      <c r="O963" s="22">
        <f t="shared" si="60"/>
        <v>42740.693692129629</v>
      </c>
      <c r="P963" s="18">
        <f t="shared" si="61"/>
        <v>42786.791666666672</v>
      </c>
      <c r="Q963" t="s">
        <v>8273</v>
      </c>
      <c r="R963" s="7">
        <f t="shared" ref="R963:R1026" si="63">E963/L963</f>
        <v>364.35454545454547</v>
      </c>
      <c r="S963" s="12" t="s">
        <v>8318</v>
      </c>
      <c r="T963" t="s">
        <v>8320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7">
        <v>2500</v>
      </c>
      <c r="E964">
        <v>712</v>
      </c>
      <c r="F964" t="s">
        <v>8221</v>
      </c>
      <c r="G964" t="s">
        <v>8224</v>
      </c>
      <c r="H964" t="s">
        <v>8246</v>
      </c>
      <c r="I964" s="9">
        <v>1455210353</v>
      </c>
      <c r="J964">
        <v>1451927153</v>
      </c>
      <c r="K964" t="b">
        <v>0</v>
      </c>
      <c r="L964">
        <v>37</v>
      </c>
      <c r="M964" t="b">
        <v>0</v>
      </c>
      <c r="N964" s="11">
        <f t="shared" si="62"/>
        <v>28.48</v>
      </c>
      <c r="O964" s="22">
        <f t="shared" si="60"/>
        <v>42373.712418981479</v>
      </c>
      <c r="P964" s="18">
        <f t="shared" si="61"/>
        <v>42411.712418981479</v>
      </c>
      <c r="Q964" t="s">
        <v>8273</v>
      </c>
      <c r="R964" s="7">
        <f t="shared" si="63"/>
        <v>19.243243243243242</v>
      </c>
      <c r="S964" s="12" t="s">
        <v>8318</v>
      </c>
      <c r="T964" t="s">
        <v>8320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7">
        <v>35000</v>
      </c>
      <c r="E965">
        <v>377</v>
      </c>
      <c r="F965" t="s">
        <v>8221</v>
      </c>
      <c r="G965" t="s">
        <v>8224</v>
      </c>
      <c r="H965" t="s">
        <v>8246</v>
      </c>
      <c r="I965" s="9">
        <v>1476717319</v>
      </c>
      <c r="J965">
        <v>1473693319</v>
      </c>
      <c r="K965" t="b">
        <v>0</v>
      </c>
      <c r="L965">
        <v>9</v>
      </c>
      <c r="M965" t="b">
        <v>0</v>
      </c>
      <c r="N965" s="11">
        <f t="shared" si="62"/>
        <v>1.077142857142857</v>
      </c>
      <c r="O965" s="22">
        <f t="shared" si="60"/>
        <v>42625.635636574079</v>
      </c>
      <c r="P965" s="18">
        <f t="shared" si="61"/>
        <v>42660.635636574079</v>
      </c>
      <c r="Q965" t="s">
        <v>8273</v>
      </c>
      <c r="R965" s="7">
        <f t="shared" si="63"/>
        <v>41.888888888888886</v>
      </c>
      <c r="S965" s="12" t="s">
        <v>8318</v>
      </c>
      <c r="T965" t="s">
        <v>8320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7">
        <v>110000</v>
      </c>
      <c r="E966">
        <v>879</v>
      </c>
      <c r="F966" t="s">
        <v>8221</v>
      </c>
      <c r="G966" t="s">
        <v>8229</v>
      </c>
      <c r="H966" t="s">
        <v>8251</v>
      </c>
      <c r="I966" s="9">
        <v>1441119919</v>
      </c>
      <c r="J966">
        <v>1437663919</v>
      </c>
      <c r="K966" t="b">
        <v>0</v>
      </c>
      <c r="L966">
        <v>29</v>
      </c>
      <c r="M966" t="b">
        <v>0</v>
      </c>
      <c r="N966" s="11">
        <f t="shared" si="62"/>
        <v>0.79909090909090907</v>
      </c>
      <c r="O966" s="22">
        <f t="shared" si="60"/>
        <v>42208.628692129627</v>
      </c>
      <c r="P966" s="18">
        <f t="shared" si="61"/>
        <v>42248.628692129627</v>
      </c>
      <c r="Q966" t="s">
        <v>8273</v>
      </c>
      <c r="R966" s="7">
        <f t="shared" si="63"/>
        <v>30.310344827586206</v>
      </c>
      <c r="S966" s="12" t="s">
        <v>8318</v>
      </c>
      <c r="T966" t="s">
        <v>8320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7">
        <v>25000</v>
      </c>
      <c r="E967">
        <v>298</v>
      </c>
      <c r="F967" t="s">
        <v>8221</v>
      </c>
      <c r="G967" t="s">
        <v>8224</v>
      </c>
      <c r="H967" t="s">
        <v>8246</v>
      </c>
      <c r="I967" s="9">
        <v>1477454340</v>
      </c>
      <c r="J967">
        <v>1474676646</v>
      </c>
      <c r="K967" t="b">
        <v>0</v>
      </c>
      <c r="L967">
        <v>6</v>
      </c>
      <c r="M967" t="b">
        <v>0</v>
      </c>
      <c r="N967" s="11">
        <f t="shared" si="62"/>
        <v>1.1919999999999999</v>
      </c>
      <c r="O967" s="22">
        <f t="shared" si="60"/>
        <v>42637.016736111109</v>
      </c>
      <c r="P967" s="18">
        <f t="shared" si="61"/>
        <v>42669.165972222225</v>
      </c>
      <c r="Q967" t="s">
        <v>8273</v>
      </c>
      <c r="R967" s="7">
        <f t="shared" si="63"/>
        <v>49.666666666666664</v>
      </c>
      <c r="S967" s="12" t="s">
        <v>8318</v>
      </c>
      <c r="T967" t="s">
        <v>8320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7">
        <v>12000</v>
      </c>
      <c r="E968">
        <v>1776</v>
      </c>
      <c r="F968" t="s">
        <v>8221</v>
      </c>
      <c r="G968" t="s">
        <v>8224</v>
      </c>
      <c r="H968" t="s">
        <v>8246</v>
      </c>
      <c r="I968" s="9">
        <v>1475766932</v>
      </c>
      <c r="J968">
        <v>1473174932</v>
      </c>
      <c r="K968" t="b">
        <v>0</v>
      </c>
      <c r="L968">
        <v>30</v>
      </c>
      <c r="M968" t="b">
        <v>0</v>
      </c>
      <c r="N968" s="11">
        <f t="shared" si="62"/>
        <v>14.799999999999999</v>
      </c>
      <c r="O968" s="22">
        <f t="shared" si="60"/>
        <v>42619.635787037041</v>
      </c>
      <c r="P968" s="18">
        <f t="shared" si="61"/>
        <v>42649.635787037041</v>
      </c>
      <c r="Q968" t="s">
        <v>8273</v>
      </c>
      <c r="R968" s="7">
        <f t="shared" si="63"/>
        <v>59.2</v>
      </c>
      <c r="S968" s="12" t="s">
        <v>8318</v>
      </c>
      <c r="T968" t="s">
        <v>8320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7">
        <v>20000</v>
      </c>
      <c r="E969">
        <v>3562</v>
      </c>
      <c r="F969" t="s">
        <v>8221</v>
      </c>
      <c r="G969" t="s">
        <v>8224</v>
      </c>
      <c r="H969" t="s">
        <v>8246</v>
      </c>
      <c r="I969" s="9">
        <v>1461301574</v>
      </c>
      <c r="J969">
        <v>1456121174</v>
      </c>
      <c r="K969" t="b">
        <v>0</v>
      </c>
      <c r="L969">
        <v>81</v>
      </c>
      <c r="M969" t="b">
        <v>0</v>
      </c>
      <c r="N969" s="11">
        <f t="shared" si="62"/>
        <v>17.810000000000002</v>
      </c>
      <c r="O969" s="22">
        <f t="shared" si="60"/>
        <v>42422.254328703704</v>
      </c>
      <c r="P969" s="18">
        <f t="shared" si="61"/>
        <v>42482.21266203704</v>
      </c>
      <c r="Q969" t="s">
        <v>8273</v>
      </c>
      <c r="R969" s="7">
        <f t="shared" si="63"/>
        <v>43.97530864197531</v>
      </c>
      <c r="S969" s="12" t="s">
        <v>8318</v>
      </c>
      <c r="T969" t="s">
        <v>8320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7">
        <v>8000</v>
      </c>
      <c r="E970">
        <v>106</v>
      </c>
      <c r="F970" t="s">
        <v>8221</v>
      </c>
      <c r="G970" t="s">
        <v>8224</v>
      </c>
      <c r="H970" t="s">
        <v>8246</v>
      </c>
      <c r="I970" s="9">
        <v>1408134034</v>
      </c>
      <c r="J970">
        <v>1405542034</v>
      </c>
      <c r="K970" t="b">
        <v>0</v>
      </c>
      <c r="L970">
        <v>4</v>
      </c>
      <c r="M970" t="b">
        <v>0</v>
      </c>
      <c r="N970" s="11">
        <f t="shared" si="62"/>
        <v>1.325</v>
      </c>
      <c r="O970" s="22">
        <f t="shared" si="60"/>
        <v>41836.847615740742</v>
      </c>
      <c r="P970" s="18">
        <f t="shared" si="61"/>
        <v>41866.847615740742</v>
      </c>
      <c r="Q970" t="s">
        <v>8273</v>
      </c>
      <c r="R970" s="7">
        <f t="shared" si="63"/>
        <v>26.5</v>
      </c>
      <c r="S970" s="12" t="s">
        <v>8318</v>
      </c>
      <c r="T970" t="s">
        <v>8320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7">
        <v>30000</v>
      </c>
      <c r="E971">
        <v>14000</v>
      </c>
      <c r="F971" t="s">
        <v>8221</v>
      </c>
      <c r="G971" t="s">
        <v>8238</v>
      </c>
      <c r="H971" t="s">
        <v>8256</v>
      </c>
      <c r="I971" s="9">
        <v>1486624607</v>
      </c>
      <c r="J971">
        <v>1483773407</v>
      </c>
      <c r="K971" t="b">
        <v>0</v>
      </c>
      <c r="L971">
        <v>11</v>
      </c>
      <c r="M971" t="b">
        <v>0</v>
      </c>
      <c r="N971" s="11">
        <f t="shared" si="62"/>
        <v>46.666666666666664</v>
      </c>
      <c r="O971" s="22">
        <f t="shared" si="60"/>
        <v>42742.30332175926</v>
      </c>
      <c r="P971" s="18">
        <f t="shared" si="61"/>
        <v>42775.30332175926</v>
      </c>
      <c r="Q971" t="s">
        <v>8273</v>
      </c>
      <c r="R971" s="7">
        <f t="shared" si="63"/>
        <v>1272.7272727272727</v>
      </c>
      <c r="S971" s="12" t="s">
        <v>8318</v>
      </c>
      <c r="T971" t="s">
        <v>8320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7">
        <v>5000</v>
      </c>
      <c r="E972">
        <v>2296</v>
      </c>
      <c r="F972" t="s">
        <v>8221</v>
      </c>
      <c r="G972" t="s">
        <v>8229</v>
      </c>
      <c r="H972" t="s">
        <v>8251</v>
      </c>
      <c r="I972" s="9">
        <v>1485147540</v>
      </c>
      <c r="J972">
        <v>1481951853</v>
      </c>
      <c r="K972" t="b">
        <v>0</v>
      </c>
      <c r="L972">
        <v>14</v>
      </c>
      <c r="M972" t="b">
        <v>0</v>
      </c>
      <c r="N972" s="11">
        <f t="shared" si="62"/>
        <v>45.92</v>
      </c>
      <c r="O972" s="22">
        <f t="shared" si="60"/>
        <v>42721.220520833333</v>
      </c>
      <c r="P972" s="18">
        <f t="shared" si="61"/>
        <v>42758.207638888889</v>
      </c>
      <c r="Q972" t="s">
        <v>8273</v>
      </c>
      <c r="R972" s="7">
        <f t="shared" si="63"/>
        <v>164</v>
      </c>
      <c r="S972" s="12" t="s">
        <v>8318</v>
      </c>
      <c r="T972" t="s">
        <v>8320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7">
        <v>100000</v>
      </c>
      <c r="E973">
        <v>226</v>
      </c>
      <c r="F973" t="s">
        <v>8221</v>
      </c>
      <c r="G973" t="s">
        <v>8224</v>
      </c>
      <c r="H973" t="s">
        <v>8246</v>
      </c>
      <c r="I973" s="9">
        <v>1433178060</v>
      </c>
      <c r="J973">
        <v>1429290060</v>
      </c>
      <c r="K973" t="b">
        <v>0</v>
      </c>
      <c r="L973">
        <v>5</v>
      </c>
      <c r="M973" t="b">
        <v>0</v>
      </c>
      <c r="N973" s="11">
        <f t="shared" si="62"/>
        <v>0.22599999999999998</v>
      </c>
      <c r="O973" s="22">
        <f t="shared" si="60"/>
        <v>42111.709027777775</v>
      </c>
      <c r="P973" s="18">
        <f t="shared" si="61"/>
        <v>42156.709027777775</v>
      </c>
      <c r="Q973" t="s">
        <v>8273</v>
      </c>
      <c r="R973" s="7">
        <f t="shared" si="63"/>
        <v>45.2</v>
      </c>
      <c r="S973" s="12" t="s">
        <v>8318</v>
      </c>
      <c r="T973" t="s">
        <v>8320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7">
        <v>20000</v>
      </c>
      <c r="E974">
        <v>6925</v>
      </c>
      <c r="F974" t="s">
        <v>8221</v>
      </c>
      <c r="G974" t="s">
        <v>8224</v>
      </c>
      <c r="H974" t="s">
        <v>8246</v>
      </c>
      <c r="I974" s="9">
        <v>1409813940</v>
      </c>
      <c r="J974">
        <v>1407271598</v>
      </c>
      <c r="K974" t="b">
        <v>0</v>
      </c>
      <c r="L974">
        <v>45</v>
      </c>
      <c r="M974" t="b">
        <v>0</v>
      </c>
      <c r="N974" s="11">
        <f t="shared" si="62"/>
        <v>34.625</v>
      </c>
      <c r="O974" s="22">
        <f t="shared" si="60"/>
        <v>41856.865717592591</v>
      </c>
      <c r="P974" s="18">
        <f t="shared" si="61"/>
        <v>41886.290972222225</v>
      </c>
      <c r="Q974" t="s">
        <v>8273</v>
      </c>
      <c r="R974" s="7">
        <f t="shared" si="63"/>
        <v>153.88888888888889</v>
      </c>
      <c r="S974" s="12" t="s">
        <v>8318</v>
      </c>
      <c r="T974" t="s">
        <v>8320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7">
        <v>20000</v>
      </c>
      <c r="E975">
        <v>411</v>
      </c>
      <c r="F975" t="s">
        <v>8221</v>
      </c>
      <c r="G975" t="s">
        <v>8224</v>
      </c>
      <c r="H975" t="s">
        <v>8246</v>
      </c>
      <c r="I975" s="9">
        <v>1447032093</v>
      </c>
      <c r="J975">
        <v>1441844493</v>
      </c>
      <c r="K975" t="b">
        <v>0</v>
      </c>
      <c r="L975">
        <v>8</v>
      </c>
      <c r="M975" t="b">
        <v>0</v>
      </c>
      <c r="N975" s="11">
        <f t="shared" si="62"/>
        <v>2.0549999999999997</v>
      </c>
      <c r="O975" s="22">
        <f t="shared" si="60"/>
        <v>42257.014965277776</v>
      </c>
      <c r="P975" s="18">
        <f t="shared" si="61"/>
        <v>42317.056631944448</v>
      </c>
      <c r="Q975" t="s">
        <v>8273</v>
      </c>
      <c r="R975" s="7">
        <f t="shared" si="63"/>
        <v>51.375</v>
      </c>
      <c r="S975" s="12" t="s">
        <v>8318</v>
      </c>
      <c r="T975" t="s">
        <v>8320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7">
        <v>50000</v>
      </c>
      <c r="E976">
        <v>280</v>
      </c>
      <c r="F976" t="s">
        <v>8221</v>
      </c>
      <c r="G976" t="s">
        <v>8224</v>
      </c>
      <c r="H976" t="s">
        <v>8246</v>
      </c>
      <c r="I976" s="9">
        <v>1458925156</v>
      </c>
      <c r="J976">
        <v>1456336756</v>
      </c>
      <c r="K976" t="b">
        <v>0</v>
      </c>
      <c r="L976">
        <v>3</v>
      </c>
      <c r="M976" t="b">
        <v>0</v>
      </c>
      <c r="N976" s="11">
        <f t="shared" si="62"/>
        <v>0.55999999999999994</v>
      </c>
      <c r="O976" s="22">
        <f t="shared" si="60"/>
        <v>42424.749490740738</v>
      </c>
      <c r="P976" s="18">
        <f t="shared" si="61"/>
        <v>42454.707824074074</v>
      </c>
      <c r="Q976" t="s">
        <v>8273</v>
      </c>
      <c r="R976" s="7">
        <f t="shared" si="63"/>
        <v>93.333333333333329</v>
      </c>
      <c r="S976" s="12" t="s">
        <v>8318</v>
      </c>
      <c r="T976" t="s">
        <v>8320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7">
        <v>100000</v>
      </c>
      <c r="E977">
        <v>2607</v>
      </c>
      <c r="F977" t="s">
        <v>8221</v>
      </c>
      <c r="G977" t="s">
        <v>8224</v>
      </c>
      <c r="H977" t="s">
        <v>8246</v>
      </c>
      <c r="I977" s="9">
        <v>1467132185</v>
      </c>
      <c r="J977">
        <v>1461948185</v>
      </c>
      <c r="K977" t="b">
        <v>0</v>
      </c>
      <c r="L977">
        <v>24</v>
      </c>
      <c r="M977" t="b">
        <v>0</v>
      </c>
      <c r="N977" s="11">
        <f t="shared" si="62"/>
        <v>2.6069999999999998</v>
      </c>
      <c r="O977" s="22">
        <f t="shared" si="60"/>
        <v>42489.696585648147</v>
      </c>
      <c r="P977" s="18">
        <f t="shared" si="61"/>
        <v>42549.696585648147</v>
      </c>
      <c r="Q977" t="s">
        <v>8273</v>
      </c>
      <c r="R977" s="7">
        <f t="shared" si="63"/>
        <v>108.625</v>
      </c>
      <c r="S977" s="12" t="s">
        <v>8318</v>
      </c>
      <c r="T977" t="s">
        <v>8320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7">
        <v>150000</v>
      </c>
      <c r="E978">
        <v>2889</v>
      </c>
      <c r="F978" t="s">
        <v>8221</v>
      </c>
      <c r="G978" t="s">
        <v>8226</v>
      </c>
      <c r="H978" t="s">
        <v>8248</v>
      </c>
      <c r="I978" s="9">
        <v>1439515497</v>
      </c>
      <c r="J978">
        <v>1435627497</v>
      </c>
      <c r="K978" t="b">
        <v>0</v>
      </c>
      <c r="L978">
        <v>18</v>
      </c>
      <c r="M978" t="b">
        <v>0</v>
      </c>
      <c r="N978" s="11">
        <f t="shared" si="62"/>
        <v>1.9259999999999999</v>
      </c>
      <c r="O978" s="22">
        <f t="shared" si="60"/>
        <v>42185.058993055558</v>
      </c>
      <c r="P978" s="18">
        <f t="shared" si="61"/>
        <v>42230.058993055558</v>
      </c>
      <c r="Q978" t="s">
        <v>8273</v>
      </c>
      <c r="R978" s="7">
        <f t="shared" si="63"/>
        <v>160.5</v>
      </c>
      <c r="S978" s="12" t="s">
        <v>8318</v>
      </c>
      <c r="T978" t="s">
        <v>8320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7">
        <v>2700</v>
      </c>
      <c r="E979">
        <v>909</v>
      </c>
      <c r="F979" t="s">
        <v>8221</v>
      </c>
      <c r="G979" t="s">
        <v>8239</v>
      </c>
      <c r="H979" t="s">
        <v>8249</v>
      </c>
      <c r="I979" s="9">
        <v>1456094197</v>
      </c>
      <c r="J979">
        <v>1453502197</v>
      </c>
      <c r="K979" t="b">
        <v>0</v>
      </c>
      <c r="L979">
        <v>12</v>
      </c>
      <c r="M979" t="b">
        <v>0</v>
      </c>
      <c r="N979" s="11">
        <f t="shared" si="62"/>
        <v>33.666666666666664</v>
      </c>
      <c r="O979" s="22">
        <f t="shared" si="60"/>
        <v>42391.942094907412</v>
      </c>
      <c r="P979" s="18">
        <f t="shared" si="61"/>
        <v>42421.942094907412</v>
      </c>
      <c r="Q979" t="s">
        <v>8273</v>
      </c>
      <c r="R979" s="7">
        <f t="shared" si="63"/>
        <v>75.75</v>
      </c>
      <c r="S979" s="12" t="s">
        <v>8318</v>
      </c>
      <c r="T979" t="s">
        <v>8320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7">
        <v>172889</v>
      </c>
      <c r="E980">
        <v>97273</v>
      </c>
      <c r="F980" t="s">
        <v>8221</v>
      </c>
      <c r="G980" t="s">
        <v>8235</v>
      </c>
      <c r="H980" t="s">
        <v>8255</v>
      </c>
      <c r="I980" s="9">
        <v>1456385101</v>
      </c>
      <c r="J980">
        <v>1453793101</v>
      </c>
      <c r="K980" t="b">
        <v>0</v>
      </c>
      <c r="L980">
        <v>123</v>
      </c>
      <c r="M980" t="b">
        <v>0</v>
      </c>
      <c r="N980" s="11">
        <f t="shared" si="62"/>
        <v>56.263267182990241</v>
      </c>
      <c r="O980" s="22">
        <f t="shared" si="60"/>
        <v>42395.309039351851</v>
      </c>
      <c r="P980" s="18">
        <f t="shared" si="61"/>
        <v>42425.309039351851</v>
      </c>
      <c r="Q980" t="s">
        <v>8273</v>
      </c>
      <c r="R980" s="7">
        <f t="shared" si="63"/>
        <v>790.83739837398377</v>
      </c>
      <c r="S980" s="12" t="s">
        <v>8318</v>
      </c>
      <c r="T980" t="s">
        <v>8320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7">
        <v>35000</v>
      </c>
      <c r="E981">
        <v>28986.16</v>
      </c>
      <c r="F981" t="s">
        <v>8221</v>
      </c>
      <c r="G981" t="s">
        <v>8224</v>
      </c>
      <c r="H981" t="s">
        <v>8246</v>
      </c>
      <c r="I981" s="9">
        <v>1466449140</v>
      </c>
      <c r="J981">
        <v>1463392828</v>
      </c>
      <c r="K981" t="b">
        <v>0</v>
      </c>
      <c r="L981">
        <v>96</v>
      </c>
      <c r="M981" t="b">
        <v>0</v>
      </c>
      <c r="N981" s="11">
        <f t="shared" si="62"/>
        <v>82.817599999999999</v>
      </c>
      <c r="O981" s="22">
        <f t="shared" si="60"/>
        <v>42506.416990740734</v>
      </c>
      <c r="P981" s="18">
        <f t="shared" si="61"/>
        <v>42541.790972222225</v>
      </c>
      <c r="Q981" t="s">
        <v>8273</v>
      </c>
      <c r="R981" s="7">
        <f t="shared" si="63"/>
        <v>301.93916666666667</v>
      </c>
      <c r="S981" s="12" t="s">
        <v>8318</v>
      </c>
      <c r="T981" t="s">
        <v>8320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7">
        <v>10000</v>
      </c>
      <c r="E982">
        <v>1486</v>
      </c>
      <c r="F982" t="s">
        <v>8221</v>
      </c>
      <c r="G982" t="s">
        <v>8224</v>
      </c>
      <c r="H982" t="s">
        <v>8246</v>
      </c>
      <c r="I982" s="9">
        <v>1417387322</v>
      </c>
      <c r="J982">
        <v>1413495722</v>
      </c>
      <c r="K982" t="b">
        <v>0</v>
      </c>
      <c r="L982">
        <v>31</v>
      </c>
      <c r="M982" t="b">
        <v>0</v>
      </c>
      <c r="N982" s="11">
        <f t="shared" si="62"/>
        <v>14.860000000000001</v>
      </c>
      <c r="O982" s="22">
        <f t="shared" si="60"/>
        <v>41928.904189814813</v>
      </c>
      <c r="P982" s="18">
        <f t="shared" si="61"/>
        <v>41973.945856481485</v>
      </c>
      <c r="Q982" t="s">
        <v>8273</v>
      </c>
      <c r="R982" s="7">
        <f t="shared" si="63"/>
        <v>47.935483870967744</v>
      </c>
      <c r="S982" s="12" t="s">
        <v>8318</v>
      </c>
      <c r="T982" t="s">
        <v>8320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7">
        <v>88888</v>
      </c>
      <c r="E983">
        <v>11</v>
      </c>
      <c r="F983" t="s">
        <v>8221</v>
      </c>
      <c r="G983" t="s">
        <v>8224</v>
      </c>
      <c r="H983" t="s">
        <v>8246</v>
      </c>
      <c r="I983" s="9">
        <v>1407624222</v>
      </c>
      <c r="J983">
        <v>1405032222</v>
      </c>
      <c r="K983" t="b">
        <v>0</v>
      </c>
      <c r="L983">
        <v>4</v>
      </c>
      <c r="M983" t="b">
        <v>0</v>
      </c>
      <c r="N983" s="11">
        <f t="shared" si="62"/>
        <v>1.2375123751237513E-2</v>
      </c>
      <c r="O983" s="22">
        <f t="shared" si="60"/>
        <v>41830.947013888886</v>
      </c>
      <c r="P983" s="18">
        <f t="shared" si="61"/>
        <v>41860.947013888886</v>
      </c>
      <c r="Q983" t="s">
        <v>8273</v>
      </c>
      <c r="R983" s="7">
        <f t="shared" si="63"/>
        <v>2.75</v>
      </c>
      <c r="S983" s="12" t="s">
        <v>8318</v>
      </c>
      <c r="T983" t="s">
        <v>8320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7">
        <v>17500</v>
      </c>
      <c r="E984">
        <v>3</v>
      </c>
      <c r="F984" t="s">
        <v>8221</v>
      </c>
      <c r="G984" t="s">
        <v>8224</v>
      </c>
      <c r="H984" t="s">
        <v>8246</v>
      </c>
      <c r="I984" s="9">
        <v>1475431486</v>
      </c>
      <c r="J984">
        <v>1472839486</v>
      </c>
      <c r="K984" t="b">
        <v>0</v>
      </c>
      <c r="L984">
        <v>3</v>
      </c>
      <c r="M984" t="b">
        <v>0</v>
      </c>
      <c r="N984" s="11">
        <f t="shared" si="62"/>
        <v>1.7142857142857144E-2</v>
      </c>
      <c r="O984" s="22">
        <f t="shared" si="60"/>
        <v>42615.753310185188</v>
      </c>
      <c r="P984" s="18">
        <f t="shared" si="61"/>
        <v>42645.753310185188</v>
      </c>
      <c r="Q984" t="s">
        <v>8273</v>
      </c>
      <c r="R984" s="7">
        <f t="shared" si="63"/>
        <v>1</v>
      </c>
      <c r="S984" s="12" t="s">
        <v>8318</v>
      </c>
      <c r="T984" t="s">
        <v>8320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7">
        <v>104219</v>
      </c>
      <c r="E985">
        <v>30751</v>
      </c>
      <c r="F985" t="s">
        <v>8221</v>
      </c>
      <c r="G985" t="s">
        <v>8227</v>
      </c>
      <c r="H985" t="s">
        <v>8249</v>
      </c>
      <c r="I985" s="9">
        <v>1471985640</v>
      </c>
      <c r="J985">
        <v>1469289685</v>
      </c>
      <c r="K985" t="b">
        <v>0</v>
      </c>
      <c r="L985">
        <v>179</v>
      </c>
      <c r="M985" t="b">
        <v>0</v>
      </c>
      <c r="N985" s="11">
        <f t="shared" si="62"/>
        <v>29.506136117214709</v>
      </c>
      <c r="O985" s="22">
        <f t="shared" si="60"/>
        <v>42574.667650462965</v>
      </c>
      <c r="P985" s="18">
        <f t="shared" si="61"/>
        <v>42605.870833333334</v>
      </c>
      <c r="Q985" t="s">
        <v>8273</v>
      </c>
      <c r="R985" s="7">
        <f t="shared" si="63"/>
        <v>171.79329608938548</v>
      </c>
      <c r="S985" s="12" t="s">
        <v>8318</v>
      </c>
      <c r="T985" t="s">
        <v>8320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7">
        <v>10000</v>
      </c>
      <c r="E986">
        <v>106</v>
      </c>
      <c r="F986" t="s">
        <v>8221</v>
      </c>
      <c r="G986" t="s">
        <v>8224</v>
      </c>
      <c r="H986" t="s">
        <v>8246</v>
      </c>
      <c r="I986" s="9">
        <v>1427507208</v>
      </c>
      <c r="J986">
        <v>1424918808</v>
      </c>
      <c r="K986" t="b">
        <v>0</v>
      </c>
      <c r="L986">
        <v>3</v>
      </c>
      <c r="M986" t="b">
        <v>0</v>
      </c>
      <c r="N986" s="11">
        <f t="shared" si="62"/>
        <v>1.06</v>
      </c>
      <c r="O986" s="22">
        <f t="shared" si="60"/>
        <v>42061.11583333333</v>
      </c>
      <c r="P986" s="18">
        <f t="shared" si="61"/>
        <v>42091.074166666673</v>
      </c>
      <c r="Q986" t="s">
        <v>8273</v>
      </c>
      <c r="R986" s="7">
        <f t="shared" si="63"/>
        <v>35.333333333333336</v>
      </c>
      <c r="S986" s="12" t="s">
        <v>8318</v>
      </c>
      <c r="T986" t="s">
        <v>8320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7">
        <v>30000</v>
      </c>
      <c r="E987">
        <v>1888</v>
      </c>
      <c r="F987" t="s">
        <v>8221</v>
      </c>
      <c r="G987" t="s">
        <v>8236</v>
      </c>
      <c r="H987" t="s">
        <v>8249</v>
      </c>
      <c r="I987" s="9">
        <v>1451602800</v>
      </c>
      <c r="J987">
        <v>1449011610</v>
      </c>
      <c r="K987" t="b">
        <v>0</v>
      </c>
      <c r="L987">
        <v>23</v>
      </c>
      <c r="M987" t="b">
        <v>0</v>
      </c>
      <c r="N987" s="11">
        <f t="shared" si="62"/>
        <v>6.293333333333333</v>
      </c>
      <c r="O987" s="22">
        <f t="shared" si="60"/>
        <v>42339.967708333337</v>
      </c>
      <c r="P987" s="18">
        <f t="shared" si="61"/>
        <v>42369.958333333328</v>
      </c>
      <c r="Q987" t="s">
        <v>8273</v>
      </c>
      <c r="R987" s="7">
        <f t="shared" si="63"/>
        <v>82.086956521739125</v>
      </c>
      <c r="S987" s="12" t="s">
        <v>8318</v>
      </c>
      <c r="T987" t="s">
        <v>8320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7">
        <v>20000</v>
      </c>
      <c r="E988">
        <v>2550</v>
      </c>
      <c r="F988" t="s">
        <v>8221</v>
      </c>
      <c r="G988" t="s">
        <v>8225</v>
      </c>
      <c r="H988" t="s">
        <v>8247</v>
      </c>
      <c r="I988" s="9">
        <v>1452384000</v>
      </c>
      <c r="J988">
        <v>1447698300</v>
      </c>
      <c r="K988" t="b">
        <v>0</v>
      </c>
      <c r="L988">
        <v>23</v>
      </c>
      <c r="M988" t="b">
        <v>0</v>
      </c>
      <c r="N988" s="11">
        <f t="shared" si="62"/>
        <v>12.75</v>
      </c>
      <c r="O988" s="22">
        <f t="shared" si="60"/>
        <v>42324.767361111109</v>
      </c>
      <c r="P988" s="18">
        <f t="shared" si="61"/>
        <v>42379</v>
      </c>
      <c r="Q988" t="s">
        <v>8273</v>
      </c>
      <c r="R988" s="7">
        <f t="shared" si="63"/>
        <v>110.8695652173913</v>
      </c>
      <c r="S988" s="12" t="s">
        <v>8318</v>
      </c>
      <c r="T988" t="s">
        <v>8320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7">
        <v>50000</v>
      </c>
      <c r="E989">
        <v>6610</v>
      </c>
      <c r="F989" t="s">
        <v>8221</v>
      </c>
      <c r="G989" t="s">
        <v>8233</v>
      </c>
      <c r="H989" t="s">
        <v>8249</v>
      </c>
      <c r="I989" s="9">
        <v>1403507050</v>
      </c>
      <c r="J989">
        <v>1400051050</v>
      </c>
      <c r="K989" t="b">
        <v>0</v>
      </c>
      <c r="L989">
        <v>41</v>
      </c>
      <c r="M989" t="b">
        <v>0</v>
      </c>
      <c r="N989" s="11">
        <f t="shared" si="62"/>
        <v>13.22</v>
      </c>
      <c r="O989" s="22">
        <f t="shared" si="60"/>
        <v>41773.294560185182</v>
      </c>
      <c r="P989" s="18">
        <f t="shared" si="61"/>
        <v>41813.294560185182</v>
      </c>
      <c r="Q989" t="s">
        <v>8273</v>
      </c>
      <c r="R989" s="7">
        <f t="shared" si="63"/>
        <v>161.21951219512195</v>
      </c>
      <c r="S989" s="12" t="s">
        <v>8318</v>
      </c>
      <c r="T989" t="s">
        <v>8320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7">
        <v>5000</v>
      </c>
      <c r="E990">
        <v>0</v>
      </c>
      <c r="F990" t="s">
        <v>8221</v>
      </c>
      <c r="G990" t="s">
        <v>8237</v>
      </c>
      <c r="H990" t="s">
        <v>8249</v>
      </c>
      <c r="I990" s="9">
        <v>1475310825</v>
      </c>
      <c r="J990">
        <v>1472718825</v>
      </c>
      <c r="K990" t="b">
        <v>0</v>
      </c>
      <c r="L990">
        <v>0</v>
      </c>
      <c r="M990" t="b">
        <v>0</v>
      </c>
      <c r="N990" s="11">
        <f t="shared" si="62"/>
        <v>0</v>
      </c>
      <c r="O990" s="22">
        <f t="shared" si="60"/>
        <v>42614.356770833328</v>
      </c>
      <c r="P990" s="18">
        <f t="shared" si="61"/>
        <v>42644.356770833328</v>
      </c>
      <c r="Q990" t="s">
        <v>8273</v>
      </c>
      <c r="R990" s="7" t="e">
        <f t="shared" si="63"/>
        <v>#DIV/0!</v>
      </c>
      <c r="S990" s="12" t="s">
        <v>8318</v>
      </c>
      <c r="T990" t="s">
        <v>8320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7">
        <v>10000</v>
      </c>
      <c r="E991">
        <v>1677</v>
      </c>
      <c r="F991" t="s">
        <v>8221</v>
      </c>
      <c r="G991" t="s">
        <v>8224</v>
      </c>
      <c r="H991" t="s">
        <v>8246</v>
      </c>
      <c r="I991" s="9">
        <v>1475101495</v>
      </c>
      <c r="J991">
        <v>1472509495</v>
      </c>
      <c r="K991" t="b">
        <v>0</v>
      </c>
      <c r="L991">
        <v>32</v>
      </c>
      <c r="M991" t="b">
        <v>0</v>
      </c>
      <c r="N991" s="11">
        <f t="shared" si="62"/>
        <v>16.77</v>
      </c>
      <c r="O991" s="22">
        <f t="shared" si="60"/>
        <v>42611.933969907404</v>
      </c>
      <c r="P991" s="18">
        <f t="shared" si="61"/>
        <v>42641.933969907404</v>
      </c>
      <c r="Q991" t="s">
        <v>8273</v>
      </c>
      <c r="R991" s="7">
        <f t="shared" si="63"/>
        <v>52.40625</v>
      </c>
      <c r="S991" s="12" t="s">
        <v>8318</v>
      </c>
      <c r="T991" t="s">
        <v>8320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7">
        <v>25000</v>
      </c>
      <c r="E992">
        <v>26</v>
      </c>
      <c r="F992" t="s">
        <v>8221</v>
      </c>
      <c r="G992" t="s">
        <v>8224</v>
      </c>
      <c r="H992" t="s">
        <v>8246</v>
      </c>
      <c r="I992" s="9">
        <v>1409770164</v>
      </c>
      <c r="J992">
        <v>1407178164</v>
      </c>
      <c r="K992" t="b">
        <v>0</v>
      </c>
      <c r="L992">
        <v>2</v>
      </c>
      <c r="M992" t="b">
        <v>0</v>
      </c>
      <c r="N992" s="11">
        <f t="shared" si="62"/>
        <v>0.104</v>
      </c>
      <c r="O992" s="22">
        <f t="shared" si="60"/>
        <v>41855.784305555557</v>
      </c>
      <c r="P992" s="18">
        <f t="shared" si="61"/>
        <v>41885.784305555557</v>
      </c>
      <c r="Q992" t="s">
        <v>8273</v>
      </c>
      <c r="R992" s="7">
        <f t="shared" si="63"/>
        <v>13</v>
      </c>
      <c r="S992" s="12" t="s">
        <v>8318</v>
      </c>
      <c r="T992" t="s">
        <v>8320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7">
        <v>5000</v>
      </c>
      <c r="E993">
        <v>212</v>
      </c>
      <c r="F993" t="s">
        <v>8221</v>
      </c>
      <c r="G993" t="s">
        <v>8225</v>
      </c>
      <c r="H993" t="s">
        <v>8247</v>
      </c>
      <c r="I993" s="9">
        <v>1468349460</v>
      </c>
      <c r="J993">
        <v>1466186988</v>
      </c>
      <c r="K993" t="b">
        <v>0</v>
      </c>
      <c r="L993">
        <v>7</v>
      </c>
      <c r="M993" t="b">
        <v>0</v>
      </c>
      <c r="N993" s="11">
        <f t="shared" si="62"/>
        <v>4.24</v>
      </c>
      <c r="O993" s="22">
        <f t="shared" si="60"/>
        <v>42538.75680555556</v>
      </c>
      <c r="P993" s="18">
        <f t="shared" si="61"/>
        <v>42563.785416666666</v>
      </c>
      <c r="Q993" t="s">
        <v>8273</v>
      </c>
      <c r="R993" s="7">
        <f t="shared" si="63"/>
        <v>30.285714285714285</v>
      </c>
      <c r="S993" s="12" t="s">
        <v>8318</v>
      </c>
      <c r="T993" t="s">
        <v>8320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7">
        <v>100000</v>
      </c>
      <c r="E994">
        <v>467</v>
      </c>
      <c r="F994" t="s">
        <v>8221</v>
      </c>
      <c r="G994" t="s">
        <v>8224</v>
      </c>
      <c r="H994" t="s">
        <v>8246</v>
      </c>
      <c r="I994" s="9">
        <v>1462655519</v>
      </c>
      <c r="J994">
        <v>1457475119</v>
      </c>
      <c r="K994" t="b">
        <v>0</v>
      </c>
      <c r="L994">
        <v>4</v>
      </c>
      <c r="M994" t="b">
        <v>0</v>
      </c>
      <c r="N994" s="11">
        <f t="shared" si="62"/>
        <v>0.46699999999999997</v>
      </c>
      <c r="O994" s="22">
        <f t="shared" si="60"/>
        <v>42437.924988425926</v>
      </c>
      <c r="P994" s="18">
        <f t="shared" si="61"/>
        <v>42497.883321759262</v>
      </c>
      <c r="Q994" t="s">
        <v>8273</v>
      </c>
      <c r="R994" s="7">
        <f t="shared" si="63"/>
        <v>116.75</v>
      </c>
      <c r="S994" s="12" t="s">
        <v>8318</v>
      </c>
      <c r="T994" t="s">
        <v>8320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7">
        <v>70000</v>
      </c>
      <c r="E995">
        <v>17561</v>
      </c>
      <c r="F995" t="s">
        <v>8221</v>
      </c>
      <c r="G995" t="s">
        <v>8224</v>
      </c>
      <c r="H995" t="s">
        <v>8246</v>
      </c>
      <c r="I995" s="9">
        <v>1478926800</v>
      </c>
      <c r="J995">
        <v>1476054568</v>
      </c>
      <c r="K995" t="b">
        <v>0</v>
      </c>
      <c r="L995">
        <v>196</v>
      </c>
      <c r="M995" t="b">
        <v>0</v>
      </c>
      <c r="N995" s="11">
        <f t="shared" si="62"/>
        <v>25.087142857142858</v>
      </c>
      <c r="O995" s="22">
        <f t="shared" si="60"/>
        <v>42652.964907407411</v>
      </c>
      <c r="P995" s="18">
        <f t="shared" si="61"/>
        <v>42686.208333333328</v>
      </c>
      <c r="Q995" t="s">
        <v>8273</v>
      </c>
      <c r="R995" s="7">
        <f t="shared" si="63"/>
        <v>89.59693877551021</v>
      </c>
      <c r="S995" s="12" t="s">
        <v>8318</v>
      </c>
      <c r="T995" t="s">
        <v>8320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7">
        <v>200000</v>
      </c>
      <c r="E996">
        <v>4669</v>
      </c>
      <c r="F996" t="s">
        <v>8221</v>
      </c>
      <c r="G996" t="s">
        <v>8224</v>
      </c>
      <c r="H996" t="s">
        <v>8246</v>
      </c>
      <c r="I996" s="9">
        <v>1417388340</v>
      </c>
      <c r="J996">
        <v>1412835530</v>
      </c>
      <c r="K996" t="b">
        <v>0</v>
      </c>
      <c r="L996">
        <v>11</v>
      </c>
      <c r="M996" t="b">
        <v>0</v>
      </c>
      <c r="N996" s="11">
        <f t="shared" si="62"/>
        <v>2.3345000000000002</v>
      </c>
      <c r="O996" s="22">
        <f t="shared" si="60"/>
        <v>41921.263078703705</v>
      </c>
      <c r="P996" s="18">
        <f t="shared" si="61"/>
        <v>41973.957638888889</v>
      </c>
      <c r="Q996" t="s">
        <v>8273</v>
      </c>
      <c r="R996" s="7">
        <f t="shared" si="63"/>
        <v>424.45454545454544</v>
      </c>
      <c r="S996" s="12" t="s">
        <v>8318</v>
      </c>
      <c r="T996" t="s">
        <v>8320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7">
        <v>10000</v>
      </c>
      <c r="E997">
        <v>726</v>
      </c>
      <c r="F997" t="s">
        <v>8221</v>
      </c>
      <c r="G997" t="s">
        <v>8224</v>
      </c>
      <c r="H997" t="s">
        <v>8246</v>
      </c>
      <c r="I997" s="9">
        <v>1417276800</v>
      </c>
      <c r="J997">
        <v>1415140480</v>
      </c>
      <c r="K997" t="b">
        <v>0</v>
      </c>
      <c r="L997">
        <v>9</v>
      </c>
      <c r="M997" t="b">
        <v>0</v>
      </c>
      <c r="N997" s="11">
        <f t="shared" si="62"/>
        <v>7.26</v>
      </c>
      <c r="O997" s="22">
        <f t="shared" si="60"/>
        <v>41947.940740740742</v>
      </c>
      <c r="P997" s="18">
        <f t="shared" si="61"/>
        <v>41972.666666666672</v>
      </c>
      <c r="Q997" t="s">
        <v>8273</v>
      </c>
      <c r="R997" s="7">
        <f t="shared" si="63"/>
        <v>80.666666666666671</v>
      </c>
      <c r="S997" s="12" t="s">
        <v>8318</v>
      </c>
      <c r="T997" t="s">
        <v>8320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7">
        <v>4000</v>
      </c>
      <c r="E998">
        <v>65</v>
      </c>
      <c r="F998" t="s">
        <v>8221</v>
      </c>
      <c r="G998" t="s">
        <v>8224</v>
      </c>
      <c r="H998" t="s">
        <v>8246</v>
      </c>
      <c r="I998" s="9">
        <v>1406474820</v>
      </c>
      <c r="J998">
        <v>1403902060</v>
      </c>
      <c r="K998" t="b">
        <v>0</v>
      </c>
      <c r="L998">
        <v>5</v>
      </c>
      <c r="M998" t="b">
        <v>0</v>
      </c>
      <c r="N998" s="11">
        <f t="shared" si="62"/>
        <v>1.625</v>
      </c>
      <c r="O998" s="22">
        <f t="shared" si="60"/>
        <v>41817.866435185184</v>
      </c>
      <c r="P998" s="18">
        <f t="shared" si="61"/>
        <v>41847.643750000003</v>
      </c>
      <c r="Q998" t="s">
        <v>8273</v>
      </c>
      <c r="R998" s="7">
        <f t="shared" si="63"/>
        <v>13</v>
      </c>
      <c r="S998" s="12" t="s">
        <v>8318</v>
      </c>
      <c r="T998" t="s">
        <v>8320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7">
        <v>5000</v>
      </c>
      <c r="E999">
        <v>65</v>
      </c>
      <c r="F999" t="s">
        <v>8221</v>
      </c>
      <c r="G999" t="s">
        <v>8224</v>
      </c>
      <c r="H999" t="s">
        <v>8246</v>
      </c>
      <c r="I999" s="9">
        <v>1417145297</v>
      </c>
      <c r="J999">
        <v>1414549697</v>
      </c>
      <c r="K999" t="b">
        <v>0</v>
      </c>
      <c r="L999">
        <v>8</v>
      </c>
      <c r="M999" t="b">
        <v>0</v>
      </c>
      <c r="N999" s="11">
        <f t="shared" si="62"/>
        <v>1.3</v>
      </c>
      <c r="O999" s="22">
        <f t="shared" si="60"/>
        <v>41941.10297453704</v>
      </c>
      <c r="P999" s="18">
        <f t="shared" si="61"/>
        <v>41971.144641203704</v>
      </c>
      <c r="Q999" t="s">
        <v>8273</v>
      </c>
      <c r="R999" s="7">
        <f t="shared" si="63"/>
        <v>8.125</v>
      </c>
      <c r="S999" s="12" t="s">
        <v>8318</v>
      </c>
      <c r="T999" t="s">
        <v>8320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7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9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>
        <f t="shared" si="62"/>
        <v>58.558333333333337</v>
      </c>
      <c r="O1000" s="22">
        <f t="shared" si="60"/>
        <v>42282.168993055559</v>
      </c>
      <c r="P1000" s="18">
        <f t="shared" si="61"/>
        <v>42327.210659722223</v>
      </c>
      <c r="Q1000" t="s">
        <v>8273</v>
      </c>
      <c r="R1000" s="7">
        <f t="shared" si="63"/>
        <v>153.42794759825327</v>
      </c>
      <c r="S1000" s="12" t="s">
        <v>8318</v>
      </c>
      <c r="T1000" t="s">
        <v>8320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7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9">
        <v>1415865720</v>
      </c>
      <c r="J1001">
        <v>1413270690</v>
      </c>
      <c r="K1001" t="b">
        <v>0</v>
      </c>
      <c r="L1001">
        <v>40</v>
      </c>
      <c r="M1001" t="b">
        <v>0</v>
      </c>
      <c r="N1001" s="11">
        <f t="shared" si="62"/>
        <v>7.7886666666666677</v>
      </c>
      <c r="O1001" s="22">
        <f t="shared" si="60"/>
        <v>41926.29965277778</v>
      </c>
      <c r="P1001" s="18">
        <f t="shared" si="61"/>
        <v>41956.334722222222</v>
      </c>
      <c r="Q1001" t="s">
        <v>8273</v>
      </c>
      <c r="R1001" s="7">
        <f t="shared" si="63"/>
        <v>292.07499999999999</v>
      </c>
      <c r="S1001" s="12" t="s">
        <v>8318</v>
      </c>
      <c r="T1001" t="s">
        <v>8320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7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9">
        <v>1489537560</v>
      </c>
      <c r="J1002">
        <v>1484357160</v>
      </c>
      <c r="K1002" t="b">
        <v>0</v>
      </c>
      <c r="L1002">
        <v>6</v>
      </c>
      <c r="M1002" t="b">
        <v>0</v>
      </c>
      <c r="N1002" s="11">
        <f t="shared" si="62"/>
        <v>2.2157147647256061</v>
      </c>
      <c r="O1002" s="22">
        <f t="shared" si="60"/>
        <v>42749.059722222228</v>
      </c>
      <c r="P1002" s="18">
        <f t="shared" si="61"/>
        <v>42809.018055555556</v>
      </c>
      <c r="Q1002" t="s">
        <v>8273</v>
      </c>
      <c r="R1002" s="7">
        <f t="shared" si="63"/>
        <v>3304</v>
      </c>
      <c r="S1002" s="12" t="s">
        <v>8318</v>
      </c>
      <c r="T1002" t="s">
        <v>8320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7">
        <v>5000</v>
      </c>
      <c r="E1003">
        <v>5200</v>
      </c>
      <c r="F1003" t="s">
        <v>8220</v>
      </c>
      <c r="G1003" t="s">
        <v>8225</v>
      </c>
      <c r="H1003" t="s">
        <v>8247</v>
      </c>
      <c r="I1003" s="9">
        <v>1485796613</v>
      </c>
      <c r="J1003">
        <v>1481908613</v>
      </c>
      <c r="K1003" t="b">
        <v>0</v>
      </c>
      <c r="L1003">
        <v>4</v>
      </c>
      <c r="M1003" t="b">
        <v>0</v>
      </c>
      <c r="N1003" s="11">
        <f t="shared" si="62"/>
        <v>104</v>
      </c>
      <c r="O1003" s="22">
        <f t="shared" si="60"/>
        <v>42720.720057870371</v>
      </c>
      <c r="P1003" s="18">
        <f t="shared" si="61"/>
        <v>42765.720057870371</v>
      </c>
      <c r="Q1003" t="s">
        <v>8273</v>
      </c>
      <c r="R1003" s="7">
        <f t="shared" si="63"/>
        <v>1300</v>
      </c>
      <c r="S1003" s="12" t="s">
        <v>8318</v>
      </c>
      <c r="T1003" t="s">
        <v>8320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7">
        <v>9999</v>
      </c>
      <c r="E1004">
        <v>2960</v>
      </c>
      <c r="F1004" t="s">
        <v>8220</v>
      </c>
      <c r="G1004" t="s">
        <v>8224</v>
      </c>
      <c r="H1004" t="s">
        <v>8246</v>
      </c>
      <c r="I1004" s="9">
        <v>1450331940</v>
      </c>
      <c r="J1004">
        <v>1447777514</v>
      </c>
      <c r="K1004" t="b">
        <v>0</v>
      </c>
      <c r="L1004">
        <v>22</v>
      </c>
      <c r="M1004" t="b">
        <v>0</v>
      </c>
      <c r="N1004" s="11">
        <f t="shared" si="62"/>
        <v>29.6029602960296</v>
      </c>
      <c r="O1004" s="22">
        <f t="shared" si="60"/>
        <v>42325.684189814812</v>
      </c>
      <c r="P1004" s="18">
        <f t="shared" si="61"/>
        <v>42355.249305555553</v>
      </c>
      <c r="Q1004" t="s">
        <v>8273</v>
      </c>
      <c r="R1004" s="7">
        <f t="shared" si="63"/>
        <v>134.54545454545453</v>
      </c>
      <c r="S1004" s="12" t="s">
        <v>8318</v>
      </c>
      <c r="T1004" t="s">
        <v>8320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7">
        <v>20000</v>
      </c>
      <c r="E1005">
        <v>3211</v>
      </c>
      <c r="F1005" t="s">
        <v>8220</v>
      </c>
      <c r="G1005" t="s">
        <v>8230</v>
      </c>
      <c r="H1005" t="s">
        <v>8249</v>
      </c>
      <c r="I1005" s="9">
        <v>1489680061</v>
      </c>
      <c r="J1005">
        <v>1487091661</v>
      </c>
      <c r="K1005" t="b">
        <v>0</v>
      </c>
      <c r="L1005">
        <v>15</v>
      </c>
      <c r="M1005" t="b">
        <v>0</v>
      </c>
      <c r="N1005" s="11">
        <f t="shared" si="62"/>
        <v>16.055</v>
      </c>
      <c r="O1005" s="22">
        <f t="shared" si="60"/>
        <v>42780.709039351852</v>
      </c>
      <c r="P1005" s="18">
        <f t="shared" si="61"/>
        <v>42810.667372685188</v>
      </c>
      <c r="Q1005" t="s">
        <v>8273</v>
      </c>
      <c r="R1005" s="7">
        <f t="shared" si="63"/>
        <v>214.06666666666666</v>
      </c>
      <c r="S1005" s="12" t="s">
        <v>8318</v>
      </c>
      <c r="T1005" t="s">
        <v>8320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7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9">
        <v>1455814827</v>
      </c>
      <c r="J1006">
        <v>1453222827</v>
      </c>
      <c r="K1006" t="b">
        <v>0</v>
      </c>
      <c r="L1006">
        <v>95</v>
      </c>
      <c r="M1006" t="b">
        <v>0</v>
      </c>
      <c r="N1006" s="11">
        <f t="shared" si="62"/>
        <v>82.207999999999998</v>
      </c>
      <c r="O1006" s="22">
        <f t="shared" si="60"/>
        <v>42388.708645833336</v>
      </c>
      <c r="P1006" s="18">
        <f t="shared" si="61"/>
        <v>42418.708645833336</v>
      </c>
      <c r="Q1006" t="s">
        <v>8273</v>
      </c>
      <c r="R1006" s="7">
        <f t="shared" si="63"/>
        <v>216.33684210526314</v>
      </c>
      <c r="S1006" s="12" t="s">
        <v>8318</v>
      </c>
      <c r="T1006" t="s">
        <v>8320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9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>
        <f t="shared" si="62"/>
        <v>75.051000000000002</v>
      </c>
      <c r="O1007" s="22">
        <f t="shared" si="60"/>
        <v>42276.624803240738</v>
      </c>
      <c r="P1007" s="18">
        <f t="shared" si="61"/>
        <v>42307.624803240738</v>
      </c>
      <c r="Q1007" t="s">
        <v>8273</v>
      </c>
      <c r="R1007" s="7">
        <f t="shared" si="63"/>
        <v>932.31055900621118</v>
      </c>
      <c r="S1007" s="12" t="s">
        <v>8318</v>
      </c>
      <c r="T1007" t="s">
        <v>8320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7">
        <v>4000</v>
      </c>
      <c r="E1008">
        <v>234</v>
      </c>
      <c r="F1008" t="s">
        <v>8220</v>
      </c>
      <c r="G1008" t="s">
        <v>8224</v>
      </c>
      <c r="H1008" t="s">
        <v>8246</v>
      </c>
      <c r="I1008" s="9">
        <v>1418368260</v>
      </c>
      <c r="J1008">
        <v>1417654672</v>
      </c>
      <c r="K1008" t="b">
        <v>0</v>
      </c>
      <c r="L1008">
        <v>8</v>
      </c>
      <c r="M1008" t="b">
        <v>0</v>
      </c>
      <c r="N1008" s="11">
        <f t="shared" si="62"/>
        <v>5.8500000000000005</v>
      </c>
      <c r="O1008" s="22">
        <f t="shared" si="60"/>
        <v>41977.040185185186</v>
      </c>
      <c r="P1008" s="18">
        <f t="shared" si="61"/>
        <v>41985.299305555556</v>
      </c>
      <c r="Q1008" t="s">
        <v>8273</v>
      </c>
      <c r="R1008" s="7">
        <f t="shared" si="63"/>
        <v>29.25</v>
      </c>
      <c r="S1008" s="12" t="s">
        <v>8318</v>
      </c>
      <c r="T1008" t="s">
        <v>8320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7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>
        <f t="shared" si="62"/>
        <v>44.32</v>
      </c>
      <c r="O1009" s="22">
        <f t="shared" si="60"/>
        <v>42676.583599537036</v>
      </c>
      <c r="P1009" s="18">
        <f t="shared" si="61"/>
        <v>42718.6252662037</v>
      </c>
      <c r="Q1009" t="s">
        <v>8273</v>
      </c>
      <c r="R1009" s="7">
        <f t="shared" si="63"/>
        <v>174.94736842105263</v>
      </c>
      <c r="S1009" s="12" t="s">
        <v>8318</v>
      </c>
      <c r="T1009" t="s">
        <v>8320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7">
        <v>93500</v>
      </c>
      <c r="E1010">
        <v>250</v>
      </c>
      <c r="F1010" t="s">
        <v>8220</v>
      </c>
      <c r="G1010" t="s">
        <v>8238</v>
      </c>
      <c r="H1010" t="s">
        <v>8256</v>
      </c>
      <c r="I1010" s="9">
        <v>1482953115</v>
      </c>
      <c r="J1010">
        <v>1480361115</v>
      </c>
      <c r="K1010" t="b">
        <v>0</v>
      </c>
      <c r="L1010">
        <v>1</v>
      </c>
      <c r="M1010" t="b">
        <v>0</v>
      </c>
      <c r="N1010" s="11">
        <f t="shared" si="62"/>
        <v>0.26737967914438499</v>
      </c>
      <c r="O1010" s="22">
        <f t="shared" si="60"/>
        <v>42702.809201388889</v>
      </c>
      <c r="P1010" s="18">
        <f t="shared" si="61"/>
        <v>42732.809201388889</v>
      </c>
      <c r="Q1010" t="s">
        <v>8273</v>
      </c>
      <c r="R1010" s="7">
        <f t="shared" si="63"/>
        <v>250</v>
      </c>
      <c r="S1010" s="12" t="s">
        <v>8318</v>
      </c>
      <c r="T1010" t="s">
        <v>8320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7">
        <v>50000</v>
      </c>
      <c r="E1011">
        <v>6565</v>
      </c>
      <c r="F1011" t="s">
        <v>8220</v>
      </c>
      <c r="G1011" t="s">
        <v>8224</v>
      </c>
      <c r="H1011" t="s">
        <v>8246</v>
      </c>
      <c r="I1011" s="9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>
        <f t="shared" si="62"/>
        <v>13.13</v>
      </c>
      <c r="O1011" s="22">
        <f t="shared" si="60"/>
        <v>42510.604699074072</v>
      </c>
      <c r="P1011" s="18">
        <f t="shared" si="61"/>
        <v>42540.604699074072</v>
      </c>
      <c r="Q1011" t="s">
        <v>8273</v>
      </c>
      <c r="R1011" s="7">
        <f t="shared" si="63"/>
        <v>65</v>
      </c>
      <c r="S1011" s="12" t="s">
        <v>8318</v>
      </c>
      <c r="T1011" t="s">
        <v>8320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7">
        <v>115250</v>
      </c>
      <c r="E1012">
        <v>220</v>
      </c>
      <c r="F1012" t="s">
        <v>8220</v>
      </c>
      <c r="G1012" t="s">
        <v>8224</v>
      </c>
      <c r="H1012" t="s">
        <v>8246</v>
      </c>
      <c r="I1012" s="9">
        <v>1473044340</v>
      </c>
      <c r="J1012">
        <v>1468180462</v>
      </c>
      <c r="K1012" t="b">
        <v>0</v>
      </c>
      <c r="L1012">
        <v>4</v>
      </c>
      <c r="M1012" t="b">
        <v>0</v>
      </c>
      <c r="N1012" s="11">
        <f t="shared" si="62"/>
        <v>0.19088937093275488</v>
      </c>
      <c r="O1012" s="22">
        <f t="shared" si="60"/>
        <v>42561.829421296294</v>
      </c>
      <c r="P1012" s="18">
        <f t="shared" si="61"/>
        <v>42618.124305555553</v>
      </c>
      <c r="Q1012" t="s">
        <v>8273</v>
      </c>
      <c r="R1012" s="7">
        <f t="shared" si="63"/>
        <v>55</v>
      </c>
      <c r="S1012" s="12" t="s">
        <v>8318</v>
      </c>
      <c r="T1012" t="s">
        <v>8320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7">
        <v>20000</v>
      </c>
      <c r="E1013">
        <v>75</v>
      </c>
      <c r="F1013" t="s">
        <v>8220</v>
      </c>
      <c r="G1013" t="s">
        <v>8224</v>
      </c>
      <c r="H1013" t="s">
        <v>8246</v>
      </c>
      <c r="I1013" s="9">
        <v>1418938395</v>
      </c>
      <c r="J1013">
        <v>1415050395</v>
      </c>
      <c r="K1013" t="b">
        <v>0</v>
      </c>
      <c r="L1013">
        <v>1</v>
      </c>
      <c r="M1013" t="b">
        <v>0</v>
      </c>
      <c r="N1013" s="11">
        <f t="shared" si="62"/>
        <v>0.375</v>
      </c>
      <c r="O1013" s="22">
        <f t="shared" si="60"/>
        <v>41946.898090277777</v>
      </c>
      <c r="P1013" s="18">
        <f t="shared" si="61"/>
        <v>41991.898090277777</v>
      </c>
      <c r="Q1013" t="s">
        <v>8273</v>
      </c>
      <c r="R1013" s="7">
        <f t="shared" si="63"/>
        <v>75</v>
      </c>
      <c r="S1013" s="12" t="s">
        <v>8318</v>
      </c>
      <c r="T1013" t="s">
        <v>8320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7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9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>
        <f t="shared" si="62"/>
        <v>21535.021000000001</v>
      </c>
      <c r="O1014" s="22">
        <f t="shared" si="60"/>
        <v>42714.440416666665</v>
      </c>
      <c r="P1014" s="18">
        <f t="shared" si="61"/>
        <v>42759.440416666665</v>
      </c>
      <c r="Q1014" t="s">
        <v>8273</v>
      </c>
      <c r="R1014" s="7">
        <f t="shared" si="63"/>
        <v>1389.3561935483872</v>
      </c>
      <c r="S1014" s="12" t="s">
        <v>8318</v>
      </c>
      <c r="T1014" t="s">
        <v>8320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7">
        <v>25000</v>
      </c>
      <c r="E1015">
        <v>8632</v>
      </c>
      <c r="F1015" t="s">
        <v>8220</v>
      </c>
      <c r="G1015" t="s">
        <v>8224</v>
      </c>
      <c r="H1015" t="s">
        <v>8246</v>
      </c>
      <c r="I1015" s="9">
        <v>1451419200</v>
      </c>
      <c r="J1015">
        <v>1449000056</v>
      </c>
      <c r="K1015" t="b">
        <v>0</v>
      </c>
      <c r="L1015">
        <v>90</v>
      </c>
      <c r="M1015" t="b">
        <v>0</v>
      </c>
      <c r="N1015" s="11">
        <f t="shared" si="62"/>
        <v>34.527999999999999</v>
      </c>
      <c r="O1015" s="22">
        <f t="shared" si="60"/>
        <v>42339.833981481483</v>
      </c>
      <c r="P1015" s="18">
        <f t="shared" si="61"/>
        <v>42367.833333333328</v>
      </c>
      <c r="Q1015" t="s">
        <v>8273</v>
      </c>
      <c r="R1015" s="7">
        <f t="shared" si="63"/>
        <v>95.911111111111111</v>
      </c>
      <c r="S1015" s="12" t="s">
        <v>8318</v>
      </c>
      <c r="T1015" t="s">
        <v>8320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7">
        <v>10000</v>
      </c>
      <c r="E1016">
        <v>3060</v>
      </c>
      <c r="F1016" t="s">
        <v>8220</v>
      </c>
      <c r="G1016" t="s">
        <v>8224</v>
      </c>
      <c r="H1016" t="s">
        <v>8246</v>
      </c>
      <c r="I1016" s="9">
        <v>1420070615</v>
      </c>
      <c r="J1016">
        <v>1415750615</v>
      </c>
      <c r="K1016" t="b">
        <v>0</v>
      </c>
      <c r="L1016">
        <v>16</v>
      </c>
      <c r="M1016" t="b">
        <v>0</v>
      </c>
      <c r="N1016" s="11">
        <f t="shared" si="62"/>
        <v>30.599999999999998</v>
      </c>
      <c r="O1016" s="22">
        <f t="shared" si="60"/>
        <v>41955.002488425926</v>
      </c>
      <c r="P1016" s="18">
        <f t="shared" si="61"/>
        <v>42005.002488425926</v>
      </c>
      <c r="Q1016" t="s">
        <v>8273</v>
      </c>
      <c r="R1016" s="7">
        <f t="shared" si="63"/>
        <v>191.25</v>
      </c>
      <c r="S1016" s="12" t="s">
        <v>8318</v>
      </c>
      <c r="T1016" t="s">
        <v>8320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7">
        <v>9000</v>
      </c>
      <c r="E1017">
        <v>240</v>
      </c>
      <c r="F1017" t="s">
        <v>8220</v>
      </c>
      <c r="G1017" t="s">
        <v>8240</v>
      </c>
      <c r="H1017" t="s">
        <v>8257</v>
      </c>
      <c r="I1017" s="9">
        <v>1448489095</v>
      </c>
      <c r="J1017">
        <v>1445893495</v>
      </c>
      <c r="K1017" t="b">
        <v>0</v>
      </c>
      <c r="L1017">
        <v>6</v>
      </c>
      <c r="M1017" t="b">
        <v>0</v>
      </c>
      <c r="N1017" s="11">
        <f t="shared" si="62"/>
        <v>2.666666666666667</v>
      </c>
      <c r="O1017" s="22">
        <f t="shared" si="60"/>
        <v>42303.878414351857</v>
      </c>
      <c r="P1017" s="18">
        <f t="shared" si="61"/>
        <v>42333.920081018514</v>
      </c>
      <c r="Q1017" t="s">
        <v>8273</v>
      </c>
      <c r="R1017" s="7">
        <f t="shared" si="63"/>
        <v>40</v>
      </c>
      <c r="S1017" s="12" t="s">
        <v>8318</v>
      </c>
      <c r="T1017" t="s">
        <v>8320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7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9">
        <v>1459992856</v>
      </c>
      <c r="J1018">
        <v>1456108456</v>
      </c>
      <c r="K1018" t="b">
        <v>0</v>
      </c>
      <c r="L1018">
        <v>38</v>
      </c>
      <c r="M1018" t="b">
        <v>0</v>
      </c>
      <c r="N1018" s="11">
        <f t="shared" si="62"/>
        <v>2.8420000000000001</v>
      </c>
      <c r="O1018" s="22">
        <f t="shared" si="60"/>
        <v>42422.107129629629</v>
      </c>
      <c r="P1018" s="18">
        <f t="shared" si="61"/>
        <v>42467.065462962957</v>
      </c>
      <c r="Q1018" t="s">
        <v>8273</v>
      </c>
      <c r="R1018" s="7">
        <f t="shared" si="63"/>
        <v>74.78947368421052</v>
      </c>
      <c r="S1018" s="12" t="s">
        <v>8318</v>
      </c>
      <c r="T1018" t="s">
        <v>8320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7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>
        <f t="shared" si="62"/>
        <v>22.878799999999998</v>
      </c>
      <c r="O1019" s="22">
        <f t="shared" si="60"/>
        <v>42289.675173611111</v>
      </c>
      <c r="P1019" s="18">
        <f t="shared" si="61"/>
        <v>42329.716840277775</v>
      </c>
      <c r="Q1019" t="s">
        <v>8273</v>
      </c>
      <c r="R1019" s="7">
        <f t="shared" si="63"/>
        <v>161.11830985915492</v>
      </c>
      <c r="S1019" s="12" t="s">
        <v>8318</v>
      </c>
      <c r="T1019" t="s">
        <v>8320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7">
        <v>20000</v>
      </c>
      <c r="E1020">
        <v>621</v>
      </c>
      <c r="F1020" t="s">
        <v>8220</v>
      </c>
      <c r="G1020" t="s">
        <v>8224</v>
      </c>
      <c r="H1020" t="s">
        <v>8246</v>
      </c>
      <c r="I1020" s="9">
        <v>1468496933</v>
      </c>
      <c r="J1020">
        <v>1465904933</v>
      </c>
      <c r="K1020" t="b">
        <v>0</v>
      </c>
      <c r="L1020">
        <v>7</v>
      </c>
      <c r="M1020" t="b">
        <v>0</v>
      </c>
      <c r="N1020" s="11">
        <f t="shared" si="62"/>
        <v>3.105</v>
      </c>
      <c r="O1020" s="22">
        <f t="shared" si="60"/>
        <v>42535.492280092592</v>
      </c>
      <c r="P1020" s="18">
        <f t="shared" si="61"/>
        <v>42565.492280092592</v>
      </c>
      <c r="Q1020" t="s">
        <v>8273</v>
      </c>
      <c r="R1020" s="7">
        <f t="shared" si="63"/>
        <v>88.714285714285708</v>
      </c>
      <c r="S1020" s="12" t="s">
        <v>8318</v>
      </c>
      <c r="T1020" t="s">
        <v>8320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7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9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>
        <f t="shared" si="62"/>
        <v>47.333333333333336</v>
      </c>
      <c r="O1021" s="22">
        <f t="shared" si="60"/>
        <v>42009.973946759259</v>
      </c>
      <c r="P1021" s="18">
        <f t="shared" si="61"/>
        <v>42039.973946759259</v>
      </c>
      <c r="Q1021" t="s">
        <v>8273</v>
      </c>
      <c r="R1021" s="7">
        <f t="shared" si="63"/>
        <v>53.25</v>
      </c>
      <c r="S1021" s="12" t="s">
        <v>8318</v>
      </c>
      <c r="T1021" t="s">
        <v>8320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7">
        <v>1550</v>
      </c>
      <c r="E1022">
        <v>3186</v>
      </c>
      <c r="F1022" t="s">
        <v>8219</v>
      </c>
      <c r="G1022" t="s">
        <v>8229</v>
      </c>
      <c r="H1022" t="s">
        <v>8251</v>
      </c>
      <c r="I1022" s="9">
        <v>1433206020</v>
      </c>
      <c r="J1022">
        <v>1430617209</v>
      </c>
      <c r="K1022" t="b">
        <v>0</v>
      </c>
      <c r="L1022">
        <v>30</v>
      </c>
      <c r="M1022" t="b">
        <v>1</v>
      </c>
      <c r="N1022" s="11">
        <f t="shared" si="62"/>
        <v>205.54838709677421</v>
      </c>
      <c r="O1022" s="22">
        <f t="shared" si="60"/>
        <v>42127.069548611107</v>
      </c>
      <c r="P1022" s="18">
        <f t="shared" si="61"/>
        <v>42157.032638888893</v>
      </c>
      <c r="Q1022" t="s">
        <v>8280</v>
      </c>
      <c r="R1022" s="7">
        <f t="shared" si="63"/>
        <v>106.2</v>
      </c>
      <c r="S1022" s="12" t="s">
        <v>8324</v>
      </c>
      <c r="T1022" t="s">
        <v>8329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7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9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>
        <f t="shared" si="62"/>
        <v>351.80366666666669</v>
      </c>
      <c r="O1023" s="22">
        <f t="shared" si="60"/>
        <v>42271.251979166671</v>
      </c>
      <c r="P1023" s="18">
        <f t="shared" si="61"/>
        <v>42294.166666666672</v>
      </c>
      <c r="Q1023" t="s">
        <v>8280</v>
      </c>
      <c r="R1023" s="7">
        <f t="shared" si="63"/>
        <v>22.079728033472804</v>
      </c>
      <c r="S1023" s="12" t="s">
        <v>8324</v>
      </c>
      <c r="T1023" t="s">
        <v>8329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7">
        <v>2000</v>
      </c>
      <c r="E1024">
        <v>2298</v>
      </c>
      <c r="F1024" t="s">
        <v>8219</v>
      </c>
      <c r="G1024" t="s">
        <v>8224</v>
      </c>
      <c r="H1024" t="s">
        <v>8246</v>
      </c>
      <c r="I1024" s="9">
        <v>1431876677</v>
      </c>
      <c r="J1024">
        <v>1429284677</v>
      </c>
      <c r="K1024" t="b">
        <v>1</v>
      </c>
      <c r="L1024">
        <v>74</v>
      </c>
      <c r="M1024" t="b">
        <v>1</v>
      </c>
      <c r="N1024" s="11">
        <f t="shared" si="62"/>
        <v>114.9</v>
      </c>
      <c r="O1024" s="22">
        <f t="shared" si="60"/>
        <v>42111.646724537044</v>
      </c>
      <c r="P1024" s="18">
        <f t="shared" si="61"/>
        <v>42141.646724537044</v>
      </c>
      <c r="Q1024" t="s">
        <v>8280</v>
      </c>
      <c r="R1024" s="7">
        <f t="shared" si="63"/>
        <v>31.054054054054053</v>
      </c>
      <c r="S1024" s="12" t="s">
        <v>8324</v>
      </c>
      <c r="T1024" t="s">
        <v>8329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7">
        <v>2000</v>
      </c>
      <c r="E1025">
        <v>4743</v>
      </c>
      <c r="F1025" t="s">
        <v>8219</v>
      </c>
      <c r="G1025" t="s">
        <v>8225</v>
      </c>
      <c r="H1025" t="s">
        <v>8247</v>
      </c>
      <c r="I1025" s="9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>
        <f t="shared" si="62"/>
        <v>237.15</v>
      </c>
      <c r="O1025" s="22">
        <f t="shared" si="60"/>
        <v>42145.919687500005</v>
      </c>
      <c r="P1025" s="18">
        <f t="shared" si="61"/>
        <v>42175.919687500005</v>
      </c>
      <c r="Q1025" t="s">
        <v>8280</v>
      </c>
      <c r="R1025" s="7">
        <f t="shared" si="63"/>
        <v>36.206106870229007</v>
      </c>
      <c r="S1025" s="12" t="s">
        <v>8324</v>
      </c>
      <c r="T1025" t="s">
        <v>8329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7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9">
        <v>1454248563</v>
      </c>
      <c r="J1026">
        <v>1451656563</v>
      </c>
      <c r="K1026" t="b">
        <v>1</v>
      </c>
      <c r="L1026">
        <v>61</v>
      </c>
      <c r="M1026" t="b">
        <v>1</v>
      </c>
      <c r="N1026" s="11">
        <f t="shared" si="62"/>
        <v>118.63774999999998</v>
      </c>
      <c r="O1026" s="22">
        <f t="shared" ref="O1026:O1089" si="64">(((J1026/60)/60)/24)+DATE(1970,1,1)</f>
        <v>42370.580590277779</v>
      </c>
      <c r="P1026" s="18">
        <f t="shared" ref="P1026:P1089" si="65">(((I1026/60)/60)/24)+DATE(1970,1,1)</f>
        <v>42400.580590277779</v>
      </c>
      <c r="Q1026" t="s">
        <v>8280</v>
      </c>
      <c r="R1026" s="7">
        <f t="shared" si="63"/>
        <v>388.9762295081967</v>
      </c>
      <c r="S1026" s="12" t="s">
        <v>8324</v>
      </c>
      <c r="T1026" t="s">
        <v>8329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9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>
        <f t="shared" ref="N1027:N1090" si="66">E1027/D1027*100</f>
        <v>109.92831428571431</v>
      </c>
      <c r="O1027" s="22">
        <f t="shared" si="64"/>
        <v>42049.833761574075</v>
      </c>
      <c r="P1027" s="18">
        <f t="shared" si="65"/>
        <v>42079.792094907403</v>
      </c>
      <c r="Q1027" t="s">
        <v>8280</v>
      </c>
      <c r="R1027" s="7">
        <f t="shared" ref="R1027:R1090" si="67">E1027/L1027</f>
        <v>71.848571428571432</v>
      </c>
      <c r="S1027" s="12" t="s">
        <v>8324</v>
      </c>
      <c r="T1027" t="s">
        <v>8329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7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9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>
        <f t="shared" si="66"/>
        <v>100.00828571428571</v>
      </c>
      <c r="O1028" s="22">
        <f t="shared" si="64"/>
        <v>42426.407592592594</v>
      </c>
      <c r="P1028" s="18">
        <f t="shared" si="65"/>
        <v>42460.365925925929</v>
      </c>
      <c r="Q1028" t="s">
        <v>8280</v>
      </c>
      <c r="R1028" s="7">
        <f t="shared" si="67"/>
        <v>57.381803278688523</v>
      </c>
      <c r="S1028" s="12" t="s">
        <v>8324</v>
      </c>
      <c r="T1028" t="s">
        <v>8329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7">
        <v>7501</v>
      </c>
      <c r="E1029">
        <v>7733</v>
      </c>
      <c r="F1029" t="s">
        <v>8219</v>
      </c>
      <c r="G1029" t="s">
        <v>8224</v>
      </c>
      <c r="H1029" t="s">
        <v>8246</v>
      </c>
      <c r="I1029" s="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>
        <f t="shared" si="66"/>
        <v>103.09292094387415</v>
      </c>
      <c r="O1029" s="22">
        <f t="shared" si="64"/>
        <v>41905.034108796295</v>
      </c>
      <c r="P1029" s="18">
        <f t="shared" si="65"/>
        <v>41935.034108796295</v>
      </c>
      <c r="Q1029" t="s">
        <v>8280</v>
      </c>
      <c r="R1029" s="7">
        <f t="shared" si="67"/>
        <v>69.666666666666671</v>
      </c>
      <c r="S1029" s="12" t="s">
        <v>8324</v>
      </c>
      <c r="T1029" t="s">
        <v>8329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7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9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>
        <f t="shared" si="66"/>
        <v>117.27000000000001</v>
      </c>
      <c r="O1030" s="22">
        <f t="shared" si="64"/>
        <v>42755.627372685187</v>
      </c>
      <c r="P1030" s="18">
        <f t="shared" si="65"/>
        <v>42800.833333333328</v>
      </c>
      <c r="Q1030" t="s">
        <v>8280</v>
      </c>
      <c r="R1030" s="7">
        <f t="shared" si="67"/>
        <v>45.988235294117644</v>
      </c>
      <c r="S1030" s="12" t="s">
        <v>8324</v>
      </c>
      <c r="T1030" t="s">
        <v>8329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7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9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>
        <f t="shared" si="66"/>
        <v>111.75999999999999</v>
      </c>
      <c r="O1031" s="22">
        <f t="shared" si="64"/>
        <v>42044.711886574078</v>
      </c>
      <c r="P1031" s="18">
        <f t="shared" si="65"/>
        <v>42098.915972222225</v>
      </c>
      <c r="Q1031" t="s">
        <v>8280</v>
      </c>
      <c r="R1031" s="7">
        <f t="shared" si="67"/>
        <v>79.262411347517727</v>
      </c>
      <c r="S1031" s="12" t="s">
        <v>8324</v>
      </c>
      <c r="T1031" t="s">
        <v>8329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7">
        <v>2000</v>
      </c>
      <c r="E1032">
        <v>6842</v>
      </c>
      <c r="F1032" t="s">
        <v>8219</v>
      </c>
      <c r="G1032" t="s">
        <v>8224</v>
      </c>
      <c r="H1032" t="s">
        <v>8246</v>
      </c>
      <c r="I1032" s="9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>
        <f t="shared" si="66"/>
        <v>342.09999999999997</v>
      </c>
      <c r="O1032" s="22">
        <f t="shared" si="64"/>
        <v>42611.483206018514</v>
      </c>
      <c r="P1032" s="18">
        <f t="shared" si="65"/>
        <v>42625.483206018514</v>
      </c>
      <c r="Q1032" t="s">
        <v>8280</v>
      </c>
      <c r="R1032" s="7">
        <f t="shared" si="67"/>
        <v>43.031446540880502</v>
      </c>
      <c r="S1032" s="12" t="s">
        <v>8324</v>
      </c>
      <c r="T1032" t="s">
        <v>8329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7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9">
        <v>1450290010</v>
      </c>
      <c r="J1033">
        <v>1447698010</v>
      </c>
      <c r="K1033" t="b">
        <v>0</v>
      </c>
      <c r="L1033">
        <v>99</v>
      </c>
      <c r="M1033" t="b">
        <v>1</v>
      </c>
      <c r="N1033" s="11">
        <f t="shared" si="66"/>
        <v>107.4</v>
      </c>
      <c r="O1033" s="22">
        <f t="shared" si="64"/>
        <v>42324.764004629629</v>
      </c>
      <c r="P1033" s="18">
        <f t="shared" si="65"/>
        <v>42354.764004629629</v>
      </c>
      <c r="Q1033" t="s">
        <v>8280</v>
      </c>
      <c r="R1033" s="7">
        <f t="shared" si="67"/>
        <v>108.48484848484848</v>
      </c>
      <c r="S1033" s="12" t="s">
        <v>8324</v>
      </c>
      <c r="T1033" t="s">
        <v>8329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7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9">
        <v>1466697625</v>
      </c>
      <c r="J1034">
        <v>1464105625</v>
      </c>
      <c r="K1034" t="b">
        <v>0</v>
      </c>
      <c r="L1034">
        <v>96</v>
      </c>
      <c r="M1034" t="b">
        <v>1</v>
      </c>
      <c r="N1034" s="11">
        <f t="shared" si="66"/>
        <v>108.49703703703703</v>
      </c>
      <c r="O1034" s="22">
        <f t="shared" si="64"/>
        <v>42514.666956018518</v>
      </c>
      <c r="P1034" s="18">
        <f t="shared" si="65"/>
        <v>42544.666956018518</v>
      </c>
      <c r="Q1034" t="s">
        <v>8280</v>
      </c>
      <c r="R1034" s="7">
        <f t="shared" si="67"/>
        <v>61.029583333333335</v>
      </c>
      <c r="S1034" s="12" t="s">
        <v>8324</v>
      </c>
      <c r="T1034" t="s">
        <v>8329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7">
        <v>1328</v>
      </c>
      <c r="E1035">
        <v>1366</v>
      </c>
      <c r="F1035" t="s">
        <v>8219</v>
      </c>
      <c r="G1035" t="s">
        <v>8225</v>
      </c>
      <c r="H1035" t="s">
        <v>8247</v>
      </c>
      <c r="I1035" s="9">
        <v>1481564080</v>
      </c>
      <c r="J1035">
        <v>1479144880</v>
      </c>
      <c r="K1035" t="b">
        <v>0</v>
      </c>
      <c r="L1035">
        <v>27</v>
      </c>
      <c r="M1035" t="b">
        <v>1</v>
      </c>
      <c r="N1035" s="11">
        <f t="shared" si="66"/>
        <v>102.86144578313252</v>
      </c>
      <c r="O1035" s="22">
        <f t="shared" si="64"/>
        <v>42688.732407407413</v>
      </c>
      <c r="P1035" s="18">
        <f t="shared" si="65"/>
        <v>42716.732407407413</v>
      </c>
      <c r="Q1035" t="s">
        <v>8280</v>
      </c>
      <c r="R1035" s="7">
        <f t="shared" si="67"/>
        <v>50.592592592592595</v>
      </c>
      <c r="S1035" s="12" t="s">
        <v>8324</v>
      </c>
      <c r="T1035" t="s">
        <v>8329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7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9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>
        <f t="shared" si="66"/>
        <v>130.0018</v>
      </c>
      <c r="O1036" s="22">
        <f t="shared" si="64"/>
        <v>42555.166712962964</v>
      </c>
      <c r="P1036" s="18">
        <f t="shared" si="65"/>
        <v>42587.165972222225</v>
      </c>
      <c r="Q1036" t="s">
        <v>8280</v>
      </c>
      <c r="R1036" s="7">
        <f t="shared" si="67"/>
        <v>39.157168674698795</v>
      </c>
      <c r="S1036" s="12" t="s">
        <v>8324</v>
      </c>
      <c r="T1036" t="s">
        <v>8329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7">
        <v>4600</v>
      </c>
      <c r="E1037">
        <v>4952</v>
      </c>
      <c r="F1037" t="s">
        <v>8219</v>
      </c>
      <c r="G1037" t="s">
        <v>8224</v>
      </c>
      <c r="H1037" t="s">
        <v>8246</v>
      </c>
      <c r="I1037" s="9">
        <v>1423668220</v>
      </c>
      <c r="J1037">
        <v>1421076220</v>
      </c>
      <c r="K1037" t="b">
        <v>0</v>
      </c>
      <c r="L1037">
        <v>76</v>
      </c>
      <c r="M1037" t="b">
        <v>1</v>
      </c>
      <c r="N1037" s="11">
        <f t="shared" si="66"/>
        <v>107.65217391304347</v>
      </c>
      <c r="O1037" s="22">
        <f t="shared" si="64"/>
        <v>42016.641435185185</v>
      </c>
      <c r="P1037" s="18">
        <f t="shared" si="65"/>
        <v>42046.641435185185</v>
      </c>
      <c r="Q1037" t="s">
        <v>8280</v>
      </c>
      <c r="R1037" s="7">
        <f t="shared" si="67"/>
        <v>65.15789473684211</v>
      </c>
      <c r="S1037" s="12" t="s">
        <v>8324</v>
      </c>
      <c r="T1037" t="s">
        <v>8329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7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9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>
        <f t="shared" si="66"/>
        <v>112.36044444444444</v>
      </c>
      <c r="O1038" s="22">
        <f t="shared" si="64"/>
        <v>41249.448958333334</v>
      </c>
      <c r="P1038" s="18">
        <f t="shared" si="65"/>
        <v>41281.333333333336</v>
      </c>
      <c r="Q1038" t="s">
        <v>8280</v>
      </c>
      <c r="R1038" s="7">
        <f t="shared" si="67"/>
        <v>23.963127962085309</v>
      </c>
      <c r="S1038" s="12" t="s">
        <v>8324</v>
      </c>
      <c r="T1038" t="s">
        <v>8329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7">
        <v>1000</v>
      </c>
      <c r="E1039">
        <v>1021</v>
      </c>
      <c r="F1039" t="s">
        <v>8219</v>
      </c>
      <c r="G1039" t="s">
        <v>8224</v>
      </c>
      <c r="H1039" t="s">
        <v>8246</v>
      </c>
      <c r="I1039" s="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>
        <f t="shared" si="66"/>
        <v>102.1</v>
      </c>
      <c r="O1039" s="22">
        <f t="shared" si="64"/>
        <v>42119.822476851856</v>
      </c>
      <c r="P1039" s="18">
        <f t="shared" si="65"/>
        <v>42142.208333333328</v>
      </c>
      <c r="Q1039" t="s">
        <v>8280</v>
      </c>
      <c r="R1039" s="7">
        <f t="shared" si="67"/>
        <v>48.61904761904762</v>
      </c>
      <c r="S1039" s="12" t="s">
        <v>8324</v>
      </c>
      <c r="T1039" t="s">
        <v>8329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7">
        <v>1500</v>
      </c>
      <c r="E1040">
        <v>2180</v>
      </c>
      <c r="F1040" t="s">
        <v>8219</v>
      </c>
      <c r="G1040" t="s">
        <v>8224</v>
      </c>
      <c r="H1040" t="s">
        <v>8246</v>
      </c>
      <c r="I1040" s="9">
        <v>1458362023</v>
      </c>
      <c r="J1040">
        <v>1455773623</v>
      </c>
      <c r="K1040" t="b">
        <v>0</v>
      </c>
      <c r="L1040">
        <v>61</v>
      </c>
      <c r="M1040" t="b">
        <v>1</v>
      </c>
      <c r="N1040" s="11">
        <f t="shared" si="66"/>
        <v>145.33333333333334</v>
      </c>
      <c r="O1040" s="22">
        <f t="shared" si="64"/>
        <v>42418.231747685189</v>
      </c>
      <c r="P1040" s="18">
        <f t="shared" si="65"/>
        <v>42448.190081018518</v>
      </c>
      <c r="Q1040" t="s">
        <v>8280</v>
      </c>
      <c r="R1040" s="7">
        <f t="shared" si="67"/>
        <v>35.73770491803279</v>
      </c>
      <c r="S1040" s="12" t="s">
        <v>8324</v>
      </c>
      <c r="T1040" t="s">
        <v>8329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7">
        <v>500</v>
      </c>
      <c r="E1041">
        <v>641</v>
      </c>
      <c r="F1041" t="s">
        <v>8219</v>
      </c>
      <c r="G1041" t="s">
        <v>8224</v>
      </c>
      <c r="H1041" t="s">
        <v>8246</v>
      </c>
      <c r="I1041" s="9">
        <v>1481615940</v>
      </c>
      <c r="J1041">
        <v>1479436646</v>
      </c>
      <c r="K1041" t="b">
        <v>0</v>
      </c>
      <c r="L1041">
        <v>30</v>
      </c>
      <c r="M1041" t="b">
        <v>1</v>
      </c>
      <c r="N1041" s="11">
        <f t="shared" si="66"/>
        <v>128.19999999999999</v>
      </c>
      <c r="O1041" s="22">
        <f t="shared" si="64"/>
        <v>42692.109328703707</v>
      </c>
      <c r="P1041" s="18">
        <f t="shared" si="65"/>
        <v>42717.332638888889</v>
      </c>
      <c r="Q1041" t="s">
        <v>8280</v>
      </c>
      <c r="R1041" s="7">
        <f t="shared" si="67"/>
        <v>21.366666666666667</v>
      </c>
      <c r="S1041" s="12" t="s">
        <v>8324</v>
      </c>
      <c r="T1041" t="s">
        <v>8329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7">
        <v>85000</v>
      </c>
      <c r="E1042">
        <v>250</v>
      </c>
      <c r="F1042" t="s">
        <v>8220</v>
      </c>
      <c r="G1042" t="s">
        <v>8224</v>
      </c>
      <c r="H1042" t="s">
        <v>8246</v>
      </c>
      <c r="I1042" s="9">
        <v>1472317209</v>
      </c>
      <c r="J1042">
        <v>1469725209</v>
      </c>
      <c r="K1042" t="b">
        <v>0</v>
      </c>
      <c r="L1042">
        <v>1</v>
      </c>
      <c r="M1042" t="b">
        <v>0</v>
      </c>
      <c r="N1042" s="11">
        <f t="shared" si="66"/>
        <v>0.29411764705882354</v>
      </c>
      <c r="O1042" s="22">
        <f t="shared" si="64"/>
        <v>42579.708437499998</v>
      </c>
      <c r="P1042" s="18">
        <f t="shared" si="65"/>
        <v>42609.708437499998</v>
      </c>
      <c r="Q1042" t="s">
        <v>8281</v>
      </c>
      <c r="R1042" s="7">
        <f t="shared" si="67"/>
        <v>250</v>
      </c>
      <c r="S1042" s="12" t="s">
        <v>8330</v>
      </c>
      <c r="T1042" t="s">
        <v>8331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7">
        <v>50</v>
      </c>
      <c r="E1043">
        <v>0</v>
      </c>
      <c r="F1043" t="s">
        <v>8220</v>
      </c>
      <c r="G1043" t="s">
        <v>8224</v>
      </c>
      <c r="H1043" t="s">
        <v>8246</v>
      </c>
      <c r="I1043" s="9">
        <v>1406769992</v>
      </c>
      <c r="J1043">
        <v>1405041992</v>
      </c>
      <c r="K1043" t="b">
        <v>0</v>
      </c>
      <c r="L1043">
        <v>0</v>
      </c>
      <c r="M1043" t="b">
        <v>0</v>
      </c>
      <c r="N1043" s="11">
        <f t="shared" si="66"/>
        <v>0</v>
      </c>
      <c r="O1043" s="22">
        <f t="shared" si="64"/>
        <v>41831.060092592597</v>
      </c>
      <c r="P1043" s="18">
        <f t="shared" si="65"/>
        <v>41851.060092592597</v>
      </c>
      <c r="Q1043" t="s">
        <v>8281</v>
      </c>
      <c r="R1043" s="7" t="e">
        <f t="shared" si="67"/>
        <v>#DIV/0!</v>
      </c>
      <c r="S1043" s="12" t="s">
        <v>8330</v>
      </c>
      <c r="T1043" t="s">
        <v>8331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7">
        <v>650</v>
      </c>
      <c r="E1044">
        <v>10</v>
      </c>
      <c r="F1044" t="s">
        <v>8220</v>
      </c>
      <c r="G1044" t="s">
        <v>8224</v>
      </c>
      <c r="H1044" t="s">
        <v>8246</v>
      </c>
      <c r="I1044" s="9">
        <v>1410516000</v>
      </c>
      <c r="J1044">
        <v>1406824948</v>
      </c>
      <c r="K1044" t="b">
        <v>0</v>
      </c>
      <c r="L1044">
        <v>1</v>
      </c>
      <c r="M1044" t="b">
        <v>0</v>
      </c>
      <c r="N1044" s="11">
        <f t="shared" si="66"/>
        <v>1.5384615384615385</v>
      </c>
      <c r="O1044" s="22">
        <f t="shared" si="64"/>
        <v>41851.696157407408</v>
      </c>
      <c r="P1044" s="18">
        <f t="shared" si="65"/>
        <v>41894.416666666664</v>
      </c>
      <c r="Q1044" t="s">
        <v>8281</v>
      </c>
      <c r="R1044" s="7">
        <f t="shared" si="67"/>
        <v>10</v>
      </c>
      <c r="S1044" s="12" t="s">
        <v>8330</v>
      </c>
      <c r="T1044" t="s">
        <v>8331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7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9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>
        <f t="shared" si="66"/>
        <v>8.5370000000000008</v>
      </c>
      <c r="O1045" s="22">
        <f t="shared" si="64"/>
        <v>42114.252951388888</v>
      </c>
      <c r="P1045" s="18">
        <f t="shared" si="65"/>
        <v>42144.252951388888</v>
      </c>
      <c r="Q1045" t="s">
        <v>8281</v>
      </c>
      <c r="R1045" s="7">
        <f t="shared" si="67"/>
        <v>29.236301369863014</v>
      </c>
      <c r="S1045" s="12" t="s">
        <v>8330</v>
      </c>
      <c r="T1045" t="s">
        <v>8331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7">
        <v>7000</v>
      </c>
      <c r="E1046">
        <v>6</v>
      </c>
      <c r="F1046" t="s">
        <v>8220</v>
      </c>
      <c r="G1046" t="s">
        <v>8224</v>
      </c>
      <c r="H1046" t="s">
        <v>8246</v>
      </c>
      <c r="I1046" s="9">
        <v>1425587220</v>
      </c>
      <c r="J1046">
        <v>1420668801</v>
      </c>
      <c r="K1046" t="b">
        <v>0</v>
      </c>
      <c r="L1046">
        <v>2</v>
      </c>
      <c r="M1046" t="b">
        <v>0</v>
      </c>
      <c r="N1046" s="11">
        <f t="shared" si="66"/>
        <v>8.5714285714285715E-2</v>
      </c>
      <c r="O1046" s="22">
        <f t="shared" si="64"/>
        <v>42011.925937499997</v>
      </c>
      <c r="P1046" s="18">
        <f t="shared" si="65"/>
        <v>42068.852083333331</v>
      </c>
      <c r="Q1046" t="s">
        <v>8281</v>
      </c>
      <c r="R1046" s="7">
        <f t="shared" si="67"/>
        <v>3</v>
      </c>
      <c r="S1046" s="12" t="s">
        <v>8330</v>
      </c>
      <c r="T1046" t="s">
        <v>8331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7">
        <v>10000</v>
      </c>
      <c r="E1047">
        <v>266</v>
      </c>
      <c r="F1047" t="s">
        <v>8220</v>
      </c>
      <c r="G1047" t="s">
        <v>8224</v>
      </c>
      <c r="H1047" t="s">
        <v>8246</v>
      </c>
      <c r="I1047" s="9">
        <v>1408827550</v>
      </c>
      <c r="J1047">
        <v>1406235550</v>
      </c>
      <c r="K1047" t="b">
        <v>0</v>
      </c>
      <c r="L1047">
        <v>8</v>
      </c>
      <c r="M1047" t="b">
        <v>0</v>
      </c>
      <c r="N1047" s="11">
        <f t="shared" si="66"/>
        <v>2.6599999999999997</v>
      </c>
      <c r="O1047" s="22">
        <f t="shared" si="64"/>
        <v>41844.874421296299</v>
      </c>
      <c r="P1047" s="18">
        <f t="shared" si="65"/>
        <v>41874.874421296299</v>
      </c>
      <c r="Q1047" t="s">
        <v>8281</v>
      </c>
      <c r="R1047" s="7">
        <f t="shared" si="67"/>
        <v>33.25</v>
      </c>
      <c r="S1047" s="12" t="s">
        <v>8330</v>
      </c>
      <c r="T1047" t="s">
        <v>8331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7">
        <v>3000</v>
      </c>
      <c r="E1048">
        <v>0</v>
      </c>
      <c r="F1048" t="s">
        <v>8220</v>
      </c>
      <c r="G1048" t="s">
        <v>8236</v>
      </c>
      <c r="H1048" t="s">
        <v>8249</v>
      </c>
      <c r="I1048" s="9">
        <v>1451161560</v>
      </c>
      <c r="J1048">
        <v>1447273560</v>
      </c>
      <c r="K1048" t="b">
        <v>0</v>
      </c>
      <c r="L1048">
        <v>0</v>
      </c>
      <c r="M1048" t="b">
        <v>0</v>
      </c>
      <c r="N1048" s="11">
        <f t="shared" si="66"/>
        <v>0</v>
      </c>
      <c r="O1048" s="22">
        <f t="shared" si="64"/>
        <v>42319.851388888885</v>
      </c>
      <c r="P1048" s="18">
        <f t="shared" si="65"/>
        <v>42364.851388888885</v>
      </c>
      <c r="Q1048" t="s">
        <v>8281</v>
      </c>
      <c r="R1048" s="7" t="e">
        <f t="shared" si="67"/>
        <v>#DIV/0!</v>
      </c>
      <c r="S1048" s="12" t="s">
        <v>8330</v>
      </c>
      <c r="T1048" t="s">
        <v>8331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7">
        <v>2000</v>
      </c>
      <c r="E1049">
        <v>1</v>
      </c>
      <c r="F1049" t="s">
        <v>8220</v>
      </c>
      <c r="G1049" t="s">
        <v>8224</v>
      </c>
      <c r="H1049" t="s">
        <v>8246</v>
      </c>
      <c r="I1049" s="9">
        <v>1415219915</v>
      </c>
      <c r="J1049">
        <v>1412624315</v>
      </c>
      <c r="K1049" t="b">
        <v>0</v>
      </c>
      <c r="L1049">
        <v>1</v>
      </c>
      <c r="M1049" t="b">
        <v>0</v>
      </c>
      <c r="N1049" s="11">
        <f t="shared" si="66"/>
        <v>0.05</v>
      </c>
      <c r="O1049" s="22">
        <f t="shared" si="64"/>
        <v>41918.818460648145</v>
      </c>
      <c r="P1049" s="18">
        <f t="shared" si="65"/>
        <v>41948.860127314816</v>
      </c>
      <c r="Q1049" t="s">
        <v>8281</v>
      </c>
      <c r="R1049" s="7">
        <f t="shared" si="67"/>
        <v>1</v>
      </c>
      <c r="S1049" s="12" t="s">
        <v>8330</v>
      </c>
      <c r="T1049" t="s">
        <v>8331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7">
        <v>15000</v>
      </c>
      <c r="E1050">
        <v>212</v>
      </c>
      <c r="F1050" t="s">
        <v>8220</v>
      </c>
      <c r="G1050" t="s">
        <v>8224</v>
      </c>
      <c r="H1050" t="s">
        <v>8246</v>
      </c>
      <c r="I1050" s="9">
        <v>1474766189</v>
      </c>
      <c r="J1050">
        <v>1471310189</v>
      </c>
      <c r="K1050" t="b">
        <v>0</v>
      </c>
      <c r="L1050">
        <v>4</v>
      </c>
      <c r="M1050" t="b">
        <v>0</v>
      </c>
      <c r="N1050" s="11">
        <f t="shared" si="66"/>
        <v>1.4133333333333333</v>
      </c>
      <c r="O1050" s="22">
        <f t="shared" si="64"/>
        <v>42598.053113425922</v>
      </c>
      <c r="P1050" s="18">
        <f t="shared" si="65"/>
        <v>42638.053113425922</v>
      </c>
      <c r="Q1050" t="s">
        <v>8281</v>
      </c>
      <c r="R1050" s="7">
        <f t="shared" si="67"/>
        <v>53</v>
      </c>
      <c r="S1050" s="12" t="s">
        <v>8330</v>
      </c>
      <c r="T1050" t="s">
        <v>8331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7">
        <v>12000</v>
      </c>
      <c r="E1051">
        <v>0</v>
      </c>
      <c r="F1051" t="s">
        <v>8220</v>
      </c>
      <c r="G1051" t="s">
        <v>8224</v>
      </c>
      <c r="H1051" t="s">
        <v>8246</v>
      </c>
      <c r="I1051" s="9">
        <v>1455272445</v>
      </c>
      <c r="J1051">
        <v>1452680445</v>
      </c>
      <c r="K1051" t="b">
        <v>0</v>
      </c>
      <c r="L1051">
        <v>0</v>
      </c>
      <c r="M1051" t="b">
        <v>0</v>
      </c>
      <c r="N1051" s="11">
        <f t="shared" si="66"/>
        <v>0</v>
      </c>
      <c r="O1051" s="22">
        <f t="shared" si="64"/>
        <v>42382.431076388893</v>
      </c>
      <c r="P1051" s="18">
        <f t="shared" si="65"/>
        <v>42412.431076388893</v>
      </c>
      <c r="Q1051" t="s">
        <v>8281</v>
      </c>
      <c r="R1051" s="7" t="e">
        <f t="shared" si="67"/>
        <v>#DIV/0!</v>
      </c>
      <c r="S1051" s="12" t="s">
        <v>8330</v>
      </c>
      <c r="T1051" t="s">
        <v>8331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7">
        <v>2500</v>
      </c>
      <c r="E1052">
        <v>0</v>
      </c>
      <c r="F1052" t="s">
        <v>8220</v>
      </c>
      <c r="G1052" t="s">
        <v>8224</v>
      </c>
      <c r="H1052" t="s">
        <v>8246</v>
      </c>
      <c r="I1052" s="9">
        <v>1442257677</v>
      </c>
      <c r="J1052">
        <v>1439665677</v>
      </c>
      <c r="K1052" t="b">
        <v>0</v>
      </c>
      <c r="L1052">
        <v>0</v>
      </c>
      <c r="M1052" t="b">
        <v>0</v>
      </c>
      <c r="N1052" s="11">
        <f t="shared" si="66"/>
        <v>0</v>
      </c>
      <c r="O1052" s="22">
        <f t="shared" si="64"/>
        <v>42231.7971875</v>
      </c>
      <c r="P1052" s="18">
        <f t="shared" si="65"/>
        <v>42261.7971875</v>
      </c>
      <c r="Q1052" t="s">
        <v>8281</v>
      </c>
      <c r="R1052" s="7" t="e">
        <f t="shared" si="67"/>
        <v>#DIV/0!</v>
      </c>
      <c r="S1052" s="12" t="s">
        <v>8330</v>
      </c>
      <c r="T1052" t="s">
        <v>8331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7">
        <v>500</v>
      </c>
      <c r="E1053">
        <v>0</v>
      </c>
      <c r="F1053" t="s">
        <v>8220</v>
      </c>
      <c r="G1053" t="s">
        <v>8224</v>
      </c>
      <c r="H1053" t="s">
        <v>8246</v>
      </c>
      <c r="I1053" s="9">
        <v>1409098825</v>
      </c>
      <c r="J1053">
        <v>1406679625</v>
      </c>
      <c r="K1053" t="b">
        <v>0</v>
      </c>
      <c r="L1053">
        <v>0</v>
      </c>
      <c r="M1053" t="b">
        <v>0</v>
      </c>
      <c r="N1053" s="11">
        <f t="shared" si="66"/>
        <v>0</v>
      </c>
      <c r="O1053" s="22">
        <f t="shared" si="64"/>
        <v>41850.014178240745</v>
      </c>
      <c r="P1053" s="18">
        <f t="shared" si="65"/>
        <v>41878.014178240745</v>
      </c>
      <c r="Q1053" t="s">
        <v>8281</v>
      </c>
      <c r="R1053" s="7" t="e">
        <f t="shared" si="67"/>
        <v>#DIV/0!</v>
      </c>
      <c r="S1053" s="12" t="s">
        <v>8330</v>
      </c>
      <c r="T1053" t="s">
        <v>8331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7">
        <v>4336</v>
      </c>
      <c r="E1054">
        <v>0</v>
      </c>
      <c r="F1054" t="s">
        <v>8220</v>
      </c>
      <c r="G1054" t="s">
        <v>8224</v>
      </c>
      <c r="H1054" t="s">
        <v>8246</v>
      </c>
      <c r="I1054" s="9">
        <v>1465243740</v>
      </c>
      <c r="J1054">
        <v>1461438495</v>
      </c>
      <c r="K1054" t="b">
        <v>0</v>
      </c>
      <c r="L1054">
        <v>0</v>
      </c>
      <c r="M1054" t="b">
        <v>0</v>
      </c>
      <c r="N1054" s="11">
        <f t="shared" si="66"/>
        <v>0</v>
      </c>
      <c r="O1054" s="22">
        <f t="shared" si="64"/>
        <v>42483.797395833331</v>
      </c>
      <c r="P1054" s="18">
        <f t="shared" si="65"/>
        <v>42527.839583333334</v>
      </c>
      <c r="Q1054" t="s">
        <v>8281</v>
      </c>
      <c r="R1054" s="7" t="e">
        <f t="shared" si="67"/>
        <v>#DIV/0!</v>
      </c>
      <c r="S1054" s="12" t="s">
        <v>8330</v>
      </c>
      <c r="T1054" t="s">
        <v>8331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7">
        <v>1500</v>
      </c>
      <c r="E1055">
        <v>15</v>
      </c>
      <c r="F1055" t="s">
        <v>8220</v>
      </c>
      <c r="G1055" t="s">
        <v>8224</v>
      </c>
      <c r="H1055" t="s">
        <v>8246</v>
      </c>
      <c r="I1055" s="9">
        <v>1488773332</v>
      </c>
      <c r="J1055">
        <v>1486613332</v>
      </c>
      <c r="K1055" t="b">
        <v>0</v>
      </c>
      <c r="L1055">
        <v>1</v>
      </c>
      <c r="M1055" t="b">
        <v>0</v>
      </c>
      <c r="N1055" s="11">
        <f t="shared" si="66"/>
        <v>1</v>
      </c>
      <c r="O1055" s="22">
        <f t="shared" si="64"/>
        <v>42775.172824074078</v>
      </c>
      <c r="P1055" s="18">
        <f t="shared" si="65"/>
        <v>42800.172824074078</v>
      </c>
      <c r="Q1055" t="s">
        <v>8281</v>
      </c>
      <c r="R1055" s="7">
        <f t="shared" si="67"/>
        <v>15</v>
      </c>
      <c r="S1055" s="12" t="s">
        <v>8330</v>
      </c>
      <c r="T1055" t="s">
        <v>8331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7">
        <v>2500</v>
      </c>
      <c r="E1056">
        <v>0</v>
      </c>
      <c r="F1056" t="s">
        <v>8220</v>
      </c>
      <c r="G1056" t="s">
        <v>8224</v>
      </c>
      <c r="H1056" t="s">
        <v>8246</v>
      </c>
      <c r="I1056" s="9">
        <v>1407708000</v>
      </c>
      <c r="J1056">
        <v>1405110399</v>
      </c>
      <c r="K1056" t="b">
        <v>0</v>
      </c>
      <c r="L1056">
        <v>0</v>
      </c>
      <c r="M1056" t="b">
        <v>0</v>
      </c>
      <c r="N1056" s="11">
        <f t="shared" si="66"/>
        <v>0</v>
      </c>
      <c r="O1056" s="22">
        <f t="shared" si="64"/>
        <v>41831.851840277777</v>
      </c>
      <c r="P1056" s="18">
        <f t="shared" si="65"/>
        <v>41861.916666666664</v>
      </c>
      <c r="Q1056" t="s">
        <v>8281</v>
      </c>
      <c r="R1056" s="7" t="e">
        <f t="shared" si="67"/>
        <v>#DIV/0!</v>
      </c>
      <c r="S1056" s="12" t="s">
        <v>8330</v>
      </c>
      <c r="T1056" t="s">
        <v>8331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7">
        <v>3500</v>
      </c>
      <c r="E1057">
        <v>0</v>
      </c>
      <c r="F1057" t="s">
        <v>8220</v>
      </c>
      <c r="G1057" t="s">
        <v>8224</v>
      </c>
      <c r="H1057" t="s">
        <v>8246</v>
      </c>
      <c r="I1057" s="9">
        <v>1457394545</v>
      </c>
      <c r="J1057">
        <v>1454802545</v>
      </c>
      <c r="K1057" t="b">
        <v>0</v>
      </c>
      <c r="L1057">
        <v>0</v>
      </c>
      <c r="M1057" t="b">
        <v>0</v>
      </c>
      <c r="N1057" s="11">
        <f t="shared" si="66"/>
        <v>0</v>
      </c>
      <c r="O1057" s="22">
        <f t="shared" si="64"/>
        <v>42406.992418981477</v>
      </c>
      <c r="P1057" s="18">
        <f t="shared" si="65"/>
        <v>42436.992418981477</v>
      </c>
      <c r="Q1057" t="s">
        <v>8281</v>
      </c>
      <c r="R1057" s="7" t="e">
        <f t="shared" si="67"/>
        <v>#DIV/0!</v>
      </c>
      <c r="S1057" s="12" t="s">
        <v>8330</v>
      </c>
      <c r="T1057" t="s">
        <v>8331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7">
        <v>10000</v>
      </c>
      <c r="E1058">
        <v>0</v>
      </c>
      <c r="F1058" t="s">
        <v>8220</v>
      </c>
      <c r="G1058" t="s">
        <v>8224</v>
      </c>
      <c r="H1058" t="s">
        <v>8246</v>
      </c>
      <c r="I1058" s="9">
        <v>1429892177</v>
      </c>
      <c r="J1058">
        <v>1424711777</v>
      </c>
      <c r="K1058" t="b">
        <v>0</v>
      </c>
      <c r="L1058">
        <v>0</v>
      </c>
      <c r="M1058" t="b">
        <v>0</v>
      </c>
      <c r="N1058" s="11">
        <f t="shared" si="66"/>
        <v>0</v>
      </c>
      <c r="O1058" s="22">
        <f t="shared" si="64"/>
        <v>42058.719641203701</v>
      </c>
      <c r="P1058" s="18">
        <f t="shared" si="65"/>
        <v>42118.677974537044</v>
      </c>
      <c r="Q1058" t="s">
        <v>8281</v>
      </c>
      <c r="R1058" s="7" t="e">
        <f t="shared" si="67"/>
        <v>#DIV/0!</v>
      </c>
      <c r="S1058" s="12" t="s">
        <v>8330</v>
      </c>
      <c r="T1058" t="s">
        <v>8331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7">
        <v>10000</v>
      </c>
      <c r="E1059">
        <v>0</v>
      </c>
      <c r="F1059" t="s">
        <v>8220</v>
      </c>
      <c r="G1059" t="s">
        <v>8224</v>
      </c>
      <c r="H1059" t="s">
        <v>8246</v>
      </c>
      <c r="I1059" s="9">
        <v>1480888483</v>
      </c>
      <c r="J1059">
        <v>1478292883</v>
      </c>
      <c r="K1059" t="b">
        <v>0</v>
      </c>
      <c r="L1059">
        <v>0</v>
      </c>
      <c r="M1059" t="b">
        <v>0</v>
      </c>
      <c r="N1059" s="11">
        <f t="shared" si="66"/>
        <v>0</v>
      </c>
      <c r="O1059" s="22">
        <f t="shared" si="64"/>
        <v>42678.871331018512</v>
      </c>
      <c r="P1059" s="18">
        <f t="shared" si="65"/>
        <v>42708.912997685184</v>
      </c>
      <c r="Q1059" t="s">
        <v>8281</v>
      </c>
      <c r="R1059" s="7" t="e">
        <f t="shared" si="67"/>
        <v>#DIV/0!</v>
      </c>
      <c r="S1059" s="12" t="s">
        <v>8330</v>
      </c>
      <c r="T1059" t="s">
        <v>8331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7">
        <v>40000</v>
      </c>
      <c r="E1060">
        <v>0</v>
      </c>
      <c r="F1060" t="s">
        <v>8220</v>
      </c>
      <c r="G1060" t="s">
        <v>8224</v>
      </c>
      <c r="H1060" t="s">
        <v>8246</v>
      </c>
      <c r="I1060" s="9">
        <v>1427328000</v>
      </c>
      <c r="J1060">
        <v>1423777043</v>
      </c>
      <c r="K1060" t="b">
        <v>0</v>
      </c>
      <c r="L1060">
        <v>0</v>
      </c>
      <c r="M1060" t="b">
        <v>0</v>
      </c>
      <c r="N1060" s="11">
        <f t="shared" si="66"/>
        <v>0</v>
      </c>
      <c r="O1060" s="22">
        <f t="shared" si="64"/>
        <v>42047.900960648149</v>
      </c>
      <c r="P1060" s="18">
        <f t="shared" si="65"/>
        <v>42089</v>
      </c>
      <c r="Q1060" t="s">
        <v>8281</v>
      </c>
      <c r="R1060" s="7" t="e">
        <f t="shared" si="67"/>
        <v>#DIV/0!</v>
      </c>
      <c r="S1060" s="12" t="s">
        <v>8330</v>
      </c>
      <c r="T1060" t="s">
        <v>8331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7">
        <v>1100</v>
      </c>
      <c r="E1061">
        <v>0</v>
      </c>
      <c r="F1061" t="s">
        <v>8220</v>
      </c>
      <c r="G1061" t="s">
        <v>8224</v>
      </c>
      <c r="H1061" t="s">
        <v>8246</v>
      </c>
      <c r="I1061" s="9">
        <v>1426269456</v>
      </c>
      <c r="J1061">
        <v>1423681056</v>
      </c>
      <c r="K1061" t="b">
        <v>0</v>
      </c>
      <c r="L1061">
        <v>0</v>
      </c>
      <c r="M1061" t="b">
        <v>0</v>
      </c>
      <c r="N1061" s="11">
        <f t="shared" si="66"/>
        <v>0</v>
      </c>
      <c r="O1061" s="22">
        <f t="shared" si="64"/>
        <v>42046.79</v>
      </c>
      <c r="P1061" s="18">
        <f t="shared" si="65"/>
        <v>42076.748333333337</v>
      </c>
      <c r="Q1061" t="s">
        <v>8281</v>
      </c>
      <c r="R1061" s="7" t="e">
        <f t="shared" si="67"/>
        <v>#DIV/0!</v>
      </c>
      <c r="S1061" s="12" t="s">
        <v>8330</v>
      </c>
      <c r="T1061" t="s">
        <v>8331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7">
        <v>5000</v>
      </c>
      <c r="E1062">
        <v>50</v>
      </c>
      <c r="F1062" t="s">
        <v>8220</v>
      </c>
      <c r="G1062" t="s">
        <v>8224</v>
      </c>
      <c r="H1062" t="s">
        <v>8246</v>
      </c>
      <c r="I1062" s="9">
        <v>1429134893</v>
      </c>
      <c r="J1062">
        <v>1426542893</v>
      </c>
      <c r="K1062" t="b">
        <v>0</v>
      </c>
      <c r="L1062">
        <v>1</v>
      </c>
      <c r="M1062" t="b">
        <v>0</v>
      </c>
      <c r="N1062" s="11">
        <f t="shared" si="66"/>
        <v>1</v>
      </c>
      <c r="O1062" s="22">
        <f t="shared" si="64"/>
        <v>42079.913113425922</v>
      </c>
      <c r="P1062" s="18">
        <f t="shared" si="65"/>
        <v>42109.913113425922</v>
      </c>
      <c r="Q1062" t="s">
        <v>8281</v>
      </c>
      <c r="R1062" s="7">
        <f t="shared" si="67"/>
        <v>50</v>
      </c>
      <c r="S1062" s="12" t="s">
        <v>8330</v>
      </c>
      <c r="T1062" t="s">
        <v>8331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7">
        <v>4000</v>
      </c>
      <c r="E1063">
        <v>0</v>
      </c>
      <c r="F1063" t="s">
        <v>8220</v>
      </c>
      <c r="G1063" t="s">
        <v>8224</v>
      </c>
      <c r="H1063" t="s">
        <v>8246</v>
      </c>
      <c r="I1063" s="9">
        <v>1462150800</v>
      </c>
      <c r="J1063">
        <v>1456987108</v>
      </c>
      <c r="K1063" t="b">
        <v>0</v>
      </c>
      <c r="L1063">
        <v>0</v>
      </c>
      <c r="M1063" t="b">
        <v>0</v>
      </c>
      <c r="N1063" s="11">
        <f t="shared" si="66"/>
        <v>0</v>
      </c>
      <c r="O1063" s="22">
        <f t="shared" si="64"/>
        <v>42432.276712962965</v>
      </c>
      <c r="P1063" s="18">
        <f t="shared" si="65"/>
        <v>42492.041666666672</v>
      </c>
      <c r="Q1063" t="s">
        <v>8281</v>
      </c>
      <c r="R1063" s="7" t="e">
        <f t="shared" si="67"/>
        <v>#DIV/0!</v>
      </c>
      <c r="S1063" s="12" t="s">
        <v>8330</v>
      </c>
      <c r="T1063" t="s">
        <v>8331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7">
        <v>199</v>
      </c>
      <c r="E1064">
        <v>190</v>
      </c>
      <c r="F1064" t="s">
        <v>8220</v>
      </c>
      <c r="G1064" t="s">
        <v>8224</v>
      </c>
      <c r="H1064" t="s">
        <v>8246</v>
      </c>
      <c r="I1064" s="9">
        <v>1468351341</v>
      </c>
      <c r="J1064">
        <v>1467746541</v>
      </c>
      <c r="K1064" t="b">
        <v>0</v>
      </c>
      <c r="L1064">
        <v>4</v>
      </c>
      <c r="M1064" t="b">
        <v>0</v>
      </c>
      <c r="N1064" s="11">
        <f t="shared" si="66"/>
        <v>95.477386934673376</v>
      </c>
      <c r="O1064" s="22">
        <f t="shared" si="64"/>
        <v>42556.807187500002</v>
      </c>
      <c r="P1064" s="18">
        <f t="shared" si="65"/>
        <v>42563.807187500002</v>
      </c>
      <c r="Q1064" t="s">
        <v>8281</v>
      </c>
      <c r="R1064" s="7">
        <f t="shared" si="67"/>
        <v>47.5</v>
      </c>
      <c r="S1064" s="12" t="s">
        <v>8330</v>
      </c>
      <c r="T1064" t="s">
        <v>8331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7">
        <v>1000</v>
      </c>
      <c r="E1065">
        <v>0</v>
      </c>
      <c r="F1065" t="s">
        <v>8220</v>
      </c>
      <c r="G1065" t="s">
        <v>8224</v>
      </c>
      <c r="H1065" t="s">
        <v>8246</v>
      </c>
      <c r="I1065" s="9">
        <v>1472604262</v>
      </c>
      <c r="J1065">
        <v>1470012262</v>
      </c>
      <c r="K1065" t="b">
        <v>0</v>
      </c>
      <c r="L1065">
        <v>0</v>
      </c>
      <c r="M1065" t="b">
        <v>0</v>
      </c>
      <c r="N1065" s="11">
        <f t="shared" si="66"/>
        <v>0</v>
      </c>
      <c r="O1065" s="22">
        <f t="shared" si="64"/>
        <v>42583.030810185184</v>
      </c>
      <c r="P1065" s="18">
        <f t="shared" si="65"/>
        <v>42613.030810185184</v>
      </c>
      <c r="Q1065" t="s">
        <v>8281</v>
      </c>
      <c r="R1065" s="7" t="e">
        <f t="shared" si="67"/>
        <v>#DIV/0!</v>
      </c>
      <c r="S1065" s="12" t="s">
        <v>8330</v>
      </c>
      <c r="T1065" t="s">
        <v>8331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7">
        <v>90000</v>
      </c>
      <c r="E1066">
        <v>8077</v>
      </c>
      <c r="F1066" t="s">
        <v>8221</v>
      </c>
      <c r="G1066" t="s">
        <v>8224</v>
      </c>
      <c r="H1066" t="s">
        <v>8246</v>
      </c>
      <c r="I1066" s="9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>
        <f t="shared" si="66"/>
        <v>8.974444444444444</v>
      </c>
      <c r="O1066" s="22">
        <f t="shared" si="64"/>
        <v>41417.228043981479</v>
      </c>
      <c r="P1066" s="18">
        <f t="shared" si="65"/>
        <v>41462.228043981479</v>
      </c>
      <c r="Q1066" t="s">
        <v>8282</v>
      </c>
      <c r="R1066" s="7">
        <f t="shared" si="67"/>
        <v>65.666666666666671</v>
      </c>
      <c r="S1066" s="12" t="s">
        <v>8332</v>
      </c>
      <c r="T1066" t="s">
        <v>8333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7">
        <v>3000</v>
      </c>
      <c r="E1067">
        <v>81</v>
      </c>
      <c r="F1067" t="s">
        <v>8221</v>
      </c>
      <c r="G1067" t="s">
        <v>8226</v>
      </c>
      <c r="H1067" t="s">
        <v>8248</v>
      </c>
      <c r="I1067" s="9">
        <v>1392800922</v>
      </c>
      <c r="J1067">
        <v>1390381722</v>
      </c>
      <c r="K1067" t="b">
        <v>0</v>
      </c>
      <c r="L1067">
        <v>5</v>
      </c>
      <c r="M1067" t="b">
        <v>0</v>
      </c>
      <c r="N1067" s="11">
        <f t="shared" si="66"/>
        <v>2.7</v>
      </c>
      <c r="O1067" s="22">
        <f t="shared" si="64"/>
        <v>41661.381041666667</v>
      </c>
      <c r="P1067" s="18">
        <f t="shared" si="65"/>
        <v>41689.381041666667</v>
      </c>
      <c r="Q1067" t="s">
        <v>8282</v>
      </c>
      <c r="R1067" s="7">
        <f t="shared" si="67"/>
        <v>16.2</v>
      </c>
      <c r="S1067" s="12" t="s">
        <v>8332</v>
      </c>
      <c r="T1067" t="s">
        <v>8333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7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9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>
        <f t="shared" si="66"/>
        <v>3.3673333333333333</v>
      </c>
      <c r="O1068" s="22">
        <f t="shared" si="64"/>
        <v>41445.962754629632</v>
      </c>
      <c r="P1068" s="18">
        <f t="shared" si="65"/>
        <v>41490.962754629632</v>
      </c>
      <c r="Q1068" t="s">
        <v>8282</v>
      </c>
      <c r="R1068" s="7">
        <f t="shared" si="67"/>
        <v>34.128378378378379</v>
      </c>
      <c r="S1068" s="12" t="s">
        <v>8332</v>
      </c>
      <c r="T1068" t="s">
        <v>8333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7">
        <v>500</v>
      </c>
      <c r="E1069">
        <v>130</v>
      </c>
      <c r="F1069" t="s">
        <v>8221</v>
      </c>
      <c r="G1069" t="s">
        <v>8224</v>
      </c>
      <c r="H1069" t="s">
        <v>8246</v>
      </c>
      <c r="I1069" s="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>
        <f t="shared" si="66"/>
        <v>26</v>
      </c>
      <c r="O1069" s="22">
        <f t="shared" si="64"/>
        <v>41599.855682870373</v>
      </c>
      <c r="P1069" s="18">
        <f t="shared" si="65"/>
        <v>41629.855682870373</v>
      </c>
      <c r="Q1069" t="s">
        <v>8282</v>
      </c>
      <c r="R1069" s="7">
        <f t="shared" si="67"/>
        <v>13</v>
      </c>
      <c r="S1069" s="12" t="s">
        <v>8332</v>
      </c>
      <c r="T1069" t="s">
        <v>8333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7">
        <v>30000</v>
      </c>
      <c r="E1070">
        <v>45</v>
      </c>
      <c r="F1070" t="s">
        <v>8221</v>
      </c>
      <c r="G1070" t="s">
        <v>8224</v>
      </c>
      <c r="H1070" t="s">
        <v>8246</v>
      </c>
      <c r="I1070" s="9">
        <v>1460274864</v>
      </c>
      <c r="J1070">
        <v>1457686464</v>
      </c>
      <c r="K1070" t="b">
        <v>0</v>
      </c>
      <c r="L1070">
        <v>4</v>
      </c>
      <c r="M1070" t="b">
        <v>0</v>
      </c>
      <c r="N1070" s="11">
        <f t="shared" si="66"/>
        <v>0.15</v>
      </c>
      <c r="O1070" s="22">
        <f t="shared" si="64"/>
        <v>42440.371111111104</v>
      </c>
      <c r="P1070" s="18">
        <f t="shared" si="65"/>
        <v>42470.329444444447</v>
      </c>
      <c r="Q1070" t="s">
        <v>8282</v>
      </c>
      <c r="R1070" s="7">
        <f t="shared" si="67"/>
        <v>11.25</v>
      </c>
      <c r="S1070" s="12" t="s">
        <v>8332</v>
      </c>
      <c r="T1070" t="s">
        <v>8333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7">
        <v>2200</v>
      </c>
      <c r="E1071">
        <v>850</v>
      </c>
      <c r="F1071" t="s">
        <v>8221</v>
      </c>
      <c r="G1071" t="s">
        <v>8224</v>
      </c>
      <c r="H1071" t="s">
        <v>8246</v>
      </c>
      <c r="I1071" s="9">
        <v>1385447459</v>
      </c>
      <c r="J1071">
        <v>1382679059</v>
      </c>
      <c r="K1071" t="b">
        <v>0</v>
      </c>
      <c r="L1071">
        <v>21</v>
      </c>
      <c r="M1071" t="b">
        <v>0</v>
      </c>
      <c r="N1071" s="11">
        <f t="shared" si="66"/>
        <v>38.636363636363633</v>
      </c>
      <c r="O1071" s="22">
        <f t="shared" si="64"/>
        <v>41572.229849537034</v>
      </c>
      <c r="P1071" s="18">
        <f t="shared" si="65"/>
        <v>41604.271516203706</v>
      </c>
      <c r="Q1071" t="s">
        <v>8282</v>
      </c>
      <c r="R1071" s="7">
        <f t="shared" si="67"/>
        <v>40.476190476190474</v>
      </c>
      <c r="S1071" s="12" t="s">
        <v>8332</v>
      </c>
      <c r="T1071" t="s">
        <v>8333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7">
        <v>10000</v>
      </c>
      <c r="E1072">
        <v>70</v>
      </c>
      <c r="F1072" t="s">
        <v>8221</v>
      </c>
      <c r="G1072" t="s">
        <v>8224</v>
      </c>
      <c r="H1072" t="s">
        <v>8246</v>
      </c>
      <c r="I1072" s="9">
        <v>1349050622</v>
      </c>
      <c r="J1072">
        <v>1347322622</v>
      </c>
      <c r="K1072" t="b">
        <v>0</v>
      </c>
      <c r="L1072">
        <v>2</v>
      </c>
      <c r="M1072" t="b">
        <v>0</v>
      </c>
      <c r="N1072" s="11">
        <f t="shared" si="66"/>
        <v>0.70000000000000007</v>
      </c>
      <c r="O1072" s="22">
        <f t="shared" si="64"/>
        <v>41163.011828703704</v>
      </c>
      <c r="P1072" s="18">
        <f t="shared" si="65"/>
        <v>41183.011828703704</v>
      </c>
      <c r="Q1072" t="s">
        <v>8282</v>
      </c>
      <c r="R1072" s="7">
        <f t="shared" si="67"/>
        <v>35</v>
      </c>
      <c r="S1072" s="12" t="s">
        <v>8332</v>
      </c>
      <c r="T1072" t="s">
        <v>8333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7">
        <v>100</v>
      </c>
      <c r="E1073">
        <v>0</v>
      </c>
      <c r="F1073" t="s">
        <v>8221</v>
      </c>
      <c r="G1073" t="s">
        <v>8234</v>
      </c>
      <c r="H1073" t="s">
        <v>8254</v>
      </c>
      <c r="I1073" s="9">
        <v>1447787093</v>
      </c>
      <c r="J1073">
        <v>1445191493</v>
      </c>
      <c r="K1073" t="b">
        <v>0</v>
      </c>
      <c r="L1073">
        <v>0</v>
      </c>
      <c r="M1073" t="b">
        <v>0</v>
      </c>
      <c r="N1073" s="11">
        <f t="shared" si="66"/>
        <v>0</v>
      </c>
      <c r="O1073" s="22">
        <f t="shared" si="64"/>
        <v>42295.753391203703</v>
      </c>
      <c r="P1073" s="18">
        <f t="shared" si="65"/>
        <v>42325.795057870375</v>
      </c>
      <c r="Q1073" t="s">
        <v>8282</v>
      </c>
      <c r="R1073" s="7" t="e">
        <f t="shared" si="67"/>
        <v>#DIV/0!</v>
      </c>
      <c r="S1073" s="12" t="s">
        <v>8332</v>
      </c>
      <c r="T1073" t="s">
        <v>8333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7">
        <v>75000</v>
      </c>
      <c r="E1074">
        <v>51</v>
      </c>
      <c r="F1074" t="s">
        <v>8221</v>
      </c>
      <c r="G1074" t="s">
        <v>8224</v>
      </c>
      <c r="H1074" t="s">
        <v>8246</v>
      </c>
      <c r="I1074" s="9">
        <v>1391630297</v>
      </c>
      <c r="J1074">
        <v>1389038297</v>
      </c>
      <c r="K1074" t="b">
        <v>0</v>
      </c>
      <c r="L1074">
        <v>4</v>
      </c>
      <c r="M1074" t="b">
        <v>0</v>
      </c>
      <c r="N1074" s="11">
        <f t="shared" si="66"/>
        <v>6.8000000000000005E-2</v>
      </c>
      <c r="O1074" s="22">
        <f t="shared" si="64"/>
        <v>41645.832141203704</v>
      </c>
      <c r="P1074" s="18">
        <f t="shared" si="65"/>
        <v>41675.832141203704</v>
      </c>
      <c r="Q1074" t="s">
        <v>8282</v>
      </c>
      <c r="R1074" s="7">
        <f t="shared" si="67"/>
        <v>12.75</v>
      </c>
      <c r="S1074" s="12" t="s">
        <v>8332</v>
      </c>
      <c r="T1074" t="s">
        <v>8333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7">
        <v>750</v>
      </c>
      <c r="E1075">
        <v>10</v>
      </c>
      <c r="F1075" t="s">
        <v>8221</v>
      </c>
      <c r="G1075" t="s">
        <v>8224</v>
      </c>
      <c r="H1075" t="s">
        <v>8246</v>
      </c>
      <c r="I1075" s="9">
        <v>1318806541</v>
      </c>
      <c r="J1075">
        <v>1316214541</v>
      </c>
      <c r="K1075" t="b">
        <v>0</v>
      </c>
      <c r="L1075">
        <v>1</v>
      </c>
      <c r="M1075" t="b">
        <v>0</v>
      </c>
      <c r="N1075" s="11">
        <f t="shared" si="66"/>
        <v>1.3333333333333335</v>
      </c>
      <c r="O1075" s="22">
        <f t="shared" si="64"/>
        <v>40802.964594907404</v>
      </c>
      <c r="P1075" s="18">
        <f t="shared" si="65"/>
        <v>40832.964594907404</v>
      </c>
      <c r="Q1075" t="s">
        <v>8282</v>
      </c>
      <c r="R1075" s="7">
        <f t="shared" si="67"/>
        <v>10</v>
      </c>
      <c r="S1075" s="12" t="s">
        <v>8332</v>
      </c>
      <c r="T1075" t="s">
        <v>8333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7">
        <v>54000</v>
      </c>
      <c r="E1076">
        <v>3407</v>
      </c>
      <c r="F1076" t="s">
        <v>8221</v>
      </c>
      <c r="G1076" t="s">
        <v>8224</v>
      </c>
      <c r="H1076" t="s">
        <v>8246</v>
      </c>
      <c r="I1076" s="9">
        <v>1388808545</v>
      </c>
      <c r="J1076">
        <v>1386216545</v>
      </c>
      <c r="K1076" t="b">
        <v>0</v>
      </c>
      <c r="L1076">
        <v>30</v>
      </c>
      <c r="M1076" t="b">
        <v>0</v>
      </c>
      <c r="N1076" s="11">
        <f t="shared" si="66"/>
        <v>6.3092592592592585</v>
      </c>
      <c r="O1076" s="22">
        <f t="shared" si="64"/>
        <v>41613.172974537039</v>
      </c>
      <c r="P1076" s="18">
        <f t="shared" si="65"/>
        <v>41643.172974537039</v>
      </c>
      <c r="Q1076" t="s">
        <v>8282</v>
      </c>
      <c r="R1076" s="7">
        <f t="shared" si="67"/>
        <v>113.56666666666666</v>
      </c>
      <c r="S1076" s="12" t="s">
        <v>8332</v>
      </c>
      <c r="T1076" t="s">
        <v>8333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7">
        <v>1000</v>
      </c>
      <c r="E1077">
        <v>45</v>
      </c>
      <c r="F1077" t="s">
        <v>8221</v>
      </c>
      <c r="G1077" t="s">
        <v>8224</v>
      </c>
      <c r="H1077" t="s">
        <v>8246</v>
      </c>
      <c r="I1077" s="9">
        <v>1336340516</v>
      </c>
      <c r="J1077">
        <v>1333748516</v>
      </c>
      <c r="K1077" t="b">
        <v>0</v>
      </c>
      <c r="L1077">
        <v>3</v>
      </c>
      <c r="M1077" t="b">
        <v>0</v>
      </c>
      <c r="N1077" s="11">
        <f t="shared" si="66"/>
        <v>4.5</v>
      </c>
      <c r="O1077" s="22">
        <f t="shared" si="64"/>
        <v>41005.904120370367</v>
      </c>
      <c r="P1077" s="18">
        <f t="shared" si="65"/>
        <v>41035.904120370367</v>
      </c>
      <c r="Q1077" t="s">
        <v>8282</v>
      </c>
      <c r="R1077" s="7">
        <f t="shared" si="67"/>
        <v>15</v>
      </c>
      <c r="S1077" s="12" t="s">
        <v>8332</v>
      </c>
      <c r="T1077" t="s">
        <v>8333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7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9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>
        <f t="shared" si="66"/>
        <v>62.765333333333331</v>
      </c>
      <c r="O1078" s="22">
        <f t="shared" si="64"/>
        <v>41838.377893518518</v>
      </c>
      <c r="P1078" s="18">
        <f t="shared" si="65"/>
        <v>41893.377893518518</v>
      </c>
      <c r="Q1078" t="s">
        <v>8282</v>
      </c>
      <c r="R1078" s="7">
        <f t="shared" si="67"/>
        <v>48.281025641025643</v>
      </c>
      <c r="S1078" s="12" t="s">
        <v>8332</v>
      </c>
      <c r="T1078" t="s">
        <v>8333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7">
        <v>25000</v>
      </c>
      <c r="E1079">
        <v>7344</v>
      </c>
      <c r="F1079" t="s">
        <v>8221</v>
      </c>
      <c r="G1079" t="s">
        <v>8224</v>
      </c>
      <c r="H1079" t="s">
        <v>8246</v>
      </c>
      <c r="I1079" s="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>
        <f t="shared" si="66"/>
        <v>29.376000000000001</v>
      </c>
      <c r="O1079" s="22">
        <f t="shared" si="64"/>
        <v>42353.16679398148</v>
      </c>
      <c r="P1079" s="18">
        <f t="shared" si="65"/>
        <v>42383.16679398148</v>
      </c>
      <c r="Q1079" t="s">
        <v>8282</v>
      </c>
      <c r="R1079" s="7">
        <f t="shared" si="67"/>
        <v>43.976047904191617</v>
      </c>
      <c r="S1079" s="12" t="s">
        <v>8332</v>
      </c>
      <c r="T1079" t="s">
        <v>8333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7">
        <v>600</v>
      </c>
      <c r="E1080">
        <v>45</v>
      </c>
      <c r="F1080" t="s">
        <v>8221</v>
      </c>
      <c r="G1080" t="s">
        <v>8224</v>
      </c>
      <c r="H1080" t="s">
        <v>8246</v>
      </c>
      <c r="I1080" s="9">
        <v>1311309721</v>
      </c>
      <c r="J1080">
        <v>1307421721</v>
      </c>
      <c r="K1080" t="b">
        <v>0</v>
      </c>
      <c r="L1080">
        <v>5</v>
      </c>
      <c r="M1080" t="b">
        <v>0</v>
      </c>
      <c r="N1080" s="11">
        <f t="shared" si="66"/>
        <v>7.5</v>
      </c>
      <c r="O1080" s="22">
        <f t="shared" si="64"/>
        <v>40701.195844907408</v>
      </c>
      <c r="P1080" s="18">
        <f t="shared" si="65"/>
        <v>40746.195844907408</v>
      </c>
      <c r="Q1080" t="s">
        <v>8282</v>
      </c>
      <c r="R1080" s="7">
        <f t="shared" si="67"/>
        <v>9</v>
      </c>
      <c r="S1080" s="12" t="s">
        <v>8332</v>
      </c>
      <c r="T1080" t="s">
        <v>8333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7">
        <v>26000</v>
      </c>
      <c r="E1081">
        <v>678</v>
      </c>
      <c r="F1081" t="s">
        <v>8221</v>
      </c>
      <c r="G1081" t="s">
        <v>8236</v>
      </c>
      <c r="H1081" t="s">
        <v>8249</v>
      </c>
      <c r="I1081" s="9">
        <v>1463232936</v>
      </c>
      <c r="J1081">
        <v>1461072936</v>
      </c>
      <c r="K1081" t="b">
        <v>0</v>
      </c>
      <c r="L1081">
        <v>18</v>
      </c>
      <c r="M1081" t="b">
        <v>0</v>
      </c>
      <c r="N1081" s="11">
        <f t="shared" si="66"/>
        <v>2.6076923076923078</v>
      </c>
      <c r="O1081" s="22">
        <f t="shared" si="64"/>
        <v>42479.566388888896</v>
      </c>
      <c r="P1081" s="18">
        <f t="shared" si="65"/>
        <v>42504.566388888896</v>
      </c>
      <c r="Q1081" t="s">
        <v>8282</v>
      </c>
      <c r="R1081" s="7">
        <f t="shared" si="67"/>
        <v>37.666666666666664</v>
      </c>
      <c r="S1081" s="12" t="s">
        <v>8332</v>
      </c>
      <c r="T1081" t="s">
        <v>8333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7">
        <v>20000</v>
      </c>
      <c r="E1082">
        <v>1821</v>
      </c>
      <c r="F1082" t="s">
        <v>8221</v>
      </c>
      <c r="G1082" t="s">
        <v>8224</v>
      </c>
      <c r="H1082" t="s">
        <v>8246</v>
      </c>
      <c r="I1082" s="9">
        <v>1399778333</v>
      </c>
      <c r="J1082">
        <v>1397186333</v>
      </c>
      <c r="K1082" t="b">
        <v>0</v>
      </c>
      <c r="L1082">
        <v>98</v>
      </c>
      <c r="M1082" t="b">
        <v>0</v>
      </c>
      <c r="N1082" s="11">
        <f t="shared" si="66"/>
        <v>9.1050000000000004</v>
      </c>
      <c r="O1082" s="22">
        <f t="shared" si="64"/>
        <v>41740.138113425928</v>
      </c>
      <c r="P1082" s="18">
        <f t="shared" si="65"/>
        <v>41770.138113425928</v>
      </c>
      <c r="Q1082" t="s">
        <v>8282</v>
      </c>
      <c r="R1082" s="7">
        <f t="shared" si="67"/>
        <v>18.581632653061224</v>
      </c>
      <c r="S1082" s="12" t="s">
        <v>8332</v>
      </c>
      <c r="T1082" t="s">
        <v>8333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7">
        <v>68000</v>
      </c>
      <c r="E1083">
        <v>12</v>
      </c>
      <c r="F1083" t="s">
        <v>8221</v>
      </c>
      <c r="G1083" t="s">
        <v>8224</v>
      </c>
      <c r="H1083" t="s">
        <v>8246</v>
      </c>
      <c r="I1083" s="9">
        <v>1422483292</v>
      </c>
      <c r="J1083">
        <v>1419891292</v>
      </c>
      <c r="K1083" t="b">
        <v>0</v>
      </c>
      <c r="L1083">
        <v>4</v>
      </c>
      <c r="M1083" t="b">
        <v>0</v>
      </c>
      <c r="N1083" s="11">
        <f t="shared" si="66"/>
        <v>1.7647058823529412E-2</v>
      </c>
      <c r="O1083" s="22">
        <f t="shared" si="64"/>
        <v>42002.926990740743</v>
      </c>
      <c r="P1083" s="18">
        <f t="shared" si="65"/>
        <v>42032.926990740743</v>
      </c>
      <c r="Q1083" t="s">
        <v>8282</v>
      </c>
      <c r="R1083" s="7">
        <f t="shared" si="67"/>
        <v>3</v>
      </c>
      <c r="S1083" s="12" t="s">
        <v>8332</v>
      </c>
      <c r="T1083" t="s">
        <v>8333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7">
        <v>10000</v>
      </c>
      <c r="E1084">
        <v>56</v>
      </c>
      <c r="F1084" t="s">
        <v>8221</v>
      </c>
      <c r="G1084" t="s">
        <v>8224</v>
      </c>
      <c r="H1084" t="s">
        <v>8246</v>
      </c>
      <c r="I1084" s="9">
        <v>1344635088</v>
      </c>
      <c r="J1084">
        <v>1342043088</v>
      </c>
      <c r="K1084" t="b">
        <v>0</v>
      </c>
      <c r="L1084">
        <v>3</v>
      </c>
      <c r="M1084" t="b">
        <v>0</v>
      </c>
      <c r="N1084" s="11">
        <f t="shared" si="66"/>
        <v>0.55999999999999994</v>
      </c>
      <c r="O1084" s="22">
        <f t="shared" si="64"/>
        <v>41101.906111111115</v>
      </c>
      <c r="P1084" s="18">
        <f t="shared" si="65"/>
        <v>41131.906111111115</v>
      </c>
      <c r="Q1084" t="s">
        <v>8282</v>
      </c>
      <c r="R1084" s="7">
        <f t="shared" si="67"/>
        <v>18.666666666666668</v>
      </c>
      <c r="S1084" s="12" t="s">
        <v>8332</v>
      </c>
      <c r="T1084" t="s">
        <v>8333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7">
        <v>50000</v>
      </c>
      <c r="E1085">
        <v>410</v>
      </c>
      <c r="F1085" t="s">
        <v>8221</v>
      </c>
      <c r="G1085" t="s">
        <v>8229</v>
      </c>
      <c r="H1085" t="s">
        <v>8251</v>
      </c>
      <c r="I1085" s="9">
        <v>1406994583</v>
      </c>
      <c r="J1085">
        <v>1401810583</v>
      </c>
      <c r="K1085" t="b">
        <v>0</v>
      </c>
      <c r="L1085">
        <v>1</v>
      </c>
      <c r="M1085" t="b">
        <v>0</v>
      </c>
      <c r="N1085" s="11">
        <f t="shared" si="66"/>
        <v>0.82000000000000006</v>
      </c>
      <c r="O1085" s="22">
        <f t="shared" si="64"/>
        <v>41793.659525462965</v>
      </c>
      <c r="P1085" s="18">
        <f t="shared" si="65"/>
        <v>41853.659525462965</v>
      </c>
      <c r="Q1085" t="s">
        <v>8282</v>
      </c>
      <c r="R1085" s="7">
        <f t="shared" si="67"/>
        <v>410</v>
      </c>
      <c r="S1085" s="12" t="s">
        <v>8332</v>
      </c>
      <c r="T1085" t="s">
        <v>8333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7">
        <v>550</v>
      </c>
      <c r="E1086">
        <v>0</v>
      </c>
      <c r="F1086" t="s">
        <v>8221</v>
      </c>
      <c r="G1086" t="s">
        <v>8224</v>
      </c>
      <c r="H1086" t="s">
        <v>8246</v>
      </c>
      <c r="I1086" s="9">
        <v>1407534804</v>
      </c>
      <c r="J1086">
        <v>1404942804</v>
      </c>
      <c r="K1086" t="b">
        <v>0</v>
      </c>
      <c r="L1086">
        <v>0</v>
      </c>
      <c r="M1086" t="b">
        <v>0</v>
      </c>
      <c r="N1086" s="11">
        <f t="shared" si="66"/>
        <v>0</v>
      </c>
      <c r="O1086" s="22">
        <f t="shared" si="64"/>
        <v>41829.912083333329</v>
      </c>
      <c r="P1086" s="18">
        <f t="shared" si="65"/>
        <v>41859.912083333329</v>
      </c>
      <c r="Q1086" t="s">
        <v>8282</v>
      </c>
      <c r="R1086" s="7" t="e">
        <f t="shared" si="67"/>
        <v>#DIV/0!</v>
      </c>
      <c r="S1086" s="12" t="s">
        <v>8332</v>
      </c>
      <c r="T1086" t="s">
        <v>8333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9">
        <v>1457967975</v>
      </c>
      <c r="J1087">
        <v>1455379575</v>
      </c>
      <c r="K1087" t="b">
        <v>0</v>
      </c>
      <c r="L1087">
        <v>9</v>
      </c>
      <c r="M1087" t="b">
        <v>0</v>
      </c>
      <c r="N1087" s="11">
        <f t="shared" si="66"/>
        <v>3.42</v>
      </c>
      <c r="O1087" s="22">
        <f t="shared" si="64"/>
        <v>42413.671006944445</v>
      </c>
      <c r="P1087" s="18">
        <f t="shared" si="65"/>
        <v>42443.629340277781</v>
      </c>
      <c r="Q1087" t="s">
        <v>8282</v>
      </c>
      <c r="R1087" s="7">
        <f t="shared" si="67"/>
        <v>114</v>
      </c>
      <c r="S1087" s="12" t="s">
        <v>8332</v>
      </c>
      <c r="T1087" t="s">
        <v>8333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7">
        <v>18000</v>
      </c>
      <c r="E1088">
        <v>15</v>
      </c>
      <c r="F1088" t="s">
        <v>8221</v>
      </c>
      <c r="G1088" t="s">
        <v>8224</v>
      </c>
      <c r="H1088" t="s">
        <v>8246</v>
      </c>
      <c r="I1088" s="9">
        <v>1408913291</v>
      </c>
      <c r="J1088">
        <v>1406321291</v>
      </c>
      <c r="K1088" t="b">
        <v>0</v>
      </c>
      <c r="L1088">
        <v>2</v>
      </c>
      <c r="M1088" t="b">
        <v>0</v>
      </c>
      <c r="N1088" s="11">
        <f t="shared" si="66"/>
        <v>8.3333333333333343E-2</v>
      </c>
      <c r="O1088" s="22">
        <f t="shared" si="64"/>
        <v>41845.866793981484</v>
      </c>
      <c r="P1088" s="18">
        <f t="shared" si="65"/>
        <v>41875.866793981484</v>
      </c>
      <c r="Q1088" t="s">
        <v>8282</v>
      </c>
      <c r="R1088" s="7">
        <f t="shared" si="67"/>
        <v>7.5</v>
      </c>
      <c r="S1088" s="12" t="s">
        <v>8332</v>
      </c>
      <c r="T1088" t="s">
        <v>8333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7">
        <v>1100</v>
      </c>
      <c r="E1089">
        <v>0</v>
      </c>
      <c r="F1089" t="s">
        <v>8221</v>
      </c>
      <c r="G1089" t="s">
        <v>8224</v>
      </c>
      <c r="H1089" t="s">
        <v>8246</v>
      </c>
      <c r="I1089" s="9">
        <v>1402852087</v>
      </c>
      <c r="J1089">
        <v>1400260087</v>
      </c>
      <c r="K1089" t="b">
        <v>0</v>
      </c>
      <c r="L1089">
        <v>0</v>
      </c>
      <c r="M1089" t="b">
        <v>0</v>
      </c>
      <c r="N1089" s="11">
        <f t="shared" si="66"/>
        <v>0</v>
      </c>
      <c r="O1089" s="22">
        <f t="shared" si="64"/>
        <v>41775.713969907411</v>
      </c>
      <c r="P1089" s="18">
        <f t="shared" si="65"/>
        <v>41805.713969907411</v>
      </c>
      <c r="Q1089" t="s">
        <v>8282</v>
      </c>
      <c r="R1089" s="7" t="e">
        <f t="shared" si="67"/>
        <v>#DIV/0!</v>
      </c>
      <c r="S1089" s="12" t="s">
        <v>8332</v>
      </c>
      <c r="T1089" t="s">
        <v>8333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7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9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>
        <f t="shared" si="66"/>
        <v>14.182977777777777</v>
      </c>
      <c r="O1090" s="22">
        <f t="shared" ref="O1090:O1153" si="68">(((J1090/60)/60)/24)+DATE(1970,1,1)</f>
        <v>41723.799386574072</v>
      </c>
      <c r="P1090" s="18">
        <f t="shared" ref="P1090:P1153" si="69">(((I1090/60)/60)/24)+DATE(1970,1,1)</f>
        <v>41753.799386574072</v>
      </c>
      <c r="Q1090" t="s">
        <v>8282</v>
      </c>
      <c r="R1090" s="7">
        <f t="shared" si="67"/>
        <v>43.41727891156463</v>
      </c>
      <c r="S1090" s="12" t="s">
        <v>8332</v>
      </c>
      <c r="T1090" t="s">
        <v>8333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7">
        <v>15000</v>
      </c>
      <c r="E1091">
        <v>1174</v>
      </c>
      <c r="F1091" t="s">
        <v>8221</v>
      </c>
      <c r="G1091" t="s">
        <v>8230</v>
      </c>
      <c r="H1091" t="s">
        <v>8249</v>
      </c>
      <c r="I1091" s="9">
        <v>1435293175</v>
      </c>
      <c r="J1091">
        <v>1432701175</v>
      </c>
      <c r="K1091" t="b">
        <v>0</v>
      </c>
      <c r="L1091">
        <v>49</v>
      </c>
      <c r="M1091" t="b">
        <v>0</v>
      </c>
      <c r="N1091" s="11">
        <f t="shared" ref="N1091:N1154" si="70">E1091/D1091*100</f>
        <v>7.8266666666666662</v>
      </c>
      <c r="O1091" s="22">
        <f t="shared" si="68"/>
        <v>42151.189525462964</v>
      </c>
      <c r="P1091" s="18">
        <f t="shared" si="69"/>
        <v>42181.189525462964</v>
      </c>
      <c r="Q1091" t="s">
        <v>8282</v>
      </c>
      <c r="R1091" s="7">
        <f t="shared" ref="R1091:R1154" si="71">E1091/L1091</f>
        <v>23.959183673469386</v>
      </c>
      <c r="S1091" s="12" t="s">
        <v>8332</v>
      </c>
      <c r="T1091" t="s">
        <v>8333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7">
        <v>12999</v>
      </c>
      <c r="E1092">
        <v>5</v>
      </c>
      <c r="F1092" t="s">
        <v>8221</v>
      </c>
      <c r="G1092" t="s">
        <v>8226</v>
      </c>
      <c r="H1092" t="s">
        <v>8248</v>
      </c>
      <c r="I1092" s="9">
        <v>1432873653</v>
      </c>
      <c r="J1092">
        <v>1430281653</v>
      </c>
      <c r="K1092" t="b">
        <v>0</v>
      </c>
      <c r="L1092">
        <v>1</v>
      </c>
      <c r="M1092" t="b">
        <v>0</v>
      </c>
      <c r="N1092" s="11">
        <f t="shared" si="70"/>
        <v>3.8464497269020695E-2</v>
      </c>
      <c r="O1092" s="22">
        <f t="shared" si="68"/>
        <v>42123.185798611114</v>
      </c>
      <c r="P1092" s="18">
        <f t="shared" si="69"/>
        <v>42153.185798611114</v>
      </c>
      <c r="Q1092" t="s">
        <v>8282</v>
      </c>
      <c r="R1092" s="7">
        <f t="shared" si="71"/>
        <v>5</v>
      </c>
      <c r="S1092" s="12" t="s">
        <v>8332</v>
      </c>
      <c r="T1092" t="s">
        <v>8333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7">
        <v>200</v>
      </c>
      <c r="E1093">
        <v>25</v>
      </c>
      <c r="F1093" t="s">
        <v>8221</v>
      </c>
      <c r="G1093" t="s">
        <v>8225</v>
      </c>
      <c r="H1093" t="s">
        <v>8247</v>
      </c>
      <c r="I1093" s="9">
        <v>1460313672</v>
      </c>
      <c r="J1093">
        <v>1457725272</v>
      </c>
      <c r="K1093" t="b">
        <v>0</v>
      </c>
      <c r="L1093">
        <v>2</v>
      </c>
      <c r="M1093" t="b">
        <v>0</v>
      </c>
      <c r="N1093" s="11">
        <f t="shared" si="70"/>
        <v>12.5</v>
      </c>
      <c r="O1093" s="22">
        <f t="shared" si="68"/>
        <v>42440.820277777777</v>
      </c>
      <c r="P1093" s="18">
        <f t="shared" si="69"/>
        <v>42470.778611111105</v>
      </c>
      <c r="Q1093" t="s">
        <v>8282</v>
      </c>
      <c r="R1093" s="7">
        <f t="shared" si="71"/>
        <v>12.5</v>
      </c>
      <c r="S1093" s="12" t="s">
        <v>8332</v>
      </c>
      <c r="T1093" t="s">
        <v>8333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7">
        <v>2000</v>
      </c>
      <c r="E1094">
        <v>21</v>
      </c>
      <c r="F1094" t="s">
        <v>8221</v>
      </c>
      <c r="G1094" t="s">
        <v>8224</v>
      </c>
      <c r="H1094" t="s">
        <v>8246</v>
      </c>
      <c r="I1094" s="9">
        <v>1357432638</v>
      </c>
      <c r="J1094">
        <v>1354840638</v>
      </c>
      <c r="K1094" t="b">
        <v>0</v>
      </c>
      <c r="L1094">
        <v>7</v>
      </c>
      <c r="M1094" t="b">
        <v>0</v>
      </c>
      <c r="N1094" s="11">
        <f t="shared" si="70"/>
        <v>1.05</v>
      </c>
      <c r="O1094" s="22">
        <f t="shared" si="68"/>
        <v>41250.025902777779</v>
      </c>
      <c r="P1094" s="18">
        <f t="shared" si="69"/>
        <v>41280.025902777779</v>
      </c>
      <c r="Q1094" t="s">
        <v>8282</v>
      </c>
      <c r="R1094" s="7">
        <f t="shared" si="71"/>
        <v>3</v>
      </c>
      <c r="S1094" s="12" t="s">
        <v>8332</v>
      </c>
      <c r="T1094" t="s">
        <v>8333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7">
        <v>300</v>
      </c>
      <c r="E1095">
        <v>42.25</v>
      </c>
      <c r="F1095" t="s">
        <v>8221</v>
      </c>
      <c r="G1095" t="s">
        <v>8229</v>
      </c>
      <c r="H1095" t="s">
        <v>8251</v>
      </c>
      <c r="I1095" s="9">
        <v>1455232937</v>
      </c>
      <c r="J1095">
        <v>1453936937</v>
      </c>
      <c r="K1095" t="b">
        <v>0</v>
      </c>
      <c r="L1095">
        <v>4</v>
      </c>
      <c r="M1095" t="b">
        <v>0</v>
      </c>
      <c r="N1095" s="11">
        <f t="shared" si="70"/>
        <v>14.083333333333334</v>
      </c>
      <c r="O1095" s="22">
        <f t="shared" si="68"/>
        <v>42396.973807870367</v>
      </c>
      <c r="P1095" s="18">
        <f t="shared" si="69"/>
        <v>42411.973807870367</v>
      </c>
      <c r="Q1095" t="s">
        <v>8282</v>
      </c>
      <c r="R1095" s="7">
        <f t="shared" si="71"/>
        <v>10.5625</v>
      </c>
      <c r="S1095" s="12" t="s">
        <v>8332</v>
      </c>
      <c r="T1095" t="s">
        <v>8333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7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9">
        <v>1318180033</v>
      </c>
      <c r="J1096">
        <v>1315588033</v>
      </c>
      <c r="K1096" t="b">
        <v>0</v>
      </c>
      <c r="L1096">
        <v>27</v>
      </c>
      <c r="M1096" t="b">
        <v>0</v>
      </c>
      <c r="N1096" s="11">
        <f t="shared" si="70"/>
        <v>18.300055555555556</v>
      </c>
      <c r="O1096" s="22">
        <f t="shared" si="68"/>
        <v>40795.713344907403</v>
      </c>
      <c r="P1096" s="18">
        <f t="shared" si="69"/>
        <v>40825.713344907403</v>
      </c>
      <c r="Q1096" t="s">
        <v>8282</v>
      </c>
      <c r="R1096" s="7">
        <f t="shared" si="71"/>
        <v>122.00037037037038</v>
      </c>
      <c r="S1096" s="12" t="s">
        <v>8332</v>
      </c>
      <c r="T1096" t="s">
        <v>8333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9">
        <v>1377867220</v>
      </c>
      <c r="J1097">
        <v>1375275220</v>
      </c>
      <c r="K1097" t="b">
        <v>0</v>
      </c>
      <c r="L1097">
        <v>94</v>
      </c>
      <c r="M1097" t="b">
        <v>0</v>
      </c>
      <c r="N1097" s="11">
        <f t="shared" si="70"/>
        <v>5.0347999999999997</v>
      </c>
      <c r="O1097" s="22">
        <f t="shared" si="68"/>
        <v>41486.537268518521</v>
      </c>
      <c r="P1097" s="18">
        <f t="shared" si="69"/>
        <v>41516.537268518521</v>
      </c>
      <c r="Q1097" t="s">
        <v>8282</v>
      </c>
      <c r="R1097" s="7">
        <f t="shared" si="71"/>
        <v>267.80851063829789</v>
      </c>
      <c r="S1097" s="12" t="s">
        <v>8332</v>
      </c>
      <c r="T1097" t="s">
        <v>8333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7">
        <v>12000</v>
      </c>
      <c r="E1098">
        <v>2152</v>
      </c>
      <c r="F1098" t="s">
        <v>8221</v>
      </c>
      <c r="G1098" t="s">
        <v>8224</v>
      </c>
      <c r="H1098" t="s">
        <v>8246</v>
      </c>
      <c r="I1098" s="9">
        <v>1412393400</v>
      </c>
      <c r="J1098">
        <v>1409747154</v>
      </c>
      <c r="K1098" t="b">
        <v>0</v>
      </c>
      <c r="L1098">
        <v>29</v>
      </c>
      <c r="M1098" t="b">
        <v>0</v>
      </c>
      <c r="N1098" s="11">
        <f t="shared" si="70"/>
        <v>17.933333333333334</v>
      </c>
      <c r="O1098" s="22">
        <f t="shared" si="68"/>
        <v>41885.51798611111</v>
      </c>
      <c r="P1098" s="18">
        <f t="shared" si="69"/>
        <v>41916.145833333336</v>
      </c>
      <c r="Q1098" t="s">
        <v>8282</v>
      </c>
      <c r="R1098" s="7">
        <f t="shared" si="71"/>
        <v>74.206896551724142</v>
      </c>
      <c r="S1098" s="12" t="s">
        <v>8332</v>
      </c>
      <c r="T1098" t="s">
        <v>8333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7">
        <v>100000</v>
      </c>
      <c r="E1099">
        <v>47</v>
      </c>
      <c r="F1099" t="s">
        <v>8221</v>
      </c>
      <c r="G1099" t="s">
        <v>8224</v>
      </c>
      <c r="H1099" t="s">
        <v>8246</v>
      </c>
      <c r="I1099" s="9">
        <v>1393786877</v>
      </c>
      <c r="J1099">
        <v>1390330877</v>
      </c>
      <c r="K1099" t="b">
        <v>0</v>
      </c>
      <c r="L1099">
        <v>7</v>
      </c>
      <c r="M1099" t="b">
        <v>0</v>
      </c>
      <c r="N1099" s="11">
        <f t="shared" si="70"/>
        <v>4.7E-2</v>
      </c>
      <c r="O1099" s="22">
        <f t="shared" si="68"/>
        <v>41660.792557870373</v>
      </c>
      <c r="P1099" s="18">
        <f t="shared" si="69"/>
        <v>41700.792557870373</v>
      </c>
      <c r="Q1099" t="s">
        <v>8282</v>
      </c>
      <c r="R1099" s="7">
        <f t="shared" si="71"/>
        <v>6.7142857142857144</v>
      </c>
      <c r="S1099" s="12" t="s">
        <v>8332</v>
      </c>
      <c r="T1099" t="s">
        <v>8333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7">
        <v>25000</v>
      </c>
      <c r="E1100">
        <v>1803</v>
      </c>
      <c r="F1100" t="s">
        <v>8221</v>
      </c>
      <c r="G1100" t="s">
        <v>8224</v>
      </c>
      <c r="H1100" t="s">
        <v>8246</v>
      </c>
      <c r="I1100" s="9">
        <v>1397413095</v>
      </c>
      <c r="J1100">
        <v>1394821095</v>
      </c>
      <c r="K1100" t="b">
        <v>0</v>
      </c>
      <c r="L1100">
        <v>22</v>
      </c>
      <c r="M1100" t="b">
        <v>0</v>
      </c>
      <c r="N1100" s="11">
        <f t="shared" si="70"/>
        <v>7.2120000000000006</v>
      </c>
      <c r="O1100" s="22">
        <f t="shared" si="68"/>
        <v>41712.762673611112</v>
      </c>
      <c r="P1100" s="18">
        <f t="shared" si="69"/>
        <v>41742.762673611112</v>
      </c>
      <c r="Q1100" t="s">
        <v>8282</v>
      </c>
      <c r="R1100" s="7">
        <f t="shared" si="71"/>
        <v>81.954545454545453</v>
      </c>
      <c r="S1100" s="12" t="s">
        <v>8332</v>
      </c>
      <c r="T1100" t="s">
        <v>8333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7">
        <v>5000</v>
      </c>
      <c r="E1101">
        <v>25</v>
      </c>
      <c r="F1101" t="s">
        <v>8221</v>
      </c>
      <c r="G1101" t="s">
        <v>8225</v>
      </c>
      <c r="H1101" t="s">
        <v>8247</v>
      </c>
      <c r="I1101" s="9">
        <v>1431547468</v>
      </c>
      <c r="J1101">
        <v>1428955468</v>
      </c>
      <c r="K1101" t="b">
        <v>0</v>
      </c>
      <c r="L1101">
        <v>1</v>
      </c>
      <c r="M1101" t="b">
        <v>0</v>
      </c>
      <c r="N1101" s="11">
        <f t="shared" si="70"/>
        <v>0.5</v>
      </c>
      <c r="O1101" s="22">
        <f t="shared" si="68"/>
        <v>42107.836435185185</v>
      </c>
      <c r="P1101" s="18">
        <f t="shared" si="69"/>
        <v>42137.836435185185</v>
      </c>
      <c r="Q1101" t="s">
        <v>8282</v>
      </c>
      <c r="R1101" s="7">
        <f t="shared" si="71"/>
        <v>25</v>
      </c>
      <c r="S1101" s="12" t="s">
        <v>8332</v>
      </c>
      <c r="T1101" t="s">
        <v>8333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7">
        <v>4000</v>
      </c>
      <c r="E1102">
        <v>100</v>
      </c>
      <c r="F1102" t="s">
        <v>8221</v>
      </c>
      <c r="G1102" t="s">
        <v>8236</v>
      </c>
      <c r="H1102" t="s">
        <v>8249</v>
      </c>
      <c r="I1102" s="9">
        <v>1455417571</v>
      </c>
      <c r="J1102">
        <v>1452825571</v>
      </c>
      <c r="K1102" t="b">
        <v>0</v>
      </c>
      <c r="L1102">
        <v>10</v>
      </c>
      <c r="M1102" t="b">
        <v>0</v>
      </c>
      <c r="N1102" s="11">
        <f t="shared" si="70"/>
        <v>2.5</v>
      </c>
      <c r="O1102" s="22">
        <f t="shared" si="68"/>
        <v>42384.110775462963</v>
      </c>
      <c r="P1102" s="18">
        <f t="shared" si="69"/>
        <v>42414.110775462963</v>
      </c>
      <c r="Q1102" t="s">
        <v>8282</v>
      </c>
      <c r="R1102" s="7">
        <f t="shared" si="71"/>
        <v>10</v>
      </c>
      <c r="S1102" s="12" t="s">
        <v>8332</v>
      </c>
      <c r="T1102" t="s">
        <v>8333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7">
        <v>100000</v>
      </c>
      <c r="E1103">
        <v>41</v>
      </c>
      <c r="F1103" t="s">
        <v>8221</v>
      </c>
      <c r="G1103" t="s">
        <v>8224</v>
      </c>
      <c r="H1103" t="s">
        <v>8246</v>
      </c>
      <c r="I1103" s="9">
        <v>1468519920</v>
      </c>
      <c r="J1103">
        <v>1466188338</v>
      </c>
      <c r="K1103" t="b">
        <v>0</v>
      </c>
      <c r="L1103">
        <v>6</v>
      </c>
      <c r="M1103" t="b">
        <v>0</v>
      </c>
      <c r="N1103" s="11">
        <f t="shared" si="70"/>
        <v>4.1000000000000002E-2</v>
      </c>
      <c r="O1103" s="22">
        <f t="shared" si="68"/>
        <v>42538.77243055556</v>
      </c>
      <c r="P1103" s="18">
        <f t="shared" si="69"/>
        <v>42565.758333333331</v>
      </c>
      <c r="Q1103" t="s">
        <v>8282</v>
      </c>
      <c r="R1103" s="7">
        <f t="shared" si="71"/>
        <v>6.833333333333333</v>
      </c>
      <c r="S1103" s="12" t="s">
        <v>8332</v>
      </c>
      <c r="T1103" t="s">
        <v>8333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7">
        <v>8000</v>
      </c>
      <c r="E1104">
        <v>425</v>
      </c>
      <c r="F1104" t="s">
        <v>8221</v>
      </c>
      <c r="G1104" t="s">
        <v>8224</v>
      </c>
      <c r="H1104" t="s">
        <v>8246</v>
      </c>
      <c r="I1104" s="9">
        <v>1386568740</v>
      </c>
      <c r="J1104">
        <v>1383095125</v>
      </c>
      <c r="K1104" t="b">
        <v>0</v>
      </c>
      <c r="L1104">
        <v>24</v>
      </c>
      <c r="M1104" t="b">
        <v>0</v>
      </c>
      <c r="N1104" s="11">
        <f t="shared" si="70"/>
        <v>5.3125</v>
      </c>
      <c r="O1104" s="22">
        <f t="shared" si="68"/>
        <v>41577.045428240745</v>
      </c>
      <c r="P1104" s="18">
        <f t="shared" si="69"/>
        <v>41617.249305555553</v>
      </c>
      <c r="Q1104" t="s">
        <v>8282</v>
      </c>
      <c r="R1104" s="7">
        <f t="shared" si="71"/>
        <v>17.708333333333332</v>
      </c>
      <c r="S1104" s="12" t="s">
        <v>8332</v>
      </c>
      <c r="T1104" t="s">
        <v>8333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7">
        <v>15000</v>
      </c>
      <c r="E1105">
        <v>243</v>
      </c>
      <c r="F1105" t="s">
        <v>8221</v>
      </c>
      <c r="G1105" t="s">
        <v>8224</v>
      </c>
      <c r="H1105" t="s">
        <v>8246</v>
      </c>
      <c r="I1105" s="9">
        <v>1466227190</v>
      </c>
      <c r="J1105">
        <v>1461043190</v>
      </c>
      <c r="K1105" t="b">
        <v>0</v>
      </c>
      <c r="L1105">
        <v>15</v>
      </c>
      <c r="M1105" t="b">
        <v>0</v>
      </c>
      <c r="N1105" s="11">
        <f t="shared" si="70"/>
        <v>1.6199999999999999</v>
      </c>
      <c r="O1105" s="22">
        <f t="shared" si="68"/>
        <v>42479.22210648148</v>
      </c>
      <c r="P1105" s="18">
        <f t="shared" si="69"/>
        <v>42539.22210648148</v>
      </c>
      <c r="Q1105" t="s">
        <v>8282</v>
      </c>
      <c r="R1105" s="7">
        <f t="shared" si="71"/>
        <v>16.2</v>
      </c>
      <c r="S1105" s="12" t="s">
        <v>8332</v>
      </c>
      <c r="T1105" t="s">
        <v>8333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7">
        <v>60000</v>
      </c>
      <c r="E1106">
        <v>2971</v>
      </c>
      <c r="F1106" t="s">
        <v>8221</v>
      </c>
      <c r="G1106" t="s">
        <v>8225</v>
      </c>
      <c r="H1106" t="s">
        <v>8247</v>
      </c>
      <c r="I1106" s="9">
        <v>1402480221</v>
      </c>
      <c r="J1106">
        <v>1399888221</v>
      </c>
      <c r="K1106" t="b">
        <v>0</v>
      </c>
      <c r="L1106">
        <v>37</v>
      </c>
      <c r="M1106" t="b">
        <v>0</v>
      </c>
      <c r="N1106" s="11">
        <f t="shared" si="70"/>
        <v>4.9516666666666671</v>
      </c>
      <c r="O1106" s="22">
        <f t="shared" si="68"/>
        <v>41771.40996527778</v>
      </c>
      <c r="P1106" s="18">
        <f t="shared" si="69"/>
        <v>41801.40996527778</v>
      </c>
      <c r="Q1106" t="s">
        <v>8282</v>
      </c>
      <c r="R1106" s="7">
        <f t="shared" si="71"/>
        <v>80.297297297297291</v>
      </c>
      <c r="S1106" s="12" t="s">
        <v>8332</v>
      </c>
      <c r="T1106" t="s">
        <v>8333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9">
        <v>1395627327</v>
      </c>
      <c r="J1107">
        <v>1393038927</v>
      </c>
      <c r="K1107" t="b">
        <v>0</v>
      </c>
      <c r="L1107">
        <v>20</v>
      </c>
      <c r="M1107" t="b">
        <v>0</v>
      </c>
      <c r="N1107" s="11">
        <f t="shared" si="70"/>
        <v>0.159</v>
      </c>
      <c r="O1107" s="22">
        <f t="shared" si="68"/>
        <v>41692.135729166665</v>
      </c>
      <c r="P1107" s="18">
        <f t="shared" si="69"/>
        <v>41722.0940625</v>
      </c>
      <c r="Q1107" t="s">
        <v>8282</v>
      </c>
      <c r="R1107" s="7">
        <f t="shared" si="71"/>
        <v>71.55</v>
      </c>
      <c r="S1107" s="12" t="s">
        <v>8332</v>
      </c>
      <c r="T1107" t="s">
        <v>8333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7">
        <v>400</v>
      </c>
      <c r="E1108">
        <v>165</v>
      </c>
      <c r="F1108" t="s">
        <v>8221</v>
      </c>
      <c r="G1108" t="s">
        <v>8224</v>
      </c>
      <c r="H1108" t="s">
        <v>8246</v>
      </c>
      <c r="I1108" s="9">
        <v>1333557975</v>
      </c>
      <c r="J1108">
        <v>1330969575</v>
      </c>
      <c r="K1108" t="b">
        <v>0</v>
      </c>
      <c r="L1108">
        <v>7</v>
      </c>
      <c r="M1108" t="b">
        <v>0</v>
      </c>
      <c r="N1108" s="11">
        <f t="shared" si="70"/>
        <v>41.25</v>
      </c>
      <c r="O1108" s="22">
        <f t="shared" si="68"/>
        <v>40973.740451388891</v>
      </c>
      <c r="P1108" s="18">
        <f t="shared" si="69"/>
        <v>41003.698784722219</v>
      </c>
      <c r="Q1108" t="s">
        <v>8282</v>
      </c>
      <c r="R1108" s="7">
        <f t="shared" si="71"/>
        <v>23.571428571428573</v>
      </c>
      <c r="S1108" s="12" t="s">
        <v>8332</v>
      </c>
      <c r="T1108" t="s">
        <v>8333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7">
        <v>10000</v>
      </c>
      <c r="E1109">
        <v>0</v>
      </c>
      <c r="F1109" t="s">
        <v>8221</v>
      </c>
      <c r="G1109" t="s">
        <v>8224</v>
      </c>
      <c r="H1109" t="s">
        <v>8246</v>
      </c>
      <c r="I1109" s="9">
        <v>1406148024</v>
      </c>
      <c r="J1109">
        <v>1403556024</v>
      </c>
      <c r="K1109" t="b">
        <v>0</v>
      </c>
      <c r="L1109">
        <v>0</v>
      </c>
      <c r="M1109" t="b">
        <v>0</v>
      </c>
      <c r="N1109" s="11">
        <f t="shared" si="70"/>
        <v>0</v>
      </c>
      <c r="O1109" s="22">
        <f t="shared" si="68"/>
        <v>41813.861388888887</v>
      </c>
      <c r="P1109" s="18">
        <f t="shared" si="69"/>
        <v>41843.861388888887</v>
      </c>
      <c r="Q1109" t="s">
        <v>8282</v>
      </c>
      <c r="R1109" s="7" t="e">
        <f t="shared" si="71"/>
        <v>#DIV/0!</v>
      </c>
      <c r="S1109" s="12" t="s">
        <v>8332</v>
      </c>
      <c r="T1109" t="s">
        <v>8333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7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9">
        <v>1334326635</v>
      </c>
      <c r="J1110">
        <v>1329146235</v>
      </c>
      <c r="K1110" t="b">
        <v>0</v>
      </c>
      <c r="L1110">
        <v>21</v>
      </c>
      <c r="M1110" t="b">
        <v>0</v>
      </c>
      <c r="N1110" s="11">
        <f t="shared" si="70"/>
        <v>2.93</v>
      </c>
      <c r="O1110" s="22">
        <f t="shared" si="68"/>
        <v>40952.636979166666</v>
      </c>
      <c r="P1110" s="18">
        <f t="shared" si="69"/>
        <v>41012.595312500001</v>
      </c>
      <c r="Q1110" t="s">
        <v>8282</v>
      </c>
      <c r="R1110" s="7">
        <f t="shared" si="71"/>
        <v>34.88095238095238</v>
      </c>
      <c r="S1110" s="12" t="s">
        <v>8332</v>
      </c>
      <c r="T1110" t="s">
        <v>8333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7">
        <v>10000</v>
      </c>
      <c r="E1111">
        <v>45</v>
      </c>
      <c r="F1111" t="s">
        <v>8221</v>
      </c>
      <c r="G1111" t="s">
        <v>8224</v>
      </c>
      <c r="H1111" t="s">
        <v>8246</v>
      </c>
      <c r="I1111" s="9">
        <v>1479495790</v>
      </c>
      <c r="J1111">
        <v>1476900190</v>
      </c>
      <c r="K1111" t="b">
        <v>0</v>
      </c>
      <c r="L1111">
        <v>3</v>
      </c>
      <c r="M1111" t="b">
        <v>0</v>
      </c>
      <c r="N1111" s="11">
        <f t="shared" si="70"/>
        <v>0.44999999999999996</v>
      </c>
      <c r="O1111" s="22">
        <f t="shared" si="68"/>
        <v>42662.752199074079</v>
      </c>
      <c r="P1111" s="18">
        <f t="shared" si="69"/>
        <v>42692.793865740736</v>
      </c>
      <c r="Q1111" t="s">
        <v>8282</v>
      </c>
      <c r="R1111" s="7">
        <f t="shared" si="71"/>
        <v>15</v>
      </c>
      <c r="S1111" s="12" t="s">
        <v>8332</v>
      </c>
      <c r="T1111" t="s">
        <v>8333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7">
        <v>50000</v>
      </c>
      <c r="E1112">
        <v>255</v>
      </c>
      <c r="F1112" t="s">
        <v>8221</v>
      </c>
      <c r="G1112" t="s">
        <v>8224</v>
      </c>
      <c r="H1112" t="s">
        <v>8246</v>
      </c>
      <c r="I1112" s="9">
        <v>1354919022</v>
      </c>
      <c r="J1112">
        <v>1352327022</v>
      </c>
      <c r="K1112" t="b">
        <v>0</v>
      </c>
      <c r="L1112">
        <v>11</v>
      </c>
      <c r="M1112" t="b">
        <v>0</v>
      </c>
      <c r="N1112" s="11">
        <f t="shared" si="70"/>
        <v>0.51</v>
      </c>
      <c r="O1112" s="22">
        <f t="shared" si="68"/>
        <v>41220.933124999996</v>
      </c>
      <c r="P1112" s="18">
        <f t="shared" si="69"/>
        <v>41250.933124999996</v>
      </c>
      <c r="Q1112" t="s">
        <v>8282</v>
      </c>
      <c r="R1112" s="7">
        <f t="shared" si="71"/>
        <v>23.181818181818183</v>
      </c>
      <c r="S1112" s="12" t="s">
        <v>8332</v>
      </c>
      <c r="T1112" t="s">
        <v>8333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7">
        <v>2500</v>
      </c>
      <c r="E1113">
        <v>1</v>
      </c>
      <c r="F1113" t="s">
        <v>8221</v>
      </c>
      <c r="G1113" t="s">
        <v>8224</v>
      </c>
      <c r="H1113" t="s">
        <v>8246</v>
      </c>
      <c r="I1113" s="9">
        <v>1452228790</v>
      </c>
      <c r="J1113">
        <v>1449636790</v>
      </c>
      <c r="K1113" t="b">
        <v>0</v>
      </c>
      <c r="L1113">
        <v>1</v>
      </c>
      <c r="M1113" t="b">
        <v>0</v>
      </c>
      <c r="N1113" s="11">
        <f t="shared" si="70"/>
        <v>0.04</v>
      </c>
      <c r="O1113" s="22">
        <f t="shared" si="68"/>
        <v>42347.203587962969</v>
      </c>
      <c r="P1113" s="18">
        <f t="shared" si="69"/>
        <v>42377.203587962969</v>
      </c>
      <c r="Q1113" t="s">
        <v>8282</v>
      </c>
      <c r="R1113" s="7">
        <f t="shared" si="71"/>
        <v>1</v>
      </c>
      <c r="S1113" s="12" t="s">
        <v>8332</v>
      </c>
      <c r="T1113" t="s">
        <v>8333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7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9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>
        <f t="shared" si="70"/>
        <v>35.537409090909087</v>
      </c>
      <c r="O1114" s="22">
        <f t="shared" si="68"/>
        <v>41963.759386574078</v>
      </c>
      <c r="P1114" s="18">
        <f t="shared" si="69"/>
        <v>42023.354166666672</v>
      </c>
      <c r="Q1114" t="s">
        <v>8282</v>
      </c>
      <c r="R1114" s="7">
        <f t="shared" si="71"/>
        <v>100.23371794871794</v>
      </c>
      <c r="S1114" s="12" t="s">
        <v>8332</v>
      </c>
      <c r="T1114" t="s">
        <v>8333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7">
        <v>1000</v>
      </c>
      <c r="E1115">
        <v>5</v>
      </c>
      <c r="F1115" t="s">
        <v>8221</v>
      </c>
      <c r="G1115" t="s">
        <v>8225</v>
      </c>
      <c r="H1115" t="s">
        <v>8247</v>
      </c>
      <c r="I1115" s="9">
        <v>1408058820</v>
      </c>
      <c r="J1115">
        <v>1405466820</v>
      </c>
      <c r="K1115" t="b">
        <v>0</v>
      </c>
      <c r="L1115">
        <v>1</v>
      </c>
      <c r="M1115" t="b">
        <v>0</v>
      </c>
      <c r="N1115" s="11">
        <f t="shared" si="70"/>
        <v>0.5</v>
      </c>
      <c r="O1115" s="22">
        <f t="shared" si="68"/>
        <v>41835.977083333331</v>
      </c>
      <c r="P1115" s="18">
        <f t="shared" si="69"/>
        <v>41865.977083333331</v>
      </c>
      <c r="Q1115" t="s">
        <v>8282</v>
      </c>
      <c r="R1115" s="7">
        <f t="shared" si="71"/>
        <v>5</v>
      </c>
      <c r="S1115" s="12" t="s">
        <v>8332</v>
      </c>
      <c r="T1115" t="s">
        <v>8333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7">
        <v>6000</v>
      </c>
      <c r="E1116">
        <v>10</v>
      </c>
      <c r="F1116" t="s">
        <v>8221</v>
      </c>
      <c r="G1116" t="s">
        <v>8225</v>
      </c>
      <c r="H1116" t="s">
        <v>8247</v>
      </c>
      <c r="I1116" s="9">
        <v>1381306687</v>
      </c>
      <c r="J1116">
        <v>1378714687</v>
      </c>
      <c r="K1116" t="b">
        <v>0</v>
      </c>
      <c r="L1116">
        <v>3</v>
      </c>
      <c r="M1116" t="b">
        <v>0</v>
      </c>
      <c r="N1116" s="11">
        <f t="shared" si="70"/>
        <v>0.16666666666666669</v>
      </c>
      <c r="O1116" s="22">
        <f t="shared" si="68"/>
        <v>41526.345914351856</v>
      </c>
      <c r="P1116" s="18">
        <f t="shared" si="69"/>
        <v>41556.345914351856</v>
      </c>
      <c r="Q1116" t="s">
        <v>8282</v>
      </c>
      <c r="R1116" s="7">
        <f t="shared" si="71"/>
        <v>3.3333333333333335</v>
      </c>
      <c r="S1116" s="12" t="s">
        <v>8332</v>
      </c>
      <c r="T1116" t="s">
        <v>8333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7">
        <v>40000</v>
      </c>
      <c r="E1117">
        <v>53</v>
      </c>
      <c r="F1117" t="s">
        <v>8221</v>
      </c>
      <c r="G1117" t="s">
        <v>8224</v>
      </c>
      <c r="H1117" t="s">
        <v>8246</v>
      </c>
      <c r="I1117" s="9">
        <v>1459352495</v>
      </c>
      <c r="J1117">
        <v>1456764095</v>
      </c>
      <c r="K1117" t="b">
        <v>0</v>
      </c>
      <c r="L1117">
        <v>4</v>
      </c>
      <c r="M1117" t="b">
        <v>0</v>
      </c>
      <c r="N1117" s="11">
        <f t="shared" si="70"/>
        <v>0.13250000000000001</v>
      </c>
      <c r="O1117" s="22">
        <f t="shared" si="68"/>
        <v>42429.695543981477</v>
      </c>
      <c r="P1117" s="18">
        <f t="shared" si="69"/>
        <v>42459.653877314813</v>
      </c>
      <c r="Q1117" t="s">
        <v>8282</v>
      </c>
      <c r="R1117" s="7">
        <f t="shared" si="71"/>
        <v>13.25</v>
      </c>
      <c r="S1117" s="12" t="s">
        <v>8332</v>
      </c>
      <c r="T1117" t="s">
        <v>8333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7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9">
        <v>1339273208</v>
      </c>
      <c r="J1118">
        <v>1334089208</v>
      </c>
      <c r="K1118" t="b">
        <v>0</v>
      </c>
      <c r="L1118">
        <v>10</v>
      </c>
      <c r="M1118" t="b">
        <v>0</v>
      </c>
      <c r="N1118" s="11">
        <f t="shared" si="70"/>
        <v>3.5704000000000007E-2</v>
      </c>
      <c r="O1118" s="22">
        <f t="shared" si="68"/>
        <v>41009.847314814811</v>
      </c>
      <c r="P1118" s="18">
        <f t="shared" si="69"/>
        <v>41069.847314814811</v>
      </c>
      <c r="Q1118" t="s">
        <v>8282</v>
      </c>
      <c r="R1118" s="7">
        <f t="shared" si="71"/>
        <v>17.852</v>
      </c>
      <c r="S1118" s="12" t="s">
        <v>8332</v>
      </c>
      <c r="T1118" t="s">
        <v>8333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7">
        <v>1000</v>
      </c>
      <c r="E1119">
        <v>83</v>
      </c>
      <c r="F1119" t="s">
        <v>8221</v>
      </c>
      <c r="G1119" t="s">
        <v>8236</v>
      </c>
      <c r="H1119" t="s">
        <v>8249</v>
      </c>
      <c r="I1119" s="9">
        <v>1451053313</v>
      </c>
      <c r="J1119">
        <v>1448461313</v>
      </c>
      <c r="K1119" t="b">
        <v>0</v>
      </c>
      <c r="L1119">
        <v>8</v>
      </c>
      <c r="M1119" t="b">
        <v>0</v>
      </c>
      <c r="N1119" s="11">
        <f t="shared" si="70"/>
        <v>8.3000000000000007</v>
      </c>
      <c r="O1119" s="22">
        <f t="shared" si="68"/>
        <v>42333.598530092597</v>
      </c>
      <c r="P1119" s="18">
        <f t="shared" si="69"/>
        <v>42363.598530092597</v>
      </c>
      <c r="Q1119" t="s">
        <v>8282</v>
      </c>
      <c r="R1119" s="7">
        <f t="shared" si="71"/>
        <v>10.375</v>
      </c>
      <c r="S1119" s="12" t="s">
        <v>8332</v>
      </c>
      <c r="T1119" t="s">
        <v>8333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7">
        <v>4500</v>
      </c>
      <c r="E1120">
        <v>109</v>
      </c>
      <c r="F1120" t="s">
        <v>8221</v>
      </c>
      <c r="G1120" t="s">
        <v>8226</v>
      </c>
      <c r="H1120" t="s">
        <v>8248</v>
      </c>
      <c r="I1120" s="9">
        <v>1396666779</v>
      </c>
      <c r="J1120">
        <v>1394078379</v>
      </c>
      <c r="K1120" t="b">
        <v>0</v>
      </c>
      <c r="L1120">
        <v>3</v>
      </c>
      <c r="M1120" t="b">
        <v>0</v>
      </c>
      <c r="N1120" s="11">
        <f t="shared" si="70"/>
        <v>2.4222222222222221</v>
      </c>
      <c r="O1120" s="22">
        <f t="shared" si="68"/>
        <v>41704.16642361111</v>
      </c>
      <c r="P1120" s="18">
        <f t="shared" si="69"/>
        <v>41734.124756944446</v>
      </c>
      <c r="Q1120" t="s">
        <v>8282</v>
      </c>
      <c r="R1120" s="7">
        <f t="shared" si="71"/>
        <v>36.333333333333336</v>
      </c>
      <c r="S1120" s="12" t="s">
        <v>8332</v>
      </c>
      <c r="T1120" t="s">
        <v>8333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7">
        <v>2100</v>
      </c>
      <c r="E1121">
        <v>5</v>
      </c>
      <c r="F1121" t="s">
        <v>8221</v>
      </c>
      <c r="G1121" t="s">
        <v>8224</v>
      </c>
      <c r="H1121" t="s">
        <v>8246</v>
      </c>
      <c r="I1121" s="9">
        <v>1396810864</v>
      </c>
      <c r="J1121">
        <v>1395687664</v>
      </c>
      <c r="K1121" t="b">
        <v>0</v>
      </c>
      <c r="L1121">
        <v>1</v>
      </c>
      <c r="M1121" t="b">
        <v>0</v>
      </c>
      <c r="N1121" s="11">
        <f t="shared" si="70"/>
        <v>0.23809523809523811</v>
      </c>
      <c r="O1121" s="22">
        <f t="shared" si="68"/>
        <v>41722.792407407411</v>
      </c>
      <c r="P1121" s="18">
        <f t="shared" si="69"/>
        <v>41735.792407407411</v>
      </c>
      <c r="Q1121" t="s">
        <v>8282</v>
      </c>
      <c r="R1121" s="7">
        <f t="shared" si="71"/>
        <v>5</v>
      </c>
      <c r="S1121" s="12" t="s">
        <v>8332</v>
      </c>
      <c r="T1121" t="s">
        <v>8333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7">
        <v>25000</v>
      </c>
      <c r="E1122">
        <v>0</v>
      </c>
      <c r="F1122" t="s">
        <v>8221</v>
      </c>
      <c r="G1122" t="s">
        <v>8224</v>
      </c>
      <c r="H1122" t="s">
        <v>8246</v>
      </c>
      <c r="I1122" s="9">
        <v>1319835400</v>
      </c>
      <c r="J1122">
        <v>1315947400</v>
      </c>
      <c r="K1122" t="b">
        <v>0</v>
      </c>
      <c r="L1122">
        <v>0</v>
      </c>
      <c r="M1122" t="b">
        <v>0</v>
      </c>
      <c r="N1122" s="11">
        <f t="shared" si="70"/>
        <v>0</v>
      </c>
      <c r="O1122" s="22">
        <f t="shared" si="68"/>
        <v>40799.872685185182</v>
      </c>
      <c r="P1122" s="18">
        <f t="shared" si="69"/>
        <v>40844.872685185182</v>
      </c>
      <c r="Q1122" t="s">
        <v>8282</v>
      </c>
      <c r="R1122" s="7" t="e">
        <f t="shared" si="71"/>
        <v>#DIV/0!</v>
      </c>
      <c r="S1122" s="12" t="s">
        <v>8332</v>
      </c>
      <c r="T1122" t="s">
        <v>8333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7">
        <v>250000</v>
      </c>
      <c r="E1123">
        <v>29</v>
      </c>
      <c r="F1123" t="s">
        <v>8221</v>
      </c>
      <c r="G1123" t="s">
        <v>8224</v>
      </c>
      <c r="H1123" t="s">
        <v>8246</v>
      </c>
      <c r="I1123" s="9">
        <v>1457904316</v>
      </c>
      <c r="J1123">
        <v>1455315916</v>
      </c>
      <c r="K1123" t="b">
        <v>0</v>
      </c>
      <c r="L1123">
        <v>5</v>
      </c>
      <c r="M1123" t="b">
        <v>0</v>
      </c>
      <c r="N1123" s="11">
        <f t="shared" si="70"/>
        <v>1.1599999999999999E-2</v>
      </c>
      <c r="O1123" s="22">
        <f t="shared" si="68"/>
        <v>42412.934212962966</v>
      </c>
      <c r="P1123" s="18">
        <f t="shared" si="69"/>
        <v>42442.892546296294</v>
      </c>
      <c r="Q1123" t="s">
        <v>8282</v>
      </c>
      <c r="R1123" s="7">
        <f t="shared" si="71"/>
        <v>5.8</v>
      </c>
      <c r="S1123" s="12" t="s">
        <v>8332</v>
      </c>
      <c r="T1123" t="s">
        <v>8333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7">
        <v>3200</v>
      </c>
      <c r="E1124">
        <v>0</v>
      </c>
      <c r="F1124" t="s">
        <v>8221</v>
      </c>
      <c r="G1124" t="s">
        <v>8225</v>
      </c>
      <c r="H1124" t="s">
        <v>8247</v>
      </c>
      <c r="I1124" s="9">
        <v>1369932825</v>
      </c>
      <c r="J1124">
        <v>1368723225</v>
      </c>
      <c r="K1124" t="b">
        <v>0</v>
      </c>
      <c r="L1124">
        <v>0</v>
      </c>
      <c r="M1124" t="b">
        <v>0</v>
      </c>
      <c r="N1124" s="11">
        <f t="shared" si="70"/>
        <v>0</v>
      </c>
      <c r="O1124" s="22">
        <f t="shared" si="68"/>
        <v>41410.703993055555</v>
      </c>
      <c r="P1124" s="18">
        <f t="shared" si="69"/>
        <v>41424.703993055555</v>
      </c>
      <c r="Q1124" t="s">
        <v>8282</v>
      </c>
      <c r="R1124" s="7" t="e">
        <f t="shared" si="71"/>
        <v>#DIV/0!</v>
      </c>
      <c r="S1124" s="12" t="s">
        <v>8332</v>
      </c>
      <c r="T1124" t="s">
        <v>8333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7">
        <v>5000</v>
      </c>
      <c r="E1125">
        <v>11</v>
      </c>
      <c r="F1125" t="s">
        <v>8221</v>
      </c>
      <c r="G1125" t="s">
        <v>8224</v>
      </c>
      <c r="H1125" t="s">
        <v>8246</v>
      </c>
      <c r="I1125" s="9">
        <v>1397910848</v>
      </c>
      <c r="J1125">
        <v>1395318848</v>
      </c>
      <c r="K1125" t="b">
        <v>0</v>
      </c>
      <c r="L1125">
        <v>3</v>
      </c>
      <c r="M1125" t="b">
        <v>0</v>
      </c>
      <c r="N1125" s="11">
        <f t="shared" si="70"/>
        <v>0.22</v>
      </c>
      <c r="O1125" s="22">
        <f t="shared" si="68"/>
        <v>41718.5237037037</v>
      </c>
      <c r="P1125" s="18">
        <f t="shared" si="69"/>
        <v>41748.5237037037</v>
      </c>
      <c r="Q1125" t="s">
        <v>8282</v>
      </c>
      <c r="R1125" s="7">
        <f t="shared" si="71"/>
        <v>3.6666666666666665</v>
      </c>
      <c r="S1125" s="12" t="s">
        <v>8332</v>
      </c>
      <c r="T1125" t="s">
        <v>8333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7">
        <v>90000</v>
      </c>
      <c r="E1126">
        <v>425</v>
      </c>
      <c r="F1126" t="s">
        <v>8221</v>
      </c>
      <c r="G1126" t="s">
        <v>8224</v>
      </c>
      <c r="H1126" t="s">
        <v>8246</v>
      </c>
      <c r="I1126" s="9">
        <v>1430409651</v>
      </c>
      <c r="J1126">
        <v>1427817651</v>
      </c>
      <c r="K1126" t="b">
        <v>0</v>
      </c>
      <c r="L1126">
        <v>7</v>
      </c>
      <c r="M1126" t="b">
        <v>0</v>
      </c>
      <c r="N1126" s="11">
        <f t="shared" si="70"/>
        <v>0.47222222222222221</v>
      </c>
      <c r="O1126" s="22">
        <f t="shared" si="68"/>
        <v>42094.667256944449</v>
      </c>
      <c r="P1126" s="18">
        <f t="shared" si="69"/>
        <v>42124.667256944449</v>
      </c>
      <c r="Q1126" t="s">
        <v>8283</v>
      </c>
      <c r="R1126" s="7">
        <f t="shared" si="71"/>
        <v>60.714285714285715</v>
      </c>
      <c r="S1126" s="12" t="s">
        <v>8332</v>
      </c>
      <c r="T1126" t="s">
        <v>8334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7">
        <v>3000</v>
      </c>
      <c r="E1127">
        <v>0</v>
      </c>
      <c r="F1127" t="s">
        <v>8221</v>
      </c>
      <c r="G1127" t="s">
        <v>8225</v>
      </c>
      <c r="H1127" t="s">
        <v>8247</v>
      </c>
      <c r="I1127" s="9">
        <v>1443193130</v>
      </c>
      <c r="J1127">
        <v>1438009130</v>
      </c>
      <c r="K1127" t="b">
        <v>0</v>
      </c>
      <c r="L1127">
        <v>0</v>
      </c>
      <c r="M1127" t="b">
        <v>0</v>
      </c>
      <c r="N1127" s="11">
        <f t="shared" si="70"/>
        <v>0</v>
      </c>
      <c r="O1127" s="22">
        <f t="shared" si="68"/>
        <v>42212.624189814815</v>
      </c>
      <c r="P1127" s="18">
        <f t="shared" si="69"/>
        <v>42272.624189814815</v>
      </c>
      <c r="Q1127" t="s">
        <v>8283</v>
      </c>
      <c r="R1127" s="7" t="e">
        <f t="shared" si="71"/>
        <v>#DIV/0!</v>
      </c>
      <c r="S1127" s="12" t="s">
        <v>8332</v>
      </c>
      <c r="T1127" t="s">
        <v>8334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7">
        <v>2000</v>
      </c>
      <c r="E1128">
        <v>10</v>
      </c>
      <c r="F1128" t="s">
        <v>8221</v>
      </c>
      <c r="G1128" t="s">
        <v>8224</v>
      </c>
      <c r="H1128" t="s">
        <v>8246</v>
      </c>
      <c r="I1128" s="9">
        <v>1468482694</v>
      </c>
      <c r="J1128">
        <v>1465890694</v>
      </c>
      <c r="K1128" t="b">
        <v>0</v>
      </c>
      <c r="L1128">
        <v>2</v>
      </c>
      <c r="M1128" t="b">
        <v>0</v>
      </c>
      <c r="N1128" s="11">
        <f t="shared" si="70"/>
        <v>0.5</v>
      </c>
      <c r="O1128" s="22">
        <f t="shared" si="68"/>
        <v>42535.327476851846</v>
      </c>
      <c r="P1128" s="18">
        <f t="shared" si="69"/>
        <v>42565.327476851846</v>
      </c>
      <c r="Q1128" t="s">
        <v>8283</v>
      </c>
      <c r="R1128" s="7">
        <f t="shared" si="71"/>
        <v>5</v>
      </c>
      <c r="S1128" s="12" t="s">
        <v>8332</v>
      </c>
      <c r="T1128" t="s">
        <v>8334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7">
        <v>35000</v>
      </c>
      <c r="E1129">
        <v>585</v>
      </c>
      <c r="F1129" t="s">
        <v>8221</v>
      </c>
      <c r="G1129" t="s">
        <v>8224</v>
      </c>
      <c r="H1129" t="s">
        <v>8246</v>
      </c>
      <c r="I1129" s="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>
        <f t="shared" si="70"/>
        <v>1.6714285714285713</v>
      </c>
      <c r="O1129" s="22">
        <f t="shared" si="68"/>
        <v>41926.854166666664</v>
      </c>
      <c r="P1129" s="18">
        <f t="shared" si="69"/>
        <v>41957.895833333328</v>
      </c>
      <c r="Q1129" t="s">
        <v>8283</v>
      </c>
      <c r="R1129" s="7">
        <f t="shared" si="71"/>
        <v>25.434782608695652</v>
      </c>
      <c r="S1129" s="12" t="s">
        <v>8332</v>
      </c>
      <c r="T1129" t="s">
        <v>8334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7">
        <v>1000</v>
      </c>
      <c r="E1130">
        <v>1</v>
      </c>
      <c r="F1130" t="s">
        <v>8221</v>
      </c>
      <c r="G1130" t="s">
        <v>8225</v>
      </c>
      <c r="H1130" t="s">
        <v>8247</v>
      </c>
      <c r="I1130" s="9">
        <v>1407425717</v>
      </c>
      <c r="J1130">
        <v>1404833717</v>
      </c>
      <c r="K1130" t="b">
        <v>0</v>
      </c>
      <c r="L1130">
        <v>1</v>
      </c>
      <c r="M1130" t="b">
        <v>0</v>
      </c>
      <c r="N1130" s="11">
        <f t="shared" si="70"/>
        <v>0.1</v>
      </c>
      <c r="O1130" s="22">
        <f t="shared" si="68"/>
        <v>41828.649502314816</v>
      </c>
      <c r="P1130" s="18">
        <f t="shared" si="69"/>
        <v>41858.649502314816</v>
      </c>
      <c r="Q1130" t="s">
        <v>8283</v>
      </c>
      <c r="R1130" s="7">
        <f t="shared" si="71"/>
        <v>1</v>
      </c>
      <c r="S1130" s="12" t="s">
        <v>8332</v>
      </c>
      <c r="T1130" t="s">
        <v>8334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7">
        <v>20000</v>
      </c>
      <c r="E1131">
        <v>21</v>
      </c>
      <c r="F1131" t="s">
        <v>8221</v>
      </c>
      <c r="G1131" t="s">
        <v>8224</v>
      </c>
      <c r="H1131" t="s">
        <v>8246</v>
      </c>
      <c r="I1131" s="9">
        <v>1465107693</v>
      </c>
      <c r="J1131">
        <v>1462515693</v>
      </c>
      <c r="K1131" t="b">
        <v>0</v>
      </c>
      <c r="L1131">
        <v>2</v>
      </c>
      <c r="M1131" t="b">
        <v>0</v>
      </c>
      <c r="N1131" s="11">
        <f t="shared" si="70"/>
        <v>0.105</v>
      </c>
      <c r="O1131" s="22">
        <f t="shared" si="68"/>
        <v>42496.264965277776</v>
      </c>
      <c r="P1131" s="18">
        <f t="shared" si="69"/>
        <v>42526.264965277776</v>
      </c>
      <c r="Q1131" t="s">
        <v>8283</v>
      </c>
      <c r="R1131" s="7">
        <f t="shared" si="71"/>
        <v>10.5</v>
      </c>
      <c r="S1131" s="12" t="s">
        <v>8332</v>
      </c>
      <c r="T1131" t="s">
        <v>8334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7">
        <v>5000</v>
      </c>
      <c r="E1132">
        <v>11</v>
      </c>
      <c r="F1132" t="s">
        <v>8221</v>
      </c>
      <c r="G1132" t="s">
        <v>8224</v>
      </c>
      <c r="H1132" t="s">
        <v>8246</v>
      </c>
      <c r="I1132" s="9">
        <v>1416963300</v>
      </c>
      <c r="J1132">
        <v>1411775700</v>
      </c>
      <c r="K1132" t="b">
        <v>0</v>
      </c>
      <c r="L1132">
        <v>3</v>
      </c>
      <c r="M1132" t="b">
        <v>0</v>
      </c>
      <c r="N1132" s="11">
        <f t="shared" si="70"/>
        <v>0.22</v>
      </c>
      <c r="O1132" s="22">
        <f t="shared" si="68"/>
        <v>41908.996527777781</v>
      </c>
      <c r="P1132" s="18">
        <f t="shared" si="69"/>
        <v>41969.038194444445</v>
      </c>
      <c r="Q1132" t="s">
        <v>8283</v>
      </c>
      <c r="R1132" s="7">
        <f t="shared" si="71"/>
        <v>3.6666666666666665</v>
      </c>
      <c r="S1132" s="12" t="s">
        <v>8332</v>
      </c>
      <c r="T1132" t="s">
        <v>8334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7">
        <v>40000</v>
      </c>
      <c r="E1133">
        <v>0</v>
      </c>
      <c r="F1133" t="s">
        <v>8221</v>
      </c>
      <c r="G1133" t="s">
        <v>8226</v>
      </c>
      <c r="H1133" t="s">
        <v>8248</v>
      </c>
      <c r="I1133" s="9">
        <v>1450993668</v>
      </c>
      <c r="J1133">
        <v>1448401668</v>
      </c>
      <c r="K1133" t="b">
        <v>0</v>
      </c>
      <c r="L1133">
        <v>0</v>
      </c>
      <c r="M1133" t="b">
        <v>0</v>
      </c>
      <c r="N1133" s="11">
        <f t="shared" si="70"/>
        <v>0</v>
      </c>
      <c r="O1133" s="22">
        <f t="shared" si="68"/>
        <v>42332.908194444448</v>
      </c>
      <c r="P1133" s="18">
        <f t="shared" si="69"/>
        <v>42362.908194444448</v>
      </c>
      <c r="Q1133" t="s">
        <v>8283</v>
      </c>
      <c r="R1133" s="7" t="e">
        <f t="shared" si="71"/>
        <v>#DIV/0!</v>
      </c>
      <c r="S1133" s="12" t="s">
        <v>8332</v>
      </c>
      <c r="T1133" t="s">
        <v>8334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7">
        <v>10000</v>
      </c>
      <c r="E1134">
        <v>1438</v>
      </c>
      <c r="F1134" t="s">
        <v>8221</v>
      </c>
      <c r="G1134" t="s">
        <v>8229</v>
      </c>
      <c r="H1134" t="s">
        <v>8251</v>
      </c>
      <c r="I1134" s="9">
        <v>1483238771</v>
      </c>
      <c r="J1134">
        <v>1480646771</v>
      </c>
      <c r="K1134" t="b">
        <v>0</v>
      </c>
      <c r="L1134">
        <v>13</v>
      </c>
      <c r="M1134" t="b">
        <v>0</v>
      </c>
      <c r="N1134" s="11">
        <f t="shared" si="70"/>
        <v>14.38</v>
      </c>
      <c r="O1134" s="22">
        <f t="shared" si="68"/>
        <v>42706.115405092598</v>
      </c>
      <c r="P1134" s="18">
        <f t="shared" si="69"/>
        <v>42736.115405092598</v>
      </c>
      <c r="Q1134" t="s">
        <v>8283</v>
      </c>
      <c r="R1134" s="7">
        <f t="shared" si="71"/>
        <v>110.61538461538461</v>
      </c>
      <c r="S1134" s="12" t="s">
        <v>8332</v>
      </c>
      <c r="T1134" t="s">
        <v>8334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7">
        <v>3000</v>
      </c>
      <c r="E1135">
        <v>20</v>
      </c>
      <c r="F1135" t="s">
        <v>8221</v>
      </c>
      <c r="G1135" t="s">
        <v>8225</v>
      </c>
      <c r="H1135" t="s">
        <v>8247</v>
      </c>
      <c r="I1135" s="9">
        <v>1406799981</v>
      </c>
      <c r="J1135">
        <v>1404207981</v>
      </c>
      <c r="K1135" t="b">
        <v>0</v>
      </c>
      <c r="L1135">
        <v>1</v>
      </c>
      <c r="M1135" t="b">
        <v>0</v>
      </c>
      <c r="N1135" s="11">
        <f t="shared" si="70"/>
        <v>0.66666666666666674</v>
      </c>
      <c r="O1135" s="22">
        <f t="shared" si="68"/>
        <v>41821.407187500001</v>
      </c>
      <c r="P1135" s="18">
        <f t="shared" si="69"/>
        <v>41851.407187500001</v>
      </c>
      <c r="Q1135" t="s">
        <v>8283</v>
      </c>
      <c r="R1135" s="7">
        <f t="shared" si="71"/>
        <v>20</v>
      </c>
      <c r="S1135" s="12" t="s">
        <v>8332</v>
      </c>
      <c r="T1135" t="s">
        <v>8334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7">
        <v>25000</v>
      </c>
      <c r="E1136">
        <v>1</v>
      </c>
      <c r="F1136" t="s">
        <v>8221</v>
      </c>
      <c r="G1136" t="s">
        <v>8226</v>
      </c>
      <c r="H1136" t="s">
        <v>8248</v>
      </c>
      <c r="I1136" s="9">
        <v>1417235580</v>
      </c>
      <c r="J1136">
        <v>1416034228</v>
      </c>
      <c r="K1136" t="b">
        <v>0</v>
      </c>
      <c r="L1136">
        <v>1</v>
      </c>
      <c r="M1136" t="b">
        <v>0</v>
      </c>
      <c r="N1136" s="11">
        <f t="shared" si="70"/>
        <v>4.0000000000000001E-3</v>
      </c>
      <c r="O1136" s="22">
        <f t="shared" si="68"/>
        <v>41958.285046296296</v>
      </c>
      <c r="P1136" s="18">
        <f t="shared" si="69"/>
        <v>41972.189583333333</v>
      </c>
      <c r="Q1136" t="s">
        <v>8283</v>
      </c>
      <c r="R1136" s="7">
        <f t="shared" si="71"/>
        <v>1</v>
      </c>
      <c r="S1136" s="12" t="s">
        <v>8332</v>
      </c>
      <c r="T1136" t="s">
        <v>8334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7">
        <v>1000</v>
      </c>
      <c r="E1137">
        <v>50</v>
      </c>
      <c r="F1137" t="s">
        <v>8221</v>
      </c>
      <c r="G1137" t="s">
        <v>8236</v>
      </c>
      <c r="H1137" t="s">
        <v>8249</v>
      </c>
      <c r="I1137" s="9">
        <v>1470527094</v>
      </c>
      <c r="J1137">
        <v>1467935094</v>
      </c>
      <c r="K1137" t="b">
        <v>0</v>
      </c>
      <c r="L1137">
        <v>1</v>
      </c>
      <c r="M1137" t="b">
        <v>0</v>
      </c>
      <c r="N1137" s="11">
        <f t="shared" si="70"/>
        <v>5</v>
      </c>
      <c r="O1137" s="22">
        <f t="shared" si="68"/>
        <v>42558.989513888882</v>
      </c>
      <c r="P1137" s="18">
        <f t="shared" si="69"/>
        <v>42588.989513888882</v>
      </c>
      <c r="Q1137" t="s">
        <v>8283</v>
      </c>
      <c r="R1137" s="7">
        <f t="shared" si="71"/>
        <v>50</v>
      </c>
      <c r="S1137" s="12" t="s">
        <v>8332</v>
      </c>
      <c r="T1137" t="s">
        <v>8334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7">
        <v>4190</v>
      </c>
      <c r="E1138">
        <v>270</v>
      </c>
      <c r="F1138" t="s">
        <v>8221</v>
      </c>
      <c r="G1138" t="s">
        <v>8230</v>
      </c>
      <c r="H1138" t="s">
        <v>8249</v>
      </c>
      <c r="I1138" s="9">
        <v>1450541229</v>
      </c>
      <c r="J1138">
        <v>1447949229</v>
      </c>
      <c r="K1138" t="b">
        <v>0</v>
      </c>
      <c r="L1138">
        <v>6</v>
      </c>
      <c r="M1138" t="b">
        <v>0</v>
      </c>
      <c r="N1138" s="11">
        <f t="shared" si="70"/>
        <v>6.4439140811455857</v>
      </c>
      <c r="O1138" s="22">
        <f t="shared" si="68"/>
        <v>42327.671631944439</v>
      </c>
      <c r="P1138" s="18">
        <f t="shared" si="69"/>
        <v>42357.671631944439</v>
      </c>
      <c r="Q1138" t="s">
        <v>8283</v>
      </c>
      <c r="R1138" s="7">
        <f t="shared" si="71"/>
        <v>45</v>
      </c>
      <c r="S1138" s="12" t="s">
        <v>8332</v>
      </c>
      <c r="T1138" t="s">
        <v>8334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7">
        <v>25000</v>
      </c>
      <c r="E1139">
        <v>9875</v>
      </c>
      <c r="F1139" t="s">
        <v>8221</v>
      </c>
      <c r="G1139" t="s">
        <v>8224</v>
      </c>
      <c r="H1139" t="s">
        <v>8246</v>
      </c>
      <c r="I1139" s="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>
        <f t="shared" si="70"/>
        <v>39.5</v>
      </c>
      <c r="O1139" s="22">
        <f t="shared" si="68"/>
        <v>42453.819687499999</v>
      </c>
      <c r="P1139" s="18">
        <f t="shared" si="69"/>
        <v>42483.819687499999</v>
      </c>
      <c r="Q1139" t="s">
        <v>8283</v>
      </c>
      <c r="R1139" s="7">
        <f t="shared" si="71"/>
        <v>253.2051282051282</v>
      </c>
      <c r="S1139" s="12" t="s">
        <v>8332</v>
      </c>
      <c r="T1139" t="s">
        <v>8334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7">
        <v>35000</v>
      </c>
      <c r="E1140">
        <v>125</v>
      </c>
      <c r="F1140" t="s">
        <v>8221</v>
      </c>
      <c r="G1140" t="s">
        <v>8224</v>
      </c>
      <c r="H1140" t="s">
        <v>8246</v>
      </c>
      <c r="I1140" s="9">
        <v>1485035131</v>
      </c>
      <c r="J1140">
        <v>1483307131</v>
      </c>
      <c r="K1140" t="b">
        <v>0</v>
      </c>
      <c r="L1140">
        <v>4</v>
      </c>
      <c r="M1140" t="b">
        <v>0</v>
      </c>
      <c r="N1140" s="11">
        <f t="shared" si="70"/>
        <v>0.35714285714285715</v>
      </c>
      <c r="O1140" s="22">
        <f t="shared" si="68"/>
        <v>42736.9066087963</v>
      </c>
      <c r="P1140" s="18">
        <f t="shared" si="69"/>
        <v>42756.9066087963</v>
      </c>
      <c r="Q1140" t="s">
        <v>8283</v>
      </c>
      <c r="R1140" s="7">
        <f t="shared" si="71"/>
        <v>31.25</v>
      </c>
      <c r="S1140" s="12" t="s">
        <v>8332</v>
      </c>
      <c r="T1140" t="s">
        <v>8334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7">
        <v>8000</v>
      </c>
      <c r="E1141">
        <v>5</v>
      </c>
      <c r="F1141" t="s">
        <v>8221</v>
      </c>
      <c r="G1141" t="s">
        <v>8224</v>
      </c>
      <c r="H1141" t="s">
        <v>8246</v>
      </c>
      <c r="I1141" s="9">
        <v>1420100426</v>
      </c>
      <c r="J1141">
        <v>1417508426</v>
      </c>
      <c r="K1141" t="b">
        <v>0</v>
      </c>
      <c r="L1141">
        <v>1</v>
      </c>
      <c r="M1141" t="b">
        <v>0</v>
      </c>
      <c r="N1141" s="11">
        <f t="shared" si="70"/>
        <v>6.25E-2</v>
      </c>
      <c r="O1141" s="22">
        <f t="shared" si="68"/>
        <v>41975.347523148142</v>
      </c>
      <c r="P1141" s="18">
        <f t="shared" si="69"/>
        <v>42005.347523148142</v>
      </c>
      <c r="Q1141" t="s">
        <v>8283</v>
      </c>
      <c r="R1141" s="7">
        <f t="shared" si="71"/>
        <v>5</v>
      </c>
      <c r="S1141" s="12" t="s">
        <v>8332</v>
      </c>
      <c r="T1141" t="s">
        <v>8334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7">
        <v>5000</v>
      </c>
      <c r="E1142">
        <v>0</v>
      </c>
      <c r="F1142" t="s">
        <v>8221</v>
      </c>
      <c r="G1142" t="s">
        <v>8225</v>
      </c>
      <c r="H1142" t="s">
        <v>8247</v>
      </c>
      <c r="I1142" s="9">
        <v>1438859121</v>
      </c>
      <c r="J1142">
        <v>1436267121</v>
      </c>
      <c r="K1142" t="b">
        <v>0</v>
      </c>
      <c r="L1142">
        <v>0</v>
      </c>
      <c r="M1142" t="b">
        <v>0</v>
      </c>
      <c r="N1142" s="11">
        <f t="shared" si="70"/>
        <v>0</v>
      </c>
      <c r="O1142" s="22">
        <f t="shared" si="68"/>
        <v>42192.462048611109</v>
      </c>
      <c r="P1142" s="18">
        <f t="shared" si="69"/>
        <v>42222.462048611109</v>
      </c>
      <c r="Q1142" t="s">
        <v>8283</v>
      </c>
      <c r="R1142" s="7" t="e">
        <f t="shared" si="71"/>
        <v>#DIV/0!</v>
      </c>
      <c r="S1142" s="12" t="s">
        <v>8332</v>
      </c>
      <c r="T1142" t="s">
        <v>8334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7">
        <v>500</v>
      </c>
      <c r="E1143">
        <v>0</v>
      </c>
      <c r="F1143" t="s">
        <v>8221</v>
      </c>
      <c r="G1143" t="s">
        <v>8236</v>
      </c>
      <c r="H1143" t="s">
        <v>8249</v>
      </c>
      <c r="I1143" s="9">
        <v>1436460450</v>
      </c>
      <c r="J1143">
        <v>1433868450</v>
      </c>
      <c r="K1143" t="b">
        <v>0</v>
      </c>
      <c r="L1143">
        <v>0</v>
      </c>
      <c r="M1143" t="b">
        <v>0</v>
      </c>
      <c r="N1143" s="11">
        <f t="shared" si="70"/>
        <v>0</v>
      </c>
      <c r="O1143" s="22">
        <f t="shared" si="68"/>
        <v>42164.699652777781</v>
      </c>
      <c r="P1143" s="18">
        <f t="shared" si="69"/>
        <v>42194.699652777781</v>
      </c>
      <c r="Q1143" t="s">
        <v>8283</v>
      </c>
      <c r="R1143" s="7" t="e">
        <f t="shared" si="71"/>
        <v>#DIV/0!</v>
      </c>
      <c r="S1143" s="12" t="s">
        <v>8332</v>
      </c>
      <c r="T1143" t="s">
        <v>8334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7">
        <v>4000</v>
      </c>
      <c r="E1144">
        <v>0</v>
      </c>
      <c r="F1144" t="s">
        <v>8221</v>
      </c>
      <c r="G1144" t="s">
        <v>8224</v>
      </c>
      <c r="H1144" t="s">
        <v>8246</v>
      </c>
      <c r="I1144" s="9">
        <v>1424131727</v>
      </c>
      <c r="J1144">
        <v>1421539727</v>
      </c>
      <c r="K1144" t="b">
        <v>0</v>
      </c>
      <c r="L1144">
        <v>0</v>
      </c>
      <c r="M1144" t="b">
        <v>0</v>
      </c>
      <c r="N1144" s="11">
        <f t="shared" si="70"/>
        <v>0</v>
      </c>
      <c r="O1144" s="22">
        <f t="shared" si="68"/>
        <v>42022.006099537044</v>
      </c>
      <c r="P1144" s="18">
        <f t="shared" si="69"/>
        <v>42052.006099537044</v>
      </c>
      <c r="Q1144" t="s">
        <v>8283</v>
      </c>
      <c r="R1144" s="7" t="e">
        <f t="shared" si="71"/>
        <v>#DIV/0!</v>
      </c>
      <c r="S1144" s="12" t="s">
        <v>8332</v>
      </c>
      <c r="T1144" t="s">
        <v>8334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7">
        <v>45000</v>
      </c>
      <c r="E1145">
        <v>186</v>
      </c>
      <c r="F1145" t="s">
        <v>8221</v>
      </c>
      <c r="G1145" t="s">
        <v>8224</v>
      </c>
      <c r="H1145" t="s">
        <v>8246</v>
      </c>
      <c r="I1145" s="9">
        <v>1450327126</v>
      </c>
      <c r="J1145">
        <v>1447735126</v>
      </c>
      <c r="K1145" t="b">
        <v>0</v>
      </c>
      <c r="L1145">
        <v>8</v>
      </c>
      <c r="M1145" t="b">
        <v>0</v>
      </c>
      <c r="N1145" s="11">
        <f t="shared" si="70"/>
        <v>0.41333333333333333</v>
      </c>
      <c r="O1145" s="22">
        <f t="shared" si="68"/>
        <v>42325.19358796296</v>
      </c>
      <c r="P1145" s="18">
        <f t="shared" si="69"/>
        <v>42355.19358796296</v>
      </c>
      <c r="Q1145" t="s">
        <v>8283</v>
      </c>
      <c r="R1145" s="7">
        <f t="shared" si="71"/>
        <v>23.25</v>
      </c>
      <c r="S1145" s="12" t="s">
        <v>8332</v>
      </c>
      <c r="T1145" t="s">
        <v>8334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7">
        <v>9300</v>
      </c>
      <c r="E1146">
        <v>0</v>
      </c>
      <c r="F1146" t="s">
        <v>8221</v>
      </c>
      <c r="G1146" t="s">
        <v>8224</v>
      </c>
      <c r="H1146" t="s">
        <v>8246</v>
      </c>
      <c r="I1146" s="9">
        <v>1430281320</v>
      </c>
      <c r="J1146">
        <v>1427689320</v>
      </c>
      <c r="K1146" t="b">
        <v>0</v>
      </c>
      <c r="L1146">
        <v>0</v>
      </c>
      <c r="M1146" t="b">
        <v>0</v>
      </c>
      <c r="N1146" s="11">
        <f t="shared" si="70"/>
        <v>0</v>
      </c>
      <c r="O1146" s="22">
        <f t="shared" si="68"/>
        <v>42093.181944444441</v>
      </c>
      <c r="P1146" s="18">
        <f t="shared" si="69"/>
        <v>42123.181944444441</v>
      </c>
      <c r="Q1146" t="s">
        <v>8284</v>
      </c>
      <c r="R1146" s="7" t="e">
        <f t="shared" si="71"/>
        <v>#DIV/0!</v>
      </c>
      <c r="S1146" s="12" t="s">
        <v>8335</v>
      </c>
      <c r="T1146" t="s">
        <v>8336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7">
        <v>80000</v>
      </c>
      <c r="E1147">
        <v>100</v>
      </c>
      <c r="F1147" t="s">
        <v>8221</v>
      </c>
      <c r="G1147" t="s">
        <v>8224</v>
      </c>
      <c r="H1147" t="s">
        <v>8246</v>
      </c>
      <c r="I1147" s="9">
        <v>1412272592</v>
      </c>
      <c r="J1147">
        <v>1407088592</v>
      </c>
      <c r="K1147" t="b">
        <v>0</v>
      </c>
      <c r="L1147">
        <v>1</v>
      </c>
      <c r="M1147" t="b">
        <v>0</v>
      </c>
      <c r="N1147" s="11">
        <f t="shared" si="70"/>
        <v>0.125</v>
      </c>
      <c r="O1147" s="22">
        <f t="shared" si="68"/>
        <v>41854.747592592597</v>
      </c>
      <c r="P1147" s="18">
        <f t="shared" si="69"/>
        <v>41914.747592592597</v>
      </c>
      <c r="Q1147" t="s">
        <v>8284</v>
      </c>
      <c r="R1147" s="7">
        <f t="shared" si="71"/>
        <v>100</v>
      </c>
      <c r="S1147" s="12" t="s">
        <v>8335</v>
      </c>
      <c r="T1147" t="s">
        <v>8336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7">
        <v>6000</v>
      </c>
      <c r="E1148">
        <v>530</v>
      </c>
      <c r="F1148" t="s">
        <v>8221</v>
      </c>
      <c r="G1148" t="s">
        <v>8224</v>
      </c>
      <c r="H1148" t="s">
        <v>8246</v>
      </c>
      <c r="I1148" s="9">
        <v>1399071173</v>
      </c>
      <c r="J1148">
        <v>1395787973</v>
      </c>
      <c r="K1148" t="b">
        <v>0</v>
      </c>
      <c r="L1148">
        <v>12</v>
      </c>
      <c r="M1148" t="b">
        <v>0</v>
      </c>
      <c r="N1148" s="11">
        <f t="shared" si="70"/>
        <v>8.8333333333333339</v>
      </c>
      <c r="O1148" s="22">
        <f t="shared" si="68"/>
        <v>41723.9533912037</v>
      </c>
      <c r="P1148" s="18">
        <f t="shared" si="69"/>
        <v>41761.9533912037</v>
      </c>
      <c r="Q1148" t="s">
        <v>8284</v>
      </c>
      <c r="R1148" s="7">
        <f t="shared" si="71"/>
        <v>44.166666666666664</v>
      </c>
      <c r="S1148" s="12" t="s">
        <v>8335</v>
      </c>
      <c r="T1148" t="s">
        <v>8336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7">
        <v>25000</v>
      </c>
      <c r="E1149">
        <v>0</v>
      </c>
      <c r="F1149" t="s">
        <v>8221</v>
      </c>
      <c r="G1149" t="s">
        <v>8229</v>
      </c>
      <c r="H1149" t="s">
        <v>8251</v>
      </c>
      <c r="I1149" s="9">
        <v>1413760783</v>
      </c>
      <c r="J1149">
        <v>1408576783</v>
      </c>
      <c r="K1149" t="b">
        <v>0</v>
      </c>
      <c r="L1149">
        <v>0</v>
      </c>
      <c r="M1149" t="b">
        <v>0</v>
      </c>
      <c r="N1149" s="11">
        <f t="shared" si="70"/>
        <v>0</v>
      </c>
      <c r="O1149" s="22">
        <f t="shared" si="68"/>
        <v>41871.972025462965</v>
      </c>
      <c r="P1149" s="18">
        <f t="shared" si="69"/>
        <v>41931.972025462965</v>
      </c>
      <c r="Q1149" t="s">
        <v>8284</v>
      </c>
      <c r="R1149" s="7" t="e">
        <f t="shared" si="71"/>
        <v>#DIV/0!</v>
      </c>
      <c r="S1149" s="12" t="s">
        <v>8335</v>
      </c>
      <c r="T1149" t="s">
        <v>8336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7">
        <v>15000</v>
      </c>
      <c r="E1150">
        <v>73</v>
      </c>
      <c r="F1150" t="s">
        <v>8221</v>
      </c>
      <c r="G1150" t="s">
        <v>8224</v>
      </c>
      <c r="H1150" t="s">
        <v>8246</v>
      </c>
      <c r="I1150" s="9">
        <v>1480568781</v>
      </c>
      <c r="J1150">
        <v>1477973181</v>
      </c>
      <c r="K1150" t="b">
        <v>0</v>
      </c>
      <c r="L1150">
        <v>3</v>
      </c>
      <c r="M1150" t="b">
        <v>0</v>
      </c>
      <c r="N1150" s="11">
        <f t="shared" si="70"/>
        <v>0.48666666666666669</v>
      </c>
      <c r="O1150" s="22">
        <f t="shared" si="68"/>
        <v>42675.171076388884</v>
      </c>
      <c r="P1150" s="18">
        <f t="shared" si="69"/>
        <v>42705.212743055556</v>
      </c>
      <c r="Q1150" t="s">
        <v>8284</v>
      </c>
      <c r="R1150" s="7">
        <f t="shared" si="71"/>
        <v>24.333333333333332</v>
      </c>
      <c r="S1150" s="12" t="s">
        <v>8335</v>
      </c>
      <c r="T1150" t="s">
        <v>8336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7">
        <v>50000</v>
      </c>
      <c r="E1151">
        <v>75</v>
      </c>
      <c r="F1151" t="s">
        <v>8221</v>
      </c>
      <c r="G1151" t="s">
        <v>8224</v>
      </c>
      <c r="H1151" t="s">
        <v>8246</v>
      </c>
      <c r="I1151" s="9">
        <v>1466096566</v>
      </c>
      <c r="J1151">
        <v>1463504566</v>
      </c>
      <c r="K1151" t="b">
        <v>0</v>
      </c>
      <c r="L1151">
        <v>2</v>
      </c>
      <c r="M1151" t="b">
        <v>0</v>
      </c>
      <c r="N1151" s="11">
        <f t="shared" si="70"/>
        <v>0.15</v>
      </c>
      <c r="O1151" s="22">
        <f t="shared" si="68"/>
        <v>42507.71025462963</v>
      </c>
      <c r="P1151" s="18">
        <f t="shared" si="69"/>
        <v>42537.71025462963</v>
      </c>
      <c r="Q1151" t="s">
        <v>8284</v>
      </c>
      <c r="R1151" s="7">
        <f t="shared" si="71"/>
        <v>37.5</v>
      </c>
      <c r="S1151" s="12" t="s">
        <v>8335</v>
      </c>
      <c r="T1151" t="s">
        <v>8336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7">
        <v>2500</v>
      </c>
      <c r="E1152">
        <v>252</v>
      </c>
      <c r="F1152" t="s">
        <v>8221</v>
      </c>
      <c r="G1152" t="s">
        <v>8224</v>
      </c>
      <c r="H1152" t="s">
        <v>8246</v>
      </c>
      <c r="I1152" s="9">
        <v>1452293675</v>
      </c>
      <c r="J1152">
        <v>1447109675</v>
      </c>
      <c r="K1152" t="b">
        <v>0</v>
      </c>
      <c r="L1152">
        <v>6</v>
      </c>
      <c r="M1152" t="b">
        <v>0</v>
      </c>
      <c r="N1152" s="11">
        <f t="shared" si="70"/>
        <v>10.08</v>
      </c>
      <c r="O1152" s="22">
        <f t="shared" si="68"/>
        <v>42317.954571759255</v>
      </c>
      <c r="P1152" s="18">
        <f t="shared" si="69"/>
        <v>42377.954571759255</v>
      </c>
      <c r="Q1152" t="s">
        <v>8284</v>
      </c>
      <c r="R1152" s="7">
        <f t="shared" si="71"/>
        <v>42</v>
      </c>
      <c r="S1152" s="12" t="s">
        <v>8335</v>
      </c>
      <c r="T1152" t="s">
        <v>8336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7">
        <v>25000</v>
      </c>
      <c r="E1153">
        <v>0</v>
      </c>
      <c r="F1153" t="s">
        <v>8221</v>
      </c>
      <c r="G1153" t="s">
        <v>8224</v>
      </c>
      <c r="H1153" t="s">
        <v>8246</v>
      </c>
      <c r="I1153" s="9">
        <v>1441592863</v>
      </c>
      <c r="J1153">
        <v>1439000863</v>
      </c>
      <c r="K1153" t="b">
        <v>0</v>
      </c>
      <c r="L1153">
        <v>0</v>
      </c>
      <c r="M1153" t="b">
        <v>0</v>
      </c>
      <c r="N1153" s="11">
        <f t="shared" si="70"/>
        <v>0</v>
      </c>
      <c r="O1153" s="22">
        <f t="shared" si="68"/>
        <v>42224.102581018517</v>
      </c>
      <c r="P1153" s="18">
        <f t="shared" si="69"/>
        <v>42254.102581018517</v>
      </c>
      <c r="Q1153" t="s">
        <v>8284</v>
      </c>
      <c r="R1153" s="7" t="e">
        <f t="shared" si="71"/>
        <v>#DIV/0!</v>
      </c>
      <c r="S1153" s="12" t="s">
        <v>8335</v>
      </c>
      <c r="T1153" t="s">
        <v>8336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7">
        <v>16000</v>
      </c>
      <c r="E1154">
        <v>911</v>
      </c>
      <c r="F1154" t="s">
        <v>8221</v>
      </c>
      <c r="G1154" t="s">
        <v>8224</v>
      </c>
      <c r="H1154" t="s">
        <v>8246</v>
      </c>
      <c r="I1154" s="9">
        <v>1431709312</v>
      </c>
      <c r="J1154">
        <v>1429117312</v>
      </c>
      <c r="K1154" t="b">
        <v>0</v>
      </c>
      <c r="L1154">
        <v>15</v>
      </c>
      <c r="M1154" t="b">
        <v>0</v>
      </c>
      <c r="N1154" s="11">
        <f t="shared" si="70"/>
        <v>5.6937500000000005</v>
      </c>
      <c r="O1154" s="22">
        <f t="shared" ref="O1154:O1217" si="72">(((J1154/60)/60)/24)+DATE(1970,1,1)</f>
        <v>42109.709629629629</v>
      </c>
      <c r="P1154" s="18">
        <f t="shared" ref="P1154:P1217" si="73">(((I1154/60)/60)/24)+DATE(1970,1,1)</f>
        <v>42139.709629629629</v>
      </c>
      <c r="Q1154" t="s">
        <v>8284</v>
      </c>
      <c r="R1154" s="7">
        <f t="shared" si="71"/>
        <v>60.733333333333334</v>
      </c>
      <c r="S1154" s="12" t="s">
        <v>8335</v>
      </c>
      <c r="T1154" t="s">
        <v>8336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7">
        <v>8000</v>
      </c>
      <c r="E1155">
        <v>50</v>
      </c>
      <c r="F1155" t="s">
        <v>8221</v>
      </c>
      <c r="G1155" t="s">
        <v>8224</v>
      </c>
      <c r="H1155" t="s">
        <v>8246</v>
      </c>
      <c r="I1155" s="9">
        <v>1434647305</v>
      </c>
      <c r="J1155">
        <v>1432055305</v>
      </c>
      <c r="K1155" t="b">
        <v>0</v>
      </c>
      <c r="L1155">
        <v>1</v>
      </c>
      <c r="M1155" t="b">
        <v>0</v>
      </c>
      <c r="N1155" s="11">
        <f t="shared" ref="N1155:N1218" si="74">E1155/D1155*100</f>
        <v>0.625</v>
      </c>
      <c r="O1155" s="22">
        <f t="shared" si="72"/>
        <v>42143.714178240742</v>
      </c>
      <c r="P1155" s="18">
        <f t="shared" si="73"/>
        <v>42173.714178240742</v>
      </c>
      <c r="Q1155" t="s">
        <v>8284</v>
      </c>
      <c r="R1155" s="7">
        <f t="shared" ref="R1155:R1218" si="75">E1155/L1155</f>
        <v>50</v>
      </c>
      <c r="S1155" s="12" t="s">
        <v>8335</v>
      </c>
      <c r="T1155" t="s">
        <v>8336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7">
        <v>5000</v>
      </c>
      <c r="E1156">
        <v>325</v>
      </c>
      <c r="F1156" t="s">
        <v>8221</v>
      </c>
      <c r="G1156" t="s">
        <v>8224</v>
      </c>
      <c r="H1156" t="s">
        <v>8246</v>
      </c>
      <c r="I1156" s="9">
        <v>1441507006</v>
      </c>
      <c r="J1156">
        <v>1438915006</v>
      </c>
      <c r="K1156" t="b">
        <v>0</v>
      </c>
      <c r="L1156">
        <v>3</v>
      </c>
      <c r="M1156" t="b">
        <v>0</v>
      </c>
      <c r="N1156" s="11">
        <f t="shared" si="74"/>
        <v>6.5</v>
      </c>
      <c r="O1156" s="22">
        <f t="shared" si="72"/>
        <v>42223.108865740738</v>
      </c>
      <c r="P1156" s="18">
        <f t="shared" si="73"/>
        <v>42253.108865740738</v>
      </c>
      <c r="Q1156" t="s">
        <v>8284</v>
      </c>
      <c r="R1156" s="7">
        <f t="shared" si="75"/>
        <v>108.33333333333333</v>
      </c>
      <c r="S1156" s="12" t="s">
        <v>8335</v>
      </c>
      <c r="T1156" t="s">
        <v>8336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7">
        <v>25000</v>
      </c>
      <c r="E1157">
        <v>188</v>
      </c>
      <c r="F1157" t="s">
        <v>8221</v>
      </c>
      <c r="G1157" t="s">
        <v>8224</v>
      </c>
      <c r="H1157" t="s">
        <v>8246</v>
      </c>
      <c r="I1157" s="9">
        <v>1408040408</v>
      </c>
      <c r="J1157">
        <v>1405448408</v>
      </c>
      <c r="K1157" t="b">
        <v>0</v>
      </c>
      <c r="L1157">
        <v>8</v>
      </c>
      <c r="M1157" t="b">
        <v>0</v>
      </c>
      <c r="N1157" s="11">
        <f t="shared" si="74"/>
        <v>0.752</v>
      </c>
      <c r="O1157" s="22">
        <f t="shared" si="72"/>
        <v>41835.763981481483</v>
      </c>
      <c r="P1157" s="18">
        <f t="shared" si="73"/>
        <v>41865.763981481483</v>
      </c>
      <c r="Q1157" t="s">
        <v>8284</v>
      </c>
      <c r="R1157" s="7">
        <f t="shared" si="75"/>
        <v>23.5</v>
      </c>
      <c r="S1157" s="12" t="s">
        <v>8335</v>
      </c>
      <c r="T1157" t="s">
        <v>8336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7">
        <v>6500</v>
      </c>
      <c r="E1158">
        <v>0</v>
      </c>
      <c r="F1158" t="s">
        <v>8221</v>
      </c>
      <c r="G1158" t="s">
        <v>8224</v>
      </c>
      <c r="H1158" t="s">
        <v>8246</v>
      </c>
      <c r="I1158" s="9">
        <v>1424742162</v>
      </c>
      <c r="J1158">
        <v>1422150162</v>
      </c>
      <c r="K1158" t="b">
        <v>0</v>
      </c>
      <c r="L1158">
        <v>0</v>
      </c>
      <c r="M1158" t="b">
        <v>0</v>
      </c>
      <c r="N1158" s="11">
        <f t="shared" si="74"/>
        <v>0</v>
      </c>
      <c r="O1158" s="22">
        <f t="shared" si="72"/>
        <v>42029.07131944444</v>
      </c>
      <c r="P1158" s="18">
        <f t="shared" si="73"/>
        <v>42059.07131944444</v>
      </c>
      <c r="Q1158" t="s">
        <v>8284</v>
      </c>
      <c r="R1158" s="7" t="e">
        <f t="shared" si="75"/>
        <v>#DIV/0!</v>
      </c>
      <c r="S1158" s="12" t="s">
        <v>8335</v>
      </c>
      <c r="T1158" t="s">
        <v>8336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7">
        <v>10000</v>
      </c>
      <c r="E1159">
        <v>151</v>
      </c>
      <c r="F1159" t="s">
        <v>8221</v>
      </c>
      <c r="G1159" t="s">
        <v>8224</v>
      </c>
      <c r="H1159" t="s">
        <v>8246</v>
      </c>
      <c r="I1159" s="9">
        <v>1417795480</v>
      </c>
      <c r="J1159">
        <v>1412607880</v>
      </c>
      <c r="K1159" t="b">
        <v>0</v>
      </c>
      <c r="L1159">
        <v>3</v>
      </c>
      <c r="M1159" t="b">
        <v>0</v>
      </c>
      <c r="N1159" s="11">
        <f t="shared" si="74"/>
        <v>1.51</v>
      </c>
      <c r="O1159" s="22">
        <f t="shared" si="72"/>
        <v>41918.628240740742</v>
      </c>
      <c r="P1159" s="18">
        <f t="shared" si="73"/>
        <v>41978.669907407413</v>
      </c>
      <c r="Q1159" t="s">
        <v>8284</v>
      </c>
      <c r="R1159" s="7">
        <f t="shared" si="75"/>
        <v>50.333333333333336</v>
      </c>
      <c r="S1159" s="12" t="s">
        <v>8335</v>
      </c>
      <c r="T1159" t="s">
        <v>8336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7">
        <v>7500</v>
      </c>
      <c r="E1160">
        <v>35</v>
      </c>
      <c r="F1160" t="s">
        <v>8221</v>
      </c>
      <c r="G1160" t="s">
        <v>8224</v>
      </c>
      <c r="H1160" t="s">
        <v>8246</v>
      </c>
      <c r="I1160" s="9">
        <v>1418091128</v>
      </c>
      <c r="J1160">
        <v>1415499128</v>
      </c>
      <c r="K1160" t="b">
        <v>0</v>
      </c>
      <c r="L1160">
        <v>3</v>
      </c>
      <c r="M1160" t="b">
        <v>0</v>
      </c>
      <c r="N1160" s="11">
        <f t="shared" si="74"/>
        <v>0.46666666666666673</v>
      </c>
      <c r="O1160" s="22">
        <f t="shared" si="72"/>
        <v>41952.09175925926</v>
      </c>
      <c r="P1160" s="18">
        <f t="shared" si="73"/>
        <v>41982.09175925926</v>
      </c>
      <c r="Q1160" t="s">
        <v>8284</v>
      </c>
      <c r="R1160" s="7">
        <f t="shared" si="75"/>
        <v>11.666666666666666</v>
      </c>
      <c r="S1160" s="12" t="s">
        <v>8335</v>
      </c>
      <c r="T1160" t="s">
        <v>8336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7">
        <v>6750</v>
      </c>
      <c r="E1161">
        <v>0</v>
      </c>
      <c r="F1161" t="s">
        <v>8221</v>
      </c>
      <c r="G1161" t="s">
        <v>8224</v>
      </c>
      <c r="H1161" t="s">
        <v>8246</v>
      </c>
      <c r="I1161" s="9">
        <v>1435679100</v>
      </c>
      <c r="J1161">
        <v>1433006765</v>
      </c>
      <c r="K1161" t="b">
        <v>0</v>
      </c>
      <c r="L1161">
        <v>0</v>
      </c>
      <c r="M1161" t="b">
        <v>0</v>
      </c>
      <c r="N1161" s="11">
        <f t="shared" si="74"/>
        <v>0</v>
      </c>
      <c r="O1161" s="22">
        <f t="shared" si="72"/>
        <v>42154.726446759261</v>
      </c>
      <c r="P1161" s="18">
        <f t="shared" si="73"/>
        <v>42185.65625</v>
      </c>
      <c r="Q1161" t="s">
        <v>8284</v>
      </c>
      <c r="R1161" s="7" t="e">
        <f t="shared" si="75"/>
        <v>#DIV/0!</v>
      </c>
      <c r="S1161" s="12" t="s">
        <v>8335</v>
      </c>
      <c r="T1161" t="s">
        <v>8336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7">
        <v>30000</v>
      </c>
      <c r="E1162">
        <v>1155</v>
      </c>
      <c r="F1162" t="s">
        <v>8221</v>
      </c>
      <c r="G1162" t="s">
        <v>8224</v>
      </c>
      <c r="H1162" t="s">
        <v>8246</v>
      </c>
      <c r="I1162" s="9">
        <v>1427510586</v>
      </c>
      <c r="J1162">
        <v>1424922186</v>
      </c>
      <c r="K1162" t="b">
        <v>0</v>
      </c>
      <c r="L1162">
        <v>19</v>
      </c>
      <c r="M1162" t="b">
        <v>0</v>
      </c>
      <c r="N1162" s="11">
        <f t="shared" si="74"/>
        <v>3.85</v>
      </c>
      <c r="O1162" s="22">
        <f t="shared" si="72"/>
        <v>42061.154930555553</v>
      </c>
      <c r="P1162" s="18">
        <f t="shared" si="73"/>
        <v>42091.113263888896</v>
      </c>
      <c r="Q1162" t="s">
        <v>8284</v>
      </c>
      <c r="R1162" s="7">
        <f t="shared" si="75"/>
        <v>60.789473684210527</v>
      </c>
      <c r="S1162" s="12" t="s">
        <v>8335</v>
      </c>
      <c r="T1162" t="s">
        <v>8336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7">
        <v>18000</v>
      </c>
      <c r="E1163">
        <v>0</v>
      </c>
      <c r="F1163" t="s">
        <v>8221</v>
      </c>
      <c r="G1163" t="s">
        <v>8224</v>
      </c>
      <c r="H1163" t="s">
        <v>8246</v>
      </c>
      <c r="I1163" s="9">
        <v>1432047989</v>
      </c>
      <c r="J1163">
        <v>1430233589</v>
      </c>
      <c r="K1163" t="b">
        <v>0</v>
      </c>
      <c r="L1163">
        <v>0</v>
      </c>
      <c r="M1163" t="b">
        <v>0</v>
      </c>
      <c r="N1163" s="11">
        <f t="shared" si="74"/>
        <v>0</v>
      </c>
      <c r="O1163" s="22">
        <f t="shared" si="72"/>
        <v>42122.629502314812</v>
      </c>
      <c r="P1163" s="18">
        <f t="shared" si="73"/>
        <v>42143.629502314812</v>
      </c>
      <c r="Q1163" t="s">
        <v>8284</v>
      </c>
      <c r="R1163" s="7" t="e">
        <f t="shared" si="75"/>
        <v>#DIV/0!</v>
      </c>
      <c r="S1163" s="12" t="s">
        <v>8335</v>
      </c>
      <c r="T1163" t="s">
        <v>8336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7">
        <v>60000</v>
      </c>
      <c r="E1164">
        <v>35</v>
      </c>
      <c r="F1164" t="s">
        <v>8221</v>
      </c>
      <c r="G1164" t="s">
        <v>8224</v>
      </c>
      <c r="H1164" t="s">
        <v>8246</v>
      </c>
      <c r="I1164" s="9">
        <v>1411662264</v>
      </c>
      <c r="J1164">
        <v>1408983864</v>
      </c>
      <c r="K1164" t="b">
        <v>0</v>
      </c>
      <c r="L1164">
        <v>2</v>
      </c>
      <c r="M1164" t="b">
        <v>0</v>
      </c>
      <c r="N1164" s="11">
        <f t="shared" si="74"/>
        <v>5.8333333333333341E-2</v>
      </c>
      <c r="O1164" s="22">
        <f t="shared" si="72"/>
        <v>41876.683611111112</v>
      </c>
      <c r="P1164" s="18">
        <f t="shared" si="73"/>
        <v>41907.683611111112</v>
      </c>
      <c r="Q1164" t="s">
        <v>8284</v>
      </c>
      <c r="R1164" s="7">
        <f t="shared" si="75"/>
        <v>17.5</v>
      </c>
      <c r="S1164" s="12" t="s">
        <v>8335</v>
      </c>
      <c r="T1164" t="s">
        <v>8336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7">
        <v>5200</v>
      </c>
      <c r="E1165">
        <v>0</v>
      </c>
      <c r="F1165" t="s">
        <v>8221</v>
      </c>
      <c r="G1165" t="s">
        <v>8224</v>
      </c>
      <c r="H1165" t="s">
        <v>8246</v>
      </c>
      <c r="I1165" s="9">
        <v>1407604920</v>
      </c>
      <c r="J1165">
        <v>1405012920</v>
      </c>
      <c r="K1165" t="b">
        <v>0</v>
      </c>
      <c r="L1165">
        <v>0</v>
      </c>
      <c r="M1165" t="b">
        <v>0</v>
      </c>
      <c r="N1165" s="11">
        <f t="shared" si="74"/>
        <v>0</v>
      </c>
      <c r="O1165" s="22">
        <f t="shared" si="72"/>
        <v>41830.723611111112</v>
      </c>
      <c r="P1165" s="18">
        <f t="shared" si="73"/>
        <v>41860.723611111112</v>
      </c>
      <c r="Q1165" t="s">
        <v>8284</v>
      </c>
      <c r="R1165" s="7" t="e">
        <f t="shared" si="75"/>
        <v>#DIV/0!</v>
      </c>
      <c r="S1165" s="12" t="s">
        <v>8335</v>
      </c>
      <c r="T1165" t="s">
        <v>8336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7">
        <v>10000</v>
      </c>
      <c r="E1166">
        <v>0</v>
      </c>
      <c r="F1166" t="s">
        <v>8221</v>
      </c>
      <c r="G1166" t="s">
        <v>8224</v>
      </c>
      <c r="H1166" t="s">
        <v>8246</v>
      </c>
      <c r="I1166" s="9">
        <v>1466270582</v>
      </c>
      <c r="J1166">
        <v>1463678582</v>
      </c>
      <c r="K1166" t="b">
        <v>0</v>
      </c>
      <c r="L1166">
        <v>0</v>
      </c>
      <c r="M1166" t="b">
        <v>0</v>
      </c>
      <c r="N1166" s="11">
        <f t="shared" si="74"/>
        <v>0</v>
      </c>
      <c r="O1166" s="22">
        <f t="shared" si="72"/>
        <v>42509.724328703705</v>
      </c>
      <c r="P1166" s="18">
        <f t="shared" si="73"/>
        <v>42539.724328703705</v>
      </c>
      <c r="Q1166" t="s">
        <v>8284</v>
      </c>
      <c r="R1166" s="7" t="e">
        <f t="shared" si="75"/>
        <v>#DIV/0!</v>
      </c>
      <c r="S1166" s="12" t="s">
        <v>8335</v>
      </c>
      <c r="T1166" t="s">
        <v>8336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9">
        <v>1404623330</v>
      </c>
      <c r="J1167">
        <v>1401685730</v>
      </c>
      <c r="K1167" t="b">
        <v>0</v>
      </c>
      <c r="L1167">
        <v>25</v>
      </c>
      <c r="M1167" t="b">
        <v>0</v>
      </c>
      <c r="N1167" s="11">
        <f t="shared" si="74"/>
        <v>20.705000000000002</v>
      </c>
      <c r="O1167" s="22">
        <f t="shared" si="72"/>
        <v>41792.214467592588</v>
      </c>
      <c r="P1167" s="18">
        <f t="shared" si="73"/>
        <v>41826.214467592588</v>
      </c>
      <c r="Q1167" t="s">
        <v>8284</v>
      </c>
      <c r="R1167" s="7">
        <f t="shared" si="75"/>
        <v>82.82</v>
      </c>
      <c r="S1167" s="12" t="s">
        <v>8335</v>
      </c>
      <c r="T1167" t="s">
        <v>8336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7">
        <v>15000</v>
      </c>
      <c r="E1168">
        <v>2871</v>
      </c>
      <c r="F1168" t="s">
        <v>8221</v>
      </c>
      <c r="G1168" t="s">
        <v>8224</v>
      </c>
      <c r="H1168" t="s">
        <v>8246</v>
      </c>
      <c r="I1168" s="9">
        <v>1435291200</v>
      </c>
      <c r="J1168">
        <v>1432640342</v>
      </c>
      <c r="K1168" t="b">
        <v>0</v>
      </c>
      <c r="L1168">
        <v>8</v>
      </c>
      <c r="M1168" t="b">
        <v>0</v>
      </c>
      <c r="N1168" s="11">
        <f t="shared" si="74"/>
        <v>19.139999999999997</v>
      </c>
      <c r="O1168" s="22">
        <f t="shared" si="72"/>
        <v>42150.485439814816</v>
      </c>
      <c r="P1168" s="18">
        <f t="shared" si="73"/>
        <v>42181.166666666672</v>
      </c>
      <c r="Q1168" t="s">
        <v>8284</v>
      </c>
      <c r="R1168" s="7">
        <f t="shared" si="75"/>
        <v>358.875</v>
      </c>
      <c r="S1168" s="12" t="s">
        <v>8335</v>
      </c>
      <c r="T1168" t="s">
        <v>8336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7">
        <v>60000</v>
      </c>
      <c r="E1169">
        <v>979</v>
      </c>
      <c r="F1169" t="s">
        <v>8221</v>
      </c>
      <c r="G1169" t="s">
        <v>8224</v>
      </c>
      <c r="H1169" t="s">
        <v>8246</v>
      </c>
      <c r="I1169" s="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>
        <f t="shared" si="74"/>
        <v>1.6316666666666666</v>
      </c>
      <c r="O1169" s="22">
        <f t="shared" si="72"/>
        <v>41863.734895833331</v>
      </c>
      <c r="P1169" s="18">
        <f t="shared" si="73"/>
        <v>41894.734895833331</v>
      </c>
      <c r="Q1169" t="s">
        <v>8284</v>
      </c>
      <c r="R1169" s="7">
        <f t="shared" si="75"/>
        <v>61.1875</v>
      </c>
      <c r="S1169" s="12" t="s">
        <v>8335</v>
      </c>
      <c r="T1169" t="s">
        <v>8336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7">
        <v>18000</v>
      </c>
      <c r="E1170">
        <v>1020</v>
      </c>
      <c r="F1170" t="s">
        <v>8221</v>
      </c>
      <c r="G1170" t="s">
        <v>8224</v>
      </c>
      <c r="H1170" t="s">
        <v>8246</v>
      </c>
      <c r="I1170" s="9">
        <v>1474507065</v>
      </c>
      <c r="J1170">
        <v>1471915065</v>
      </c>
      <c r="K1170" t="b">
        <v>0</v>
      </c>
      <c r="L1170">
        <v>3</v>
      </c>
      <c r="M1170" t="b">
        <v>0</v>
      </c>
      <c r="N1170" s="11">
        <f t="shared" si="74"/>
        <v>5.6666666666666661</v>
      </c>
      <c r="O1170" s="22">
        <f t="shared" si="72"/>
        <v>42605.053993055553</v>
      </c>
      <c r="P1170" s="18">
        <f t="shared" si="73"/>
        <v>42635.053993055553</v>
      </c>
      <c r="Q1170" t="s">
        <v>8284</v>
      </c>
      <c r="R1170" s="7">
        <f t="shared" si="75"/>
        <v>340</v>
      </c>
      <c r="S1170" s="12" t="s">
        <v>8335</v>
      </c>
      <c r="T1170" t="s">
        <v>8336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7">
        <v>10000</v>
      </c>
      <c r="E1171">
        <v>17</v>
      </c>
      <c r="F1171" t="s">
        <v>8221</v>
      </c>
      <c r="G1171" t="s">
        <v>8224</v>
      </c>
      <c r="H1171" t="s">
        <v>8246</v>
      </c>
      <c r="I1171" s="9">
        <v>1424593763</v>
      </c>
      <c r="J1171">
        <v>1422001763</v>
      </c>
      <c r="K1171" t="b">
        <v>0</v>
      </c>
      <c r="L1171">
        <v>3</v>
      </c>
      <c r="M1171" t="b">
        <v>0</v>
      </c>
      <c r="N1171" s="11">
        <f t="shared" si="74"/>
        <v>0.16999999999999998</v>
      </c>
      <c r="O1171" s="22">
        <f t="shared" si="72"/>
        <v>42027.353738425925</v>
      </c>
      <c r="P1171" s="18">
        <f t="shared" si="73"/>
        <v>42057.353738425925</v>
      </c>
      <c r="Q1171" t="s">
        <v>8284</v>
      </c>
      <c r="R1171" s="7">
        <f t="shared" si="75"/>
        <v>5.666666666666667</v>
      </c>
      <c r="S1171" s="12" t="s">
        <v>8335</v>
      </c>
      <c r="T1171" t="s">
        <v>8336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7">
        <v>25000</v>
      </c>
      <c r="E1172">
        <v>100</v>
      </c>
      <c r="F1172" t="s">
        <v>8221</v>
      </c>
      <c r="G1172" t="s">
        <v>8225</v>
      </c>
      <c r="H1172" t="s">
        <v>8247</v>
      </c>
      <c r="I1172" s="9">
        <v>1433021171</v>
      </c>
      <c r="J1172">
        <v>1430429171</v>
      </c>
      <c r="K1172" t="b">
        <v>0</v>
      </c>
      <c r="L1172">
        <v>2</v>
      </c>
      <c r="M1172" t="b">
        <v>0</v>
      </c>
      <c r="N1172" s="11">
        <f t="shared" si="74"/>
        <v>0.4</v>
      </c>
      <c r="O1172" s="22">
        <f t="shared" si="72"/>
        <v>42124.893182870372</v>
      </c>
      <c r="P1172" s="18">
        <f t="shared" si="73"/>
        <v>42154.893182870372</v>
      </c>
      <c r="Q1172" t="s">
        <v>8284</v>
      </c>
      <c r="R1172" s="7">
        <f t="shared" si="75"/>
        <v>50</v>
      </c>
      <c r="S1172" s="12" t="s">
        <v>8335</v>
      </c>
      <c r="T1172" t="s">
        <v>8336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7">
        <v>25000</v>
      </c>
      <c r="E1173">
        <v>25</v>
      </c>
      <c r="F1173" t="s">
        <v>8221</v>
      </c>
      <c r="G1173" t="s">
        <v>8224</v>
      </c>
      <c r="H1173" t="s">
        <v>8246</v>
      </c>
      <c r="I1173" s="9">
        <v>1415909927</v>
      </c>
      <c r="J1173">
        <v>1414351127</v>
      </c>
      <c r="K1173" t="b">
        <v>0</v>
      </c>
      <c r="L1173">
        <v>1</v>
      </c>
      <c r="M1173" t="b">
        <v>0</v>
      </c>
      <c r="N1173" s="11">
        <f t="shared" si="74"/>
        <v>0.1</v>
      </c>
      <c r="O1173" s="22">
        <f t="shared" si="72"/>
        <v>41938.804710648146</v>
      </c>
      <c r="P1173" s="18">
        <f t="shared" si="73"/>
        <v>41956.846377314811</v>
      </c>
      <c r="Q1173" t="s">
        <v>8284</v>
      </c>
      <c r="R1173" s="7">
        <f t="shared" si="75"/>
        <v>25</v>
      </c>
      <c r="S1173" s="12" t="s">
        <v>8335</v>
      </c>
      <c r="T1173" t="s">
        <v>8336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7">
        <v>9000</v>
      </c>
      <c r="E1174">
        <v>0</v>
      </c>
      <c r="F1174" t="s">
        <v>8221</v>
      </c>
      <c r="G1174" t="s">
        <v>8224</v>
      </c>
      <c r="H1174" t="s">
        <v>8246</v>
      </c>
      <c r="I1174" s="9">
        <v>1408551752</v>
      </c>
      <c r="J1174">
        <v>1405959752</v>
      </c>
      <c r="K1174" t="b">
        <v>0</v>
      </c>
      <c r="L1174">
        <v>0</v>
      </c>
      <c r="M1174" t="b">
        <v>0</v>
      </c>
      <c r="N1174" s="11">
        <f t="shared" si="74"/>
        <v>0</v>
      </c>
      <c r="O1174" s="22">
        <f t="shared" si="72"/>
        <v>41841.682314814818</v>
      </c>
      <c r="P1174" s="18">
        <f t="shared" si="73"/>
        <v>41871.682314814818</v>
      </c>
      <c r="Q1174" t="s">
        <v>8284</v>
      </c>
      <c r="R1174" s="7" t="e">
        <f t="shared" si="75"/>
        <v>#DIV/0!</v>
      </c>
      <c r="S1174" s="12" t="s">
        <v>8335</v>
      </c>
      <c r="T1174" t="s">
        <v>8336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7">
        <v>125000</v>
      </c>
      <c r="E1175">
        <v>30</v>
      </c>
      <c r="F1175" t="s">
        <v>8221</v>
      </c>
      <c r="G1175" t="s">
        <v>8224</v>
      </c>
      <c r="H1175" t="s">
        <v>8246</v>
      </c>
      <c r="I1175" s="9">
        <v>1438576057</v>
      </c>
      <c r="J1175">
        <v>1435552057</v>
      </c>
      <c r="K1175" t="b">
        <v>0</v>
      </c>
      <c r="L1175">
        <v>1</v>
      </c>
      <c r="M1175" t="b">
        <v>0</v>
      </c>
      <c r="N1175" s="11">
        <f t="shared" si="74"/>
        <v>2.4E-2</v>
      </c>
      <c r="O1175" s="22">
        <f t="shared" si="72"/>
        <v>42184.185844907406</v>
      </c>
      <c r="P1175" s="18">
        <f t="shared" si="73"/>
        <v>42219.185844907406</v>
      </c>
      <c r="Q1175" t="s">
        <v>8284</v>
      </c>
      <c r="R1175" s="7">
        <f t="shared" si="75"/>
        <v>30</v>
      </c>
      <c r="S1175" s="12" t="s">
        <v>8335</v>
      </c>
      <c r="T1175" t="s">
        <v>8336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7">
        <v>15000</v>
      </c>
      <c r="E1176">
        <v>886</v>
      </c>
      <c r="F1176" t="s">
        <v>8221</v>
      </c>
      <c r="G1176" t="s">
        <v>8224</v>
      </c>
      <c r="H1176" t="s">
        <v>8246</v>
      </c>
      <c r="I1176" s="9">
        <v>1462738327</v>
      </c>
      <c r="J1176">
        <v>1460146327</v>
      </c>
      <c r="K1176" t="b">
        <v>0</v>
      </c>
      <c r="L1176">
        <v>19</v>
      </c>
      <c r="M1176" t="b">
        <v>0</v>
      </c>
      <c r="N1176" s="11">
        <f t="shared" si="74"/>
        <v>5.9066666666666672</v>
      </c>
      <c r="O1176" s="22">
        <f t="shared" si="72"/>
        <v>42468.84174768519</v>
      </c>
      <c r="P1176" s="18">
        <f t="shared" si="73"/>
        <v>42498.84174768519</v>
      </c>
      <c r="Q1176" t="s">
        <v>8284</v>
      </c>
      <c r="R1176" s="7">
        <f t="shared" si="75"/>
        <v>46.631578947368418</v>
      </c>
      <c r="S1176" s="12" t="s">
        <v>8335</v>
      </c>
      <c r="T1176" t="s">
        <v>8336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7">
        <v>20000</v>
      </c>
      <c r="E1177">
        <v>585</v>
      </c>
      <c r="F1177" t="s">
        <v>8221</v>
      </c>
      <c r="G1177" t="s">
        <v>8224</v>
      </c>
      <c r="H1177" t="s">
        <v>8246</v>
      </c>
      <c r="I1177" s="9">
        <v>1436981339</v>
      </c>
      <c r="J1177">
        <v>1434389339</v>
      </c>
      <c r="K1177" t="b">
        <v>0</v>
      </c>
      <c r="L1177">
        <v>9</v>
      </c>
      <c r="M1177" t="b">
        <v>0</v>
      </c>
      <c r="N1177" s="11">
        <f t="shared" si="74"/>
        <v>2.9250000000000003</v>
      </c>
      <c r="O1177" s="22">
        <f t="shared" si="72"/>
        <v>42170.728460648148</v>
      </c>
      <c r="P1177" s="18">
        <f t="shared" si="73"/>
        <v>42200.728460648148</v>
      </c>
      <c r="Q1177" t="s">
        <v>8284</v>
      </c>
      <c r="R1177" s="7">
        <f t="shared" si="75"/>
        <v>65</v>
      </c>
      <c r="S1177" s="12" t="s">
        <v>8335</v>
      </c>
      <c r="T1177" t="s">
        <v>8336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7">
        <v>175000</v>
      </c>
      <c r="E1178">
        <v>10</v>
      </c>
      <c r="F1178" t="s">
        <v>8221</v>
      </c>
      <c r="G1178" t="s">
        <v>8226</v>
      </c>
      <c r="H1178" t="s">
        <v>8248</v>
      </c>
      <c r="I1178" s="9">
        <v>1488805200</v>
      </c>
      <c r="J1178">
        <v>1484094498</v>
      </c>
      <c r="K1178" t="b">
        <v>0</v>
      </c>
      <c r="L1178">
        <v>1</v>
      </c>
      <c r="M1178" t="b">
        <v>0</v>
      </c>
      <c r="N1178" s="11">
        <f t="shared" si="74"/>
        <v>5.7142857142857143E-3</v>
      </c>
      <c r="O1178" s="22">
        <f t="shared" si="72"/>
        <v>42746.019652777773</v>
      </c>
      <c r="P1178" s="18">
        <f t="shared" si="73"/>
        <v>42800.541666666672</v>
      </c>
      <c r="Q1178" t="s">
        <v>8284</v>
      </c>
      <c r="R1178" s="7">
        <f t="shared" si="75"/>
        <v>10</v>
      </c>
      <c r="S1178" s="12" t="s">
        <v>8335</v>
      </c>
      <c r="T1178" t="s">
        <v>8336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7">
        <v>6000</v>
      </c>
      <c r="E1179">
        <v>0</v>
      </c>
      <c r="F1179" t="s">
        <v>8221</v>
      </c>
      <c r="G1179" t="s">
        <v>8225</v>
      </c>
      <c r="H1179" t="s">
        <v>8247</v>
      </c>
      <c r="I1179" s="9">
        <v>1413388296</v>
      </c>
      <c r="J1179">
        <v>1410796296</v>
      </c>
      <c r="K1179" t="b">
        <v>0</v>
      </c>
      <c r="L1179">
        <v>0</v>
      </c>
      <c r="M1179" t="b">
        <v>0</v>
      </c>
      <c r="N1179" s="11">
        <f t="shared" si="74"/>
        <v>0</v>
      </c>
      <c r="O1179" s="22">
        <f t="shared" si="72"/>
        <v>41897.660833333335</v>
      </c>
      <c r="P1179" s="18">
        <f t="shared" si="73"/>
        <v>41927.660833333335</v>
      </c>
      <c r="Q1179" t="s">
        <v>8284</v>
      </c>
      <c r="R1179" s="7" t="e">
        <f t="shared" si="75"/>
        <v>#DIV/0!</v>
      </c>
      <c r="S1179" s="12" t="s">
        <v>8335</v>
      </c>
      <c r="T1179" t="s">
        <v>8336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7">
        <v>75000</v>
      </c>
      <c r="E1180">
        <v>5</v>
      </c>
      <c r="F1180" t="s">
        <v>8221</v>
      </c>
      <c r="G1180" t="s">
        <v>8224</v>
      </c>
      <c r="H1180" t="s">
        <v>8246</v>
      </c>
      <c r="I1180" s="9">
        <v>1408225452</v>
      </c>
      <c r="J1180">
        <v>1405633452</v>
      </c>
      <c r="K1180" t="b">
        <v>0</v>
      </c>
      <c r="L1180">
        <v>1</v>
      </c>
      <c r="M1180" t="b">
        <v>0</v>
      </c>
      <c r="N1180" s="11">
        <f t="shared" si="74"/>
        <v>6.6666666666666671E-3</v>
      </c>
      <c r="O1180" s="22">
        <f t="shared" si="72"/>
        <v>41837.905694444446</v>
      </c>
      <c r="P1180" s="18">
        <f t="shared" si="73"/>
        <v>41867.905694444446</v>
      </c>
      <c r="Q1180" t="s">
        <v>8284</v>
      </c>
      <c r="R1180" s="7">
        <f t="shared" si="75"/>
        <v>5</v>
      </c>
      <c r="S1180" s="12" t="s">
        <v>8335</v>
      </c>
      <c r="T1180" t="s">
        <v>8336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7">
        <v>60000</v>
      </c>
      <c r="E1181">
        <v>3200</v>
      </c>
      <c r="F1181" t="s">
        <v>8221</v>
      </c>
      <c r="G1181" t="s">
        <v>8229</v>
      </c>
      <c r="H1181" t="s">
        <v>8251</v>
      </c>
      <c r="I1181" s="9">
        <v>1446052627</v>
      </c>
      <c r="J1181">
        <v>1443460627</v>
      </c>
      <c r="K1181" t="b">
        <v>0</v>
      </c>
      <c r="L1181">
        <v>5</v>
      </c>
      <c r="M1181" t="b">
        <v>0</v>
      </c>
      <c r="N1181" s="11">
        <f t="shared" si="74"/>
        <v>5.3333333333333339</v>
      </c>
      <c r="O1181" s="22">
        <f t="shared" si="72"/>
        <v>42275.720219907409</v>
      </c>
      <c r="P1181" s="18">
        <f t="shared" si="73"/>
        <v>42305.720219907409</v>
      </c>
      <c r="Q1181" t="s">
        <v>8284</v>
      </c>
      <c r="R1181" s="7">
        <f t="shared" si="75"/>
        <v>640</v>
      </c>
      <c r="S1181" s="12" t="s">
        <v>8335</v>
      </c>
      <c r="T1181" t="s">
        <v>8336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7">
        <v>50000</v>
      </c>
      <c r="E1182">
        <v>5875</v>
      </c>
      <c r="F1182" t="s">
        <v>8221</v>
      </c>
      <c r="G1182" t="s">
        <v>8224</v>
      </c>
      <c r="H1182" t="s">
        <v>8246</v>
      </c>
      <c r="I1182" s="9">
        <v>1403983314</v>
      </c>
      <c r="J1182">
        <v>1400786514</v>
      </c>
      <c r="K1182" t="b">
        <v>0</v>
      </c>
      <c r="L1182">
        <v>85</v>
      </c>
      <c r="M1182" t="b">
        <v>0</v>
      </c>
      <c r="N1182" s="11">
        <f t="shared" si="74"/>
        <v>11.75</v>
      </c>
      <c r="O1182" s="22">
        <f t="shared" si="72"/>
        <v>41781.806875000002</v>
      </c>
      <c r="P1182" s="18">
        <f t="shared" si="73"/>
        <v>41818.806875000002</v>
      </c>
      <c r="Q1182" t="s">
        <v>8284</v>
      </c>
      <c r="R1182" s="7">
        <f t="shared" si="75"/>
        <v>69.117647058823536</v>
      </c>
      <c r="S1182" s="12" t="s">
        <v>8335</v>
      </c>
      <c r="T1182" t="s">
        <v>8336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7">
        <v>50000</v>
      </c>
      <c r="E1183">
        <v>4</v>
      </c>
      <c r="F1183" t="s">
        <v>8221</v>
      </c>
      <c r="G1183" t="s">
        <v>8224</v>
      </c>
      <c r="H1183" t="s">
        <v>8246</v>
      </c>
      <c r="I1183" s="9">
        <v>1425197321</v>
      </c>
      <c r="J1183">
        <v>1422605321</v>
      </c>
      <c r="K1183" t="b">
        <v>0</v>
      </c>
      <c r="L1183">
        <v>3</v>
      </c>
      <c r="M1183" t="b">
        <v>0</v>
      </c>
      <c r="N1183" s="11">
        <f t="shared" si="74"/>
        <v>8.0000000000000002E-3</v>
      </c>
      <c r="O1183" s="22">
        <f t="shared" si="72"/>
        <v>42034.339363425926</v>
      </c>
      <c r="P1183" s="18">
        <f t="shared" si="73"/>
        <v>42064.339363425926</v>
      </c>
      <c r="Q1183" t="s">
        <v>8284</v>
      </c>
      <c r="R1183" s="7">
        <f t="shared" si="75"/>
        <v>1.3333333333333333</v>
      </c>
      <c r="S1183" s="12" t="s">
        <v>8335</v>
      </c>
      <c r="T1183" t="s">
        <v>8336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7">
        <v>1000</v>
      </c>
      <c r="E1184">
        <v>42</v>
      </c>
      <c r="F1184" t="s">
        <v>8221</v>
      </c>
      <c r="G1184" t="s">
        <v>8224</v>
      </c>
      <c r="H1184" t="s">
        <v>8246</v>
      </c>
      <c r="I1184" s="9">
        <v>1484239320</v>
      </c>
      <c r="J1184">
        <v>1482609088</v>
      </c>
      <c r="K1184" t="b">
        <v>0</v>
      </c>
      <c r="L1184">
        <v>4</v>
      </c>
      <c r="M1184" t="b">
        <v>0</v>
      </c>
      <c r="N1184" s="11">
        <f t="shared" si="74"/>
        <v>4.2</v>
      </c>
      <c r="O1184" s="22">
        <f t="shared" si="72"/>
        <v>42728.827407407407</v>
      </c>
      <c r="P1184" s="18">
        <f t="shared" si="73"/>
        <v>42747.695833333331</v>
      </c>
      <c r="Q1184" t="s">
        <v>8284</v>
      </c>
      <c r="R1184" s="7">
        <f t="shared" si="75"/>
        <v>10.5</v>
      </c>
      <c r="S1184" s="12" t="s">
        <v>8335</v>
      </c>
      <c r="T1184" t="s">
        <v>8336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7">
        <v>2500</v>
      </c>
      <c r="E1185">
        <v>100</v>
      </c>
      <c r="F1185" t="s">
        <v>8221</v>
      </c>
      <c r="G1185" t="s">
        <v>8224</v>
      </c>
      <c r="H1185" t="s">
        <v>8246</v>
      </c>
      <c r="I1185" s="9">
        <v>1478059140</v>
      </c>
      <c r="J1185">
        <v>1476391223</v>
      </c>
      <c r="K1185" t="b">
        <v>0</v>
      </c>
      <c r="L1185">
        <v>3</v>
      </c>
      <c r="M1185" t="b">
        <v>0</v>
      </c>
      <c r="N1185" s="11">
        <f t="shared" si="74"/>
        <v>4</v>
      </c>
      <c r="O1185" s="22">
        <f t="shared" si="72"/>
        <v>42656.86137731481</v>
      </c>
      <c r="P1185" s="18">
        <f t="shared" si="73"/>
        <v>42676.165972222225</v>
      </c>
      <c r="Q1185" t="s">
        <v>8284</v>
      </c>
      <c r="R1185" s="7">
        <f t="shared" si="75"/>
        <v>33.333333333333336</v>
      </c>
      <c r="S1185" s="12" t="s">
        <v>8335</v>
      </c>
      <c r="T1185" t="s">
        <v>8336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7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9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>
        <f t="shared" si="74"/>
        <v>104.93636363636362</v>
      </c>
      <c r="O1186" s="22">
        <f t="shared" si="72"/>
        <v>42741.599664351852</v>
      </c>
      <c r="P1186" s="18">
        <f t="shared" si="73"/>
        <v>42772.599664351852</v>
      </c>
      <c r="Q1186" t="s">
        <v>8285</v>
      </c>
      <c r="R1186" s="7">
        <f t="shared" si="75"/>
        <v>61.562666666666665</v>
      </c>
      <c r="S1186" s="12" t="s">
        <v>8337</v>
      </c>
      <c r="T1186" t="s">
        <v>8338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9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>
        <f t="shared" si="74"/>
        <v>105.44</v>
      </c>
      <c r="O1187" s="22">
        <f t="shared" si="72"/>
        <v>42130.865150462967</v>
      </c>
      <c r="P1187" s="18">
        <f t="shared" si="73"/>
        <v>42163.166666666672</v>
      </c>
      <c r="Q1187" t="s">
        <v>8285</v>
      </c>
      <c r="R1187" s="7">
        <f t="shared" si="75"/>
        <v>118.73873873873873</v>
      </c>
      <c r="S1187" s="12" t="s">
        <v>8337</v>
      </c>
      <c r="T1187" t="s">
        <v>8338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7">
        <v>7500</v>
      </c>
      <c r="E1188">
        <v>8005</v>
      </c>
      <c r="F1188" t="s">
        <v>8219</v>
      </c>
      <c r="G1188" t="s">
        <v>8225</v>
      </c>
      <c r="H1188" t="s">
        <v>8247</v>
      </c>
      <c r="I1188" s="9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>
        <f t="shared" si="74"/>
        <v>106.73333333333332</v>
      </c>
      <c r="O1188" s="22">
        <f t="shared" si="72"/>
        <v>42123.86336805555</v>
      </c>
      <c r="P1188" s="18">
        <f t="shared" si="73"/>
        <v>42156.945833333331</v>
      </c>
      <c r="Q1188" t="s">
        <v>8285</v>
      </c>
      <c r="R1188" s="7">
        <f t="shared" si="75"/>
        <v>65.081300813008127</v>
      </c>
      <c r="S1188" s="12" t="s">
        <v>8337</v>
      </c>
      <c r="T1188" t="s">
        <v>8338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7">
        <v>8750</v>
      </c>
      <c r="E1189">
        <v>9111</v>
      </c>
      <c r="F1189" t="s">
        <v>8219</v>
      </c>
      <c r="G1189" t="s">
        <v>8224</v>
      </c>
      <c r="H1189" t="s">
        <v>8246</v>
      </c>
      <c r="I1189" s="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>
        <f t="shared" si="74"/>
        <v>104.12571428571428</v>
      </c>
      <c r="O1189" s="22">
        <f t="shared" si="72"/>
        <v>42109.894942129627</v>
      </c>
      <c r="P1189" s="18">
        <f t="shared" si="73"/>
        <v>42141.75</v>
      </c>
      <c r="Q1189" t="s">
        <v>8285</v>
      </c>
      <c r="R1189" s="7">
        <f t="shared" si="75"/>
        <v>130.15714285714284</v>
      </c>
      <c r="S1189" s="12" t="s">
        <v>8337</v>
      </c>
      <c r="T1189" t="s">
        <v>8338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7">
        <v>2000</v>
      </c>
      <c r="E1190">
        <v>3211</v>
      </c>
      <c r="F1190" t="s">
        <v>8219</v>
      </c>
      <c r="G1190" t="s">
        <v>8229</v>
      </c>
      <c r="H1190" t="s">
        <v>8251</v>
      </c>
      <c r="I1190" s="9">
        <v>1482943740</v>
      </c>
      <c r="J1190">
        <v>1481129340</v>
      </c>
      <c r="K1190" t="b">
        <v>0</v>
      </c>
      <c r="L1190">
        <v>85</v>
      </c>
      <c r="M1190" t="b">
        <v>1</v>
      </c>
      <c r="N1190" s="11">
        <f t="shared" si="74"/>
        <v>160.54999999999998</v>
      </c>
      <c r="O1190" s="22">
        <f t="shared" si="72"/>
        <v>42711.700694444444</v>
      </c>
      <c r="P1190" s="18">
        <f t="shared" si="73"/>
        <v>42732.700694444444</v>
      </c>
      <c r="Q1190" t="s">
        <v>8285</v>
      </c>
      <c r="R1190" s="7">
        <f t="shared" si="75"/>
        <v>37.776470588235291</v>
      </c>
      <c r="S1190" s="12" t="s">
        <v>8337</v>
      </c>
      <c r="T1190" t="s">
        <v>8338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7">
        <v>9000</v>
      </c>
      <c r="E1191">
        <v>9700</v>
      </c>
      <c r="F1191" t="s">
        <v>8219</v>
      </c>
      <c r="G1191" t="s">
        <v>8224</v>
      </c>
      <c r="H1191" t="s">
        <v>8246</v>
      </c>
      <c r="I1191" s="9">
        <v>1467242995</v>
      </c>
      <c r="J1191">
        <v>1465428595</v>
      </c>
      <c r="K1191" t="b">
        <v>0</v>
      </c>
      <c r="L1191">
        <v>86</v>
      </c>
      <c r="M1191" t="b">
        <v>1</v>
      </c>
      <c r="N1191" s="11">
        <f t="shared" si="74"/>
        <v>107.77777777777777</v>
      </c>
      <c r="O1191" s="22">
        <f t="shared" si="72"/>
        <v>42529.979108796295</v>
      </c>
      <c r="P1191" s="18">
        <f t="shared" si="73"/>
        <v>42550.979108796295</v>
      </c>
      <c r="Q1191" t="s">
        <v>8285</v>
      </c>
      <c r="R1191" s="7">
        <f t="shared" si="75"/>
        <v>112.79069767441861</v>
      </c>
      <c r="S1191" s="12" t="s">
        <v>8337</v>
      </c>
      <c r="T1191" t="s">
        <v>8338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7">
        <v>500</v>
      </c>
      <c r="E1192">
        <v>675</v>
      </c>
      <c r="F1192" t="s">
        <v>8219</v>
      </c>
      <c r="G1192" t="s">
        <v>8224</v>
      </c>
      <c r="H1192" t="s">
        <v>8246</v>
      </c>
      <c r="I1192" s="9">
        <v>1409500725</v>
      </c>
      <c r="J1192">
        <v>1406908725</v>
      </c>
      <c r="K1192" t="b">
        <v>0</v>
      </c>
      <c r="L1192">
        <v>13</v>
      </c>
      <c r="M1192" t="b">
        <v>1</v>
      </c>
      <c r="N1192" s="11">
        <f t="shared" si="74"/>
        <v>135</v>
      </c>
      <c r="O1192" s="22">
        <f t="shared" si="72"/>
        <v>41852.665798611109</v>
      </c>
      <c r="P1192" s="18">
        <f t="shared" si="73"/>
        <v>41882.665798611109</v>
      </c>
      <c r="Q1192" t="s">
        <v>8285</v>
      </c>
      <c r="R1192" s="7">
        <f t="shared" si="75"/>
        <v>51.92307692307692</v>
      </c>
      <c r="S1192" s="12" t="s">
        <v>8337</v>
      </c>
      <c r="T1192" t="s">
        <v>8338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7">
        <v>2700</v>
      </c>
      <c r="E1193">
        <v>2945</v>
      </c>
      <c r="F1193" t="s">
        <v>8219</v>
      </c>
      <c r="G1193" t="s">
        <v>8224</v>
      </c>
      <c r="H1193" t="s">
        <v>8246</v>
      </c>
      <c r="I1193" s="9">
        <v>1458480560</v>
      </c>
      <c r="J1193">
        <v>1455892160</v>
      </c>
      <c r="K1193" t="b">
        <v>0</v>
      </c>
      <c r="L1193">
        <v>33</v>
      </c>
      <c r="M1193" t="b">
        <v>1</v>
      </c>
      <c r="N1193" s="11">
        <f t="shared" si="74"/>
        <v>109.07407407407408</v>
      </c>
      <c r="O1193" s="22">
        <f t="shared" si="72"/>
        <v>42419.603703703702</v>
      </c>
      <c r="P1193" s="18">
        <f t="shared" si="73"/>
        <v>42449.562037037031</v>
      </c>
      <c r="Q1193" t="s">
        <v>8285</v>
      </c>
      <c r="R1193" s="7">
        <f t="shared" si="75"/>
        <v>89.242424242424249</v>
      </c>
      <c r="S1193" s="12" t="s">
        <v>8337</v>
      </c>
      <c r="T1193" t="s">
        <v>8338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7">
        <v>100</v>
      </c>
      <c r="E1194">
        <v>290</v>
      </c>
      <c r="F1194" t="s">
        <v>8219</v>
      </c>
      <c r="G1194" t="s">
        <v>8225</v>
      </c>
      <c r="H1194" t="s">
        <v>8247</v>
      </c>
      <c r="I1194" s="9">
        <v>1486814978</v>
      </c>
      <c r="J1194">
        <v>1484222978</v>
      </c>
      <c r="K1194" t="b">
        <v>0</v>
      </c>
      <c r="L1194">
        <v>15</v>
      </c>
      <c r="M1194" t="b">
        <v>1</v>
      </c>
      <c r="N1194" s="11">
        <f t="shared" si="74"/>
        <v>290</v>
      </c>
      <c r="O1194" s="22">
        <f t="shared" si="72"/>
        <v>42747.506689814814</v>
      </c>
      <c r="P1194" s="18">
        <f t="shared" si="73"/>
        <v>42777.506689814814</v>
      </c>
      <c r="Q1194" t="s">
        <v>8285</v>
      </c>
      <c r="R1194" s="7">
        <f t="shared" si="75"/>
        <v>19.333333333333332</v>
      </c>
      <c r="S1194" s="12" t="s">
        <v>8337</v>
      </c>
      <c r="T1194" t="s">
        <v>8338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7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9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>
        <f t="shared" si="74"/>
        <v>103.95714285714286</v>
      </c>
      <c r="O1195" s="22">
        <f t="shared" si="72"/>
        <v>42409.776076388895</v>
      </c>
      <c r="P1195" s="18">
        <f t="shared" si="73"/>
        <v>42469.734409722223</v>
      </c>
      <c r="Q1195" t="s">
        <v>8285</v>
      </c>
      <c r="R1195" s="7">
        <f t="shared" si="75"/>
        <v>79.967032967032964</v>
      </c>
      <c r="S1195" s="12" t="s">
        <v>8337</v>
      </c>
      <c r="T1195" t="s">
        <v>8338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7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9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>
        <f t="shared" si="74"/>
        <v>322.24</v>
      </c>
      <c r="O1196" s="22">
        <f t="shared" si="72"/>
        <v>42072.488182870366</v>
      </c>
      <c r="P1196" s="18">
        <f t="shared" si="73"/>
        <v>42102.488182870366</v>
      </c>
      <c r="Q1196" t="s">
        <v>8285</v>
      </c>
      <c r="R1196" s="7">
        <f t="shared" si="75"/>
        <v>56.414565826330531</v>
      </c>
      <c r="S1196" s="12" t="s">
        <v>8337</v>
      </c>
      <c r="T1196" t="s">
        <v>8338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9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>
        <f t="shared" si="74"/>
        <v>135</v>
      </c>
      <c r="O1197" s="22">
        <f t="shared" si="72"/>
        <v>42298.34783564815</v>
      </c>
      <c r="P1197" s="18">
        <f t="shared" si="73"/>
        <v>42358.375</v>
      </c>
      <c r="Q1197" t="s">
        <v>8285</v>
      </c>
      <c r="R1197" s="7">
        <f t="shared" si="75"/>
        <v>79.411764705882348</v>
      </c>
      <c r="S1197" s="12" t="s">
        <v>8337</v>
      </c>
      <c r="T1197" t="s">
        <v>8338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7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9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>
        <f t="shared" si="74"/>
        <v>269.91034482758624</v>
      </c>
      <c r="O1198" s="22">
        <f t="shared" si="72"/>
        <v>42326.818738425922</v>
      </c>
      <c r="P1198" s="18">
        <f t="shared" si="73"/>
        <v>42356.818738425922</v>
      </c>
      <c r="Q1198" t="s">
        <v>8285</v>
      </c>
      <c r="R1198" s="7">
        <f t="shared" si="75"/>
        <v>76.439453125</v>
      </c>
      <c r="S1198" s="12" t="s">
        <v>8337</v>
      </c>
      <c r="T1198" t="s">
        <v>8338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7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>
        <f t="shared" si="74"/>
        <v>253.29333333333332</v>
      </c>
      <c r="O1199" s="22">
        <f t="shared" si="72"/>
        <v>42503.66474537037</v>
      </c>
      <c r="P1199" s="18">
        <f t="shared" si="73"/>
        <v>42534.249305555553</v>
      </c>
      <c r="Q1199" t="s">
        <v>8285</v>
      </c>
      <c r="R1199" s="7">
        <f t="shared" si="75"/>
        <v>121</v>
      </c>
      <c r="S1199" s="12" t="s">
        <v>8337</v>
      </c>
      <c r="T1199" t="s">
        <v>8338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7">
        <v>3500</v>
      </c>
      <c r="E1200">
        <v>9121</v>
      </c>
      <c r="F1200" t="s">
        <v>8219</v>
      </c>
      <c r="G1200" t="s">
        <v>8224</v>
      </c>
      <c r="H1200" t="s">
        <v>8246</v>
      </c>
      <c r="I1200" s="9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>
        <f t="shared" si="74"/>
        <v>260.59999999999997</v>
      </c>
      <c r="O1200" s="22">
        <f t="shared" si="72"/>
        <v>42333.619050925925</v>
      </c>
      <c r="P1200" s="18">
        <f t="shared" si="73"/>
        <v>42369.125</v>
      </c>
      <c r="Q1200" t="s">
        <v>8285</v>
      </c>
      <c r="R1200" s="7">
        <f t="shared" si="75"/>
        <v>54.616766467065865</v>
      </c>
      <c r="S1200" s="12" t="s">
        <v>8337</v>
      </c>
      <c r="T1200" t="s">
        <v>8338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7">
        <v>2658</v>
      </c>
      <c r="E1201">
        <v>2693</v>
      </c>
      <c r="F1201" t="s">
        <v>8219</v>
      </c>
      <c r="G1201" t="s">
        <v>8225</v>
      </c>
      <c r="H1201" t="s">
        <v>8247</v>
      </c>
      <c r="I1201" s="9">
        <v>1436380200</v>
      </c>
      <c r="J1201">
        <v>1433615400</v>
      </c>
      <c r="K1201" t="b">
        <v>0</v>
      </c>
      <c r="L1201">
        <v>9</v>
      </c>
      <c r="M1201" t="b">
        <v>1</v>
      </c>
      <c r="N1201" s="11">
        <f t="shared" si="74"/>
        <v>101.31677953348381</v>
      </c>
      <c r="O1201" s="22">
        <f t="shared" si="72"/>
        <v>42161.770833333328</v>
      </c>
      <c r="P1201" s="18">
        <f t="shared" si="73"/>
        <v>42193.770833333328</v>
      </c>
      <c r="Q1201" t="s">
        <v>8285</v>
      </c>
      <c r="R1201" s="7">
        <f t="shared" si="75"/>
        <v>299.22222222222223</v>
      </c>
      <c r="S1201" s="12" t="s">
        <v>8337</v>
      </c>
      <c r="T1201" t="s">
        <v>8338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7">
        <v>4800</v>
      </c>
      <c r="E1202">
        <v>6029</v>
      </c>
      <c r="F1202" t="s">
        <v>8219</v>
      </c>
      <c r="G1202" t="s">
        <v>8224</v>
      </c>
      <c r="H1202" t="s">
        <v>8246</v>
      </c>
      <c r="I1202" s="9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>
        <f t="shared" si="74"/>
        <v>125.60416666666667</v>
      </c>
      <c r="O1202" s="22">
        <f t="shared" si="72"/>
        <v>42089.477500000001</v>
      </c>
      <c r="P1202" s="18">
        <f t="shared" si="73"/>
        <v>42110.477500000001</v>
      </c>
      <c r="Q1202" t="s">
        <v>8285</v>
      </c>
      <c r="R1202" s="7">
        <f t="shared" si="75"/>
        <v>58.533980582524272</v>
      </c>
      <c r="S1202" s="12" t="s">
        <v>8337</v>
      </c>
      <c r="T1202" t="s">
        <v>8338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7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9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>
        <f t="shared" si="74"/>
        <v>102.43783333333334</v>
      </c>
      <c r="O1203" s="22">
        <f t="shared" si="72"/>
        <v>42536.60701388889</v>
      </c>
      <c r="P1203" s="18">
        <f t="shared" si="73"/>
        <v>42566.60701388889</v>
      </c>
      <c r="Q1203" t="s">
        <v>8285</v>
      </c>
      <c r="R1203" s="7">
        <f t="shared" si="75"/>
        <v>55.371801801801809</v>
      </c>
      <c r="S1203" s="12" t="s">
        <v>8337</v>
      </c>
      <c r="T1203" t="s">
        <v>8338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7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9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>
        <f t="shared" si="74"/>
        <v>199.244</v>
      </c>
      <c r="O1204" s="22">
        <f t="shared" si="72"/>
        <v>42152.288819444439</v>
      </c>
      <c r="P1204" s="18">
        <f t="shared" si="73"/>
        <v>42182.288819444439</v>
      </c>
      <c r="Q1204" t="s">
        <v>8285</v>
      </c>
      <c r="R1204" s="7">
        <f t="shared" si="75"/>
        <v>183.80442804428046</v>
      </c>
      <c r="S1204" s="12" t="s">
        <v>8337</v>
      </c>
      <c r="T1204" t="s">
        <v>8338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7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9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>
        <f t="shared" si="74"/>
        <v>102.45398773006136</v>
      </c>
      <c r="O1205" s="22">
        <f t="shared" si="72"/>
        <v>42125.614895833336</v>
      </c>
      <c r="P1205" s="18">
        <f t="shared" si="73"/>
        <v>42155.614895833336</v>
      </c>
      <c r="Q1205" t="s">
        <v>8285</v>
      </c>
      <c r="R1205" s="7">
        <f t="shared" si="75"/>
        <v>165.34653465346534</v>
      </c>
      <c r="S1205" s="12" t="s">
        <v>8337</v>
      </c>
      <c r="T1205" t="s">
        <v>8338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7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9">
        <v>1449205200</v>
      </c>
      <c r="J1206">
        <v>1445363833</v>
      </c>
      <c r="K1206" t="b">
        <v>0</v>
      </c>
      <c r="L1206">
        <v>57</v>
      </c>
      <c r="M1206" t="b">
        <v>1</v>
      </c>
      <c r="N1206" s="11">
        <f t="shared" si="74"/>
        <v>102.94615384615385</v>
      </c>
      <c r="O1206" s="22">
        <f t="shared" si="72"/>
        <v>42297.748067129629</v>
      </c>
      <c r="P1206" s="18">
        <f t="shared" si="73"/>
        <v>42342.208333333328</v>
      </c>
      <c r="Q1206" t="s">
        <v>8285</v>
      </c>
      <c r="R1206" s="7">
        <f t="shared" si="75"/>
        <v>234.78947368421052</v>
      </c>
      <c r="S1206" s="12" t="s">
        <v>8337</v>
      </c>
      <c r="T1206" t="s">
        <v>8338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9">
        <v>1434197351</v>
      </c>
      <c r="J1207">
        <v>1431605351</v>
      </c>
      <c r="K1207" t="b">
        <v>0</v>
      </c>
      <c r="L1207">
        <v>62</v>
      </c>
      <c r="M1207" t="b">
        <v>1</v>
      </c>
      <c r="N1207" s="11">
        <f t="shared" si="74"/>
        <v>100.86153846153847</v>
      </c>
      <c r="O1207" s="22">
        <f t="shared" si="72"/>
        <v>42138.506377314814</v>
      </c>
      <c r="P1207" s="18">
        <f t="shared" si="73"/>
        <v>42168.506377314814</v>
      </c>
      <c r="Q1207" t="s">
        <v>8285</v>
      </c>
      <c r="R1207" s="7">
        <f t="shared" si="75"/>
        <v>211.48387096774192</v>
      </c>
      <c r="S1207" s="12" t="s">
        <v>8337</v>
      </c>
      <c r="T1207" t="s">
        <v>8338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7">
        <v>900</v>
      </c>
      <c r="E1208">
        <v>1035</v>
      </c>
      <c r="F1208" t="s">
        <v>8219</v>
      </c>
      <c r="G1208" t="s">
        <v>8239</v>
      </c>
      <c r="H1208" t="s">
        <v>8249</v>
      </c>
      <c r="I1208" s="9">
        <v>1489238940</v>
      </c>
      <c r="J1208">
        <v>1486406253</v>
      </c>
      <c r="K1208" t="b">
        <v>0</v>
      </c>
      <c r="L1208">
        <v>32</v>
      </c>
      <c r="M1208" t="b">
        <v>1</v>
      </c>
      <c r="N1208" s="11">
        <f t="shared" si="74"/>
        <v>114.99999999999999</v>
      </c>
      <c r="O1208" s="22">
        <f t="shared" si="72"/>
        <v>42772.776076388895</v>
      </c>
      <c r="P1208" s="18">
        <f t="shared" si="73"/>
        <v>42805.561805555553</v>
      </c>
      <c r="Q1208" t="s">
        <v>8285</v>
      </c>
      <c r="R1208" s="7">
        <f t="shared" si="75"/>
        <v>32.34375</v>
      </c>
      <c r="S1208" s="12" t="s">
        <v>8337</v>
      </c>
      <c r="T1208" t="s">
        <v>8338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7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>
        <f t="shared" si="74"/>
        <v>104.16766467065868</v>
      </c>
      <c r="O1209" s="22">
        <f t="shared" si="72"/>
        <v>42430.430243055554</v>
      </c>
      <c r="P1209" s="18">
        <f t="shared" si="73"/>
        <v>42460.416666666672</v>
      </c>
      <c r="Q1209" t="s">
        <v>8285</v>
      </c>
      <c r="R1209" s="7">
        <f t="shared" si="75"/>
        <v>123.37588652482269</v>
      </c>
      <c r="S1209" s="12" t="s">
        <v>8337</v>
      </c>
      <c r="T1209" t="s">
        <v>8338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7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9">
        <v>1458835264</v>
      </c>
      <c r="J1210">
        <v>1456246864</v>
      </c>
      <c r="K1210" t="b">
        <v>0</v>
      </c>
      <c r="L1210">
        <v>75</v>
      </c>
      <c r="M1210" t="b">
        <v>1</v>
      </c>
      <c r="N1210" s="11">
        <f t="shared" si="74"/>
        <v>155.29999999999998</v>
      </c>
      <c r="O1210" s="22">
        <f t="shared" si="72"/>
        <v>42423.709074074075</v>
      </c>
      <c r="P1210" s="18">
        <f t="shared" si="73"/>
        <v>42453.667407407411</v>
      </c>
      <c r="Q1210" t="s">
        <v>8285</v>
      </c>
      <c r="R1210" s="7">
        <f t="shared" si="75"/>
        <v>207.06666666666666</v>
      </c>
      <c r="S1210" s="12" t="s">
        <v>8337</v>
      </c>
      <c r="T1210" t="s">
        <v>8338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7">
        <v>6000</v>
      </c>
      <c r="E1211">
        <v>6360</v>
      </c>
      <c r="F1211" t="s">
        <v>8219</v>
      </c>
      <c r="G1211" t="s">
        <v>8224</v>
      </c>
      <c r="H1211" t="s">
        <v>8246</v>
      </c>
      <c r="I1211" s="9">
        <v>1488053905</v>
      </c>
      <c r="J1211">
        <v>1485461905</v>
      </c>
      <c r="K1211" t="b">
        <v>0</v>
      </c>
      <c r="L1211">
        <v>46</v>
      </c>
      <c r="M1211" t="b">
        <v>1</v>
      </c>
      <c r="N1211" s="11">
        <f t="shared" si="74"/>
        <v>106</v>
      </c>
      <c r="O1211" s="22">
        <f t="shared" si="72"/>
        <v>42761.846122685187</v>
      </c>
      <c r="P1211" s="18">
        <f t="shared" si="73"/>
        <v>42791.846122685187</v>
      </c>
      <c r="Q1211" t="s">
        <v>8285</v>
      </c>
      <c r="R1211" s="7">
        <f t="shared" si="75"/>
        <v>138.2608695652174</v>
      </c>
      <c r="S1211" s="12" t="s">
        <v>8337</v>
      </c>
      <c r="T1211" t="s">
        <v>8338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7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9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>
        <f t="shared" si="74"/>
        <v>254.31499999999997</v>
      </c>
      <c r="O1212" s="22">
        <f t="shared" si="72"/>
        <v>42132.941805555558</v>
      </c>
      <c r="P1212" s="18">
        <f t="shared" si="73"/>
        <v>42155.875</v>
      </c>
      <c r="Q1212" t="s">
        <v>8285</v>
      </c>
      <c r="R1212" s="7">
        <f t="shared" si="75"/>
        <v>493.81553398058253</v>
      </c>
      <c r="S1212" s="12" t="s">
        <v>8337</v>
      </c>
      <c r="T1212" t="s">
        <v>8338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7">
        <v>1000</v>
      </c>
      <c r="E1213">
        <v>1011</v>
      </c>
      <c r="F1213" t="s">
        <v>8219</v>
      </c>
      <c r="G1213" t="s">
        <v>8229</v>
      </c>
      <c r="H1213" t="s">
        <v>8251</v>
      </c>
      <c r="I1213" s="9">
        <v>1465505261</v>
      </c>
      <c r="J1213">
        <v>1464209261</v>
      </c>
      <c r="K1213" t="b">
        <v>0</v>
      </c>
      <c r="L1213">
        <v>6</v>
      </c>
      <c r="M1213" t="b">
        <v>1</v>
      </c>
      <c r="N1213" s="11">
        <f t="shared" si="74"/>
        <v>101.1</v>
      </c>
      <c r="O1213" s="22">
        <f t="shared" si="72"/>
        <v>42515.866446759261</v>
      </c>
      <c r="P1213" s="18">
        <f t="shared" si="73"/>
        <v>42530.866446759261</v>
      </c>
      <c r="Q1213" t="s">
        <v>8285</v>
      </c>
      <c r="R1213" s="7">
        <f t="shared" si="75"/>
        <v>168.5</v>
      </c>
      <c r="S1213" s="12" t="s">
        <v>8337</v>
      </c>
      <c r="T1213" t="s">
        <v>8338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7">
        <v>2500</v>
      </c>
      <c r="E1214">
        <v>3226</v>
      </c>
      <c r="F1214" t="s">
        <v>8219</v>
      </c>
      <c r="G1214" t="s">
        <v>8224</v>
      </c>
      <c r="H1214" t="s">
        <v>8246</v>
      </c>
      <c r="I1214" s="9">
        <v>1448586000</v>
      </c>
      <c r="J1214">
        <v>1447195695</v>
      </c>
      <c r="K1214" t="b">
        <v>0</v>
      </c>
      <c r="L1214">
        <v>83</v>
      </c>
      <c r="M1214" t="b">
        <v>1</v>
      </c>
      <c r="N1214" s="11">
        <f t="shared" si="74"/>
        <v>129.04</v>
      </c>
      <c r="O1214" s="22">
        <f t="shared" si="72"/>
        <v>42318.950173611112</v>
      </c>
      <c r="P1214" s="18">
        <f t="shared" si="73"/>
        <v>42335.041666666672</v>
      </c>
      <c r="Q1214" t="s">
        <v>8285</v>
      </c>
      <c r="R1214" s="7">
        <f t="shared" si="75"/>
        <v>38.867469879518069</v>
      </c>
      <c r="S1214" s="12" t="s">
        <v>8337</v>
      </c>
      <c r="T1214" t="s">
        <v>8338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7">
        <v>6500</v>
      </c>
      <c r="E1215">
        <v>6645</v>
      </c>
      <c r="F1215" t="s">
        <v>8219</v>
      </c>
      <c r="G1215" t="s">
        <v>8225</v>
      </c>
      <c r="H1215" t="s">
        <v>8247</v>
      </c>
      <c r="I1215" s="9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>
        <f t="shared" si="74"/>
        <v>102.23076923076924</v>
      </c>
      <c r="O1215" s="22">
        <f t="shared" si="72"/>
        <v>42731.755787037036</v>
      </c>
      <c r="P1215" s="18">
        <f t="shared" si="73"/>
        <v>42766.755787037036</v>
      </c>
      <c r="Q1215" t="s">
        <v>8285</v>
      </c>
      <c r="R1215" s="7">
        <f t="shared" si="75"/>
        <v>61.527777777777779</v>
      </c>
      <c r="S1215" s="12" t="s">
        <v>8337</v>
      </c>
      <c r="T1215" t="s">
        <v>8338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7">
        <v>2000</v>
      </c>
      <c r="E1216">
        <v>2636</v>
      </c>
      <c r="F1216" t="s">
        <v>8219</v>
      </c>
      <c r="G1216" t="s">
        <v>8224</v>
      </c>
      <c r="H1216" t="s">
        <v>8246</v>
      </c>
      <c r="I1216" s="9">
        <v>1433880605</v>
      </c>
      <c r="J1216">
        <v>1428696605</v>
      </c>
      <c r="K1216" t="b">
        <v>0</v>
      </c>
      <c r="L1216">
        <v>25</v>
      </c>
      <c r="M1216" t="b">
        <v>1</v>
      </c>
      <c r="N1216" s="11">
        <f t="shared" si="74"/>
        <v>131.80000000000001</v>
      </c>
      <c r="O1216" s="22">
        <f t="shared" si="72"/>
        <v>42104.840335648143</v>
      </c>
      <c r="P1216" s="18">
        <f t="shared" si="73"/>
        <v>42164.840335648143</v>
      </c>
      <c r="Q1216" t="s">
        <v>8285</v>
      </c>
      <c r="R1216" s="7">
        <f t="shared" si="75"/>
        <v>105.44</v>
      </c>
      <c r="S1216" s="12" t="s">
        <v>8337</v>
      </c>
      <c r="T1216" t="s">
        <v>8338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9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>
        <f t="shared" si="74"/>
        <v>786.0802000000001</v>
      </c>
      <c r="O1217" s="22">
        <f t="shared" si="72"/>
        <v>41759.923101851848</v>
      </c>
      <c r="P1217" s="18">
        <f t="shared" si="73"/>
        <v>41789.923101851848</v>
      </c>
      <c r="Q1217" t="s">
        <v>8285</v>
      </c>
      <c r="R1217" s="7">
        <f t="shared" si="75"/>
        <v>71.592003642987251</v>
      </c>
      <c r="S1217" s="12" t="s">
        <v>8337</v>
      </c>
      <c r="T1217" t="s">
        <v>8338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7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9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>
        <f t="shared" si="74"/>
        <v>145.70000000000002</v>
      </c>
      <c r="O1218" s="22">
        <f t="shared" ref="O1218:O1281" si="76">(((J1218/60)/60)/24)+DATE(1970,1,1)</f>
        <v>42247.616400462968</v>
      </c>
      <c r="P1218" s="18">
        <f t="shared" ref="P1218:P1281" si="77">(((I1218/60)/60)/24)+DATE(1970,1,1)</f>
        <v>42279.960416666669</v>
      </c>
      <c r="Q1218" t="s">
        <v>8285</v>
      </c>
      <c r="R1218" s="7">
        <f t="shared" si="75"/>
        <v>91.882882882882882</v>
      </c>
      <c r="S1218" s="12" t="s">
        <v>8337</v>
      </c>
      <c r="T1218" t="s">
        <v>8338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7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>
        <f t="shared" ref="N1219:N1282" si="78">E1219/D1219*100</f>
        <v>102.60000000000001</v>
      </c>
      <c r="O1219" s="22">
        <f t="shared" si="76"/>
        <v>42535.809490740736</v>
      </c>
      <c r="P1219" s="18">
        <f t="shared" si="77"/>
        <v>42565.809490740736</v>
      </c>
      <c r="Q1219" t="s">
        <v>8285</v>
      </c>
      <c r="R1219" s="7">
        <f t="shared" ref="R1219:R1282" si="79">E1219/L1219</f>
        <v>148.57377049180329</v>
      </c>
      <c r="S1219" s="12" t="s">
        <v>8337</v>
      </c>
      <c r="T1219" t="s">
        <v>8338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7">
        <v>9000</v>
      </c>
      <c r="E1220">
        <v>15505</v>
      </c>
      <c r="F1220" t="s">
        <v>8219</v>
      </c>
      <c r="G1220" t="s">
        <v>8224</v>
      </c>
      <c r="H1220" t="s">
        <v>8246</v>
      </c>
      <c r="I1220" s="9">
        <v>1446346800</v>
      </c>
      <c r="J1220">
        <v>1443714800</v>
      </c>
      <c r="K1220" t="b">
        <v>0</v>
      </c>
      <c r="L1220">
        <v>89</v>
      </c>
      <c r="M1220" t="b">
        <v>1</v>
      </c>
      <c r="N1220" s="11">
        <f t="shared" si="78"/>
        <v>172.27777777777777</v>
      </c>
      <c r="O1220" s="22">
        <f t="shared" si="76"/>
        <v>42278.662037037036</v>
      </c>
      <c r="P1220" s="18">
        <f t="shared" si="77"/>
        <v>42309.125</v>
      </c>
      <c r="Q1220" t="s">
        <v>8285</v>
      </c>
      <c r="R1220" s="7">
        <f t="shared" si="79"/>
        <v>174.2134831460674</v>
      </c>
      <c r="S1220" s="12" t="s">
        <v>8337</v>
      </c>
      <c r="T1220" t="s">
        <v>8338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7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9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>
        <f t="shared" si="78"/>
        <v>159.16819571865443</v>
      </c>
      <c r="O1221" s="22">
        <f t="shared" si="76"/>
        <v>42633.461956018517</v>
      </c>
      <c r="P1221" s="18">
        <f t="shared" si="77"/>
        <v>42663.461956018517</v>
      </c>
      <c r="Q1221" t="s">
        <v>8285</v>
      </c>
      <c r="R1221" s="7">
        <f t="shared" si="79"/>
        <v>102.86166007905139</v>
      </c>
      <c r="S1221" s="12" t="s">
        <v>8337</v>
      </c>
      <c r="T1221" t="s">
        <v>8338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7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9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>
        <f t="shared" si="78"/>
        <v>103.76666666666668</v>
      </c>
      <c r="O1222" s="22">
        <f t="shared" si="76"/>
        <v>42211.628611111111</v>
      </c>
      <c r="P1222" s="18">
        <f t="shared" si="77"/>
        <v>42241.628611111111</v>
      </c>
      <c r="Q1222" t="s">
        <v>8285</v>
      </c>
      <c r="R1222" s="7">
        <f t="shared" si="79"/>
        <v>111.17857142857143</v>
      </c>
      <c r="S1222" s="12" t="s">
        <v>8337</v>
      </c>
      <c r="T1222" t="s">
        <v>8338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7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9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>
        <f t="shared" si="78"/>
        <v>111.40954545454547</v>
      </c>
      <c r="O1223" s="22">
        <f t="shared" si="76"/>
        <v>42680.47555555556</v>
      </c>
      <c r="P1223" s="18">
        <f t="shared" si="77"/>
        <v>42708</v>
      </c>
      <c r="Q1223" t="s">
        <v>8285</v>
      </c>
      <c r="R1223" s="7">
        <f t="shared" si="79"/>
        <v>23.796213592233013</v>
      </c>
      <c r="S1223" s="12" t="s">
        <v>8337</v>
      </c>
      <c r="T1223" t="s">
        <v>8338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7">
        <v>4000</v>
      </c>
      <c r="E1224">
        <v>11215</v>
      </c>
      <c r="F1224" t="s">
        <v>8219</v>
      </c>
      <c r="G1224" t="s">
        <v>8229</v>
      </c>
      <c r="H1224" t="s">
        <v>8251</v>
      </c>
      <c r="I1224" s="9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>
        <f t="shared" si="78"/>
        <v>280.375</v>
      </c>
      <c r="O1224" s="22">
        <f t="shared" si="76"/>
        <v>42430.720451388886</v>
      </c>
      <c r="P1224" s="18">
        <f t="shared" si="77"/>
        <v>42461.166666666672</v>
      </c>
      <c r="Q1224" t="s">
        <v>8285</v>
      </c>
      <c r="R1224" s="7">
        <f t="shared" si="79"/>
        <v>81.268115942028984</v>
      </c>
      <c r="S1224" s="12" t="s">
        <v>8337</v>
      </c>
      <c r="T1224" t="s">
        <v>8338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7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9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>
        <f t="shared" si="78"/>
        <v>112.10606060606061</v>
      </c>
      <c r="O1225" s="22">
        <f t="shared" si="76"/>
        <v>42654.177187499998</v>
      </c>
      <c r="P1225" s="18">
        <f t="shared" si="77"/>
        <v>42684.218854166669</v>
      </c>
      <c r="Q1225" t="s">
        <v>8285</v>
      </c>
      <c r="R1225" s="7">
        <f t="shared" si="79"/>
        <v>116.21465968586388</v>
      </c>
      <c r="S1225" s="12" t="s">
        <v>8337</v>
      </c>
      <c r="T1225" t="s">
        <v>8338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7">
        <v>15000</v>
      </c>
      <c r="E1226">
        <v>1060</v>
      </c>
      <c r="F1226" t="s">
        <v>8220</v>
      </c>
      <c r="G1226" t="s">
        <v>8224</v>
      </c>
      <c r="H1226" t="s">
        <v>8246</v>
      </c>
      <c r="I1226" s="9">
        <v>1402060302</v>
      </c>
      <c r="J1226">
        <v>1396876302</v>
      </c>
      <c r="K1226" t="b">
        <v>0</v>
      </c>
      <c r="L1226">
        <v>18</v>
      </c>
      <c r="M1226" t="b">
        <v>0</v>
      </c>
      <c r="N1226" s="11">
        <f t="shared" si="78"/>
        <v>7.0666666666666673</v>
      </c>
      <c r="O1226" s="22">
        <f t="shared" si="76"/>
        <v>41736.549791666665</v>
      </c>
      <c r="P1226" s="18">
        <f t="shared" si="77"/>
        <v>41796.549791666665</v>
      </c>
      <c r="Q1226" t="s">
        <v>8286</v>
      </c>
      <c r="R1226" s="7">
        <f t="shared" si="79"/>
        <v>58.888888888888886</v>
      </c>
      <c r="S1226" s="12" t="s">
        <v>8324</v>
      </c>
      <c r="T1226" t="s">
        <v>8339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7">
        <v>3000</v>
      </c>
      <c r="E1227">
        <v>132</v>
      </c>
      <c r="F1227" t="s">
        <v>8220</v>
      </c>
      <c r="G1227" t="s">
        <v>8224</v>
      </c>
      <c r="H1227" t="s">
        <v>8246</v>
      </c>
      <c r="I1227" s="9">
        <v>1382478278</v>
      </c>
      <c r="J1227">
        <v>1377294278</v>
      </c>
      <c r="K1227" t="b">
        <v>0</v>
      </c>
      <c r="L1227">
        <v>3</v>
      </c>
      <c r="M1227" t="b">
        <v>0</v>
      </c>
      <c r="N1227" s="11">
        <f t="shared" si="78"/>
        <v>4.3999999999999995</v>
      </c>
      <c r="O1227" s="22">
        <f t="shared" si="76"/>
        <v>41509.905995370369</v>
      </c>
      <c r="P1227" s="18">
        <f t="shared" si="77"/>
        <v>41569.905995370369</v>
      </c>
      <c r="Q1227" t="s">
        <v>8286</v>
      </c>
      <c r="R1227" s="7">
        <f t="shared" si="79"/>
        <v>44</v>
      </c>
      <c r="S1227" s="12" t="s">
        <v>8324</v>
      </c>
      <c r="T1227" t="s">
        <v>8339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7">
        <v>50000</v>
      </c>
      <c r="E1228">
        <v>1937</v>
      </c>
      <c r="F1228" t="s">
        <v>8220</v>
      </c>
      <c r="G1228" t="s">
        <v>8224</v>
      </c>
      <c r="H1228" t="s">
        <v>8246</v>
      </c>
      <c r="I1228" s="9">
        <v>1398042000</v>
      </c>
      <c r="J1228">
        <v>1395089981</v>
      </c>
      <c r="K1228" t="b">
        <v>0</v>
      </c>
      <c r="L1228">
        <v>40</v>
      </c>
      <c r="M1228" t="b">
        <v>0</v>
      </c>
      <c r="N1228" s="11">
        <f t="shared" si="78"/>
        <v>3.8739999999999997</v>
      </c>
      <c r="O1228" s="22">
        <f t="shared" si="76"/>
        <v>41715.874780092592</v>
      </c>
      <c r="P1228" s="18">
        <f t="shared" si="77"/>
        <v>41750.041666666664</v>
      </c>
      <c r="Q1228" t="s">
        <v>8286</v>
      </c>
      <c r="R1228" s="7">
        <f t="shared" si="79"/>
        <v>48.424999999999997</v>
      </c>
      <c r="S1228" s="12" t="s">
        <v>8324</v>
      </c>
      <c r="T1228" t="s">
        <v>8339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7">
        <v>2000</v>
      </c>
      <c r="E1229">
        <v>0</v>
      </c>
      <c r="F1229" t="s">
        <v>8220</v>
      </c>
      <c r="G1229" t="s">
        <v>8224</v>
      </c>
      <c r="H1229" t="s">
        <v>8246</v>
      </c>
      <c r="I1229" s="9">
        <v>1407394800</v>
      </c>
      <c r="J1229">
        <v>1404770616</v>
      </c>
      <c r="K1229" t="b">
        <v>0</v>
      </c>
      <c r="L1229">
        <v>0</v>
      </c>
      <c r="M1229" t="b">
        <v>0</v>
      </c>
      <c r="N1229" s="11">
        <f t="shared" si="78"/>
        <v>0</v>
      </c>
      <c r="O1229" s="22">
        <f t="shared" si="76"/>
        <v>41827.919166666667</v>
      </c>
      <c r="P1229" s="18">
        <f t="shared" si="77"/>
        <v>41858.291666666664</v>
      </c>
      <c r="Q1229" t="s">
        <v>8286</v>
      </c>
      <c r="R1229" s="7" t="e">
        <f t="shared" si="79"/>
        <v>#DIV/0!</v>
      </c>
      <c r="S1229" s="12" t="s">
        <v>8324</v>
      </c>
      <c r="T1229" t="s">
        <v>8339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7">
        <v>5000</v>
      </c>
      <c r="E1230">
        <v>1465</v>
      </c>
      <c r="F1230" t="s">
        <v>8220</v>
      </c>
      <c r="G1230" t="s">
        <v>8224</v>
      </c>
      <c r="H1230" t="s">
        <v>8246</v>
      </c>
      <c r="I1230" s="9">
        <v>1317231008</v>
      </c>
      <c r="J1230">
        <v>1312047008</v>
      </c>
      <c r="K1230" t="b">
        <v>0</v>
      </c>
      <c r="L1230">
        <v>24</v>
      </c>
      <c r="M1230" t="b">
        <v>0</v>
      </c>
      <c r="N1230" s="11">
        <f t="shared" si="78"/>
        <v>29.299999999999997</v>
      </c>
      <c r="O1230" s="22">
        <f t="shared" si="76"/>
        <v>40754.729259259257</v>
      </c>
      <c r="P1230" s="18">
        <f t="shared" si="77"/>
        <v>40814.729259259257</v>
      </c>
      <c r="Q1230" t="s">
        <v>8286</v>
      </c>
      <c r="R1230" s="7">
        <f t="shared" si="79"/>
        <v>61.041666666666664</v>
      </c>
      <c r="S1230" s="12" t="s">
        <v>8324</v>
      </c>
      <c r="T1230" t="s">
        <v>8339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7">
        <v>2750</v>
      </c>
      <c r="E1231">
        <v>25</v>
      </c>
      <c r="F1231" t="s">
        <v>8220</v>
      </c>
      <c r="G1231" t="s">
        <v>8224</v>
      </c>
      <c r="H1231" t="s">
        <v>8246</v>
      </c>
      <c r="I1231" s="9">
        <v>1334592000</v>
      </c>
      <c r="J1231">
        <v>1331982127</v>
      </c>
      <c r="K1231" t="b">
        <v>0</v>
      </c>
      <c r="L1231">
        <v>1</v>
      </c>
      <c r="M1231" t="b">
        <v>0</v>
      </c>
      <c r="N1231" s="11">
        <f t="shared" si="78"/>
        <v>0.90909090909090906</v>
      </c>
      <c r="O1231" s="22">
        <f t="shared" si="76"/>
        <v>40985.459803240738</v>
      </c>
      <c r="P1231" s="18">
        <f t="shared" si="77"/>
        <v>41015.666666666664</v>
      </c>
      <c r="Q1231" t="s">
        <v>8286</v>
      </c>
      <c r="R1231" s="7">
        <f t="shared" si="79"/>
        <v>25</v>
      </c>
      <c r="S1231" s="12" t="s">
        <v>8324</v>
      </c>
      <c r="T1231" t="s">
        <v>8339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7">
        <v>500000</v>
      </c>
      <c r="E1232">
        <v>0</v>
      </c>
      <c r="F1232" t="s">
        <v>8220</v>
      </c>
      <c r="G1232" t="s">
        <v>8224</v>
      </c>
      <c r="H1232" t="s">
        <v>8246</v>
      </c>
      <c r="I1232" s="9">
        <v>1298589630</v>
      </c>
      <c r="J1232">
        <v>1295997630</v>
      </c>
      <c r="K1232" t="b">
        <v>0</v>
      </c>
      <c r="L1232">
        <v>0</v>
      </c>
      <c r="M1232" t="b">
        <v>0</v>
      </c>
      <c r="N1232" s="11">
        <f t="shared" si="78"/>
        <v>0</v>
      </c>
      <c r="O1232" s="22">
        <f t="shared" si="76"/>
        <v>40568.972569444442</v>
      </c>
      <c r="P1232" s="18">
        <f t="shared" si="77"/>
        <v>40598.972569444442</v>
      </c>
      <c r="Q1232" t="s">
        <v>8286</v>
      </c>
      <c r="R1232" s="7" t="e">
        <f t="shared" si="79"/>
        <v>#DIV/0!</v>
      </c>
      <c r="S1232" s="12" t="s">
        <v>8324</v>
      </c>
      <c r="T1232" t="s">
        <v>8339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7">
        <v>5000</v>
      </c>
      <c r="E1233">
        <v>0</v>
      </c>
      <c r="F1233" t="s">
        <v>8220</v>
      </c>
      <c r="G1233" t="s">
        <v>8224</v>
      </c>
      <c r="H1233" t="s">
        <v>8246</v>
      </c>
      <c r="I1233" s="9">
        <v>1440723600</v>
      </c>
      <c r="J1233">
        <v>1436394968</v>
      </c>
      <c r="K1233" t="b">
        <v>0</v>
      </c>
      <c r="L1233">
        <v>0</v>
      </c>
      <c r="M1233" t="b">
        <v>0</v>
      </c>
      <c r="N1233" s="11">
        <f t="shared" si="78"/>
        <v>0</v>
      </c>
      <c r="O1233" s="22">
        <f t="shared" si="76"/>
        <v>42193.941759259258</v>
      </c>
      <c r="P1233" s="18">
        <f t="shared" si="77"/>
        <v>42244.041666666672</v>
      </c>
      <c r="Q1233" t="s">
        <v>8286</v>
      </c>
      <c r="R1233" s="7" t="e">
        <f t="shared" si="79"/>
        <v>#DIV/0!</v>
      </c>
      <c r="S1233" s="12" t="s">
        <v>8324</v>
      </c>
      <c r="T1233" t="s">
        <v>8339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7">
        <v>5000</v>
      </c>
      <c r="E1234">
        <v>40</v>
      </c>
      <c r="F1234" t="s">
        <v>8220</v>
      </c>
      <c r="G1234" t="s">
        <v>8224</v>
      </c>
      <c r="H1234" t="s">
        <v>8246</v>
      </c>
      <c r="I1234" s="9">
        <v>1381090870</v>
      </c>
      <c r="J1234">
        <v>1377030070</v>
      </c>
      <c r="K1234" t="b">
        <v>0</v>
      </c>
      <c r="L1234">
        <v>1</v>
      </c>
      <c r="M1234" t="b">
        <v>0</v>
      </c>
      <c r="N1234" s="11">
        <f t="shared" si="78"/>
        <v>0.8</v>
      </c>
      <c r="O1234" s="22">
        <f t="shared" si="76"/>
        <v>41506.848032407412</v>
      </c>
      <c r="P1234" s="18">
        <f t="shared" si="77"/>
        <v>41553.848032407412</v>
      </c>
      <c r="Q1234" t="s">
        <v>8286</v>
      </c>
      <c r="R1234" s="7">
        <f t="shared" si="79"/>
        <v>40</v>
      </c>
      <c r="S1234" s="12" t="s">
        <v>8324</v>
      </c>
      <c r="T1234" t="s">
        <v>8339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7">
        <v>1000</v>
      </c>
      <c r="E1235">
        <v>116</v>
      </c>
      <c r="F1235" t="s">
        <v>8220</v>
      </c>
      <c r="G1235" t="s">
        <v>8224</v>
      </c>
      <c r="H1235" t="s">
        <v>8246</v>
      </c>
      <c r="I1235" s="9">
        <v>1329864374</v>
      </c>
      <c r="J1235">
        <v>1328049974</v>
      </c>
      <c r="K1235" t="b">
        <v>0</v>
      </c>
      <c r="L1235">
        <v>6</v>
      </c>
      <c r="M1235" t="b">
        <v>0</v>
      </c>
      <c r="N1235" s="11">
        <f t="shared" si="78"/>
        <v>11.600000000000001</v>
      </c>
      <c r="O1235" s="22">
        <f t="shared" si="76"/>
        <v>40939.948773148149</v>
      </c>
      <c r="P1235" s="18">
        <f t="shared" si="77"/>
        <v>40960.948773148149</v>
      </c>
      <c r="Q1235" t="s">
        <v>8286</v>
      </c>
      <c r="R1235" s="7">
        <f t="shared" si="79"/>
        <v>19.333333333333332</v>
      </c>
      <c r="S1235" s="12" t="s">
        <v>8324</v>
      </c>
      <c r="T1235" t="s">
        <v>8339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7">
        <v>50000</v>
      </c>
      <c r="E1236">
        <v>0</v>
      </c>
      <c r="F1236" t="s">
        <v>8220</v>
      </c>
      <c r="G1236" t="s">
        <v>8225</v>
      </c>
      <c r="H1236" t="s">
        <v>8247</v>
      </c>
      <c r="I1236" s="9">
        <v>1422903342</v>
      </c>
      <c r="J1236">
        <v>1420311342</v>
      </c>
      <c r="K1236" t="b">
        <v>0</v>
      </c>
      <c r="L1236">
        <v>0</v>
      </c>
      <c r="M1236" t="b">
        <v>0</v>
      </c>
      <c r="N1236" s="11">
        <f t="shared" si="78"/>
        <v>0</v>
      </c>
      <c r="O1236" s="22">
        <f t="shared" si="76"/>
        <v>42007.788680555561</v>
      </c>
      <c r="P1236" s="18">
        <f t="shared" si="77"/>
        <v>42037.788680555561</v>
      </c>
      <c r="Q1236" t="s">
        <v>8286</v>
      </c>
      <c r="R1236" s="7" t="e">
        <f t="shared" si="79"/>
        <v>#DIV/0!</v>
      </c>
      <c r="S1236" s="12" t="s">
        <v>8324</v>
      </c>
      <c r="T1236" t="s">
        <v>8339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7">
        <v>7534</v>
      </c>
      <c r="E1237">
        <v>210</v>
      </c>
      <c r="F1237" t="s">
        <v>8220</v>
      </c>
      <c r="G1237" t="s">
        <v>8224</v>
      </c>
      <c r="H1237" t="s">
        <v>8246</v>
      </c>
      <c r="I1237" s="9">
        <v>1387077299</v>
      </c>
      <c r="J1237">
        <v>1383621299</v>
      </c>
      <c r="K1237" t="b">
        <v>0</v>
      </c>
      <c r="L1237">
        <v>6</v>
      </c>
      <c r="M1237" t="b">
        <v>0</v>
      </c>
      <c r="N1237" s="11">
        <f t="shared" si="78"/>
        <v>2.7873639500929119</v>
      </c>
      <c r="O1237" s="22">
        <f t="shared" si="76"/>
        <v>41583.135405092595</v>
      </c>
      <c r="P1237" s="18">
        <f t="shared" si="77"/>
        <v>41623.135405092595</v>
      </c>
      <c r="Q1237" t="s">
        <v>8286</v>
      </c>
      <c r="R1237" s="7">
        <f t="shared" si="79"/>
        <v>35</v>
      </c>
      <c r="S1237" s="12" t="s">
        <v>8324</v>
      </c>
      <c r="T1237" t="s">
        <v>8339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7">
        <v>2500</v>
      </c>
      <c r="E1238">
        <v>0</v>
      </c>
      <c r="F1238" t="s">
        <v>8220</v>
      </c>
      <c r="G1238" t="s">
        <v>8224</v>
      </c>
      <c r="H1238" t="s">
        <v>8246</v>
      </c>
      <c r="I1238" s="9">
        <v>1343491200</v>
      </c>
      <c r="J1238">
        <v>1342801164</v>
      </c>
      <c r="K1238" t="b">
        <v>0</v>
      </c>
      <c r="L1238">
        <v>0</v>
      </c>
      <c r="M1238" t="b">
        <v>0</v>
      </c>
      <c r="N1238" s="11">
        <f t="shared" si="78"/>
        <v>0</v>
      </c>
      <c r="O1238" s="22">
        <f t="shared" si="76"/>
        <v>41110.680138888885</v>
      </c>
      <c r="P1238" s="18">
        <f t="shared" si="77"/>
        <v>41118.666666666664</v>
      </c>
      <c r="Q1238" t="s">
        <v>8286</v>
      </c>
      <c r="R1238" s="7" t="e">
        <f t="shared" si="79"/>
        <v>#DIV/0!</v>
      </c>
      <c r="S1238" s="12" t="s">
        <v>8324</v>
      </c>
      <c r="T1238" t="s">
        <v>8339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7">
        <v>25000</v>
      </c>
      <c r="E1239">
        <v>0</v>
      </c>
      <c r="F1239" t="s">
        <v>8220</v>
      </c>
      <c r="G1239" t="s">
        <v>8224</v>
      </c>
      <c r="H1239" t="s">
        <v>8246</v>
      </c>
      <c r="I1239" s="9">
        <v>1345790865</v>
      </c>
      <c r="J1239">
        <v>1344062865</v>
      </c>
      <c r="K1239" t="b">
        <v>0</v>
      </c>
      <c r="L1239">
        <v>0</v>
      </c>
      <c r="M1239" t="b">
        <v>0</v>
      </c>
      <c r="N1239" s="11">
        <f t="shared" si="78"/>
        <v>0</v>
      </c>
      <c r="O1239" s="22">
        <f t="shared" si="76"/>
        <v>41125.283159722225</v>
      </c>
      <c r="P1239" s="18">
        <f t="shared" si="77"/>
        <v>41145.283159722225</v>
      </c>
      <c r="Q1239" t="s">
        <v>8286</v>
      </c>
      <c r="R1239" s="7" t="e">
        <f t="shared" si="79"/>
        <v>#DIV/0!</v>
      </c>
      <c r="S1239" s="12" t="s">
        <v>8324</v>
      </c>
      <c r="T1239" t="s">
        <v>8339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7">
        <v>1000</v>
      </c>
      <c r="E1240">
        <v>178</v>
      </c>
      <c r="F1240" t="s">
        <v>8220</v>
      </c>
      <c r="G1240" t="s">
        <v>8224</v>
      </c>
      <c r="H1240" t="s">
        <v>8246</v>
      </c>
      <c r="I1240" s="9">
        <v>1312641536</v>
      </c>
      <c r="J1240">
        <v>1310049536</v>
      </c>
      <c r="K1240" t="b">
        <v>0</v>
      </c>
      <c r="L1240">
        <v>3</v>
      </c>
      <c r="M1240" t="b">
        <v>0</v>
      </c>
      <c r="N1240" s="11">
        <f t="shared" si="78"/>
        <v>17.8</v>
      </c>
      <c r="O1240" s="22">
        <f t="shared" si="76"/>
        <v>40731.61037037037</v>
      </c>
      <c r="P1240" s="18">
        <f t="shared" si="77"/>
        <v>40761.61037037037</v>
      </c>
      <c r="Q1240" t="s">
        <v>8286</v>
      </c>
      <c r="R1240" s="7">
        <f t="shared" si="79"/>
        <v>59.333333333333336</v>
      </c>
      <c r="S1240" s="12" t="s">
        <v>8324</v>
      </c>
      <c r="T1240" t="s">
        <v>8339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7">
        <v>2500</v>
      </c>
      <c r="E1241">
        <v>0</v>
      </c>
      <c r="F1241" t="s">
        <v>8220</v>
      </c>
      <c r="G1241" t="s">
        <v>8224</v>
      </c>
      <c r="H1241" t="s">
        <v>8246</v>
      </c>
      <c r="I1241" s="9">
        <v>1325804767</v>
      </c>
      <c r="J1241">
        <v>1323212767</v>
      </c>
      <c r="K1241" t="b">
        <v>0</v>
      </c>
      <c r="L1241">
        <v>0</v>
      </c>
      <c r="M1241" t="b">
        <v>0</v>
      </c>
      <c r="N1241" s="11">
        <f t="shared" si="78"/>
        <v>0</v>
      </c>
      <c r="O1241" s="22">
        <f t="shared" si="76"/>
        <v>40883.962581018517</v>
      </c>
      <c r="P1241" s="18">
        <f t="shared" si="77"/>
        <v>40913.962581018517</v>
      </c>
      <c r="Q1241" t="s">
        <v>8286</v>
      </c>
      <c r="R1241" s="7" t="e">
        <f t="shared" si="79"/>
        <v>#DIV/0!</v>
      </c>
      <c r="S1241" s="12" t="s">
        <v>8324</v>
      </c>
      <c r="T1241" t="s">
        <v>8339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7">
        <v>8000</v>
      </c>
      <c r="E1242">
        <v>241</v>
      </c>
      <c r="F1242" t="s">
        <v>8220</v>
      </c>
      <c r="G1242" t="s">
        <v>8224</v>
      </c>
      <c r="H1242" t="s">
        <v>8246</v>
      </c>
      <c r="I1242" s="9">
        <v>1373665860</v>
      </c>
      <c r="J1242">
        <v>1368579457</v>
      </c>
      <c r="K1242" t="b">
        <v>0</v>
      </c>
      <c r="L1242">
        <v>8</v>
      </c>
      <c r="M1242" t="b">
        <v>0</v>
      </c>
      <c r="N1242" s="11">
        <f t="shared" si="78"/>
        <v>3.0124999999999997</v>
      </c>
      <c r="O1242" s="22">
        <f t="shared" si="76"/>
        <v>41409.040011574078</v>
      </c>
      <c r="P1242" s="18">
        <f t="shared" si="77"/>
        <v>41467.910416666666</v>
      </c>
      <c r="Q1242" t="s">
        <v>8286</v>
      </c>
      <c r="R1242" s="7">
        <f t="shared" si="79"/>
        <v>30.125</v>
      </c>
      <c r="S1242" s="12" t="s">
        <v>8324</v>
      </c>
      <c r="T1242" t="s">
        <v>8339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7">
        <v>5000</v>
      </c>
      <c r="E1243">
        <v>2537</v>
      </c>
      <c r="F1243" t="s">
        <v>8220</v>
      </c>
      <c r="G1243" t="s">
        <v>8224</v>
      </c>
      <c r="H1243" t="s">
        <v>8246</v>
      </c>
      <c r="I1243" s="9">
        <v>1414994340</v>
      </c>
      <c r="J1243">
        <v>1413057980</v>
      </c>
      <c r="K1243" t="b">
        <v>0</v>
      </c>
      <c r="L1243">
        <v>34</v>
      </c>
      <c r="M1243" t="b">
        <v>0</v>
      </c>
      <c r="N1243" s="11">
        <f t="shared" si="78"/>
        <v>50.739999999999995</v>
      </c>
      <c r="O1243" s="22">
        <f t="shared" si="76"/>
        <v>41923.837731481479</v>
      </c>
      <c r="P1243" s="18">
        <f t="shared" si="77"/>
        <v>41946.249305555553</v>
      </c>
      <c r="Q1243" t="s">
        <v>8286</v>
      </c>
      <c r="R1243" s="7">
        <f t="shared" si="79"/>
        <v>74.617647058823536</v>
      </c>
      <c r="S1243" s="12" t="s">
        <v>8324</v>
      </c>
      <c r="T1243" t="s">
        <v>8339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7">
        <v>911</v>
      </c>
      <c r="E1244">
        <v>5</v>
      </c>
      <c r="F1244" t="s">
        <v>8220</v>
      </c>
      <c r="G1244" t="s">
        <v>8224</v>
      </c>
      <c r="H1244" t="s">
        <v>8246</v>
      </c>
      <c r="I1244" s="9">
        <v>1315747080</v>
      </c>
      <c r="J1244">
        <v>1314417502</v>
      </c>
      <c r="K1244" t="b">
        <v>0</v>
      </c>
      <c r="L1244">
        <v>1</v>
      </c>
      <c r="M1244" t="b">
        <v>0</v>
      </c>
      <c r="N1244" s="11">
        <f t="shared" si="78"/>
        <v>0.54884742041712409</v>
      </c>
      <c r="O1244" s="22">
        <f t="shared" si="76"/>
        <v>40782.165532407409</v>
      </c>
      <c r="P1244" s="18">
        <f t="shared" si="77"/>
        <v>40797.554166666669</v>
      </c>
      <c r="Q1244" t="s">
        <v>8286</v>
      </c>
      <c r="R1244" s="7">
        <f t="shared" si="79"/>
        <v>5</v>
      </c>
      <c r="S1244" s="12" t="s">
        <v>8324</v>
      </c>
      <c r="T1244" t="s">
        <v>8339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7">
        <v>12000</v>
      </c>
      <c r="E1245">
        <v>1691</v>
      </c>
      <c r="F1245" t="s">
        <v>8220</v>
      </c>
      <c r="G1245" t="s">
        <v>8224</v>
      </c>
      <c r="H1245" t="s">
        <v>8246</v>
      </c>
      <c r="I1245" s="9">
        <v>1310158800</v>
      </c>
      <c r="J1245">
        <v>1304888771</v>
      </c>
      <c r="K1245" t="b">
        <v>0</v>
      </c>
      <c r="L1245">
        <v>38</v>
      </c>
      <c r="M1245" t="b">
        <v>0</v>
      </c>
      <c r="N1245" s="11">
        <f t="shared" si="78"/>
        <v>14.091666666666667</v>
      </c>
      <c r="O1245" s="22">
        <f t="shared" si="76"/>
        <v>40671.879293981481</v>
      </c>
      <c r="P1245" s="18">
        <f t="shared" si="77"/>
        <v>40732.875</v>
      </c>
      <c r="Q1245" t="s">
        <v>8286</v>
      </c>
      <c r="R1245" s="7">
        <f t="shared" si="79"/>
        <v>44.5</v>
      </c>
      <c r="S1245" s="12" t="s">
        <v>8324</v>
      </c>
      <c r="T1245" t="s">
        <v>8339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7">
        <v>2000</v>
      </c>
      <c r="E1246">
        <v>2076</v>
      </c>
      <c r="F1246" t="s">
        <v>8219</v>
      </c>
      <c r="G1246" t="s">
        <v>8224</v>
      </c>
      <c r="H1246" t="s">
        <v>8246</v>
      </c>
      <c r="I1246" s="9">
        <v>1366664400</v>
      </c>
      <c r="J1246">
        <v>1363981723</v>
      </c>
      <c r="K1246" t="b">
        <v>1</v>
      </c>
      <c r="L1246">
        <v>45</v>
      </c>
      <c r="M1246" t="b">
        <v>1</v>
      </c>
      <c r="N1246" s="11">
        <f t="shared" si="78"/>
        <v>103.8</v>
      </c>
      <c r="O1246" s="22">
        <f t="shared" si="76"/>
        <v>41355.825497685182</v>
      </c>
      <c r="P1246" s="18">
        <f t="shared" si="77"/>
        <v>41386.875</v>
      </c>
      <c r="Q1246" t="s">
        <v>8276</v>
      </c>
      <c r="R1246" s="7">
        <f t="shared" si="79"/>
        <v>46.133333333333333</v>
      </c>
      <c r="S1246" s="12" t="s">
        <v>8324</v>
      </c>
      <c r="T1246" t="s">
        <v>8325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7">
        <v>2000</v>
      </c>
      <c r="E1247">
        <v>2405</v>
      </c>
      <c r="F1247" t="s">
        <v>8219</v>
      </c>
      <c r="G1247" t="s">
        <v>8224</v>
      </c>
      <c r="H1247" t="s">
        <v>8246</v>
      </c>
      <c r="I1247" s="9">
        <v>1402755834</v>
      </c>
      <c r="J1247">
        <v>1400163834</v>
      </c>
      <c r="K1247" t="b">
        <v>1</v>
      </c>
      <c r="L1247">
        <v>17</v>
      </c>
      <c r="M1247" t="b">
        <v>1</v>
      </c>
      <c r="N1247" s="11">
        <f t="shared" si="78"/>
        <v>120.24999999999999</v>
      </c>
      <c r="O1247" s="22">
        <f t="shared" si="76"/>
        <v>41774.599930555552</v>
      </c>
      <c r="P1247" s="18">
        <f t="shared" si="77"/>
        <v>41804.599930555552</v>
      </c>
      <c r="Q1247" t="s">
        <v>8276</v>
      </c>
      <c r="R1247" s="7">
        <f t="shared" si="79"/>
        <v>141.47058823529412</v>
      </c>
      <c r="S1247" s="12" t="s">
        <v>8324</v>
      </c>
      <c r="T1247" t="s">
        <v>8325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7">
        <v>2000</v>
      </c>
      <c r="E1248">
        <v>2340</v>
      </c>
      <c r="F1248" t="s">
        <v>8219</v>
      </c>
      <c r="G1248" t="s">
        <v>8224</v>
      </c>
      <c r="H1248" t="s">
        <v>8246</v>
      </c>
      <c r="I1248" s="9">
        <v>1323136949</v>
      </c>
      <c r="J1248">
        <v>1319245349</v>
      </c>
      <c r="K1248" t="b">
        <v>1</v>
      </c>
      <c r="L1248">
        <v>31</v>
      </c>
      <c r="M1248" t="b">
        <v>1</v>
      </c>
      <c r="N1248" s="11">
        <f t="shared" si="78"/>
        <v>117</v>
      </c>
      <c r="O1248" s="22">
        <f t="shared" si="76"/>
        <v>40838.043391203704</v>
      </c>
      <c r="P1248" s="18">
        <f t="shared" si="77"/>
        <v>40883.085057870368</v>
      </c>
      <c r="Q1248" t="s">
        <v>8276</v>
      </c>
      <c r="R1248" s="7">
        <f t="shared" si="79"/>
        <v>75.483870967741936</v>
      </c>
      <c r="S1248" s="12" t="s">
        <v>8324</v>
      </c>
      <c r="T1248" t="s">
        <v>8325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7">
        <v>3500</v>
      </c>
      <c r="E1249">
        <v>4275</v>
      </c>
      <c r="F1249" t="s">
        <v>8219</v>
      </c>
      <c r="G1249" t="s">
        <v>8224</v>
      </c>
      <c r="H1249" t="s">
        <v>8246</v>
      </c>
      <c r="I1249" s="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>
        <f t="shared" si="78"/>
        <v>122.14285714285715</v>
      </c>
      <c r="O1249" s="22">
        <f t="shared" si="76"/>
        <v>41370.292303240742</v>
      </c>
      <c r="P1249" s="18">
        <f t="shared" si="77"/>
        <v>41400.292303240742</v>
      </c>
      <c r="Q1249" t="s">
        <v>8276</v>
      </c>
      <c r="R1249" s="7">
        <f t="shared" si="79"/>
        <v>85.5</v>
      </c>
      <c r="S1249" s="12" t="s">
        <v>8324</v>
      </c>
      <c r="T1249" t="s">
        <v>8325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7">
        <v>2500</v>
      </c>
      <c r="E1250">
        <v>3791</v>
      </c>
      <c r="F1250" t="s">
        <v>8219</v>
      </c>
      <c r="G1250" t="s">
        <v>8224</v>
      </c>
      <c r="H1250" t="s">
        <v>8246</v>
      </c>
      <c r="I1250" s="9">
        <v>1402642740</v>
      </c>
      <c r="J1250">
        <v>1399563953</v>
      </c>
      <c r="K1250" t="b">
        <v>1</v>
      </c>
      <c r="L1250">
        <v>59</v>
      </c>
      <c r="M1250" t="b">
        <v>1</v>
      </c>
      <c r="N1250" s="11">
        <f t="shared" si="78"/>
        <v>151.63999999999999</v>
      </c>
      <c r="O1250" s="22">
        <f t="shared" si="76"/>
        <v>41767.656863425924</v>
      </c>
      <c r="P1250" s="18">
        <f t="shared" si="77"/>
        <v>41803.290972222225</v>
      </c>
      <c r="Q1250" t="s">
        <v>8276</v>
      </c>
      <c r="R1250" s="7">
        <f t="shared" si="79"/>
        <v>64.254237288135599</v>
      </c>
      <c r="S1250" s="12" t="s">
        <v>8324</v>
      </c>
      <c r="T1250" t="s">
        <v>8325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7">
        <v>5000</v>
      </c>
      <c r="E1251">
        <v>5222</v>
      </c>
      <c r="F1251" t="s">
        <v>8219</v>
      </c>
      <c r="G1251" t="s">
        <v>8224</v>
      </c>
      <c r="H1251" t="s">
        <v>8246</v>
      </c>
      <c r="I1251" s="9">
        <v>1341683211</v>
      </c>
      <c r="J1251">
        <v>1339091211</v>
      </c>
      <c r="K1251" t="b">
        <v>1</v>
      </c>
      <c r="L1251">
        <v>81</v>
      </c>
      <c r="M1251" t="b">
        <v>1</v>
      </c>
      <c r="N1251" s="11">
        <f t="shared" si="78"/>
        <v>104.44</v>
      </c>
      <c r="O1251" s="22">
        <f t="shared" si="76"/>
        <v>41067.74086805556</v>
      </c>
      <c r="P1251" s="18">
        <f t="shared" si="77"/>
        <v>41097.74086805556</v>
      </c>
      <c r="Q1251" t="s">
        <v>8276</v>
      </c>
      <c r="R1251" s="7">
        <f t="shared" si="79"/>
        <v>64.46913580246914</v>
      </c>
      <c r="S1251" s="12" t="s">
        <v>8324</v>
      </c>
      <c r="T1251" t="s">
        <v>8325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7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9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>
        <f t="shared" si="78"/>
        <v>200.15333333333331</v>
      </c>
      <c r="O1252" s="22">
        <f t="shared" si="76"/>
        <v>41843.64271990741</v>
      </c>
      <c r="P1252" s="18">
        <f t="shared" si="77"/>
        <v>41888.64271990741</v>
      </c>
      <c r="Q1252" t="s">
        <v>8276</v>
      </c>
      <c r="R1252" s="7">
        <f t="shared" si="79"/>
        <v>118.2007874015748</v>
      </c>
      <c r="S1252" s="12" t="s">
        <v>8324</v>
      </c>
      <c r="T1252" t="s">
        <v>8325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7">
        <v>6000</v>
      </c>
      <c r="E1253">
        <v>6108</v>
      </c>
      <c r="F1253" t="s">
        <v>8219</v>
      </c>
      <c r="G1253" t="s">
        <v>8224</v>
      </c>
      <c r="H1253" t="s">
        <v>8246</v>
      </c>
      <c r="I1253" s="9">
        <v>1316979167</v>
      </c>
      <c r="J1253">
        <v>1311795167</v>
      </c>
      <c r="K1253" t="b">
        <v>1</v>
      </c>
      <c r="L1253">
        <v>74</v>
      </c>
      <c r="M1253" t="b">
        <v>1</v>
      </c>
      <c r="N1253" s="11">
        <f t="shared" si="78"/>
        <v>101.8</v>
      </c>
      <c r="O1253" s="22">
        <f t="shared" si="76"/>
        <v>40751.814432870371</v>
      </c>
      <c r="P1253" s="18">
        <f t="shared" si="77"/>
        <v>40811.814432870371</v>
      </c>
      <c r="Q1253" t="s">
        <v>8276</v>
      </c>
      <c r="R1253" s="7">
        <f t="shared" si="79"/>
        <v>82.540540540540547</v>
      </c>
      <c r="S1253" s="12" t="s">
        <v>8324</v>
      </c>
      <c r="T1253" t="s">
        <v>8325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7">
        <v>3500</v>
      </c>
      <c r="E1254">
        <v>4818</v>
      </c>
      <c r="F1254" t="s">
        <v>8219</v>
      </c>
      <c r="G1254" t="s">
        <v>8224</v>
      </c>
      <c r="H1254" t="s">
        <v>8246</v>
      </c>
      <c r="I1254" s="9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>
        <f t="shared" si="78"/>
        <v>137.65714285714284</v>
      </c>
      <c r="O1254" s="22">
        <f t="shared" si="76"/>
        <v>41543.988067129627</v>
      </c>
      <c r="P1254" s="18">
        <f t="shared" si="77"/>
        <v>41571.988067129627</v>
      </c>
      <c r="Q1254" t="s">
        <v>8276</v>
      </c>
      <c r="R1254" s="7">
        <f t="shared" si="79"/>
        <v>34.170212765957444</v>
      </c>
      <c r="S1254" s="12" t="s">
        <v>8324</v>
      </c>
      <c r="T1254" t="s">
        <v>8325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7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9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>
        <f t="shared" si="78"/>
        <v>303833.2</v>
      </c>
      <c r="O1255" s="22">
        <f t="shared" si="76"/>
        <v>41855.783645833333</v>
      </c>
      <c r="P1255" s="18">
        <f t="shared" si="77"/>
        <v>41885.783645833333</v>
      </c>
      <c r="Q1255" t="s">
        <v>8276</v>
      </c>
      <c r="R1255" s="7">
        <f t="shared" si="79"/>
        <v>42.73322081575246</v>
      </c>
      <c r="S1255" s="12" t="s">
        <v>8324</v>
      </c>
      <c r="T1255" t="s">
        <v>8325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7">
        <v>6700</v>
      </c>
      <c r="E1256">
        <v>13323</v>
      </c>
      <c r="F1256" t="s">
        <v>8219</v>
      </c>
      <c r="G1256" t="s">
        <v>8224</v>
      </c>
      <c r="H1256" t="s">
        <v>8246</v>
      </c>
      <c r="I1256" s="9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>
        <f t="shared" si="78"/>
        <v>198.85074626865671</v>
      </c>
      <c r="O1256" s="22">
        <f t="shared" si="76"/>
        <v>40487.621365740742</v>
      </c>
      <c r="P1256" s="18">
        <f t="shared" si="77"/>
        <v>40544.207638888889</v>
      </c>
      <c r="Q1256" t="s">
        <v>8276</v>
      </c>
      <c r="R1256" s="7">
        <f t="shared" si="79"/>
        <v>94.489361702127653</v>
      </c>
      <c r="S1256" s="12" t="s">
        <v>8324</v>
      </c>
      <c r="T1256" t="s">
        <v>8325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7">
        <v>3000</v>
      </c>
      <c r="E1257">
        <v>6071</v>
      </c>
      <c r="F1257" t="s">
        <v>8219</v>
      </c>
      <c r="G1257" t="s">
        <v>8224</v>
      </c>
      <c r="H1257" t="s">
        <v>8246</v>
      </c>
      <c r="I1257" s="9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>
        <f t="shared" si="78"/>
        <v>202.36666666666667</v>
      </c>
      <c r="O1257" s="22">
        <f t="shared" si="76"/>
        <v>41579.845509259263</v>
      </c>
      <c r="P1257" s="18">
        <f t="shared" si="77"/>
        <v>41609.887175925927</v>
      </c>
      <c r="Q1257" t="s">
        <v>8276</v>
      </c>
      <c r="R1257" s="7">
        <f t="shared" si="79"/>
        <v>55.697247706422019</v>
      </c>
      <c r="S1257" s="12" t="s">
        <v>8324</v>
      </c>
      <c r="T1257" t="s">
        <v>8325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7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9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>
        <f t="shared" si="78"/>
        <v>117.96376666666666</v>
      </c>
      <c r="O1258" s="22">
        <f t="shared" si="76"/>
        <v>40921.919340277782</v>
      </c>
      <c r="P1258" s="18">
        <f t="shared" si="77"/>
        <v>40951.919340277782</v>
      </c>
      <c r="Q1258" t="s">
        <v>8276</v>
      </c>
      <c r="R1258" s="7">
        <f t="shared" si="79"/>
        <v>98.030831024930734</v>
      </c>
      <c r="S1258" s="12" t="s">
        <v>8324</v>
      </c>
      <c r="T1258" t="s">
        <v>8325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7">
        <v>5500</v>
      </c>
      <c r="E1259">
        <v>16210</v>
      </c>
      <c r="F1259" t="s">
        <v>8219</v>
      </c>
      <c r="G1259" t="s">
        <v>8224</v>
      </c>
      <c r="H1259" t="s">
        <v>8246</v>
      </c>
      <c r="I1259" s="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>
        <f t="shared" si="78"/>
        <v>294.72727272727275</v>
      </c>
      <c r="O1259" s="22">
        <f t="shared" si="76"/>
        <v>40587.085532407407</v>
      </c>
      <c r="P1259" s="18">
        <f t="shared" si="77"/>
        <v>40636.043865740743</v>
      </c>
      <c r="Q1259" t="s">
        <v>8276</v>
      </c>
      <c r="R1259" s="7">
        <f t="shared" si="79"/>
        <v>92.102272727272734</v>
      </c>
      <c r="S1259" s="12" t="s">
        <v>8324</v>
      </c>
      <c r="T1259" t="s">
        <v>8325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7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9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>
        <f t="shared" si="78"/>
        <v>213.14633333333336</v>
      </c>
      <c r="O1260" s="22">
        <f t="shared" si="76"/>
        <v>41487.611250000002</v>
      </c>
      <c r="P1260" s="18">
        <f t="shared" si="77"/>
        <v>41517.611250000002</v>
      </c>
      <c r="Q1260" t="s">
        <v>8276</v>
      </c>
      <c r="R1260" s="7">
        <f t="shared" si="79"/>
        <v>38.175462686567165</v>
      </c>
      <c r="S1260" s="12" t="s">
        <v>8324</v>
      </c>
      <c r="T1260" t="s">
        <v>8325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7">
        <v>2500</v>
      </c>
      <c r="E1261">
        <v>2606</v>
      </c>
      <c r="F1261" t="s">
        <v>8219</v>
      </c>
      <c r="G1261" t="s">
        <v>8224</v>
      </c>
      <c r="H1261" t="s">
        <v>8246</v>
      </c>
      <c r="I1261" s="9">
        <v>1402286340</v>
      </c>
      <c r="J1261">
        <v>1399504664</v>
      </c>
      <c r="K1261" t="b">
        <v>1</v>
      </c>
      <c r="L1261">
        <v>96</v>
      </c>
      <c r="M1261" t="b">
        <v>1</v>
      </c>
      <c r="N1261" s="11">
        <f t="shared" si="78"/>
        <v>104.24</v>
      </c>
      <c r="O1261" s="22">
        <f t="shared" si="76"/>
        <v>41766.970648148148</v>
      </c>
      <c r="P1261" s="18">
        <f t="shared" si="77"/>
        <v>41799.165972222225</v>
      </c>
      <c r="Q1261" t="s">
        <v>8276</v>
      </c>
      <c r="R1261" s="7">
        <f t="shared" si="79"/>
        <v>27.145833333333332</v>
      </c>
      <c r="S1261" s="12" t="s">
        <v>8324</v>
      </c>
      <c r="T1261" t="s">
        <v>8325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7">
        <v>3300</v>
      </c>
      <c r="E1262">
        <v>3751</v>
      </c>
      <c r="F1262" t="s">
        <v>8219</v>
      </c>
      <c r="G1262" t="s">
        <v>8224</v>
      </c>
      <c r="H1262" t="s">
        <v>8246</v>
      </c>
      <c r="I1262" s="9">
        <v>1393445620</v>
      </c>
      <c r="J1262">
        <v>1390853620</v>
      </c>
      <c r="K1262" t="b">
        <v>1</v>
      </c>
      <c r="L1262">
        <v>74</v>
      </c>
      <c r="M1262" t="b">
        <v>1</v>
      </c>
      <c r="N1262" s="11">
        <f t="shared" si="78"/>
        <v>113.66666666666667</v>
      </c>
      <c r="O1262" s="22">
        <f t="shared" si="76"/>
        <v>41666.842824074076</v>
      </c>
      <c r="P1262" s="18">
        <f t="shared" si="77"/>
        <v>41696.842824074076</v>
      </c>
      <c r="Q1262" t="s">
        <v>8276</v>
      </c>
      <c r="R1262" s="7">
        <f t="shared" si="79"/>
        <v>50.689189189189186</v>
      </c>
      <c r="S1262" s="12" t="s">
        <v>8324</v>
      </c>
      <c r="T1262" t="s">
        <v>8325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7">
        <v>2000</v>
      </c>
      <c r="E1263">
        <v>2025</v>
      </c>
      <c r="F1263" t="s">
        <v>8219</v>
      </c>
      <c r="G1263" t="s">
        <v>8224</v>
      </c>
      <c r="H1263" t="s">
        <v>8246</v>
      </c>
      <c r="I1263" s="9">
        <v>1390983227</v>
      </c>
      <c r="J1263">
        <v>1388391227</v>
      </c>
      <c r="K1263" t="b">
        <v>1</v>
      </c>
      <c r="L1263">
        <v>52</v>
      </c>
      <c r="M1263" t="b">
        <v>1</v>
      </c>
      <c r="N1263" s="11">
        <f t="shared" si="78"/>
        <v>101.25</v>
      </c>
      <c r="O1263" s="22">
        <f t="shared" si="76"/>
        <v>41638.342905092592</v>
      </c>
      <c r="P1263" s="18">
        <f t="shared" si="77"/>
        <v>41668.342905092592</v>
      </c>
      <c r="Q1263" t="s">
        <v>8276</v>
      </c>
      <c r="R1263" s="7">
        <f t="shared" si="79"/>
        <v>38.942307692307693</v>
      </c>
      <c r="S1263" s="12" t="s">
        <v>8324</v>
      </c>
      <c r="T1263" t="s">
        <v>8325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7">
        <v>6500</v>
      </c>
      <c r="E1264">
        <v>8152</v>
      </c>
      <c r="F1264" t="s">
        <v>8219</v>
      </c>
      <c r="G1264" t="s">
        <v>8229</v>
      </c>
      <c r="H1264" t="s">
        <v>8251</v>
      </c>
      <c r="I1264" s="9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>
        <f t="shared" si="78"/>
        <v>125.41538461538462</v>
      </c>
      <c r="O1264" s="22">
        <f t="shared" si="76"/>
        <v>41656.762638888889</v>
      </c>
      <c r="P1264" s="18">
        <f t="shared" si="77"/>
        <v>41686.762638888889</v>
      </c>
      <c r="Q1264" t="s">
        <v>8276</v>
      </c>
      <c r="R1264" s="7">
        <f t="shared" si="79"/>
        <v>77.638095238095232</v>
      </c>
      <c r="S1264" s="12" t="s">
        <v>8324</v>
      </c>
      <c r="T1264" t="s">
        <v>8325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7">
        <v>1500</v>
      </c>
      <c r="E1265">
        <v>1785</v>
      </c>
      <c r="F1265" t="s">
        <v>8219</v>
      </c>
      <c r="G1265" t="s">
        <v>8224</v>
      </c>
      <c r="H1265" t="s">
        <v>8246</v>
      </c>
      <c r="I1265" s="9">
        <v>1396054800</v>
      </c>
      <c r="J1265">
        <v>1393034470</v>
      </c>
      <c r="K1265" t="b">
        <v>1</v>
      </c>
      <c r="L1265">
        <v>41</v>
      </c>
      <c r="M1265" t="b">
        <v>1</v>
      </c>
      <c r="N1265" s="11">
        <f t="shared" si="78"/>
        <v>119</v>
      </c>
      <c r="O1265" s="22">
        <f t="shared" si="76"/>
        <v>41692.084143518521</v>
      </c>
      <c r="P1265" s="18">
        <f t="shared" si="77"/>
        <v>41727.041666666664</v>
      </c>
      <c r="Q1265" t="s">
        <v>8276</v>
      </c>
      <c r="R1265" s="7">
        <f t="shared" si="79"/>
        <v>43.536585365853661</v>
      </c>
      <c r="S1265" s="12" t="s">
        <v>8324</v>
      </c>
      <c r="T1265" t="s">
        <v>8325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7">
        <v>650</v>
      </c>
      <c r="E1266">
        <v>1082</v>
      </c>
      <c r="F1266" t="s">
        <v>8219</v>
      </c>
      <c r="G1266" t="s">
        <v>8224</v>
      </c>
      <c r="H1266" t="s">
        <v>8246</v>
      </c>
      <c r="I1266" s="9">
        <v>1383062083</v>
      </c>
      <c r="J1266">
        <v>1380556483</v>
      </c>
      <c r="K1266" t="b">
        <v>1</v>
      </c>
      <c r="L1266">
        <v>34</v>
      </c>
      <c r="M1266" t="b">
        <v>1</v>
      </c>
      <c r="N1266" s="11">
        <f t="shared" si="78"/>
        <v>166.46153846153845</v>
      </c>
      <c r="O1266" s="22">
        <f t="shared" si="76"/>
        <v>41547.662997685184</v>
      </c>
      <c r="P1266" s="18">
        <f t="shared" si="77"/>
        <v>41576.662997685184</v>
      </c>
      <c r="Q1266" t="s">
        <v>8276</v>
      </c>
      <c r="R1266" s="7">
        <f t="shared" si="79"/>
        <v>31.823529411764707</v>
      </c>
      <c r="S1266" s="12" t="s">
        <v>8324</v>
      </c>
      <c r="T1266" t="s">
        <v>8325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9">
        <v>1291131815</v>
      </c>
      <c r="J1267">
        <v>1287071015</v>
      </c>
      <c r="K1267" t="b">
        <v>1</v>
      </c>
      <c r="L1267">
        <v>66</v>
      </c>
      <c r="M1267" t="b">
        <v>1</v>
      </c>
      <c r="N1267" s="11">
        <f t="shared" si="78"/>
        <v>119.14771428571429</v>
      </c>
      <c r="O1267" s="22">
        <f t="shared" si="76"/>
        <v>40465.655266203699</v>
      </c>
      <c r="P1267" s="18">
        <f t="shared" si="77"/>
        <v>40512.655266203699</v>
      </c>
      <c r="Q1267" t="s">
        <v>8276</v>
      </c>
      <c r="R1267" s="7">
        <f t="shared" si="79"/>
        <v>63.184393939393942</v>
      </c>
      <c r="S1267" s="12" t="s">
        <v>8324</v>
      </c>
      <c r="T1267" t="s">
        <v>8325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7">
        <v>9500</v>
      </c>
      <c r="E1268">
        <v>9545</v>
      </c>
      <c r="F1268" t="s">
        <v>8219</v>
      </c>
      <c r="G1268" t="s">
        <v>8224</v>
      </c>
      <c r="H1268" t="s">
        <v>8246</v>
      </c>
      <c r="I1268" s="9">
        <v>1389474145</v>
      </c>
      <c r="J1268">
        <v>1386882145</v>
      </c>
      <c r="K1268" t="b">
        <v>1</v>
      </c>
      <c r="L1268">
        <v>50</v>
      </c>
      <c r="M1268" t="b">
        <v>1</v>
      </c>
      <c r="N1268" s="11">
        <f t="shared" si="78"/>
        <v>100.47368421052632</v>
      </c>
      <c r="O1268" s="22">
        <f t="shared" si="76"/>
        <v>41620.87667824074</v>
      </c>
      <c r="P1268" s="18">
        <f t="shared" si="77"/>
        <v>41650.87667824074</v>
      </c>
      <c r="Q1268" t="s">
        <v>8276</v>
      </c>
      <c r="R1268" s="7">
        <f t="shared" si="79"/>
        <v>190.9</v>
      </c>
      <c r="S1268" s="12" t="s">
        <v>8324</v>
      </c>
      <c r="T1268" t="s">
        <v>8325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7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>
        <f t="shared" si="78"/>
        <v>101.8</v>
      </c>
      <c r="O1269" s="22">
        <f t="shared" si="76"/>
        <v>41449.585162037038</v>
      </c>
      <c r="P1269" s="18">
        <f t="shared" si="77"/>
        <v>41479.585162037038</v>
      </c>
      <c r="Q1269" t="s">
        <v>8276</v>
      </c>
      <c r="R1269" s="7">
        <f t="shared" si="79"/>
        <v>140.85534591194968</v>
      </c>
      <c r="S1269" s="12" t="s">
        <v>8324</v>
      </c>
      <c r="T1269" t="s">
        <v>8325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7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9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>
        <f t="shared" si="78"/>
        <v>116.66666666666667</v>
      </c>
      <c r="O1270" s="22">
        <f t="shared" si="76"/>
        <v>41507.845451388886</v>
      </c>
      <c r="P1270" s="18">
        <f t="shared" si="77"/>
        <v>41537.845451388886</v>
      </c>
      <c r="Q1270" t="s">
        <v>8276</v>
      </c>
      <c r="R1270" s="7">
        <f t="shared" si="79"/>
        <v>76.92307692307692</v>
      </c>
      <c r="S1270" s="12" t="s">
        <v>8324</v>
      </c>
      <c r="T1270" t="s">
        <v>8325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7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9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>
        <f t="shared" si="78"/>
        <v>108.64893617021276</v>
      </c>
      <c r="O1271" s="22">
        <f t="shared" si="76"/>
        <v>42445.823055555549</v>
      </c>
      <c r="P1271" s="18">
        <f t="shared" si="77"/>
        <v>42476</v>
      </c>
      <c r="Q1271" t="s">
        <v>8276</v>
      </c>
      <c r="R1271" s="7">
        <f t="shared" si="79"/>
        <v>99.15533980582525</v>
      </c>
      <c r="S1271" s="12" t="s">
        <v>8324</v>
      </c>
      <c r="T1271" t="s">
        <v>8325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7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9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>
        <f t="shared" si="78"/>
        <v>114.72</v>
      </c>
      <c r="O1272" s="22">
        <f t="shared" si="76"/>
        <v>40933.856967592597</v>
      </c>
      <c r="P1272" s="18">
        <f t="shared" si="77"/>
        <v>40993.815300925926</v>
      </c>
      <c r="Q1272" t="s">
        <v>8276</v>
      </c>
      <c r="R1272" s="7">
        <f t="shared" si="79"/>
        <v>67.881656804733723</v>
      </c>
      <c r="S1272" s="12" t="s">
        <v>8324</v>
      </c>
      <c r="T1272" t="s">
        <v>8325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7">
        <v>7500</v>
      </c>
      <c r="E1273">
        <v>7635</v>
      </c>
      <c r="F1273" t="s">
        <v>8219</v>
      </c>
      <c r="G1273" t="s">
        <v>8224</v>
      </c>
      <c r="H1273" t="s">
        <v>8246</v>
      </c>
      <c r="I1273" s="9">
        <v>1384363459</v>
      </c>
      <c r="J1273">
        <v>1381767859</v>
      </c>
      <c r="K1273" t="b">
        <v>1</v>
      </c>
      <c r="L1273">
        <v>31</v>
      </c>
      <c r="M1273" t="b">
        <v>1</v>
      </c>
      <c r="N1273" s="11">
        <f t="shared" si="78"/>
        <v>101.8</v>
      </c>
      <c r="O1273" s="22">
        <f t="shared" si="76"/>
        <v>41561.683553240742</v>
      </c>
      <c r="P1273" s="18">
        <f t="shared" si="77"/>
        <v>41591.725219907406</v>
      </c>
      <c r="Q1273" t="s">
        <v>8276</v>
      </c>
      <c r="R1273" s="7">
        <f t="shared" si="79"/>
        <v>246.29032258064515</v>
      </c>
      <c r="S1273" s="12" t="s">
        <v>8324</v>
      </c>
      <c r="T1273" t="s">
        <v>8325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7">
        <v>5000</v>
      </c>
      <c r="E1274">
        <v>5300</v>
      </c>
      <c r="F1274" t="s">
        <v>8219</v>
      </c>
      <c r="G1274" t="s">
        <v>8224</v>
      </c>
      <c r="H1274" t="s">
        <v>8246</v>
      </c>
      <c r="I1274" s="9">
        <v>1276574400</v>
      </c>
      <c r="J1274">
        <v>1270576379</v>
      </c>
      <c r="K1274" t="b">
        <v>1</v>
      </c>
      <c r="L1274">
        <v>28</v>
      </c>
      <c r="M1274" t="b">
        <v>1</v>
      </c>
      <c r="N1274" s="11">
        <f t="shared" si="78"/>
        <v>106</v>
      </c>
      <c r="O1274" s="22">
        <f t="shared" si="76"/>
        <v>40274.745127314818</v>
      </c>
      <c r="P1274" s="18">
        <f t="shared" si="77"/>
        <v>40344.166666666664</v>
      </c>
      <c r="Q1274" t="s">
        <v>8276</v>
      </c>
      <c r="R1274" s="7">
        <f t="shared" si="79"/>
        <v>189.28571428571428</v>
      </c>
      <c r="S1274" s="12" t="s">
        <v>8324</v>
      </c>
      <c r="T1274" t="s">
        <v>8325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7">
        <v>4000</v>
      </c>
      <c r="E1275">
        <v>4140</v>
      </c>
      <c r="F1275" t="s">
        <v>8219</v>
      </c>
      <c r="G1275" t="s">
        <v>8229</v>
      </c>
      <c r="H1275" t="s">
        <v>8251</v>
      </c>
      <c r="I1275" s="9">
        <v>1409506291</v>
      </c>
      <c r="J1275">
        <v>1406914291</v>
      </c>
      <c r="K1275" t="b">
        <v>1</v>
      </c>
      <c r="L1275">
        <v>54</v>
      </c>
      <c r="M1275" t="b">
        <v>1</v>
      </c>
      <c r="N1275" s="11">
        <f t="shared" si="78"/>
        <v>103.49999999999999</v>
      </c>
      <c r="O1275" s="22">
        <f t="shared" si="76"/>
        <v>41852.730219907404</v>
      </c>
      <c r="P1275" s="18">
        <f t="shared" si="77"/>
        <v>41882.730219907404</v>
      </c>
      <c r="Q1275" t="s">
        <v>8276</v>
      </c>
      <c r="R1275" s="7">
        <f t="shared" si="79"/>
        <v>76.666666666666671</v>
      </c>
      <c r="S1275" s="12" t="s">
        <v>8324</v>
      </c>
      <c r="T1275" t="s">
        <v>8325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7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9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>
        <f t="shared" si="78"/>
        <v>154.97535999999999</v>
      </c>
      <c r="O1276" s="22">
        <f t="shared" si="76"/>
        <v>41116.690104166664</v>
      </c>
      <c r="P1276" s="18">
        <f t="shared" si="77"/>
        <v>41151.690104166664</v>
      </c>
      <c r="Q1276" t="s">
        <v>8276</v>
      </c>
      <c r="R1276" s="7">
        <f t="shared" si="79"/>
        <v>82.963254817987149</v>
      </c>
      <c r="S1276" s="12" t="s">
        <v>8324</v>
      </c>
      <c r="T1276" t="s">
        <v>8325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9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>
        <f t="shared" si="78"/>
        <v>162.14066666666668</v>
      </c>
      <c r="O1277" s="22">
        <f t="shared" si="76"/>
        <v>41458.867905092593</v>
      </c>
      <c r="P1277" s="18">
        <f t="shared" si="77"/>
        <v>41493.867905092593</v>
      </c>
      <c r="Q1277" t="s">
        <v>8276</v>
      </c>
      <c r="R1277" s="7">
        <f t="shared" si="79"/>
        <v>62.522107969151669</v>
      </c>
      <c r="S1277" s="12" t="s">
        <v>8324</v>
      </c>
      <c r="T1277" t="s">
        <v>8325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7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9">
        <v>1251777600</v>
      </c>
      <c r="J1278">
        <v>1247504047</v>
      </c>
      <c r="K1278" t="b">
        <v>1</v>
      </c>
      <c r="L1278">
        <v>68</v>
      </c>
      <c r="M1278" t="b">
        <v>1</v>
      </c>
      <c r="N1278" s="11">
        <f t="shared" si="78"/>
        <v>104.42100000000001</v>
      </c>
      <c r="O1278" s="22">
        <f t="shared" si="76"/>
        <v>40007.704247685186</v>
      </c>
      <c r="P1278" s="18">
        <f t="shared" si="77"/>
        <v>40057.166666666664</v>
      </c>
      <c r="Q1278" t="s">
        <v>8276</v>
      </c>
      <c r="R1278" s="7">
        <f t="shared" si="79"/>
        <v>46.06808823529412</v>
      </c>
      <c r="S1278" s="12" t="s">
        <v>8324</v>
      </c>
      <c r="T1278" t="s">
        <v>8325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7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>
        <f t="shared" si="78"/>
        <v>106.12433333333333</v>
      </c>
      <c r="O1279" s="22">
        <f t="shared" si="76"/>
        <v>41121.561886574076</v>
      </c>
      <c r="P1279" s="18">
        <f t="shared" si="77"/>
        <v>41156.561886574076</v>
      </c>
      <c r="Q1279" t="s">
        <v>8276</v>
      </c>
      <c r="R1279" s="7">
        <f t="shared" si="79"/>
        <v>38.543946731234868</v>
      </c>
      <c r="S1279" s="12" t="s">
        <v>8324</v>
      </c>
      <c r="T1279" t="s">
        <v>8325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7">
        <v>6500</v>
      </c>
      <c r="E1280">
        <v>10071</v>
      </c>
      <c r="F1280" t="s">
        <v>8219</v>
      </c>
      <c r="G1280" t="s">
        <v>8224</v>
      </c>
      <c r="H1280" t="s">
        <v>8246</v>
      </c>
      <c r="I1280" s="9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>
        <f t="shared" si="78"/>
        <v>154.93846153846152</v>
      </c>
      <c r="O1280" s="22">
        <f t="shared" si="76"/>
        <v>41786.555162037039</v>
      </c>
      <c r="P1280" s="18">
        <f t="shared" si="77"/>
        <v>41815.083333333336</v>
      </c>
      <c r="Q1280" t="s">
        <v>8276</v>
      </c>
      <c r="R1280" s="7">
        <f t="shared" si="79"/>
        <v>53.005263157894738</v>
      </c>
      <c r="S1280" s="12" t="s">
        <v>8324</v>
      </c>
      <c r="T1280" t="s">
        <v>8325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7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9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>
        <f t="shared" si="78"/>
        <v>110.77157238734421</v>
      </c>
      <c r="O1281" s="22">
        <f t="shared" si="76"/>
        <v>41682.099189814813</v>
      </c>
      <c r="P1281" s="18">
        <f t="shared" si="77"/>
        <v>41722.057523148149</v>
      </c>
      <c r="Q1281" t="s">
        <v>8276</v>
      </c>
      <c r="R1281" s="7">
        <f t="shared" si="79"/>
        <v>73.355396825396824</v>
      </c>
      <c r="S1281" s="12" t="s">
        <v>8324</v>
      </c>
      <c r="T1281" t="s">
        <v>8325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7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9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>
        <f t="shared" si="78"/>
        <v>110.91186666666665</v>
      </c>
      <c r="O1282" s="22">
        <f t="shared" ref="O1282:O1345" si="80">(((J1282/60)/60)/24)+DATE(1970,1,1)</f>
        <v>40513.757569444446</v>
      </c>
      <c r="P1282" s="18">
        <f t="shared" ref="P1282:P1345" si="81">(((I1282/60)/60)/24)+DATE(1970,1,1)</f>
        <v>40603.757569444446</v>
      </c>
      <c r="Q1282" t="s">
        <v>8276</v>
      </c>
      <c r="R1282" s="7">
        <f t="shared" si="79"/>
        <v>127.97523076923076</v>
      </c>
      <c r="S1282" s="12" t="s">
        <v>8324</v>
      </c>
      <c r="T1282" t="s">
        <v>8325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7">
        <v>7000</v>
      </c>
      <c r="E1283">
        <v>7750</v>
      </c>
      <c r="F1283" t="s">
        <v>8219</v>
      </c>
      <c r="G1283" t="s">
        <v>8224</v>
      </c>
      <c r="H1283" t="s">
        <v>8246</v>
      </c>
      <c r="I1283" s="9">
        <v>1375033836</v>
      </c>
      <c r="J1283">
        <v>1373305836</v>
      </c>
      <c r="K1283" t="b">
        <v>1</v>
      </c>
      <c r="L1283">
        <v>74</v>
      </c>
      <c r="M1283" t="b">
        <v>1</v>
      </c>
      <c r="N1283" s="11">
        <f t="shared" ref="N1283:N1346" si="82">E1283/D1283*100</f>
        <v>110.71428571428572</v>
      </c>
      <c r="O1283" s="22">
        <f t="shared" si="80"/>
        <v>41463.743472222224</v>
      </c>
      <c r="P1283" s="18">
        <f t="shared" si="81"/>
        <v>41483.743472222224</v>
      </c>
      <c r="Q1283" t="s">
        <v>8276</v>
      </c>
      <c r="R1283" s="7">
        <f t="shared" ref="R1283:R1346" si="83">E1283/L1283</f>
        <v>104.72972972972973</v>
      </c>
      <c r="S1283" s="12" t="s">
        <v>8324</v>
      </c>
      <c r="T1283" t="s">
        <v>8325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7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9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>
        <f t="shared" si="82"/>
        <v>123.61333333333333</v>
      </c>
      <c r="O1284" s="22">
        <f t="shared" si="80"/>
        <v>41586.475173611114</v>
      </c>
      <c r="P1284" s="18">
        <f t="shared" si="81"/>
        <v>41617.207638888889</v>
      </c>
      <c r="Q1284" t="s">
        <v>8276</v>
      </c>
      <c r="R1284" s="7">
        <f t="shared" si="83"/>
        <v>67.671532846715323</v>
      </c>
      <c r="S1284" s="12" t="s">
        <v>8324</v>
      </c>
      <c r="T1284" t="s">
        <v>8325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7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9">
        <v>1362974400</v>
      </c>
      <c r="J1285">
        <v>1360948389</v>
      </c>
      <c r="K1285" t="b">
        <v>1</v>
      </c>
      <c r="L1285">
        <v>22</v>
      </c>
      <c r="M1285" t="b">
        <v>1</v>
      </c>
      <c r="N1285" s="11">
        <f t="shared" si="82"/>
        <v>211.05</v>
      </c>
      <c r="O1285" s="22">
        <f t="shared" si="80"/>
        <v>41320.717465277776</v>
      </c>
      <c r="P1285" s="18">
        <f t="shared" si="81"/>
        <v>41344.166666666664</v>
      </c>
      <c r="Q1285" t="s">
        <v>8276</v>
      </c>
      <c r="R1285" s="7">
        <f t="shared" si="83"/>
        <v>95.931818181818187</v>
      </c>
      <c r="S1285" s="12" t="s">
        <v>8324</v>
      </c>
      <c r="T1285" t="s">
        <v>8325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7">
        <v>2000</v>
      </c>
      <c r="E1286">
        <v>2020</v>
      </c>
      <c r="F1286" t="s">
        <v>8219</v>
      </c>
      <c r="G1286" t="s">
        <v>8224</v>
      </c>
      <c r="H1286" t="s">
        <v>8246</v>
      </c>
      <c r="I1286" s="9">
        <v>1483203540</v>
      </c>
      <c r="J1286">
        <v>1481175482</v>
      </c>
      <c r="K1286" t="b">
        <v>0</v>
      </c>
      <c r="L1286">
        <v>31</v>
      </c>
      <c r="M1286" t="b">
        <v>1</v>
      </c>
      <c r="N1286" s="11">
        <f t="shared" si="82"/>
        <v>101</v>
      </c>
      <c r="O1286" s="22">
        <f t="shared" si="80"/>
        <v>42712.23474537037</v>
      </c>
      <c r="P1286" s="18">
        <f t="shared" si="81"/>
        <v>42735.707638888889</v>
      </c>
      <c r="Q1286" t="s">
        <v>8271</v>
      </c>
      <c r="R1286" s="7">
        <f t="shared" si="83"/>
        <v>65.161290322580641</v>
      </c>
      <c r="S1286" s="12" t="s">
        <v>8316</v>
      </c>
      <c r="T1286" t="s">
        <v>8317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7">
        <v>2000</v>
      </c>
      <c r="E1287">
        <v>2033</v>
      </c>
      <c r="F1287" t="s">
        <v>8219</v>
      </c>
      <c r="G1287" t="s">
        <v>8225</v>
      </c>
      <c r="H1287" t="s">
        <v>8247</v>
      </c>
      <c r="I1287" s="9">
        <v>1434808775</v>
      </c>
      <c r="J1287">
        <v>1433512775</v>
      </c>
      <c r="K1287" t="b">
        <v>0</v>
      </c>
      <c r="L1287">
        <v>63</v>
      </c>
      <c r="M1287" t="b">
        <v>1</v>
      </c>
      <c r="N1287" s="11">
        <f t="shared" si="82"/>
        <v>101.64999999999999</v>
      </c>
      <c r="O1287" s="22">
        <f t="shared" si="80"/>
        <v>42160.583043981482</v>
      </c>
      <c r="P1287" s="18">
        <f t="shared" si="81"/>
        <v>42175.583043981482</v>
      </c>
      <c r="Q1287" t="s">
        <v>8271</v>
      </c>
      <c r="R1287" s="7">
        <f t="shared" si="83"/>
        <v>32.269841269841272</v>
      </c>
      <c r="S1287" s="12" t="s">
        <v>8316</v>
      </c>
      <c r="T1287" t="s">
        <v>8317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7">
        <v>1500</v>
      </c>
      <c r="E1288">
        <v>1625</v>
      </c>
      <c r="F1288" t="s">
        <v>8219</v>
      </c>
      <c r="G1288" t="s">
        <v>8225</v>
      </c>
      <c r="H1288" t="s">
        <v>8247</v>
      </c>
      <c r="I1288" s="9">
        <v>1424181600</v>
      </c>
      <c r="J1288">
        <v>1423041227</v>
      </c>
      <c r="K1288" t="b">
        <v>0</v>
      </c>
      <c r="L1288">
        <v>20</v>
      </c>
      <c r="M1288" t="b">
        <v>1</v>
      </c>
      <c r="N1288" s="11">
        <f t="shared" si="82"/>
        <v>108.33333333333333</v>
      </c>
      <c r="O1288" s="22">
        <f t="shared" si="80"/>
        <v>42039.384571759263</v>
      </c>
      <c r="P1288" s="18">
        <f t="shared" si="81"/>
        <v>42052.583333333328</v>
      </c>
      <c r="Q1288" t="s">
        <v>8271</v>
      </c>
      <c r="R1288" s="7">
        <f t="shared" si="83"/>
        <v>81.25</v>
      </c>
      <c r="S1288" s="12" t="s">
        <v>8316</v>
      </c>
      <c r="T1288" t="s">
        <v>8317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7">
        <v>250</v>
      </c>
      <c r="E1289">
        <v>605</v>
      </c>
      <c r="F1289" t="s">
        <v>8219</v>
      </c>
      <c r="G1289" t="s">
        <v>8225</v>
      </c>
      <c r="H1289" t="s">
        <v>8247</v>
      </c>
      <c r="I1289" s="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>
        <f t="shared" si="82"/>
        <v>242</v>
      </c>
      <c r="O1289" s="22">
        <f t="shared" si="80"/>
        <v>42107.621018518519</v>
      </c>
      <c r="P1289" s="18">
        <f t="shared" si="81"/>
        <v>42167.621018518519</v>
      </c>
      <c r="Q1289" t="s">
        <v>8271</v>
      </c>
      <c r="R1289" s="7">
        <f t="shared" si="83"/>
        <v>24.2</v>
      </c>
      <c r="S1289" s="12" t="s">
        <v>8316</v>
      </c>
      <c r="T1289" t="s">
        <v>8317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7">
        <v>4000</v>
      </c>
      <c r="E1290">
        <v>4018</v>
      </c>
      <c r="F1290" t="s">
        <v>8219</v>
      </c>
      <c r="G1290" t="s">
        <v>8224</v>
      </c>
      <c r="H1290" t="s">
        <v>8246</v>
      </c>
      <c r="I1290" s="9">
        <v>1470801600</v>
      </c>
      <c r="J1290">
        <v>1468122163</v>
      </c>
      <c r="K1290" t="b">
        <v>0</v>
      </c>
      <c r="L1290">
        <v>61</v>
      </c>
      <c r="M1290" t="b">
        <v>1</v>
      </c>
      <c r="N1290" s="11">
        <f t="shared" si="82"/>
        <v>100.44999999999999</v>
      </c>
      <c r="O1290" s="22">
        <f t="shared" si="80"/>
        <v>42561.154664351852</v>
      </c>
      <c r="P1290" s="18">
        <f t="shared" si="81"/>
        <v>42592.166666666672</v>
      </c>
      <c r="Q1290" t="s">
        <v>8271</v>
      </c>
      <c r="R1290" s="7">
        <f t="shared" si="83"/>
        <v>65.868852459016395</v>
      </c>
      <c r="S1290" s="12" t="s">
        <v>8316</v>
      </c>
      <c r="T1290" t="s">
        <v>8317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7">
        <v>1500</v>
      </c>
      <c r="E1291">
        <v>1876</v>
      </c>
      <c r="F1291" t="s">
        <v>8219</v>
      </c>
      <c r="G1291" t="s">
        <v>8224</v>
      </c>
      <c r="H1291" t="s">
        <v>8246</v>
      </c>
      <c r="I1291" s="9">
        <v>1483499645</v>
      </c>
      <c r="J1291">
        <v>1480907645</v>
      </c>
      <c r="K1291" t="b">
        <v>0</v>
      </c>
      <c r="L1291">
        <v>52</v>
      </c>
      <c r="M1291" t="b">
        <v>1</v>
      </c>
      <c r="N1291" s="11">
        <f t="shared" si="82"/>
        <v>125.06666666666666</v>
      </c>
      <c r="O1291" s="22">
        <f t="shared" si="80"/>
        <v>42709.134780092587</v>
      </c>
      <c r="P1291" s="18">
        <f t="shared" si="81"/>
        <v>42739.134780092587</v>
      </c>
      <c r="Q1291" t="s">
        <v>8271</v>
      </c>
      <c r="R1291" s="7">
        <f t="shared" si="83"/>
        <v>36.07692307692308</v>
      </c>
      <c r="S1291" s="12" t="s">
        <v>8316</v>
      </c>
      <c r="T1291" t="s">
        <v>8317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7">
        <v>3500</v>
      </c>
      <c r="E1292">
        <v>3800</v>
      </c>
      <c r="F1292" t="s">
        <v>8219</v>
      </c>
      <c r="G1292" t="s">
        <v>8224</v>
      </c>
      <c r="H1292" t="s">
        <v>8246</v>
      </c>
      <c r="I1292" s="9">
        <v>1429772340</v>
      </c>
      <c r="J1292">
        <v>1427121931</v>
      </c>
      <c r="K1292" t="b">
        <v>0</v>
      </c>
      <c r="L1292">
        <v>86</v>
      </c>
      <c r="M1292" t="b">
        <v>1</v>
      </c>
      <c r="N1292" s="11">
        <f t="shared" si="82"/>
        <v>108.57142857142857</v>
      </c>
      <c r="O1292" s="22">
        <f t="shared" si="80"/>
        <v>42086.614942129629</v>
      </c>
      <c r="P1292" s="18">
        <f t="shared" si="81"/>
        <v>42117.290972222225</v>
      </c>
      <c r="Q1292" t="s">
        <v>8271</v>
      </c>
      <c r="R1292" s="7">
        <f t="shared" si="83"/>
        <v>44.186046511627907</v>
      </c>
      <c r="S1292" s="12" t="s">
        <v>8316</v>
      </c>
      <c r="T1292" t="s">
        <v>8317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7">
        <v>3000</v>
      </c>
      <c r="E1293">
        <v>4371</v>
      </c>
      <c r="F1293" t="s">
        <v>8219</v>
      </c>
      <c r="G1293" t="s">
        <v>8224</v>
      </c>
      <c r="H1293" t="s">
        <v>8246</v>
      </c>
      <c r="I1293" s="9">
        <v>1428390000</v>
      </c>
      <c r="J1293">
        <v>1425224391</v>
      </c>
      <c r="K1293" t="b">
        <v>0</v>
      </c>
      <c r="L1293">
        <v>42</v>
      </c>
      <c r="M1293" t="b">
        <v>1</v>
      </c>
      <c r="N1293" s="11">
        <f t="shared" si="82"/>
        <v>145.70000000000002</v>
      </c>
      <c r="O1293" s="22">
        <f t="shared" si="80"/>
        <v>42064.652673611112</v>
      </c>
      <c r="P1293" s="18">
        <f t="shared" si="81"/>
        <v>42101.291666666672</v>
      </c>
      <c r="Q1293" t="s">
        <v>8271</v>
      </c>
      <c r="R1293" s="7">
        <f t="shared" si="83"/>
        <v>104.07142857142857</v>
      </c>
      <c r="S1293" s="12" t="s">
        <v>8316</v>
      </c>
      <c r="T1293" t="s">
        <v>8317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7">
        <v>1700</v>
      </c>
      <c r="E1294">
        <v>1870</v>
      </c>
      <c r="F1294" t="s">
        <v>8219</v>
      </c>
      <c r="G1294" t="s">
        <v>8225</v>
      </c>
      <c r="H1294" t="s">
        <v>8247</v>
      </c>
      <c r="I1294" s="9">
        <v>1444172340</v>
      </c>
      <c r="J1294">
        <v>1441822828</v>
      </c>
      <c r="K1294" t="b">
        <v>0</v>
      </c>
      <c r="L1294">
        <v>52</v>
      </c>
      <c r="M1294" t="b">
        <v>1</v>
      </c>
      <c r="N1294" s="11">
        <f t="shared" si="82"/>
        <v>110.00000000000001</v>
      </c>
      <c r="O1294" s="22">
        <f t="shared" si="80"/>
        <v>42256.764212962968</v>
      </c>
      <c r="P1294" s="18">
        <f t="shared" si="81"/>
        <v>42283.957638888889</v>
      </c>
      <c r="Q1294" t="s">
        <v>8271</v>
      </c>
      <c r="R1294" s="7">
        <f t="shared" si="83"/>
        <v>35.96153846153846</v>
      </c>
      <c r="S1294" s="12" t="s">
        <v>8316</v>
      </c>
      <c r="T1294" t="s">
        <v>8317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7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9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>
        <f t="shared" si="82"/>
        <v>102.23333333333333</v>
      </c>
      <c r="O1295" s="22">
        <f t="shared" si="80"/>
        <v>42292.701053240744</v>
      </c>
      <c r="P1295" s="18">
        <f t="shared" si="81"/>
        <v>42322.742719907401</v>
      </c>
      <c r="Q1295" t="s">
        <v>8271</v>
      </c>
      <c r="R1295" s="7">
        <f t="shared" si="83"/>
        <v>127.79166666666667</v>
      </c>
      <c r="S1295" s="12" t="s">
        <v>8316</v>
      </c>
      <c r="T1295" t="s">
        <v>8317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7">
        <v>500</v>
      </c>
      <c r="E1296">
        <v>610</v>
      </c>
      <c r="F1296" t="s">
        <v>8219</v>
      </c>
      <c r="G1296" t="s">
        <v>8225</v>
      </c>
      <c r="H1296" t="s">
        <v>8247</v>
      </c>
      <c r="I1296" s="9">
        <v>1445252400</v>
      </c>
      <c r="J1296">
        <v>1443696797</v>
      </c>
      <c r="K1296" t="b">
        <v>0</v>
      </c>
      <c r="L1296">
        <v>22</v>
      </c>
      <c r="M1296" t="b">
        <v>1</v>
      </c>
      <c r="N1296" s="11">
        <f t="shared" si="82"/>
        <v>122</v>
      </c>
      <c r="O1296" s="22">
        <f t="shared" si="80"/>
        <v>42278.453668981485</v>
      </c>
      <c r="P1296" s="18">
        <f t="shared" si="81"/>
        <v>42296.458333333328</v>
      </c>
      <c r="Q1296" t="s">
        <v>8271</v>
      </c>
      <c r="R1296" s="7">
        <f t="shared" si="83"/>
        <v>27.727272727272727</v>
      </c>
      <c r="S1296" s="12" t="s">
        <v>8316</v>
      </c>
      <c r="T1296" t="s">
        <v>8317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7">
        <v>2500</v>
      </c>
      <c r="E1297">
        <v>2549</v>
      </c>
      <c r="F1297" t="s">
        <v>8219</v>
      </c>
      <c r="G1297" t="s">
        <v>8225</v>
      </c>
      <c r="H1297" t="s">
        <v>8247</v>
      </c>
      <c r="I1297" s="9">
        <v>1438189200</v>
      </c>
      <c r="J1297">
        <v>1435585497</v>
      </c>
      <c r="K1297" t="b">
        <v>0</v>
      </c>
      <c r="L1297">
        <v>64</v>
      </c>
      <c r="M1297" t="b">
        <v>1</v>
      </c>
      <c r="N1297" s="11">
        <f t="shared" si="82"/>
        <v>101.96000000000001</v>
      </c>
      <c r="O1297" s="22">
        <f t="shared" si="80"/>
        <v>42184.572881944448</v>
      </c>
      <c r="P1297" s="18">
        <f t="shared" si="81"/>
        <v>42214.708333333328</v>
      </c>
      <c r="Q1297" t="s">
        <v>8271</v>
      </c>
      <c r="R1297" s="7">
        <f t="shared" si="83"/>
        <v>39.828125</v>
      </c>
      <c r="S1297" s="12" t="s">
        <v>8316</v>
      </c>
      <c r="T1297" t="s">
        <v>8317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7">
        <v>850</v>
      </c>
      <c r="E1298">
        <v>1200</v>
      </c>
      <c r="F1298" t="s">
        <v>8219</v>
      </c>
      <c r="G1298" t="s">
        <v>8225</v>
      </c>
      <c r="H1298" t="s">
        <v>8247</v>
      </c>
      <c r="I1298" s="9">
        <v>1457914373</v>
      </c>
      <c r="J1298">
        <v>1456189973</v>
      </c>
      <c r="K1298" t="b">
        <v>0</v>
      </c>
      <c r="L1298">
        <v>23</v>
      </c>
      <c r="M1298" t="b">
        <v>1</v>
      </c>
      <c r="N1298" s="11">
        <f t="shared" si="82"/>
        <v>141.1764705882353</v>
      </c>
      <c r="O1298" s="22">
        <f t="shared" si="80"/>
        <v>42423.050613425927</v>
      </c>
      <c r="P1298" s="18">
        <f t="shared" si="81"/>
        <v>42443.008946759262</v>
      </c>
      <c r="Q1298" t="s">
        <v>8271</v>
      </c>
      <c r="R1298" s="7">
        <f t="shared" si="83"/>
        <v>52.173913043478258</v>
      </c>
      <c r="S1298" s="12" t="s">
        <v>8316</v>
      </c>
      <c r="T1298" t="s">
        <v>8317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7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>
        <f t="shared" si="82"/>
        <v>109.52500000000001</v>
      </c>
      <c r="O1299" s="22">
        <f t="shared" si="80"/>
        <v>42461.747199074074</v>
      </c>
      <c r="P1299" s="18">
        <f t="shared" si="81"/>
        <v>42491.747199074074</v>
      </c>
      <c r="Q1299" t="s">
        <v>8271</v>
      </c>
      <c r="R1299" s="7">
        <f t="shared" si="83"/>
        <v>92.037815126050418</v>
      </c>
      <c r="S1299" s="12" t="s">
        <v>8316</v>
      </c>
      <c r="T1299" t="s">
        <v>8317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7">
        <v>2000</v>
      </c>
      <c r="E1300">
        <v>2093</v>
      </c>
      <c r="F1300" t="s">
        <v>8219</v>
      </c>
      <c r="G1300" t="s">
        <v>8225</v>
      </c>
      <c r="H1300" t="s">
        <v>8247</v>
      </c>
      <c r="I1300" s="9">
        <v>1461860432</v>
      </c>
      <c r="J1300">
        <v>1459268432</v>
      </c>
      <c r="K1300" t="b">
        <v>0</v>
      </c>
      <c r="L1300">
        <v>33</v>
      </c>
      <c r="M1300" t="b">
        <v>1</v>
      </c>
      <c r="N1300" s="11">
        <f t="shared" si="82"/>
        <v>104.65</v>
      </c>
      <c r="O1300" s="22">
        <f t="shared" si="80"/>
        <v>42458.680925925932</v>
      </c>
      <c r="P1300" s="18">
        <f t="shared" si="81"/>
        <v>42488.680925925932</v>
      </c>
      <c r="Q1300" t="s">
        <v>8271</v>
      </c>
      <c r="R1300" s="7">
        <f t="shared" si="83"/>
        <v>63.424242424242422</v>
      </c>
      <c r="S1300" s="12" t="s">
        <v>8316</v>
      </c>
      <c r="T1300" t="s">
        <v>8317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7">
        <v>3500</v>
      </c>
      <c r="E1301">
        <v>4340</v>
      </c>
      <c r="F1301" t="s">
        <v>8219</v>
      </c>
      <c r="G1301" t="s">
        <v>8224</v>
      </c>
      <c r="H1301" t="s">
        <v>8246</v>
      </c>
      <c r="I1301" s="9">
        <v>1436902359</v>
      </c>
      <c r="J1301">
        <v>1434310359</v>
      </c>
      <c r="K1301" t="b">
        <v>0</v>
      </c>
      <c r="L1301">
        <v>32</v>
      </c>
      <c r="M1301" t="b">
        <v>1</v>
      </c>
      <c r="N1301" s="11">
        <f t="shared" si="82"/>
        <v>124</v>
      </c>
      <c r="O1301" s="22">
        <f t="shared" si="80"/>
        <v>42169.814340277779</v>
      </c>
      <c r="P1301" s="18">
        <f t="shared" si="81"/>
        <v>42199.814340277779</v>
      </c>
      <c r="Q1301" t="s">
        <v>8271</v>
      </c>
      <c r="R1301" s="7">
        <f t="shared" si="83"/>
        <v>135.625</v>
      </c>
      <c r="S1301" s="12" t="s">
        <v>8316</v>
      </c>
      <c r="T1301" t="s">
        <v>8317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7">
        <v>3000</v>
      </c>
      <c r="E1302">
        <v>4050</v>
      </c>
      <c r="F1302" t="s">
        <v>8219</v>
      </c>
      <c r="G1302" t="s">
        <v>8224</v>
      </c>
      <c r="H1302" t="s">
        <v>8246</v>
      </c>
      <c r="I1302" s="9">
        <v>1464807420</v>
      </c>
      <c r="J1302">
        <v>1461427938</v>
      </c>
      <c r="K1302" t="b">
        <v>0</v>
      </c>
      <c r="L1302">
        <v>24</v>
      </c>
      <c r="M1302" t="b">
        <v>1</v>
      </c>
      <c r="N1302" s="11">
        <f t="shared" si="82"/>
        <v>135</v>
      </c>
      <c r="O1302" s="22">
        <f t="shared" si="80"/>
        <v>42483.675208333334</v>
      </c>
      <c r="P1302" s="18">
        <f t="shared" si="81"/>
        <v>42522.789583333331</v>
      </c>
      <c r="Q1302" t="s">
        <v>8271</v>
      </c>
      <c r="R1302" s="7">
        <f t="shared" si="83"/>
        <v>168.75</v>
      </c>
      <c r="S1302" s="12" t="s">
        <v>8316</v>
      </c>
      <c r="T1302" t="s">
        <v>8317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7">
        <v>2000</v>
      </c>
      <c r="E1303">
        <v>2055</v>
      </c>
      <c r="F1303" t="s">
        <v>8219</v>
      </c>
      <c r="G1303" t="s">
        <v>8224</v>
      </c>
      <c r="H1303" t="s">
        <v>8246</v>
      </c>
      <c r="I1303" s="9">
        <v>1437447600</v>
      </c>
      <c r="J1303">
        <v>1436551178</v>
      </c>
      <c r="K1303" t="b">
        <v>0</v>
      </c>
      <c r="L1303">
        <v>29</v>
      </c>
      <c r="M1303" t="b">
        <v>1</v>
      </c>
      <c r="N1303" s="11">
        <f t="shared" si="82"/>
        <v>102.75000000000001</v>
      </c>
      <c r="O1303" s="22">
        <f t="shared" si="80"/>
        <v>42195.749745370369</v>
      </c>
      <c r="P1303" s="18">
        <f t="shared" si="81"/>
        <v>42206.125</v>
      </c>
      <c r="Q1303" t="s">
        <v>8271</v>
      </c>
      <c r="R1303" s="7">
        <f t="shared" si="83"/>
        <v>70.862068965517238</v>
      </c>
      <c r="S1303" s="12" t="s">
        <v>8316</v>
      </c>
      <c r="T1303" t="s">
        <v>8317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7">
        <v>2500</v>
      </c>
      <c r="E1304">
        <v>2500</v>
      </c>
      <c r="F1304" t="s">
        <v>8219</v>
      </c>
      <c r="G1304" t="s">
        <v>8224</v>
      </c>
      <c r="H1304" t="s">
        <v>8246</v>
      </c>
      <c r="I1304" s="9">
        <v>1480559011</v>
      </c>
      <c r="J1304">
        <v>1477963411</v>
      </c>
      <c r="K1304" t="b">
        <v>0</v>
      </c>
      <c r="L1304">
        <v>50</v>
      </c>
      <c r="M1304" t="b">
        <v>1</v>
      </c>
      <c r="N1304" s="11">
        <f t="shared" si="82"/>
        <v>100</v>
      </c>
      <c r="O1304" s="22">
        <f t="shared" si="80"/>
        <v>42675.057997685188</v>
      </c>
      <c r="P1304" s="18">
        <f t="shared" si="81"/>
        <v>42705.099664351852</v>
      </c>
      <c r="Q1304" t="s">
        <v>8271</v>
      </c>
      <c r="R1304" s="7">
        <f t="shared" si="83"/>
        <v>50</v>
      </c>
      <c r="S1304" s="12" t="s">
        <v>8316</v>
      </c>
      <c r="T1304" t="s">
        <v>8317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7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9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>
        <f t="shared" si="82"/>
        <v>130.26085714285716</v>
      </c>
      <c r="O1305" s="22">
        <f t="shared" si="80"/>
        <v>42566.441203703704</v>
      </c>
      <c r="P1305" s="18">
        <f t="shared" si="81"/>
        <v>42582.458333333328</v>
      </c>
      <c r="Q1305" t="s">
        <v>8271</v>
      </c>
      <c r="R1305" s="7">
        <f t="shared" si="83"/>
        <v>42.214166666666671</v>
      </c>
      <c r="S1305" s="12" t="s">
        <v>8316</v>
      </c>
      <c r="T1305" t="s">
        <v>8317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7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9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>
        <f t="shared" si="82"/>
        <v>39.627499999999998</v>
      </c>
      <c r="O1306" s="22">
        <f t="shared" si="80"/>
        <v>42747.194502314815</v>
      </c>
      <c r="P1306" s="18">
        <f t="shared" si="81"/>
        <v>42807.152835648143</v>
      </c>
      <c r="Q1306" t="s">
        <v>8273</v>
      </c>
      <c r="R1306" s="7">
        <f t="shared" si="83"/>
        <v>152.41346153846155</v>
      </c>
      <c r="S1306" s="12" t="s">
        <v>8318</v>
      </c>
      <c r="T1306" t="s">
        <v>8320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9">
        <v>1469122200</v>
      </c>
      <c r="J1307">
        <v>1466611108</v>
      </c>
      <c r="K1307" t="b">
        <v>0</v>
      </c>
      <c r="L1307">
        <v>86</v>
      </c>
      <c r="M1307" t="b">
        <v>0</v>
      </c>
      <c r="N1307" s="11">
        <f t="shared" si="82"/>
        <v>25.976666666666663</v>
      </c>
      <c r="O1307" s="22">
        <f t="shared" si="80"/>
        <v>42543.665601851855</v>
      </c>
      <c r="P1307" s="18">
        <f t="shared" si="81"/>
        <v>42572.729166666672</v>
      </c>
      <c r="Q1307" t="s">
        <v>8273</v>
      </c>
      <c r="R1307" s="7">
        <f t="shared" si="83"/>
        <v>90.616279069767444</v>
      </c>
      <c r="S1307" s="12" t="s">
        <v>8318</v>
      </c>
      <c r="T1307" t="s">
        <v>8320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7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9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>
        <f t="shared" si="82"/>
        <v>65.24636363636364</v>
      </c>
      <c r="O1308" s="22">
        <f t="shared" si="80"/>
        <v>41947.457569444443</v>
      </c>
      <c r="P1308" s="18">
        <f t="shared" si="81"/>
        <v>41977.457569444443</v>
      </c>
      <c r="Q1308" t="s">
        <v>8273</v>
      </c>
      <c r="R1308" s="7">
        <f t="shared" si="83"/>
        <v>201.60393258426967</v>
      </c>
      <c r="S1308" s="12" t="s">
        <v>8318</v>
      </c>
      <c r="T1308" t="s">
        <v>8320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7">
        <v>50000</v>
      </c>
      <c r="E1309">
        <v>5757</v>
      </c>
      <c r="F1309" t="s">
        <v>8220</v>
      </c>
      <c r="G1309" t="s">
        <v>8224</v>
      </c>
      <c r="H1309" t="s">
        <v>8246</v>
      </c>
      <c r="I1309" s="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>
        <f t="shared" si="82"/>
        <v>11.514000000000001</v>
      </c>
      <c r="O1309" s="22">
        <f t="shared" si="80"/>
        <v>42387.503229166665</v>
      </c>
      <c r="P1309" s="18">
        <f t="shared" si="81"/>
        <v>42417.503229166665</v>
      </c>
      <c r="Q1309" t="s">
        <v>8273</v>
      </c>
      <c r="R1309" s="7">
        <f t="shared" si="83"/>
        <v>127.93333333333334</v>
      </c>
      <c r="S1309" s="12" t="s">
        <v>8318</v>
      </c>
      <c r="T1309" t="s">
        <v>8320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7">
        <v>10000</v>
      </c>
      <c r="E1310">
        <v>1136</v>
      </c>
      <c r="F1310" t="s">
        <v>8220</v>
      </c>
      <c r="G1310" t="s">
        <v>8224</v>
      </c>
      <c r="H1310" t="s">
        <v>8246</v>
      </c>
      <c r="I1310" s="9">
        <v>1475937812</v>
      </c>
      <c r="J1310">
        <v>1472481812</v>
      </c>
      <c r="K1310" t="b">
        <v>0</v>
      </c>
      <c r="L1310">
        <v>38</v>
      </c>
      <c r="M1310" t="b">
        <v>0</v>
      </c>
      <c r="N1310" s="11">
        <f t="shared" si="82"/>
        <v>11.360000000000001</v>
      </c>
      <c r="O1310" s="22">
        <f t="shared" si="80"/>
        <v>42611.613564814819</v>
      </c>
      <c r="P1310" s="18">
        <f t="shared" si="81"/>
        <v>42651.613564814819</v>
      </c>
      <c r="Q1310" t="s">
        <v>8273</v>
      </c>
      <c r="R1310" s="7">
        <f t="shared" si="83"/>
        <v>29.894736842105264</v>
      </c>
      <c r="S1310" s="12" t="s">
        <v>8318</v>
      </c>
      <c r="T1310" t="s">
        <v>8320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7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9">
        <v>1444943468</v>
      </c>
      <c r="J1311">
        <v>1441919468</v>
      </c>
      <c r="K1311" t="b">
        <v>0</v>
      </c>
      <c r="L1311">
        <v>35</v>
      </c>
      <c r="M1311" t="b">
        <v>0</v>
      </c>
      <c r="N1311" s="11">
        <f t="shared" si="82"/>
        <v>111.99130434782609</v>
      </c>
      <c r="O1311" s="22">
        <f t="shared" si="80"/>
        <v>42257.882731481484</v>
      </c>
      <c r="P1311" s="18">
        <f t="shared" si="81"/>
        <v>42292.882731481484</v>
      </c>
      <c r="Q1311" t="s">
        <v>8273</v>
      </c>
      <c r="R1311" s="7">
        <f t="shared" si="83"/>
        <v>367.97142857142859</v>
      </c>
      <c r="S1311" s="12" t="s">
        <v>8318</v>
      </c>
      <c r="T1311" t="s">
        <v>8320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7">
        <v>20000</v>
      </c>
      <c r="E1312">
        <v>3100</v>
      </c>
      <c r="F1312" t="s">
        <v>8220</v>
      </c>
      <c r="G1312" t="s">
        <v>8224</v>
      </c>
      <c r="H1312" t="s">
        <v>8246</v>
      </c>
      <c r="I1312" s="9">
        <v>1471622450</v>
      </c>
      <c r="J1312">
        <v>1467734450</v>
      </c>
      <c r="K1312" t="b">
        <v>0</v>
      </c>
      <c r="L1312">
        <v>24</v>
      </c>
      <c r="M1312" t="b">
        <v>0</v>
      </c>
      <c r="N1312" s="11">
        <f t="shared" si="82"/>
        <v>15.5</v>
      </c>
      <c r="O1312" s="22">
        <f t="shared" si="80"/>
        <v>42556.667245370365</v>
      </c>
      <c r="P1312" s="18">
        <f t="shared" si="81"/>
        <v>42601.667245370365</v>
      </c>
      <c r="Q1312" t="s">
        <v>8273</v>
      </c>
      <c r="R1312" s="7">
        <f t="shared" si="83"/>
        <v>129.16666666666666</v>
      </c>
      <c r="S1312" s="12" t="s">
        <v>8318</v>
      </c>
      <c r="T1312" t="s">
        <v>8320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7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9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>
        <f t="shared" si="82"/>
        <v>32.027999999999999</v>
      </c>
      <c r="O1313" s="22">
        <f t="shared" si="80"/>
        <v>42669.802303240736</v>
      </c>
      <c r="P1313" s="18">
        <f t="shared" si="81"/>
        <v>42704.843969907408</v>
      </c>
      <c r="Q1313" t="s">
        <v>8273</v>
      </c>
      <c r="R1313" s="7">
        <f t="shared" si="83"/>
        <v>800.7</v>
      </c>
      <c r="S1313" s="12" t="s">
        <v>8318</v>
      </c>
      <c r="T1313" t="s">
        <v>8320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7">
        <v>4600</v>
      </c>
      <c r="E1314">
        <v>28</v>
      </c>
      <c r="F1314" t="s">
        <v>8220</v>
      </c>
      <c r="G1314" t="s">
        <v>8224</v>
      </c>
      <c r="H1314" t="s">
        <v>8246</v>
      </c>
      <c r="I1314" s="9">
        <v>1429375922</v>
      </c>
      <c r="J1314">
        <v>1426783922</v>
      </c>
      <c r="K1314" t="b">
        <v>0</v>
      </c>
      <c r="L1314">
        <v>1</v>
      </c>
      <c r="M1314" t="b">
        <v>0</v>
      </c>
      <c r="N1314" s="11">
        <f t="shared" si="82"/>
        <v>0.60869565217391308</v>
      </c>
      <c r="O1314" s="22">
        <f t="shared" si="80"/>
        <v>42082.702800925923</v>
      </c>
      <c r="P1314" s="18">
        <f t="shared" si="81"/>
        <v>42112.702800925923</v>
      </c>
      <c r="Q1314" t="s">
        <v>8273</v>
      </c>
      <c r="R1314" s="7">
        <f t="shared" si="83"/>
        <v>28</v>
      </c>
      <c r="S1314" s="12" t="s">
        <v>8318</v>
      </c>
      <c r="T1314" t="s">
        <v>8320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7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9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>
        <f t="shared" si="82"/>
        <v>31.114999999999998</v>
      </c>
      <c r="O1315" s="22">
        <f t="shared" si="80"/>
        <v>42402.709652777776</v>
      </c>
      <c r="P1315" s="18">
        <f t="shared" si="81"/>
        <v>42432.709652777776</v>
      </c>
      <c r="Q1315" t="s">
        <v>8273</v>
      </c>
      <c r="R1315" s="7">
        <f t="shared" si="83"/>
        <v>102.01639344262296</v>
      </c>
      <c r="S1315" s="12" t="s">
        <v>8318</v>
      </c>
      <c r="T1315" t="s">
        <v>8320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7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9">
        <v>1477065860</v>
      </c>
      <c r="J1316">
        <v>1471881860</v>
      </c>
      <c r="K1316" t="b">
        <v>0</v>
      </c>
      <c r="L1316">
        <v>11</v>
      </c>
      <c r="M1316" t="b">
        <v>0</v>
      </c>
      <c r="N1316" s="11">
        <f t="shared" si="82"/>
        <v>1.1266666666666667</v>
      </c>
      <c r="O1316" s="22">
        <f t="shared" si="80"/>
        <v>42604.669675925921</v>
      </c>
      <c r="P1316" s="18">
        <f t="shared" si="81"/>
        <v>42664.669675925921</v>
      </c>
      <c r="Q1316" t="s">
        <v>8273</v>
      </c>
      <c r="R1316" s="7">
        <f t="shared" si="83"/>
        <v>184.36363636363637</v>
      </c>
      <c r="S1316" s="12" t="s">
        <v>8318</v>
      </c>
      <c r="T1316" t="s">
        <v>8320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9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>
        <f t="shared" si="82"/>
        <v>40.404000000000003</v>
      </c>
      <c r="O1317" s="22">
        <f t="shared" si="80"/>
        <v>42278.498240740737</v>
      </c>
      <c r="P1317" s="18">
        <f t="shared" si="81"/>
        <v>42314.041666666672</v>
      </c>
      <c r="Q1317" t="s">
        <v>8273</v>
      </c>
      <c r="R1317" s="7">
        <f t="shared" si="83"/>
        <v>162.91935483870967</v>
      </c>
      <c r="S1317" s="12" t="s">
        <v>8318</v>
      </c>
      <c r="T1317" t="s">
        <v>8320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7">
        <v>75000</v>
      </c>
      <c r="E1318">
        <v>1</v>
      </c>
      <c r="F1318" t="s">
        <v>8220</v>
      </c>
      <c r="G1318" t="s">
        <v>8224</v>
      </c>
      <c r="H1318" t="s">
        <v>8246</v>
      </c>
      <c r="I1318" s="9">
        <v>1456700709</v>
      </c>
      <c r="J1318">
        <v>1453676709</v>
      </c>
      <c r="K1318" t="b">
        <v>0</v>
      </c>
      <c r="L1318">
        <v>1</v>
      </c>
      <c r="M1318" t="b">
        <v>0</v>
      </c>
      <c r="N1318" s="11">
        <f t="shared" si="82"/>
        <v>1.3333333333333333E-3</v>
      </c>
      <c r="O1318" s="22">
        <f t="shared" si="80"/>
        <v>42393.961909722217</v>
      </c>
      <c r="P1318" s="18">
        <f t="shared" si="81"/>
        <v>42428.961909722217</v>
      </c>
      <c r="Q1318" t="s">
        <v>8273</v>
      </c>
      <c r="R1318" s="7">
        <f t="shared" si="83"/>
        <v>1</v>
      </c>
      <c r="S1318" s="12" t="s">
        <v>8318</v>
      </c>
      <c r="T1318" t="s">
        <v>8320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7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>
        <f t="shared" si="82"/>
        <v>5.7334999999999994</v>
      </c>
      <c r="O1319" s="22">
        <f t="shared" si="80"/>
        <v>42520.235486111109</v>
      </c>
      <c r="P1319" s="18">
        <f t="shared" si="81"/>
        <v>42572.583333333328</v>
      </c>
      <c r="Q1319" t="s">
        <v>8273</v>
      </c>
      <c r="R1319" s="7">
        <f t="shared" si="83"/>
        <v>603.52631578947364</v>
      </c>
      <c r="S1319" s="12" t="s">
        <v>8318</v>
      </c>
      <c r="T1319" t="s">
        <v>8320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7">
        <v>40000</v>
      </c>
      <c r="E1320">
        <v>6130</v>
      </c>
      <c r="F1320" t="s">
        <v>8220</v>
      </c>
      <c r="G1320" t="s">
        <v>8224</v>
      </c>
      <c r="H1320" t="s">
        <v>8246</v>
      </c>
      <c r="I1320" s="9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>
        <f t="shared" si="82"/>
        <v>15.324999999999999</v>
      </c>
      <c r="O1320" s="22">
        <f t="shared" si="80"/>
        <v>41985.043657407412</v>
      </c>
      <c r="P1320" s="18">
        <f t="shared" si="81"/>
        <v>42015.043657407412</v>
      </c>
      <c r="Q1320" t="s">
        <v>8273</v>
      </c>
      <c r="R1320" s="7">
        <f t="shared" si="83"/>
        <v>45.407407407407405</v>
      </c>
      <c r="S1320" s="12" t="s">
        <v>8318</v>
      </c>
      <c r="T1320" t="s">
        <v>8320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7">
        <v>5800</v>
      </c>
      <c r="E1321">
        <v>876</v>
      </c>
      <c r="F1321" t="s">
        <v>8220</v>
      </c>
      <c r="G1321" t="s">
        <v>8225</v>
      </c>
      <c r="H1321" t="s">
        <v>8247</v>
      </c>
      <c r="I1321" s="9">
        <v>1405094400</v>
      </c>
      <c r="J1321">
        <v>1403810965</v>
      </c>
      <c r="K1321" t="b">
        <v>0</v>
      </c>
      <c r="L1321">
        <v>9</v>
      </c>
      <c r="M1321" t="b">
        <v>0</v>
      </c>
      <c r="N1321" s="11">
        <f t="shared" si="82"/>
        <v>15.103448275862069</v>
      </c>
      <c r="O1321" s="22">
        <f t="shared" si="80"/>
        <v>41816.812094907407</v>
      </c>
      <c r="P1321" s="18">
        <f t="shared" si="81"/>
        <v>41831.666666666664</v>
      </c>
      <c r="Q1321" t="s">
        <v>8273</v>
      </c>
      <c r="R1321" s="7">
        <f t="shared" si="83"/>
        <v>97.333333333333329</v>
      </c>
      <c r="S1321" s="12" t="s">
        <v>8318</v>
      </c>
      <c r="T1321" t="s">
        <v>8320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7">
        <v>100000</v>
      </c>
      <c r="E1322">
        <v>503</v>
      </c>
      <c r="F1322" t="s">
        <v>8220</v>
      </c>
      <c r="G1322" t="s">
        <v>8233</v>
      </c>
      <c r="H1322" t="s">
        <v>8249</v>
      </c>
      <c r="I1322" s="9">
        <v>1483138800</v>
      </c>
      <c r="J1322">
        <v>1480610046</v>
      </c>
      <c r="K1322" t="b">
        <v>0</v>
      </c>
      <c r="L1322">
        <v>3</v>
      </c>
      <c r="M1322" t="b">
        <v>0</v>
      </c>
      <c r="N1322" s="11">
        <f t="shared" si="82"/>
        <v>0.503</v>
      </c>
      <c r="O1322" s="22">
        <f t="shared" si="80"/>
        <v>42705.690347222218</v>
      </c>
      <c r="P1322" s="18">
        <f t="shared" si="81"/>
        <v>42734.958333333328</v>
      </c>
      <c r="Q1322" t="s">
        <v>8273</v>
      </c>
      <c r="R1322" s="7">
        <f t="shared" si="83"/>
        <v>167.66666666666666</v>
      </c>
      <c r="S1322" s="12" t="s">
        <v>8318</v>
      </c>
      <c r="T1322" t="s">
        <v>8320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7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9">
        <v>1482515937</v>
      </c>
      <c r="J1323">
        <v>1479923937</v>
      </c>
      <c r="K1323" t="b">
        <v>0</v>
      </c>
      <c r="L1323">
        <v>7</v>
      </c>
      <c r="M1323" t="b">
        <v>0</v>
      </c>
      <c r="N1323" s="11">
        <f t="shared" si="82"/>
        <v>1.3028138528138529</v>
      </c>
      <c r="O1323" s="22">
        <f t="shared" si="80"/>
        <v>42697.74927083333</v>
      </c>
      <c r="P1323" s="18">
        <f t="shared" si="81"/>
        <v>42727.74927083333</v>
      </c>
      <c r="Q1323" t="s">
        <v>8273</v>
      </c>
      <c r="R1323" s="7">
        <f t="shared" si="83"/>
        <v>859.85714285714289</v>
      </c>
      <c r="S1323" s="12" t="s">
        <v>8318</v>
      </c>
      <c r="T1323" t="s">
        <v>8320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7">
        <v>35000</v>
      </c>
      <c r="E1324">
        <v>106</v>
      </c>
      <c r="F1324" t="s">
        <v>8220</v>
      </c>
      <c r="G1324" t="s">
        <v>8225</v>
      </c>
      <c r="H1324" t="s">
        <v>8247</v>
      </c>
      <c r="I1324" s="9">
        <v>1432223125</v>
      </c>
      <c r="J1324">
        <v>1429631125</v>
      </c>
      <c r="K1324" t="b">
        <v>0</v>
      </c>
      <c r="L1324">
        <v>4</v>
      </c>
      <c r="M1324" t="b">
        <v>0</v>
      </c>
      <c r="N1324" s="11">
        <f t="shared" si="82"/>
        <v>0.30285714285714288</v>
      </c>
      <c r="O1324" s="22">
        <f t="shared" si="80"/>
        <v>42115.656539351854</v>
      </c>
      <c r="P1324" s="18">
        <f t="shared" si="81"/>
        <v>42145.656539351854</v>
      </c>
      <c r="Q1324" t="s">
        <v>8273</v>
      </c>
      <c r="R1324" s="7">
        <f t="shared" si="83"/>
        <v>26.5</v>
      </c>
      <c r="S1324" s="12" t="s">
        <v>8318</v>
      </c>
      <c r="T1324" t="s">
        <v>8320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7">
        <v>15000</v>
      </c>
      <c r="E1325">
        <v>1332</v>
      </c>
      <c r="F1325" t="s">
        <v>8220</v>
      </c>
      <c r="G1325" t="s">
        <v>8224</v>
      </c>
      <c r="H1325" t="s">
        <v>8246</v>
      </c>
      <c r="I1325" s="9">
        <v>1461653700</v>
      </c>
      <c r="J1325">
        <v>1458665146</v>
      </c>
      <c r="K1325" t="b">
        <v>0</v>
      </c>
      <c r="L1325">
        <v>44</v>
      </c>
      <c r="M1325" t="b">
        <v>0</v>
      </c>
      <c r="N1325" s="11">
        <f t="shared" si="82"/>
        <v>8.8800000000000008</v>
      </c>
      <c r="O1325" s="22">
        <f t="shared" si="80"/>
        <v>42451.698449074072</v>
      </c>
      <c r="P1325" s="18">
        <f t="shared" si="81"/>
        <v>42486.288194444445</v>
      </c>
      <c r="Q1325" t="s">
        <v>8273</v>
      </c>
      <c r="R1325" s="7">
        <f t="shared" si="83"/>
        <v>30.272727272727273</v>
      </c>
      <c r="S1325" s="12" t="s">
        <v>8318</v>
      </c>
      <c r="T1325" t="s">
        <v>8320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7">
        <v>50000</v>
      </c>
      <c r="E1326">
        <v>4920</v>
      </c>
      <c r="F1326" t="s">
        <v>8220</v>
      </c>
      <c r="G1326" t="s">
        <v>8224</v>
      </c>
      <c r="H1326" t="s">
        <v>8246</v>
      </c>
      <c r="I1326" s="9">
        <v>1476371552</v>
      </c>
      <c r="J1326">
        <v>1473779552</v>
      </c>
      <c r="K1326" t="b">
        <v>0</v>
      </c>
      <c r="L1326">
        <v>90</v>
      </c>
      <c r="M1326" t="b">
        <v>0</v>
      </c>
      <c r="N1326" s="11">
        <f t="shared" si="82"/>
        <v>9.84</v>
      </c>
      <c r="O1326" s="22">
        <f t="shared" si="80"/>
        <v>42626.633703703701</v>
      </c>
      <c r="P1326" s="18">
        <f t="shared" si="81"/>
        <v>42656.633703703701</v>
      </c>
      <c r="Q1326" t="s">
        <v>8273</v>
      </c>
      <c r="R1326" s="7">
        <f t="shared" si="83"/>
        <v>54.666666666666664</v>
      </c>
      <c r="S1326" s="12" t="s">
        <v>8318</v>
      </c>
      <c r="T1326" t="s">
        <v>8320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7">
        <v>20000</v>
      </c>
      <c r="E1327">
        <v>486</v>
      </c>
      <c r="F1327" t="s">
        <v>8220</v>
      </c>
      <c r="G1327" t="s">
        <v>8224</v>
      </c>
      <c r="H1327" t="s">
        <v>8246</v>
      </c>
      <c r="I1327" s="9">
        <v>1483063435</v>
      </c>
      <c r="J1327">
        <v>1480471435</v>
      </c>
      <c r="K1327" t="b">
        <v>0</v>
      </c>
      <c r="L1327">
        <v>8</v>
      </c>
      <c r="M1327" t="b">
        <v>0</v>
      </c>
      <c r="N1327" s="11">
        <f t="shared" si="82"/>
        <v>2.4299999999999997</v>
      </c>
      <c r="O1327" s="22">
        <f t="shared" si="80"/>
        <v>42704.086053240739</v>
      </c>
      <c r="P1327" s="18">
        <f t="shared" si="81"/>
        <v>42734.086053240739</v>
      </c>
      <c r="Q1327" t="s">
        <v>8273</v>
      </c>
      <c r="R1327" s="7">
        <f t="shared" si="83"/>
        <v>60.75</v>
      </c>
      <c r="S1327" s="12" t="s">
        <v>8318</v>
      </c>
      <c r="T1327" t="s">
        <v>8320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7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9">
        <v>1421348428</v>
      </c>
      <c r="J1328">
        <v>1417460428</v>
      </c>
      <c r="K1328" t="b">
        <v>0</v>
      </c>
      <c r="L1328">
        <v>11</v>
      </c>
      <c r="M1328" t="b">
        <v>0</v>
      </c>
      <c r="N1328" s="11">
        <f t="shared" si="82"/>
        <v>1.1299999999999999</v>
      </c>
      <c r="O1328" s="22">
        <f t="shared" si="80"/>
        <v>41974.791990740734</v>
      </c>
      <c r="P1328" s="18">
        <f t="shared" si="81"/>
        <v>42019.791990740734</v>
      </c>
      <c r="Q1328" t="s">
        <v>8273</v>
      </c>
      <c r="R1328" s="7">
        <f t="shared" si="83"/>
        <v>102.72727272727273</v>
      </c>
      <c r="S1328" s="12" t="s">
        <v>8318</v>
      </c>
      <c r="T1328" t="s">
        <v>8320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7">
        <v>48000</v>
      </c>
      <c r="E1329">
        <v>1705</v>
      </c>
      <c r="F1329" t="s">
        <v>8220</v>
      </c>
      <c r="G1329" t="s">
        <v>8224</v>
      </c>
      <c r="H1329" t="s">
        <v>8246</v>
      </c>
      <c r="I1329" s="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>
        <f t="shared" si="82"/>
        <v>3.5520833333333335</v>
      </c>
      <c r="O1329" s="22">
        <f t="shared" si="80"/>
        <v>42123.678645833337</v>
      </c>
      <c r="P1329" s="18">
        <f t="shared" si="81"/>
        <v>42153.678645833337</v>
      </c>
      <c r="Q1329" t="s">
        <v>8273</v>
      </c>
      <c r="R1329" s="7">
        <f t="shared" si="83"/>
        <v>41.585365853658537</v>
      </c>
      <c r="S1329" s="12" t="s">
        <v>8318</v>
      </c>
      <c r="T1329" t="s">
        <v>8320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7">
        <v>75000</v>
      </c>
      <c r="E1330">
        <v>1748</v>
      </c>
      <c r="F1330" t="s">
        <v>8220</v>
      </c>
      <c r="G1330" t="s">
        <v>8224</v>
      </c>
      <c r="H1330" t="s">
        <v>8246</v>
      </c>
      <c r="I1330" s="9">
        <v>1476458734</v>
      </c>
      <c r="J1330">
        <v>1472570734</v>
      </c>
      <c r="K1330" t="b">
        <v>0</v>
      </c>
      <c r="L1330">
        <v>15</v>
      </c>
      <c r="M1330" t="b">
        <v>0</v>
      </c>
      <c r="N1330" s="11">
        <f t="shared" si="82"/>
        <v>2.3306666666666667</v>
      </c>
      <c r="O1330" s="22">
        <f t="shared" si="80"/>
        <v>42612.642754629633</v>
      </c>
      <c r="P1330" s="18">
        <f t="shared" si="81"/>
        <v>42657.642754629633</v>
      </c>
      <c r="Q1330" t="s">
        <v>8273</v>
      </c>
      <c r="R1330" s="7">
        <f t="shared" si="83"/>
        <v>116.53333333333333</v>
      </c>
      <c r="S1330" s="12" t="s">
        <v>8318</v>
      </c>
      <c r="T1330" t="s">
        <v>8320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7">
        <v>50000</v>
      </c>
      <c r="E1331">
        <v>408</v>
      </c>
      <c r="F1331" t="s">
        <v>8220</v>
      </c>
      <c r="G1331" t="s">
        <v>8224</v>
      </c>
      <c r="H1331" t="s">
        <v>8246</v>
      </c>
      <c r="I1331" s="9">
        <v>1417501145</v>
      </c>
      <c r="J1331">
        <v>1414041545</v>
      </c>
      <c r="K1331" t="b">
        <v>0</v>
      </c>
      <c r="L1331">
        <v>9</v>
      </c>
      <c r="M1331" t="b">
        <v>0</v>
      </c>
      <c r="N1331" s="11">
        <f t="shared" si="82"/>
        <v>0.81600000000000006</v>
      </c>
      <c r="O1331" s="22">
        <f t="shared" si="80"/>
        <v>41935.221585648149</v>
      </c>
      <c r="P1331" s="18">
        <f t="shared" si="81"/>
        <v>41975.263252314813</v>
      </c>
      <c r="Q1331" t="s">
        <v>8273</v>
      </c>
      <c r="R1331" s="7">
        <f t="shared" si="83"/>
        <v>45.333333333333336</v>
      </c>
      <c r="S1331" s="12" t="s">
        <v>8318</v>
      </c>
      <c r="T1331" t="s">
        <v>8320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7">
        <v>35000</v>
      </c>
      <c r="E1332">
        <v>7873</v>
      </c>
      <c r="F1332" t="s">
        <v>8220</v>
      </c>
      <c r="G1332" t="s">
        <v>8224</v>
      </c>
      <c r="H1332" t="s">
        <v>8246</v>
      </c>
      <c r="I1332" s="9">
        <v>1467432000</v>
      </c>
      <c r="J1332">
        <v>1464763109</v>
      </c>
      <c r="K1332" t="b">
        <v>0</v>
      </c>
      <c r="L1332">
        <v>50</v>
      </c>
      <c r="M1332" t="b">
        <v>0</v>
      </c>
      <c r="N1332" s="11">
        <f t="shared" si="82"/>
        <v>22.494285714285713</v>
      </c>
      <c r="O1332" s="22">
        <f t="shared" si="80"/>
        <v>42522.276724537034</v>
      </c>
      <c r="P1332" s="18">
        <f t="shared" si="81"/>
        <v>42553.166666666672</v>
      </c>
      <c r="Q1332" t="s">
        <v>8273</v>
      </c>
      <c r="R1332" s="7">
        <f t="shared" si="83"/>
        <v>157.46</v>
      </c>
      <c r="S1332" s="12" t="s">
        <v>8318</v>
      </c>
      <c r="T1332" t="s">
        <v>8320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7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9">
        <v>1471435554</v>
      </c>
      <c r="J1333">
        <v>1468843554</v>
      </c>
      <c r="K1333" t="b">
        <v>0</v>
      </c>
      <c r="L1333">
        <v>34</v>
      </c>
      <c r="M1333" t="b">
        <v>0</v>
      </c>
      <c r="N1333" s="11">
        <f t="shared" si="82"/>
        <v>1.3668</v>
      </c>
      <c r="O1333" s="22">
        <f t="shared" si="80"/>
        <v>42569.50409722222</v>
      </c>
      <c r="P1333" s="18">
        <f t="shared" si="81"/>
        <v>42599.50409722222</v>
      </c>
      <c r="Q1333" t="s">
        <v>8273</v>
      </c>
      <c r="R1333" s="7">
        <f t="shared" si="83"/>
        <v>100.5</v>
      </c>
      <c r="S1333" s="12" t="s">
        <v>8318</v>
      </c>
      <c r="T1333" t="s">
        <v>8320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7">
        <v>10115</v>
      </c>
      <c r="E1334">
        <v>0</v>
      </c>
      <c r="F1334" t="s">
        <v>8220</v>
      </c>
      <c r="G1334" t="s">
        <v>8240</v>
      </c>
      <c r="H1334" t="s">
        <v>8257</v>
      </c>
      <c r="I1334" s="9">
        <v>1485480408</v>
      </c>
      <c r="J1334">
        <v>1482888408</v>
      </c>
      <c r="K1334" t="b">
        <v>0</v>
      </c>
      <c r="L1334">
        <v>0</v>
      </c>
      <c r="M1334" t="b">
        <v>0</v>
      </c>
      <c r="N1334" s="11">
        <f t="shared" si="82"/>
        <v>0</v>
      </c>
      <c r="O1334" s="22">
        <f t="shared" si="80"/>
        <v>42732.060277777782</v>
      </c>
      <c r="P1334" s="18">
        <f t="shared" si="81"/>
        <v>42762.060277777782</v>
      </c>
      <c r="Q1334" t="s">
        <v>8273</v>
      </c>
      <c r="R1334" s="7" t="e">
        <f t="shared" si="83"/>
        <v>#DIV/0!</v>
      </c>
      <c r="S1334" s="12" t="s">
        <v>8318</v>
      </c>
      <c r="T1334" t="s">
        <v>8320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7">
        <v>2500</v>
      </c>
      <c r="E1335">
        <v>0</v>
      </c>
      <c r="F1335" t="s">
        <v>8220</v>
      </c>
      <c r="G1335" t="s">
        <v>8226</v>
      </c>
      <c r="H1335" t="s">
        <v>8248</v>
      </c>
      <c r="I1335" s="9">
        <v>1405478025</v>
      </c>
      <c r="J1335">
        <v>1402886025</v>
      </c>
      <c r="K1335" t="b">
        <v>0</v>
      </c>
      <c r="L1335">
        <v>0</v>
      </c>
      <c r="M1335" t="b">
        <v>0</v>
      </c>
      <c r="N1335" s="11">
        <f t="shared" si="82"/>
        <v>0</v>
      </c>
      <c r="O1335" s="22">
        <f t="shared" si="80"/>
        <v>41806.106770833336</v>
      </c>
      <c r="P1335" s="18">
        <f t="shared" si="81"/>
        <v>41836.106770833336</v>
      </c>
      <c r="Q1335" t="s">
        <v>8273</v>
      </c>
      <c r="R1335" s="7" t="e">
        <f t="shared" si="83"/>
        <v>#DIV/0!</v>
      </c>
      <c r="S1335" s="12" t="s">
        <v>8318</v>
      </c>
      <c r="T1335" t="s">
        <v>8320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7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9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>
        <f t="shared" si="82"/>
        <v>10.754135338345865</v>
      </c>
      <c r="O1336" s="22">
        <f t="shared" si="80"/>
        <v>42410.774155092593</v>
      </c>
      <c r="P1336" s="18">
        <f t="shared" si="81"/>
        <v>42440.774155092593</v>
      </c>
      <c r="Q1336" t="s">
        <v>8273</v>
      </c>
      <c r="R1336" s="7">
        <f t="shared" si="83"/>
        <v>51.822463768115945</v>
      </c>
      <c r="S1336" s="12" t="s">
        <v>8318</v>
      </c>
      <c r="T1336" t="s">
        <v>8320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9">
        <v>1449354502</v>
      </c>
      <c r="J1337">
        <v>1446762502</v>
      </c>
      <c r="K1337" t="b">
        <v>0</v>
      </c>
      <c r="L1337">
        <v>16</v>
      </c>
      <c r="M1337" t="b">
        <v>0</v>
      </c>
      <c r="N1337" s="11">
        <f t="shared" si="82"/>
        <v>19.759999999999998</v>
      </c>
      <c r="O1337" s="22">
        <f t="shared" si="80"/>
        <v>42313.936365740738</v>
      </c>
      <c r="P1337" s="18">
        <f t="shared" si="81"/>
        <v>42343.936365740738</v>
      </c>
      <c r="Q1337" t="s">
        <v>8273</v>
      </c>
      <c r="R1337" s="7">
        <f t="shared" si="83"/>
        <v>308.75</v>
      </c>
      <c r="S1337" s="12" t="s">
        <v>8318</v>
      </c>
      <c r="T1337" t="s">
        <v>8320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7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9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>
        <f t="shared" si="82"/>
        <v>84.946999999999989</v>
      </c>
      <c r="O1338" s="22">
        <f t="shared" si="80"/>
        <v>41955.863750000004</v>
      </c>
      <c r="P1338" s="18">
        <f t="shared" si="81"/>
        <v>41990.863750000004</v>
      </c>
      <c r="Q1338" t="s">
        <v>8273</v>
      </c>
      <c r="R1338" s="7">
        <f t="shared" si="83"/>
        <v>379.22767857142856</v>
      </c>
      <c r="S1338" s="12" t="s">
        <v>8318</v>
      </c>
      <c r="T1338" t="s">
        <v>8320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7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>
        <f t="shared" si="82"/>
        <v>49.381999999999998</v>
      </c>
      <c r="O1339" s="22">
        <f t="shared" si="80"/>
        <v>42767.577303240745</v>
      </c>
      <c r="P1339" s="18">
        <f t="shared" si="81"/>
        <v>42797.577303240745</v>
      </c>
      <c r="Q1339" t="s">
        <v>8273</v>
      </c>
      <c r="R1339" s="7">
        <f t="shared" si="83"/>
        <v>176.36428571428573</v>
      </c>
      <c r="S1339" s="12" t="s">
        <v>8318</v>
      </c>
      <c r="T1339" t="s">
        <v>8320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7">
        <v>30000</v>
      </c>
      <c r="E1340">
        <v>991</v>
      </c>
      <c r="F1340" t="s">
        <v>8220</v>
      </c>
      <c r="G1340" t="s">
        <v>8224</v>
      </c>
      <c r="H1340" t="s">
        <v>8246</v>
      </c>
      <c r="I1340" s="9">
        <v>1438543033</v>
      </c>
      <c r="J1340">
        <v>1435951033</v>
      </c>
      <c r="K1340" t="b">
        <v>0</v>
      </c>
      <c r="L1340">
        <v>15</v>
      </c>
      <c r="M1340" t="b">
        <v>0</v>
      </c>
      <c r="N1340" s="11">
        <f t="shared" si="82"/>
        <v>3.3033333333333332</v>
      </c>
      <c r="O1340" s="22">
        <f t="shared" si="80"/>
        <v>42188.803622685184</v>
      </c>
      <c r="P1340" s="18">
        <f t="shared" si="81"/>
        <v>42218.803622685184</v>
      </c>
      <c r="Q1340" t="s">
        <v>8273</v>
      </c>
      <c r="R1340" s="7">
        <f t="shared" si="83"/>
        <v>66.066666666666663</v>
      </c>
      <c r="S1340" s="12" t="s">
        <v>8318</v>
      </c>
      <c r="T1340" t="s">
        <v>8320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7">
        <v>50000</v>
      </c>
      <c r="E1341">
        <v>3317</v>
      </c>
      <c r="F1341" t="s">
        <v>8220</v>
      </c>
      <c r="G1341" t="s">
        <v>8224</v>
      </c>
      <c r="H1341" t="s">
        <v>8246</v>
      </c>
      <c r="I1341" s="9">
        <v>1418056315</v>
      </c>
      <c r="J1341">
        <v>1414164715</v>
      </c>
      <c r="K1341" t="b">
        <v>0</v>
      </c>
      <c r="L1341">
        <v>37</v>
      </c>
      <c r="M1341" t="b">
        <v>0</v>
      </c>
      <c r="N1341" s="11">
        <f t="shared" si="82"/>
        <v>6.6339999999999995</v>
      </c>
      <c r="O1341" s="22">
        <f t="shared" si="80"/>
        <v>41936.647164351853</v>
      </c>
      <c r="P1341" s="18">
        <f t="shared" si="81"/>
        <v>41981.688831018517</v>
      </c>
      <c r="Q1341" t="s">
        <v>8273</v>
      </c>
      <c r="R1341" s="7">
        <f t="shared" si="83"/>
        <v>89.648648648648646</v>
      </c>
      <c r="S1341" s="12" t="s">
        <v>8318</v>
      </c>
      <c r="T1341" t="s">
        <v>8320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7">
        <v>1680</v>
      </c>
      <c r="E1342">
        <v>0</v>
      </c>
      <c r="F1342" t="s">
        <v>8220</v>
      </c>
      <c r="G1342" t="s">
        <v>8224</v>
      </c>
      <c r="H1342" t="s">
        <v>8246</v>
      </c>
      <c r="I1342" s="9">
        <v>1408112253</v>
      </c>
      <c r="J1342">
        <v>1405520253</v>
      </c>
      <c r="K1342" t="b">
        <v>0</v>
      </c>
      <c r="L1342">
        <v>0</v>
      </c>
      <c r="M1342" t="b">
        <v>0</v>
      </c>
      <c r="N1342" s="11">
        <f t="shared" si="82"/>
        <v>0</v>
      </c>
      <c r="O1342" s="22">
        <f t="shared" si="80"/>
        <v>41836.595520833333</v>
      </c>
      <c r="P1342" s="18">
        <f t="shared" si="81"/>
        <v>41866.595520833333</v>
      </c>
      <c r="Q1342" t="s">
        <v>8273</v>
      </c>
      <c r="R1342" s="7" t="e">
        <f t="shared" si="83"/>
        <v>#DIV/0!</v>
      </c>
      <c r="S1342" s="12" t="s">
        <v>8318</v>
      </c>
      <c r="T1342" t="s">
        <v>8320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7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9">
        <v>1475333917</v>
      </c>
      <c r="J1343">
        <v>1472569117</v>
      </c>
      <c r="K1343" t="b">
        <v>0</v>
      </c>
      <c r="L1343">
        <v>46</v>
      </c>
      <c r="M1343" t="b">
        <v>0</v>
      </c>
      <c r="N1343" s="11">
        <f t="shared" si="82"/>
        <v>70.36</v>
      </c>
      <c r="O1343" s="22">
        <f t="shared" si="80"/>
        <v>42612.624039351853</v>
      </c>
      <c r="P1343" s="18">
        <f t="shared" si="81"/>
        <v>42644.624039351853</v>
      </c>
      <c r="Q1343" t="s">
        <v>8273</v>
      </c>
      <c r="R1343" s="7">
        <f t="shared" si="83"/>
        <v>382.39130434782606</v>
      </c>
      <c r="S1343" s="12" t="s">
        <v>8318</v>
      </c>
      <c r="T1343" t="s">
        <v>8320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7">
        <v>50000</v>
      </c>
      <c r="E1344">
        <v>100</v>
      </c>
      <c r="F1344" t="s">
        <v>8220</v>
      </c>
      <c r="G1344" t="s">
        <v>8224</v>
      </c>
      <c r="H1344" t="s">
        <v>8246</v>
      </c>
      <c r="I1344" s="9">
        <v>1437161739</v>
      </c>
      <c r="J1344">
        <v>1434569739</v>
      </c>
      <c r="K1344" t="b">
        <v>0</v>
      </c>
      <c r="L1344">
        <v>1</v>
      </c>
      <c r="M1344" t="b">
        <v>0</v>
      </c>
      <c r="N1344" s="11">
        <f t="shared" si="82"/>
        <v>0.2</v>
      </c>
      <c r="O1344" s="22">
        <f t="shared" si="80"/>
        <v>42172.816423611104</v>
      </c>
      <c r="P1344" s="18">
        <f t="shared" si="81"/>
        <v>42202.816423611104</v>
      </c>
      <c r="Q1344" t="s">
        <v>8273</v>
      </c>
      <c r="R1344" s="7">
        <f t="shared" si="83"/>
        <v>100</v>
      </c>
      <c r="S1344" s="12" t="s">
        <v>8318</v>
      </c>
      <c r="T1344" t="s">
        <v>8320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7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9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>
        <f t="shared" si="82"/>
        <v>102.298</v>
      </c>
      <c r="O1345" s="22">
        <f t="shared" si="80"/>
        <v>42542.526423611111</v>
      </c>
      <c r="P1345" s="18">
        <f t="shared" si="81"/>
        <v>42601.165972222225</v>
      </c>
      <c r="Q1345" t="s">
        <v>8273</v>
      </c>
      <c r="R1345" s="7">
        <f t="shared" si="83"/>
        <v>158.35603715170279</v>
      </c>
      <c r="S1345" s="12" t="s">
        <v>8318</v>
      </c>
      <c r="T1345" t="s">
        <v>8320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7">
        <v>1500</v>
      </c>
      <c r="E1346">
        <v>5666</v>
      </c>
      <c r="F1346" t="s">
        <v>8219</v>
      </c>
      <c r="G1346" t="s">
        <v>8229</v>
      </c>
      <c r="H1346" t="s">
        <v>8251</v>
      </c>
      <c r="I1346" s="9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>
        <f t="shared" si="82"/>
        <v>377.73333333333335</v>
      </c>
      <c r="O1346" s="22">
        <f t="shared" ref="O1346:O1409" si="84">(((J1346/60)/60)/24)+DATE(1970,1,1)</f>
        <v>42522.789803240739</v>
      </c>
      <c r="P1346" s="18">
        <f t="shared" ref="P1346:P1409" si="85">(((I1346/60)/60)/24)+DATE(1970,1,1)</f>
        <v>42551.789803240739</v>
      </c>
      <c r="Q1346" t="s">
        <v>8274</v>
      </c>
      <c r="R1346" s="7">
        <f t="shared" si="83"/>
        <v>40.762589928057551</v>
      </c>
      <c r="S1346" s="12" t="s">
        <v>8321</v>
      </c>
      <c r="T1346" t="s">
        <v>8322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7">
        <v>300</v>
      </c>
      <c r="E1347">
        <v>375</v>
      </c>
      <c r="F1347" t="s">
        <v>8219</v>
      </c>
      <c r="G1347" t="s">
        <v>8224</v>
      </c>
      <c r="H1347" t="s">
        <v>8246</v>
      </c>
      <c r="I1347" s="9">
        <v>1405366359</v>
      </c>
      <c r="J1347">
        <v>1402342359</v>
      </c>
      <c r="K1347" t="b">
        <v>0</v>
      </c>
      <c r="L1347">
        <v>7</v>
      </c>
      <c r="M1347" t="b">
        <v>1</v>
      </c>
      <c r="N1347" s="11">
        <f t="shared" ref="N1347:N1410" si="86">E1347/D1347*100</f>
        <v>125</v>
      </c>
      <c r="O1347" s="22">
        <f t="shared" si="84"/>
        <v>41799.814340277779</v>
      </c>
      <c r="P1347" s="18">
        <f t="shared" si="85"/>
        <v>41834.814340277779</v>
      </c>
      <c r="Q1347" t="s">
        <v>8274</v>
      </c>
      <c r="R1347" s="7">
        <f t="shared" ref="R1347:R1410" si="87">E1347/L1347</f>
        <v>53.571428571428569</v>
      </c>
      <c r="S1347" s="12" t="s">
        <v>8321</v>
      </c>
      <c r="T1347" t="s">
        <v>8322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7">
        <v>4900</v>
      </c>
      <c r="E1348">
        <v>7219</v>
      </c>
      <c r="F1348" t="s">
        <v>8219</v>
      </c>
      <c r="G1348" t="s">
        <v>8224</v>
      </c>
      <c r="H1348" t="s">
        <v>8246</v>
      </c>
      <c r="I1348" s="9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>
        <f t="shared" si="86"/>
        <v>147.32653061224491</v>
      </c>
      <c r="O1348" s="22">
        <f t="shared" si="84"/>
        <v>41422.075821759259</v>
      </c>
      <c r="P1348" s="18">
        <f t="shared" si="85"/>
        <v>41452.075821759259</v>
      </c>
      <c r="Q1348" t="s">
        <v>8274</v>
      </c>
      <c r="R1348" s="7">
        <f t="shared" si="87"/>
        <v>48.449664429530202</v>
      </c>
      <c r="S1348" s="12" t="s">
        <v>8321</v>
      </c>
      <c r="T1348" t="s">
        <v>8322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7">
        <v>2500</v>
      </c>
      <c r="E1349">
        <v>2555</v>
      </c>
      <c r="F1349" t="s">
        <v>8219</v>
      </c>
      <c r="G1349" t="s">
        <v>8224</v>
      </c>
      <c r="H1349" t="s">
        <v>8246</v>
      </c>
      <c r="I1349" s="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>
        <f t="shared" si="86"/>
        <v>102.2</v>
      </c>
      <c r="O1349" s="22">
        <f t="shared" si="84"/>
        <v>42040.638020833328</v>
      </c>
      <c r="P1349" s="18">
        <f t="shared" si="85"/>
        <v>42070.638020833328</v>
      </c>
      <c r="Q1349" t="s">
        <v>8274</v>
      </c>
      <c r="R1349" s="7">
        <f t="shared" si="87"/>
        <v>82.41935483870968</v>
      </c>
      <c r="S1349" s="12" t="s">
        <v>8321</v>
      </c>
      <c r="T1349" t="s">
        <v>8322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7">
        <v>5875</v>
      </c>
      <c r="E1350">
        <v>5985</v>
      </c>
      <c r="F1350" t="s">
        <v>8219</v>
      </c>
      <c r="G1350" t="s">
        <v>8224</v>
      </c>
      <c r="H1350" t="s">
        <v>8246</v>
      </c>
      <c r="I1350" s="9">
        <v>1418904533</v>
      </c>
      <c r="J1350">
        <v>1416485333</v>
      </c>
      <c r="K1350" t="b">
        <v>0</v>
      </c>
      <c r="L1350">
        <v>26</v>
      </c>
      <c r="M1350" t="b">
        <v>1</v>
      </c>
      <c r="N1350" s="11">
        <f t="shared" si="86"/>
        <v>101.8723404255319</v>
      </c>
      <c r="O1350" s="22">
        <f t="shared" si="84"/>
        <v>41963.506168981476</v>
      </c>
      <c r="P1350" s="18">
        <f t="shared" si="85"/>
        <v>41991.506168981476</v>
      </c>
      <c r="Q1350" t="s">
        <v>8274</v>
      </c>
      <c r="R1350" s="7">
        <f t="shared" si="87"/>
        <v>230.19230769230768</v>
      </c>
      <c r="S1350" s="12" t="s">
        <v>8321</v>
      </c>
      <c r="T1350" t="s">
        <v>8322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7">
        <v>5000</v>
      </c>
      <c r="E1351">
        <v>10210</v>
      </c>
      <c r="F1351" t="s">
        <v>8219</v>
      </c>
      <c r="G1351" t="s">
        <v>8229</v>
      </c>
      <c r="H1351" t="s">
        <v>8251</v>
      </c>
      <c r="I1351" s="9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>
        <f t="shared" si="86"/>
        <v>204.2</v>
      </c>
      <c r="O1351" s="22">
        <f t="shared" si="84"/>
        <v>42317.33258101852</v>
      </c>
      <c r="P1351" s="18">
        <f t="shared" si="85"/>
        <v>42354.290972222225</v>
      </c>
      <c r="Q1351" t="s">
        <v>8274</v>
      </c>
      <c r="R1351" s="7">
        <f t="shared" si="87"/>
        <v>59.360465116279073</v>
      </c>
      <c r="S1351" s="12" t="s">
        <v>8321</v>
      </c>
      <c r="T1351" t="s">
        <v>8322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7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9">
        <v>1451089134</v>
      </c>
      <c r="J1352">
        <v>1448497134</v>
      </c>
      <c r="K1352" t="b">
        <v>0</v>
      </c>
      <c r="L1352">
        <v>78</v>
      </c>
      <c r="M1352" t="b">
        <v>1</v>
      </c>
      <c r="N1352" s="11">
        <f t="shared" si="86"/>
        <v>104.05</v>
      </c>
      <c r="O1352" s="22">
        <f t="shared" si="84"/>
        <v>42334.013124999998</v>
      </c>
      <c r="P1352" s="18">
        <f t="shared" si="85"/>
        <v>42364.013124999998</v>
      </c>
      <c r="Q1352" t="s">
        <v>8274</v>
      </c>
      <c r="R1352" s="7">
        <f t="shared" si="87"/>
        <v>66.698717948717942</v>
      </c>
      <c r="S1352" s="12" t="s">
        <v>8321</v>
      </c>
      <c r="T1352" t="s">
        <v>8322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7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9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>
        <f t="shared" si="86"/>
        <v>101.265</v>
      </c>
      <c r="O1353" s="22">
        <f t="shared" si="84"/>
        <v>42382.74009259259</v>
      </c>
      <c r="P1353" s="18">
        <f t="shared" si="85"/>
        <v>42412.74009259259</v>
      </c>
      <c r="Q1353" t="s">
        <v>8274</v>
      </c>
      <c r="R1353" s="7">
        <f t="shared" si="87"/>
        <v>168.77500000000001</v>
      </c>
      <c r="S1353" s="12" t="s">
        <v>8321</v>
      </c>
      <c r="T1353" t="s">
        <v>8322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7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9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>
        <f t="shared" si="86"/>
        <v>136.13999999999999</v>
      </c>
      <c r="O1354" s="22">
        <f t="shared" si="84"/>
        <v>42200.578310185185</v>
      </c>
      <c r="P1354" s="18">
        <f t="shared" si="85"/>
        <v>42252.165972222225</v>
      </c>
      <c r="Q1354" t="s">
        <v>8274</v>
      </c>
      <c r="R1354" s="7">
        <f t="shared" si="87"/>
        <v>59.973568281938327</v>
      </c>
      <c r="S1354" s="12" t="s">
        <v>8321</v>
      </c>
      <c r="T1354" t="s">
        <v>8322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7">
        <v>1000</v>
      </c>
      <c r="E1355">
        <v>1336</v>
      </c>
      <c r="F1355" t="s">
        <v>8219</v>
      </c>
      <c r="G1355" t="s">
        <v>8224</v>
      </c>
      <c r="H1355" t="s">
        <v>8246</v>
      </c>
      <c r="I1355" s="9">
        <v>1362960000</v>
      </c>
      <c r="J1355">
        <v>1359946188</v>
      </c>
      <c r="K1355" t="b">
        <v>0</v>
      </c>
      <c r="L1355">
        <v>42</v>
      </c>
      <c r="M1355" t="b">
        <v>1</v>
      </c>
      <c r="N1355" s="11">
        <f t="shared" si="86"/>
        <v>133.6</v>
      </c>
      <c r="O1355" s="22">
        <f t="shared" si="84"/>
        <v>41309.11791666667</v>
      </c>
      <c r="P1355" s="18">
        <f t="shared" si="85"/>
        <v>41344</v>
      </c>
      <c r="Q1355" t="s">
        <v>8274</v>
      </c>
      <c r="R1355" s="7">
        <f t="shared" si="87"/>
        <v>31.80952380952381</v>
      </c>
      <c r="S1355" s="12" t="s">
        <v>8321</v>
      </c>
      <c r="T1355" t="s">
        <v>8322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7">
        <v>1200</v>
      </c>
      <c r="E1356">
        <v>1563</v>
      </c>
      <c r="F1356" t="s">
        <v>8219</v>
      </c>
      <c r="G1356" t="s">
        <v>8225</v>
      </c>
      <c r="H1356" t="s">
        <v>8247</v>
      </c>
      <c r="I1356" s="9">
        <v>1465672979</v>
      </c>
      <c r="J1356">
        <v>1463080979</v>
      </c>
      <c r="K1356" t="b">
        <v>0</v>
      </c>
      <c r="L1356">
        <v>64</v>
      </c>
      <c r="M1356" t="b">
        <v>1</v>
      </c>
      <c r="N1356" s="11">
        <f t="shared" si="86"/>
        <v>130.25</v>
      </c>
      <c r="O1356" s="22">
        <f t="shared" si="84"/>
        <v>42502.807627314818</v>
      </c>
      <c r="P1356" s="18">
        <f t="shared" si="85"/>
        <v>42532.807627314818</v>
      </c>
      <c r="Q1356" t="s">
        <v>8274</v>
      </c>
      <c r="R1356" s="7">
        <f t="shared" si="87"/>
        <v>24.421875</v>
      </c>
      <c r="S1356" s="12" t="s">
        <v>8321</v>
      </c>
      <c r="T1356" t="s">
        <v>8322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7">
        <v>2500</v>
      </c>
      <c r="E1357">
        <v>3067</v>
      </c>
      <c r="F1357" t="s">
        <v>8219</v>
      </c>
      <c r="G1357" t="s">
        <v>8225</v>
      </c>
      <c r="H1357" t="s">
        <v>8247</v>
      </c>
      <c r="I1357" s="9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>
        <f t="shared" si="86"/>
        <v>122.67999999999999</v>
      </c>
      <c r="O1357" s="22">
        <f t="shared" si="84"/>
        <v>41213.254687499997</v>
      </c>
      <c r="P1357" s="18">
        <f t="shared" si="85"/>
        <v>41243.416666666664</v>
      </c>
      <c r="Q1357" t="s">
        <v>8274</v>
      </c>
      <c r="R1357" s="7">
        <f t="shared" si="87"/>
        <v>25.347107438016529</v>
      </c>
      <c r="S1357" s="12" t="s">
        <v>8321</v>
      </c>
      <c r="T1357" t="s">
        <v>8322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7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9">
        <v>1372985760</v>
      </c>
      <c r="J1358">
        <v>1370393760</v>
      </c>
      <c r="K1358" t="b">
        <v>0</v>
      </c>
      <c r="L1358">
        <v>87</v>
      </c>
      <c r="M1358" t="b">
        <v>1</v>
      </c>
      <c r="N1358" s="11">
        <f t="shared" si="86"/>
        <v>182.81058823529412</v>
      </c>
      <c r="O1358" s="22">
        <f t="shared" si="84"/>
        <v>41430.038888888892</v>
      </c>
      <c r="P1358" s="18">
        <f t="shared" si="85"/>
        <v>41460.038888888892</v>
      </c>
      <c r="Q1358" t="s">
        <v>8274</v>
      </c>
      <c r="R1358" s="7">
        <f t="shared" si="87"/>
        <v>71.443218390804603</v>
      </c>
      <c r="S1358" s="12" t="s">
        <v>8321</v>
      </c>
      <c r="T1358" t="s">
        <v>8322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7">
        <v>2000</v>
      </c>
      <c r="E1359">
        <v>2506</v>
      </c>
      <c r="F1359" t="s">
        <v>8219</v>
      </c>
      <c r="G1359" t="s">
        <v>8224</v>
      </c>
      <c r="H1359" t="s">
        <v>8246</v>
      </c>
      <c r="I1359" s="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>
        <f t="shared" si="86"/>
        <v>125.29999999999998</v>
      </c>
      <c r="O1359" s="22">
        <f t="shared" si="84"/>
        <v>41304.962233796294</v>
      </c>
      <c r="P1359" s="18">
        <f t="shared" si="85"/>
        <v>41334.249305555553</v>
      </c>
      <c r="Q1359" t="s">
        <v>8274</v>
      </c>
      <c r="R1359" s="7">
        <f t="shared" si="87"/>
        <v>38.553846153846152</v>
      </c>
      <c r="S1359" s="12" t="s">
        <v>8321</v>
      </c>
      <c r="T1359" t="s">
        <v>8322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7">
        <v>3000</v>
      </c>
      <c r="E1360">
        <v>3350</v>
      </c>
      <c r="F1360" t="s">
        <v>8219</v>
      </c>
      <c r="G1360" t="s">
        <v>8224</v>
      </c>
      <c r="H1360" t="s">
        <v>8246</v>
      </c>
      <c r="I1360" s="9">
        <v>1309009323</v>
      </c>
      <c r="J1360">
        <v>1306417323</v>
      </c>
      <c r="K1360" t="b">
        <v>0</v>
      </c>
      <c r="L1360">
        <v>49</v>
      </c>
      <c r="M1360" t="b">
        <v>1</v>
      </c>
      <c r="N1360" s="11">
        <f t="shared" si="86"/>
        <v>111.66666666666667</v>
      </c>
      <c r="O1360" s="22">
        <f t="shared" si="84"/>
        <v>40689.570868055554</v>
      </c>
      <c r="P1360" s="18">
        <f t="shared" si="85"/>
        <v>40719.570868055554</v>
      </c>
      <c r="Q1360" t="s">
        <v>8274</v>
      </c>
      <c r="R1360" s="7">
        <f t="shared" si="87"/>
        <v>68.367346938775512</v>
      </c>
      <c r="S1360" s="12" t="s">
        <v>8321</v>
      </c>
      <c r="T1360" t="s">
        <v>8322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7">
        <v>660</v>
      </c>
      <c r="E1361">
        <v>764</v>
      </c>
      <c r="F1361" t="s">
        <v>8219</v>
      </c>
      <c r="G1361" t="s">
        <v>8224</v>
      </c>
      <c r="H1361" t="s">
        <v>8246</v>
      </c>
      <c r="I1361" s="9">
        <v>1309980790</v>
      </c>
      <c r="J1361">
        <v>1304623990</v>
      </c>
      <c r="K1361" t="b">
        <v>0</v>
      </c>
      <c r="L1361">
        <v>19</v>
      </c>
      <c r="M1361" t="b">
        <v>1</v>
      </c>
      <c r="N1361" s="11">
        <f t="shared" si="86"/>
        <v>115.75757575757575</v>
      </c>
      <c r="O1361" s="22">
        <f t="shared" si="84"/>
        <v>40668.814699074072</v>
      </c>
      <c r="P1361" s="18">
        <f t="shared" si="85"/>
        <v>40730.814699074072</v>
      </c>
      <c r="Q1361" t="s">
        <v>8274</v>
      </c>
      <c r="R1361" s="7">
        <f t="shared" si="87"/>
        <v>40.210526315789473</v>
      </c>
      <c r="S1361" s="12" t="s">
        <v>8321</v>
      </c>
      <c r="T1361" t="s">
        <v>8322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7">
        <v>1500</v>
      </c>
      <c r="E1362">
        <v>2598</v>
      </c>
      <c r="F1362" t="s">
        <v>8219</v>
      </c>
      <c r="G1362" t="s">
        <v>8224</v>
      </c>
      <c r="H1362" t="s">
        <v>8246</v>
      </c>
      <c r="I1362" s="9">
        <v>1343943420</v>
      </c>
      <c r="J1362">
        <v>1341524220</v>
      </c>
      <c r="K1362" t="b">
        <v>0</v>
      </c>
      <c r="L1362">
        <v>81</v>
      </c>
      <c r="M1362" t="b">
        <v>1</v>
      </c>
      <c r="N1362" s="11">
        <f t="shared" si="86"/>
        <v>173.2</v>
      </c>
      <c r="O1362" s="22">
        <f t="shared" si="84"/>
        <v>41095.900694444441</v>
      </c>
      <c r="P1362" s="18">
        <f t="shared" si="85"/>
        <v>41123.900694444441</v>
      </c>
      <c r="Q1362" t="s">
        <v>8274</v>
      </c>
      <c r="R1362" s="7">
        <f t="shared" si="87"/>
        <v>32.074074074074076</v>
      </c>
      <c r="S1362" s="12" t="s">
        <v>8321</v>
      </c>
      <c r="T1362" t="s">
        <v>8322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7">
        <v>6000</v>
      </c>
      <c r="E1363">
        <v>7559</v>
      </c>
      <c r="F1363" t="s">
        <v>8219</v>
      </c>
      <c r="G1363" t="s">
        <v>8225</v>
      </c>
      <c r="H1363" t="s">
        <v>8247</v>
      </c>
      <c r="I1363" s="9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>
        <f t="shared" si="86"/>
        <v>125.98333333333333</v>
      </c>
      <c r="O1363" s="22">
        <f t="shared" si="84"/>
        <v>41781.717268518521</v>
      </c>
      <c r="P1363" s="18">
        <f t="shared" si="85"/>
        <v>41811.717268518521</v>
      </c>
      <c r="Q1363" t="s">
        <v>8274</v>
      </c>
      <c r="R1363" s="7">
        <f t="shared" si="87"/>
        <v>28.632575757575758</v>
      </c>
      <c r="S1363" s="12" t="s">
        <v>8321</v>
      </c>
      <c r="T1363" t="s">
        <v>8322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7">
        <v>1000</v>
      </c>
      <c r="E1364">
        <v>1091</v>
      </c>
      <c r="F1364" t="s">
        <v>8219</v>
      </c>
      <c r="G1364" t="s">
        <v>8224</v>
      </c>
      <c r="H1364" t="s">
        <v>8246</v>
      </c>
      <c r="I1364" s="9">
        <v>1378592731</v>
      </c>
      <c r="J1364">
        <v>1373408731</v>
      </c>
      <c r="K1364" t="b">
        <v>0</v>
      </c>
      <c r="L1364">
        <v>25</v>
      </c>
      <c r="M1364" t="b">
        <v>1</v>
      </c>
      <c r="N1364" s="11">
        <f t="shared" si="86"/>
        <v>109.1</v>
      </c>
      <c r="O1364" s="22">
        <f t="shared" si="84"/>
        <v>41464.934386574074</v>
      </c>
      <c r="P1364" s="18">
        <f t="shared" si="85"/>
        <v>41524.934386574074</v>
      </c>
      <c r="Q1364" t="s">
        <v>8274</v>
      </c>
      <c r="R1364" s="7">
        <f t="shared" si="87"/>
        <v>43.64</v>
      </c>
      <c r="S1364" s="12" t="s">
        <v>8321</v>
      </c>
      <c r="T1364" t="s">
        <v>8322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7">
        <v>200</v>
      </c>
      <c r="E1365">
        <v>200</v>
      </c>
      <c r="F1365" t="s">
        <v>8219</v>
      </c>
      <c r="G1365" t="s">
        <v>8224</v>
      </c>
      <c r="H1365" t="s">
        <v>8246</v>
      </c>
      <c r="I1365" s="9">
        <v>1455523140</v>
      </c>
      <c r="J1365">
        <v>1453925727</v>
      </c>
      <c r="K1365" t="b">
        <v>0</v>
      </c>
      <c r="L1365">
        <v>5</v>
      </c>
      <c r="M1365" t="b">
        <v>1</v>
      </c>
      <c r="N1365" s="11">
        <f t="shared" si="86"/>
        <v>100</v>
      </c>
      <c r="O1365" s="22">
        <f t="shared" si="84"/>
        <v>42396.8440625</v>
      </c>
      <c r="P1365" s="18">
        <f t="shared" si="85"/>
        <v>42415.332638888889</v>
      </c>
      <c r="Q1365" t="s">
        <v>8274</v>
      </c>
      <c r="R1365" s="7">
        <f t="shared" si="87"/>
        <v>40</v>
      </c>
      <c r="S1365" s="12" t="s">
        <v>8321</v>
      </c>
      <c r="T1365" t="s">
        <v>8322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7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9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>
        <f t="shared" si="86"/>
        <v>118.64285714285714</v>
      </c>
      <c r="O1366" s="22">
        <f t="shared" si="84"/>
        <v>41951.695671296293</v>
      </c>
      <c r="P1366" s="18">
        <f t="shared" si="85"/>
        <v>42011.6956712963</v>
      </c>
      <c r="Q1366" t="s">
        <v>8276</v>
      </c>
      <c r="R1366" s="7">
        <f t="shared" si="87"/>
        <v>346.04166666666669</v>
      </c>
      <c r="S1366" s="12" t="s">
        <v>8324</v>
      </c>
      <c r="T1366" t="s">
        <v>8325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7">
        <v>7500</v>
      </c>
      <c r="E1367">
        <v>7520</v>
      </c>
      <c r="F1367" t="s">
        <v>8219</v>
      </c>
      <c r="G1367" t="s">
        <v>8224</v>
      </c>
      <c r="H1367" t="s">
        <v>8246</v>
      </c>
      <c r="I1367" s="9">
        <v>1426523752</v>
      </c>
      <c r="J1367">
        <v>1423935352</v>
      </c>
      <c r="K1367" t="b">
        <v>0</v>
      </c>
      <c r="L1367">
        <v>92</v>
      </c>
      <c r="M1367" t="b">
        <v>1</v>
      </c>
      <c r="N1367" s="11">
        <f t="shared" si="86"/>
        <v>100.26666666666667</v>
      </c>
      <c r="O1367" s="22">
        <f t="shared" si="84"/>
        <v>42049.733240740738</v>
      </c>
      <c r="P1367" s="18">
        <f t="shared" si="85"/>
        <v>42079.691574074073</v>
      </c>
      <c r="Q1367" t="s">
        <v>8276</v>
      </c>
      <c r="R1367" s="7">
        <f t="shared" si="87"/>
        <v>81.739130434782609</v>
      </c>
      <c r="S1367" s="12" t="s">
        <v>8324</v>
      </c>
      <c r="T1367" t="s">
        <v>8325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7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9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>
        <f t="shared" si="86"/>
        <v>126.48920000000001</v>
      </c>
      <c r="O1368" s="22">
        <f t="shared" si="84"/>
        <v>41924.996099537035</v>
      </c>
      <c r="P1368" s="18">
        <f t="shared" si="85"/>
        <v>41970.037766203706</v>
      </c>
      <c r="Q1368" t="s">
        <v>8276</v>
      </c>
      <c r="R1368" s="7">
        <f t="shared" si="87"/>
        <v>64.535306122448986</v>
      </c>
      <c r="S1368" s="12" t="s">
        <v>8324</v>
      </c>
      <c r="T1368" t="s">
        <v>8325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7">
        <v>5000</v>
      </c>
      <c r="E1369">
        <v>5713</v>
      </c>
      <c r="F1369" t="s">
        <v>8219</v>
      </c>
      <c r="G1369" t="s">
        <v>8224</v>
      </c>
      <c r="H1369" t="s">
        <v>8246</v>
      </c>
      <c r="I1369" s="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>
        <f t="shared" si="86"/>
        <v>114.26</v>
      </c>
      <c r="O1369" s="22">
        <f t="shared" si="84"/>
        <v>42292.002893518518</v>
      </c>
      <c r="P1369" s="18">
        <f t="shared" si="85"/>
        <v>42322.044560185182</v>
      </c>
      <c r="Q1369" t="s">
        <v>8276</v>
      </c>
      <c r="R1369" s="7">
        <f t="shared" si="87"/>
        <v>63.477777777777774</v>
      </c>
      <c r="S1369" s="12" t="s">
        <v>8324</v>
      </c>
      <c r="T1369" t="s">
        <v>8325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7">
        <v>5000</v>
      </c>
      <c r="E1370">
        <v>5535</v>
      </c>
      <c r="F1370" t="s">
        <v>8219</v>
      </c>
      <c r="G1370" t="s">
        <v>8224</v>
      </c>
      <c r="H1370" t="s">
        <v>8246</v>
      </c>
      <c r="I1370" s="9">
        <v>1434342894</v>
      </c>
      <c r="J1370">
        <v>1432269294</v>
      </c>
      <c r="K1370" t="b">
        <v>0</v>
      </c>
      <c r="L1370">
        <v>87</v>
      </c>
      <c r="M1370" t="b">
        <v>1</v>
      </c>
      <c r="N1370" s="11">
        <f t="shared" si="86"/>
        <v>110.7</v>
      </c>
      <c r="O1370" s="22">
        <f t="shared" si="84"/>
        <v>42146.190902777773</v>
      </c>
      <c r="P1370" s="18">
        <f t="shared" si="85"/>
        <v>42170.190902777773</v>
      </c>
      <c r="Q1370" t="s">
        <v>8276</v>
      </c>
      <c r="R1370" s="7">
        <f t="shared" si="87"/>
        <v>63.620689655172413</v>
      </c>
      <c r="S1370" s="12" t="s">
        <v>8324</v>
      </c>
      <c r="T1370" t="s">
        <v>8325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7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9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>
        <f t="shared" si="86"/>
        <v>105.34805315203954</v>
      </c>
      <c r="O1371" s="22">
        <f t="shared" si="84"/>
        <v>41710.594282407408</v>
      </c>
      <c r="P1371" s="18">
        <f t="shared" si="85"/>
        <v>41740.594282407408</v>
      </c>
      <c r="Q1371" t="s">
        <v>8276</v>
      </c>
      <c r="R1371" s="7">
        <f t="shared" si="87"/>
        <v>83.967068965517228</v>
      </c>
      <c r="S1371" s="12" t="s">
        <v>8324</v>
      </c>
      <c r="T1371" t="s">
        <v>8325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7">
        <v>1500</v>
      </c>
      <c r="E1372">
        <v>1555</v>
      </c>
      <c r="F1372" t="s">
        <v>8219</v>
      </c>
      <c r="G1372" t="s">
        <v>8224</v>
      </c>
      <c r="H1372" t="s">
        <v>8246</v>
      </c>
      <c r="I1372" s="9">
        <v>1381881890</v>
      </c>
      <c r="J1372">
        <v>1380585890</v>
      </c>
      <c r="K1372" t="b">
        <v>0</v>
      </c>
      <c r="L1372">
        <v>20</v>
      </c>
      <c r="M1372" t="b">
        <v>1</v>
      </c>
      <c r="N1372" s="11">
        <f t="shared" si="86"/>
        <v>103.66666666666666</v>
      </c>
      <c r="O1372" s="22">
        <f t="shared" si="84"/>
        <v>41548.00335648148</v>
      </c>
      <c r="P1372" s="18">
        <f t="shared" si="85"/>
        <v>41563.00335648148</v>
      </c>
      <c r="Q1372" t="s">
        <v>8276</v>
      </c>
      <c r="R1372" s="7">
        <f t="shared" si="87"/>
        <v>77.75</v>
      </c>
      <c r="S1372" s="12" t="s">
        <v>8324</v>
      </c>
      <c r="T1372" t="s">
        <v>8325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7">
        <v>6999</v>
      </c>
      <c r="E1373">
        <v>7495</v>
      </c>
      <c r="F1373" t="s">
        <v>8219</v>
      </c>
      <c r="G1373" t="s">
        <v>8224</v>
      </c>
      <c r="H1373" t="s">
        <v>8246</v>
      </c>
      <c r="I1373" s="9">
        <v>1431022342</v>
      </c>
      <c r="J1373">
        <v>1428430342</v>
      </c>
      <c r="K1373" t="b">
        <v>0</v>
      </c>
      <c r="L1373">
        <v>70</v>
      </c>
      <c r="M1373" t="b">
        <v>1</v>
      </c>
      <c r="N1373" s="11">
        <f t="shared" si="86"/>
        <v>107.08672667523933</v>
      </c>
      <c r="O1373" s="22">
        <f t="shared" si="84"/>
        <v>42101.758587962962</v>
      </c>
      <c r="P1373" s="18">
        <f t="shared" si="85"/>
        <v>42131.758587962962</v>
      </c>
      <c r="Q1373" t="s">
        <v>8276</v>
      </c>
      <c r="R1373" s="7">
        <f t="shared" si="87"/>
        <v>107.07142857142857</v>
      </c>
      <c r="S1373" s="12" t="s">
        <v>8324</v>
      </c>
      <c r="T1373" t="s">
        <v>8325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7">
        <v>500</v>
      </c>
      <c r="E1374">
        <v>620</v>
      </c>
      <c r="F1374" t="s">
        <v>8219</v>
      </c>
      <c r="G1374" t="s">
        <v>8224</v>
      </c>
      <c r="H1374" t="s">
        <v>8246</v>
      </c>
      <c r="I1374" s="9">
        <v>1342115132</v>
      </c>
      <c r="J1374">
        <v>1339523132</v>
      </c>
      <c r="K1374" t="b">
        <v>0</v>
      </c>
      <c r="L1374">
        <v>16</v>
      </c>
      <c r="M1374" t="b">
        <v>1</v>
      </c>
      <c r="N1374" s="11">
        <f t="shared" si="86"/>
        <v>124</v>
      </c>
      <c r="O1374" s="22">
        <f t="shared" si="84"/>
        <v>41072.739953703705</v>
      </c>
      <c r="P1374" s="18">
        <f t="shared" si="85"/>
        <v>41102.739953703705</v>
      </c>
      <c r="Q1374" t="s">
        <v>8276</v>
      </c>
      <c r="R1374" s="7">
        <f t="shared" si="87"/>
        <v>38.75</v>
      </c>
      <c r="S1374" s="12" t="s">
        <v>8324</v>
      </c>
      <c r="T1374" t="s">
        <v>8325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7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9">
        <v>1483138233</v>
      </c>
      <c r="J1375">
        <v>1480546233</v>
      </c>
      <c r="K1375" t="b">
        <v>0</v>
      </c>
      <c r="L1375">
        <v>52</v>
      </c>
      <c r="M1375" t="b">
        <v>1</v>
      </c>
      <c r="N1375" s="11">
        <f t="shared" si="86"/>
        <v>105.01</v>
      </c>
      <c r="O1375" s="22">
        <f t="shared" si="84"/>
        <v>42704.95177083333</v>
      </c>
      <c r="P1375" s="18">
        <f t="shared" si="85"/>
        <v>42734.95177083333</v>
      </c>
      <c r="Q1375" t="s">
        <v>8276</v>
      </c>
      <c r="R1375" s="7">
        <f t="shared" si="87"/>
        <v>201.94230769230768</v>
      </c>
      <c r="S1375" s="12" t="s">
        <v>8324</v>
      </c>
      <c r="T1375" t="s">
        <v>8325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7">
        <v>1500</v>
      </c>
      <c r="E1376">
        <v>2842</v>
      </c>
      <c r="F1376" t="s">
        <v>8219</v>
      </c>
      <c r="G1376" t="s">
        <v>8224</v>
      </c>
      <c r="H1376" t="s">
        <v>8246</v>
      </c>
      <c r="I1376" s="9">
        <v>1458874388</v>
      </c>
      <c r="J1376">
        <v>1456285988</v>
      </c>
      <c r="K1376" t="b">
        <v>0</v>
      </c>
      <c r="L1376">
        <v>66</v>
      </c>
      <c r="M1376" t="b">
        <v>1</v>
      </c>
      <c r="N1376" s="11">
        <f t="shared" si="86"/>
        <v>189.46666666666667</v>
      </c>
      <c r="O1376" s="22">
        <f t="shared" si="84"/>
        <v>42424.161898148144</v>
      </c>
      <c r="P1376" s="18">
        <f t="shared" si="85"/>
        <v>42454.12023148148</v>
      </c>
      <c r="Q1376" t="s">
        <v>8276</v>
      </c>
      <c r="R1376" s="7">
        <f t="shared" si="87"/>
        <v>43.060606060606062</v>
      </c>
      <c r="S1376" s="12" t="s">
        <v>8324</v>
      </c>
      <c r="T1376" t="s">
        <v>8325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7">
        <v>4000</v>
      </c>
      <c r="E1377">
        <v>6853</v>
      </c>
      <c r="F1377" t="s">
        <v>8219</v>
      </c>
      <c r="G1377" t="s">
        <v>8230</v>
      </c>
      <c r="H1377" t="s">
        <v>8249</v>
      </c>
      <c r="I1377" s="9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>
        <f t="shared" si="86"/>
        <v>171.32499999999999</v>
      </c>
      <c r="O1377" s="22">
        <f t="shared" si="84"/>
        <v>42720.066192129627</v>
      </c>
      <c r="P1377" s="18">
        <f t="shared" si="85"/>
        <v>42750.066192129627</v>
      </c>
      <c r="Q1377" t="s">
        <v>8276</v>
      </c>
      <c r="R1377" s="7">
        <f t="shared" si="87"/>
        <v>62.871559633027523</v>
      </c>
      <c r="S1377" s="12" t="s">
        <v>8324</v>
      </c>
      <c r="T1377" t="s">
        <v>8325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7">
        <v>3700</v>
      </c>
      <c r="E1378">
        <v>9342</v>
      </c>
      <c r="F1378" t="s">
        <v>8219</v>
      </c>
      <c r="G1378" t="s">
        <v>8225</v>
      </c>
      <c r="H1378" t="s">
        <v>8247</v>
      </c>
      <c r="I1378" s="9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>
        <f t="shared" si="86"/>
        <v>252.48648648648651</v>
      </c>
      <c r="O1378" s="22">
        <f t="shared" si="84"/>
        <v>42677.669050925921</v>
      </c>
      <c r="P1378" s="18">
        <f t="shared" si="85"/>
        <v>42707.710717592592</v>
      </c>
      <c r="Q1378" t="s">
        <v>8276</v>
      </c>
      <c r="R1378" s="7">
        <f t="shared" si="87"/>
        <v>55.607142857142854</v>
      </c>
      <c r="S1378" s="12" t="s">
        <v>8324</v>
      </c>
      <c r="T1378" t="s">
        <v>8325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7">
        <v>1300</v>
      </c>
      <c r="E1379">
        <v>1510</v>
      </c>
      <c r="F1379" t="s">
        <v>8219</v>
      </c>
      <c r="G1379" t="s">
        <v>8224</v>
      </c>
      <c r="H1379" t="s">
        <v>8246</v>
      </c>
      <c r="I1379" s="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>
        <f t="shared" si="86"/>
        <v>116.15384615384616</v>
      </c>
      <c r="O1379" s="22">
        <f t="shared" si="84"/>
        <v>42747.219560185185</v>
      </c>
      <c r="P1379" s="18">
        <f t="shared" si="85"/>
        <v>42769.174305555556</v>
      </c>
      <c r="Q1379" t="s">
        <v>8276</v>
      </c>
      <c r="R1379" s="7">
        <f t="shared" si="87"/>
        <v>48.70967741935484</v>
      </c>
      <c r="S1379" s="12" t="s">
        <v>8324</v>
      </c>
      <c r="T1379" t="s">
        <v>8325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7">
        <v>2000</v>
      </c>
      <c r="E1380">
        <v>4067</v>
      </c>
      <c r="F1380" t="s">
        <v>8219</v>
      </c>
      <c r="G1380" t="s">
        <v>8225</v>
      </c>
      <c r="H1380" t="s">
        <v>8247</v>
      </c>
      <c r="I1380" s="9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>
        <f t="shared" si="86"/>
        <v>203.35000000000002</v>
      </c>
      <c r="O1380" s="22">
        <f t="shared" si="84"/>
        <v>42568.759374999994</v>
      </c>
      <c r="P1380" s="18">
        <f t="shared" si="85"/>
        <v>42583.759374999994</v>
      </c>
      <c r="Q1380" t="s">
        <v>8276</v>
      </c>
      <c r="R1380" s="7">
        <f t="shared" si="87"/>
        <v>30.578947368421051</v>
      </c>
      <c r="S1380" s="12" t="s">
        <v>8324</v>
      </c>
      <c r="T1380" t="s">
        <v>8325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7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9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>
        <f t="shared" si="86"/>
        <v>111.60000000000001</v>
      </c>
      <c r="O1381" s="22">
        <f t="shared" si="84"/>
        <v>42130.491620370376</v>
      </c>
      <c r="P1381" s="18">
        <f t="shared" si="85"/>
        <v>42160.491620370376</v>
      </c>
      <c r="Q1381" t="s">
        <v>8276</v>
      </c>
      <c r="R1381" s="7">
        <f t="shared" si="87"/>
        <v>73.907284768211923</v>
      </c>
      <c r="S1381" s="12" t="s">
        <v>8324</v>
      </c>
      <c r="T1381" t="s">
        <v>8325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7">
        <v>25</v>
      </c>
      <c r="E1382">
        <v>106</v>
      </c>
      <c r="F1382" t="s">
        <v>8219</v>
      </c>
      <c r="G1382" t="s">
        <v>8224</v>
      </c>
      <c r="H1382" t="s">
        <v>8246</v>
      </c>
      <c r="I1382" s="9">
        <v>1433815200</v>
      </c>
      <c r="J1382">
        <v>1431886706</v>
      </c>
      <c r="K1382" t="b">
        <v>0</v>
      </c>
      <c r="L1382">
        <v>5</v>
      </c>
      <c r="M1382" t="b">
        <v>1</v>
      </c>
      <c r="N1382" s="11">
        <f t="shared" si="86"/>
        <v>424</v>
      </c>
      <c r="O1382" s="22">
        <f t="shared" si="84"/>
        <v>42141.762800925921</v>
      </c>
      <c r="P1382" s="18">
        <f t="shared" si="85"/>
        <v>42164.083333333328</v>
      </c>
      <c r="Q1382" t="s">
        <v>8276</v>
      </c>
      <c r="R1382" s="7">
        <f t="shared" si="87"/>
        <v>21.2</v>
      </c>
      <c r="S1382" s="12" t="s">
        <v>8324</v>
      </c>
      <c r="T1382" t="s">
        <v>8325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7">
        <v>5000</v>
      </c>
      <c r="E1383">
        <v>5355</v>
      </c>
      <c r="F1383" t="s">
        <v>8219</v>
      </c>
      <c r="G1383" t="s">
        <v>8224</v>
      </c>
      <c r="H1383" t="s">
        <v>8246</v>
      </c>
      <c r="I1383" s="9">
        <v>1482988125</v>
      </c>
      <c r="J1383">
        <v>1480396125</v>
      </c>
      <c r="K1383" t="b">
        <v>0</v>
      </c>
      <c r="L1383">
        <v>73</v>
      </c>
      <c r="M1383" t="b">
        <v>1</v>
      </c>
      <c r="N1383" s="11">
        <f t="shared" si="86"/>
        <v>107.1</v>
      </c>
      <c r="O1383" s="22">
        <f t="shared" si="84"/>
        <v>42703.214409722219</v>
      </c>
      <c r="P1383" s="18">
        <f t="shared" si="85"/>
        <v>42733.214409722219</v>
      </c>
      <c r="Q1383" t="s">
        <v>8276</v>
      </c>
      <c r="R1383" s="7">
        <f t="shared" si="87"/>
        <v>73.356164383561648</v>
      </c>
      <c r="S1383" s="12" t="s">
        <v>8324</v>
      </c>
      <c r="T1383" t="s">
        <v>8325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7">
        <v>8000</v>
      </c>
      <c r="E1384">
        <v>8349</v>
      </c>
      <c r="F1384" t="s">
        <v>8219</v>
      </c>
      <c r="G1384" t="s">
        <v>8224</v>
      </c>
      <c r="H1384" t="s">
        <v>8246</v>
      </c>
      <c r="I1384" s="9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>
        <f t="shared" si="86"/>
        <v>104.3625</v>
      </c>
      <c r="O1384" s="22">
        <f t="shared" si="84"/>
        <v>41370.800185185188</v>
      </c>
      <c r="P1384" s="18">
        <f t="shared" si="85"/>
        <v>41400.800185185188</v>
      </c>
      <c r="Q1384" t="s">
        <v>8276</v>
      </c>
      <c r="R1384" s="7">
        <f t="shared" si="87"/>
        <v>56.412162162162161</v>
      </c>
      <c r="S1384" s="12" t="s">
        <v>8324</v>
      </c>
      <c r="T1384" t="s">
        <v>8325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7">
        <v>2200</v>
      </c>
      <c r="E1385">
        <v>4673</v>
      </c>
      <c r="F1385" t="s">
        <v>8219</v>
      </c>
      <c r="G1385" t="s">
        <v>8229</v>
      </c>
      <c r="H1385" t="s">
        <v>8251</v>
      </c>
      <c r="I1385" s="9">
        <v>1482457678</v>
      </c>
      <c r="J1385">
        <v>1480729678</v>
      </c>
      <c r="K1385" t="b">
        <v>0</v>
      </c>
      <c r="L1385">
        <v>93</v>
      </c>
      <c r="M1385" t="b">
        <v>1</v>
      </c>
      <c r="N1385" s="11">
        <f t="shared" si="86"/>
        <v>212.40909090909091</v>
      </c>
      <c r="O1385" s="22">
        <f t="shared" si="84"/>
        <v>42707.074976851851</v>
      </c>
      <c r="P1385" s="18">
        <f t="shared" si="85"/>
        <v>42727.074976851851</v>
      </c>
      <c r="Q1385" t="s">
        <v>8276</v>
      </c>
      <c r="R1385" s="7">
        <f t="shared" si="87"/>
        <v>50.247311827956992</v>
      </c>
      <c r="S1385" s="12" t="s">
        <v>8324</v>
      </c>
      <c r="T1385" t="s">
        <v>8325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7">
        <v>3500</v>
      </c>
      <c r="E1386">
        <v>4343</v>
      </c>
      <c r="F1386" t="s">
        <v>8219</v>
      </c>
      <c r="G1386" t="s">
        <v>8224</v>
      </c>
      <c r="H1386" t="s">
        <v>8246</v>
      </c>
      <c r="I1386" s="9">
        <v>1436117922</v>
      </c>
      <c r="J1386">
        <v>1433525922</v>
      </c>
      <c r="K1386" t="b">
        <v>0</v>
      </c>
      <c r="L1386">
        <v>63</v>
      </c>
      <c r="M1386" t="b">
        <v>1</v>
      </c>
      <c r="N1386" s="11">
        <f t="shared" si="86"/>
        <v>124.08571428571429</v>
      </c>
      <c r="O1386" s="22">
        <f t="shared" si="84"/>
        <v>42160.735208333332</v>
      </c>
      <c r="P1386" s="18">
        <f t="shared" si="85"/>
        <v>42190.735208333332</v>
      </c>
      <c r="Q1386" t="s">
        <v>8276</v>
      </c>
      <c r="R1386" s="7">
        <f t="shared" si="87"/>
        <v>68.936507936507937</v>
      </c>
      <c r="S1386" s="12" t="s">
        <v>8324</v>
      </c>
      <c r="T1386" t="s">
        <v>8325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9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>
        <f t="shared" si="86"/>
        <v>110.406125</v>
      </c>
      <c r="O1387" s="22">
        <f t="shared" si="84"/>
        <v>42433.688900462963</v>
      </c>
      <c r="P1387" s="18">
        <f t="shared" si="85"/>
        <v>42489.507638888885</v>
      </c>
      <c r="Q1387" t="s">
        <v>8276</v>
      </c>
      <c r="R1387" s="7">
        <f t="shared" si="87"/>
        <v>65.914104477611943</v>
      </c>
      <c r="S1387" s="12" t="s">
        <v>8324</v>
      </c>
      <c r="T1387" t="s">
        <v>8325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7">
        <v>400</v>
      </c>
      <c r="E1388">
        <v>875</v>
      </c>
      <c r="F1388" t="s">
        <v>8219</v>
      </c>
      <c r="G1388" t="s">
        <v>8224</v>
      </c>
      <c r="H1388" t="s">
        <v>8246</v>
      </c>
      <c r="I1388" s="9">
        <v>1438183889</v>
      </c>
      <c r="J1388">
        <v>1435591889</v>
      </c>
      <c r="K1388" t="b">
        <v>0</v>
      </c>
      <c r="L1388">
        <v>14</v>
      </c>
      <c r="M1388" t="b">
        <v>1</v>
      </c>
      <c r="N1388" s="11">
        <f t="shared" si="86"/>
        <v>218.75</v>
      </c>
      <c r="O1388" s="22">
        <f t="shared" si="84"/>
        <v>42184.646863425922</v>
      </c>
      <c r="P1388" s="18">
        <f t="shared" si="85"/>
        <v>42214.646863425922</v>
      </c>
      <c r="Q1388" t="s">
        <v>8276</v>
      </c>
      <c r="R1388" s="7">
        <f t="shared" si="87"/>
        <v>62.5</v>
      </c>
      <c r="S1388" s="12" t="s">
        <v>8324</v>
      </c>
      <c r="T1388" t="s">
        <v>8325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7">
        <v>4000</v>
      </c>
      <c r="E1389">
        <v>5465</v>
      </c>
      <c r="F1389" t="s">
        <v>8219</v>
      </c>
      <c r="G1389" t="s">
        <v>8224</v>
      </c>
      <c r="H1389" t="s">
        <v>8246</v>
      </c>
      <c r="I1389" s="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>
        <f t="shared" si="86"/>
        <v>136.625</v>
      </c>
      <c r="O1389" s="22">
        <f t="shared" si="84"/>
        <v>42126.92123842593</v>
      </c>
      <c r="P1389" s="18">
        <f t="shared" si="85"/>
        <v>42158.1875</v>
      </c>
      <c r="Q1389" t="s">
        <v>8276</v>
      </c>
      <c r="R1389" s="7">
        <f t="shared" si="87"/>
        <v>70.064102564102569</v>
      </c>
      <c r="S1389" s="12" t="s">
        <v>8324</v>
      </c>
      <c r="T1389" t="s">
        <v>8325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7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9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>
        <f t="shared" si="86"/>
        <v>134.8074</v>
      </c>
      <c r="O1390" s="22">
        <f t="shared" si="84"/>
        <v>42634.614780092597</v>
      </c>
      <c r="P1390" s="18">
        <f t="shared" si="85"/>
        <v>42660.676388888889</v>
      </c>
      <c r="Q1390" t="s">
        <v>8276</v>
      </c>
      <c r="R1390" s="7">
        <f t="shared" si="87"/>
        <v>60.181874999999998</v>
      </c>
      <c r="S1390" s="12" t="s">
        <v>8324</v>
      </c>
      <c r="T1390" t="s">
        <v>8325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7">
        <v>500</v>
      </c>
      <c r="E1391">
        <v>727</v>
      </c>
      <c r="F1391" t="s">
        <v>8219</v>
      </c>
      <c r="G1391" t="s">
        <v>8225</v>
      </c>
      <c r="H1391" t="s">
        <v>8247</v>
      </c>
      <c r="I1391" s="9">
        <v>1471087957</v>
      </c>
      <c r="J1391">
        <v>1468495957</v>
      </c>
      <c r="K1391" t="b">
        <v>0</v>
      </c>
      <c r="L1391">
        <v>34</v>
      </c>
      <c r="M1391" t="b">
        <v>1</v>
      </c>
      <c r="N1391" s="11">
        <f t="shared" si="86"/>
        <v>145.4</v>
      </c>
      <c r="O1391" s="22">
        <f t="shared" si="84"/>
        <v>42565.480983796297</v>
      </c>
      <c r="P1391" s="18">
        <f t="shared" si="85"/>
        <v>42595.480983796297</v>
      </c>
      <c r="Q1391" t="s">
        <v>8276</v>
      </c>
      <c r="R1391" s="7">
        <f t="shared" si="87"/>
        <v>21.382352941176471</v>
      </c>
      <c r="S1391" s="12" t="s">
        <v>8324</v>
      </c>
      <c r="T1391" t="s">
        <v>8325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7">
        <v>2800</v>
      </c>
      <c r="E1392">
        <v>3055</v>
      </c>
      <c r="F1392" t="s">
        <v>8219</v>
      </c>
      <c r="G1392" t="s">
        <v>8224</v>
      </c>
      <c r="H1392" t="s">
        <v>8246</v>
      </c>
      <c r="I1392" s="9">
        <v>1430154720</v>
      </c>
      <c r="J1392">
        <v>1427224606</v>
      </c>
      <c r="K1392" t="b">
        <v>0</v>
      </c>
      <c r="L1392">
        <v>19</v>
      </c>
      <c r="M1392" t="b">
        <v>1</v>
      </c>
      <c r="N1392" s="11">
        <f t="shared" si="86"/>
        <v>109.10714285714285</v>
      </c>
      <c r="O1392" s="22">
        <f t="shared" si="84"/>
        <v>42087.803310185183</v>
      </c>
      <c r="P1392" s="18">
        <f t="shared" si="85"/>
        <v>42121.716666666667</v>
      </c>
      <c r="Q1392" t="s">
        <v>8276</v>
      </c>
      <c r="R1392" s="7">
        <f t="shared" si="87"/>
        <v>160.78947368421052</v>
      </c>
      <c r="S1392" s="12" t="s">
        <v>8324</v>
      </c>
      <c r="T1392" t="s">
        <v>8325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7">
        <v>500</v>
      </c>
      <c r="E1393">
        <v>551</v>
      </c>
      <c r="F1393" t="s">
        <v>8219</v>
      </c>
      <c r="G1393" t="s">
        <v>8224</v>
      </c>
      <c r="H1393" t="s">
        <v>8246</v>
      </c>
      <c r="I1393" s="9">
        <v>1440219540</v>
      </c>
      <c r="J1393">
        <v>1436369818</v>
      </c>
      <c r="K1393" t="b">
        <v>0</v>
      </c>
      <c r="L1393">
        <v>13</v>
      </c>
      <c r="M1393" t="b">
        <v>1</v>
      </c>
      <c r="N1393" s="11">
        <f t="shared" si="86"/>
        <v>110.2</v>
      </c>
      <c r="O1393" s="22">
        <f t="shared" si="84"/>
        <v>42193.650671296295</v>
      </c>
      <c r="P1393" s="18">
        <f t="shared" si="85"/>
        <v>42238.207638888889</v>
      </c>
      <c r="Q1393" t="s">
        <v>8276</v>
      </c>
      <c r="R1393" s="7">
        <f t="shared" si="87"/>
        <v>42.384615384615387</v>
      </c>
      <c r="S1393" s="12" t="s">
        <v>8324</v>
      </c>
      <c r="T1393" t="s">
        <v>8325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7">
        <v>2500</v>
      </c>
      <c r="E1394">
        <v>2841</v>
      </c>
      <c r="F1394" t="s">
        <v>8219</v>
      </c>
      <c r="G1394" t="s">
        <v>8224</v>
      </c>
      <c r="H1394" t="s">
        <v>8246</v>
      </c>
      <c r="I1394" s="9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>
        <f t="shared" si="86"/>
        <v>113.64000000000001</v>
      </c>
      <c r="O1394" s="22">
        <f t="shared" si="84"/>
        <v>42401.154930555553</v>
      </c>
      <c r="P1394" s="18">
        <f t="shared" si="85"/>
        <v>42432.154930555553</v>
      </c>
      <c r="Q1394" t="s">
        <v>8276</v>
      </c>
      <c r="R1394" s="7">
        <f t="shared" si="87"/>
        <v>27.317307692307693</v>
      </c>
      <c r="S1394" s="12" t="s">
        <v>8324</v>
      </c>
      <c r="T1394" t="s">
        <v>8325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7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9">
        <v>1470068523</v>
      </c>
      <c r="J1395">
        <v>1467476523</v>
      </c>
      <c r="K1395" t="b">
        <v>0</v>
      </c>
      <c r="L1395">
        <v>52</v>
      </c>
      <c r="M1395" t="b">
        <v>1</v>
      </c>
      <c r="N1395" s="11">
        <f t="shared" si="86"/>
        <v>102.35000000000001</v>
      </c>
      <c r="O1395" s="22">
        <f t="shared" si="84"/>
        <v>42553.681979166664</v>
      </c>
      <c r="P1395" s="18">
        <f t="shared" si="85"/>
        <v>42583.681979166664</v>
      </c>
      <c r="Q1395" t="s">
        <v>8276</v>
      </c>
      <c r="R1395" s="7">
        <f t="shared" si="87"/>
        <v>196.82692307692307</v>
      </c>
      <c r="S1395" s="12" t="s">
        <v>8324</v>
      </c>
      <c r="T1395" t="s">
        <v>8325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7">
        <v>750</v>
      </c>
      <c r="E1396">
        <v>916</v>
      </c>
      <c r="F1396" t="s">
        <v>8219</v>
      </c>
      <c r="G1396" t="s">
        <v>8224</v>
      </c>
      <c r="H1396" t="s">
        <v>8246</v>
      </c>
      <c r="I1396" s="9">
        <v>1488337200</v>
      </c>
      <c r="J1396">
        <v>1484623726</v>
      </c>
      <c r="K1396" t="b">
        <v>0</v>
      </c>
      <c r="L1396">
        <v>17</v>
      </c>
      <c r="M1396" t="b">
        <v>1</v>
      </c>
      <c r="N1396" s="11">
        <f t="shared" si="86"/>
        <v>122.13333333333334</v>
      </c>
      <c r="O1396" s="22">
        <f t="shared" si="84"/>
        <v>42752.144976851851</v>
      </c>
      <c r="P1396" s="18">
        <f t="shared" si="85"/>
        <v>42795.125</v>
      </c>
      <c r="Q1396" t="s">
        <v>8276</v>
      </c>
      <c r="R1396" s="7">
        <f t="shared" si="87"/>
        <v>53.882352941176471</v>
      </c>
      <c r="S1396" s="12" t="s">
        <v>8324</v>
      </c>
      <c r="T1396" t="s">
        <v>8325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7">
        <v>3500</v>
      </c>
      <c r="E1397">
        <v>3916</v>
      </c>
      <c r="F1397" t="s">
        <v>8219</v>
      </c>
      <c r="G1397" t="s">
        <v>8224</v>
      </c>
      <c r="H1397" t="s">
        <v>8246</v>
      </c>
      <c r="I1397" s="9">
        <v>1484430481</v>
      </c>
      <c r="J1397">
        <v>1481838481</v>
      </c>
      <c r="K1397" t="b">
        <v>0</v>
      </c>
      <c r="L1397">
        <v>82</v>
      </c>
      <c r="M1397" t="b">
        <v>1</v>
      </c>
      <c r="N1397" s="11">
        <f t="shared" si="86"/>
        <v>111.88571428571427</v>
      </c>
      <c r="O1397" s="22">
        <f t="shared" si="84"/>
        <v>42719.90834490741</v>
      </c>
      <c r="P1397" s="18">
        <f t="shared" si="85"/>
        <v>42749.90834490741</v>
      </c>
      <c r="Q1397" t="s">
        <v>8276</v>
      </c>
      <c r="R1397" s="7">
        <f t="shared" si="87"/>
        <v>47.756097560975611</v>
      </c>
      <c r="S1397" s="12" t="s">
        <v>8324</v>
      </c>
      <c r="T1397" t="s">
        <v>8325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7">
        <v>6000</v>
      </c>
      <c r="E1398">
        <v>6438</v>
      </c>
      <c r="F1398" t="s">
        <v>8219</v>
      </c>
      <c r="G1398" t="s">
        <v>8224</v>
      </c>
      <c r="H1398" t="s">
        <v>8246</v>
      </c>
      <c r="I1398" s="9">
        <v>1423871882</v>
      </c>
      <c r="J1398">
        <v>1421279882</v>
      </c>
      <c r="K1398" t="b">
        <v>0</v>
      </c>
      <c r="L1398">
        <v>73</v>
      </c>
      <c r="M1398" t="b">
        <v>1</v>
      </c>
      <c r="N1398" s="11">
        <f t="shared" si="86"/>
        <v>107.3</v>
      </c>
      <c r="O1398" s="22">
        <f t="shared" si="84"/>
        <v>42018.99863425926</v>
      </c>
      <c r="P1398" s="18">
        <f t="shared" si="85"/>
        <v>42048.99863425926</v>
      </c>
      <c r="Q1398" t="s">
        <v>8276</v>
      </c>
      <c r="R1398" s="7">
        <f t="shared" si="87"/>
        <v>88.191780821917803</v>
      </c>
      <c r="S1398" s="12" t="s">
        <v>8324</v>
      </c>
      <c r="T1398" t="s">
        <v>8325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7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>
        <f t="shared" si="86"/>
        <v>113.85000000000001</v>
      </c>
      <c r="O1399" s="22">
        <f t="shared" si="84"/>
        <v>42640.917939814812</v>
      </c>
      <c r="P1399" s="18">
        <f t="shared" si="85"/>
        <v>42670.888194444444</v>
      </c>
      <c r="Q1399" t="s">
        <v>8276</v>
      </c>
      <c r="R1399" s="7">
        <f t="shared" si="87"/>
        <v>72.056962025316452</v>
      </c>
      <c r="S1399" s="12" t="s">
        <v>8324</v>
      </c>
      <c r="T1399" t="s">
        <v>8325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7">
        <v>4400</v>
      </c>
      <c r="E1400">
        <v>4826</v>
      </c>
      <c r="F1400" t="s">
        <v>8219</v>
      </c>
      <c r="G1400" t="s">
        <v>8224</v>
      </c>
      <c r="H1400" t="s">
        <v>8246</v>
      </c>
      <c r="I1400" s="9">
        <v>1467752334</v>
      </c>
      <c r="J1400">
        <v>1465160334</v>
      </c>
      <c r="K1400" t="b">
        <v>0</v>
      </c>
      <c r="L1400">
        <v>65</v>
      </c>
      <c r="M1400" t="b">
        <v>1</v>
      </c>
      <c r="N1400" s="11">
        <f t="shared" si="86"/>
        <v>109.68181818181819</v>
      </c>
      <c r="O1400" s="22">
        <f t="shared" si="84"/>
        <v>42526.874236111107</v>
      </c>
      <c r="P1400" s="18">
        <f t="shared" si="85"/>
        <v>42556.874236111107</v>
      </c>
      <c r="Q1400" t="s">
        <v>8276</v>
      </c>
      <c r="R1400" s="7">
        <f t="shared" si="87"/>
        <v>74.246153846153845</v>
      </c>
      <c r="S1400" s="12" t="s">
        <v>8324</v>
      </c>
      <c r="T1400" t="s">
        <v>8325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7">
        <v>9000</v>
      </c>
      <c r="E1401">
        <v>11353</v>
      </c>
      <c r="F1401" t="s">
        <v>8219</v>
      </c>
      <c r="G1401" t="s">
        <v>8224</v>
      </c>
      <c r="H1401" t="s">
        <v>8246</v>
      </c>
      <c r="I1401" s="9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>
        <f t="shared" si="86"/>
        <v>126.14444444444443</v>
      </c>
      <c r="O1401" s="22">
        <f t="shared" si="84"/>
        <v>41889.004317129627</v>
      </c>
      <c r="P1401" s="18">
        <f t="shared" si="85"/>
        <v>41919.004317129627</v>
      </c>
      <c r="Q1401" t="s">
        <v>8276</v>
      </c>
      <c r="R1401" s="7">
        <f t="shared" si="87"/>
        <v>61.701086956521742</v>
      </c>
      <c r="S1401" s="12" t="s">
        <v>8324</v>
      </c>
      <c r="T1401" t="s">
        <v>8325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7">
        <v>350</v>
      </c>
      <c r="E1402">
        <v>586</v>
      </c>
      <c r="F1402" t="s">
        <v>8219</v>
      </c>
      <c r="G1402" t="s">
        <v>8225</v>
      </c>
      <c r="H1402" t="s">
        <v>8247</v>
      </c>
      <c r="I1402" s="9">
        <v>1465709400</v>
      </c>
      <c r="J1402">
        <v>1462695073</v>
      </c>
      <c r="K1402" t="b">
        <v>0</v>
      </c>
      <c r="L1402">
        <v>34</v>
      </c>
      <c r="M1402" t="b">
        <v>1</v>
      </c>
      <c r="N1402" s="11">
        <f t="shared" si="86"/>
        <v>167.42857142857144</v>
      </c>
      <c r="O1402" s="22">
        <f t="shared" si="84"/>
        <v>42498.341122685189</v>
      </c>
      <c r="P1402" s="18">
        <f t="shared" si="85"/>
        <v>42533.229166666672</v>
      </c>
      <c r="Q1402" t="s">
        <v>8276</v>
      </c>
      <c r="R1402" s="7">
        <f t="shared" si="87"/>
        <v>17.235294117647058</v>
      </c>
      <c r="S1402" s="12" t="s">
        <v>8324</v>
      </c>
      <c r="T1402" t="s">
        <v>8325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7">
        <v>2500</v>
      </c>
      <c r="E1403">
        <v>12413</v>
      </c>
      <c r="F1403" t="s">
        <v>8219</v>
      </c>
      <c r="G1403" t="s">
        <v>8224</v>
      </c>
      <c r="H1403" t="s">
        <v>8246</v>
      </c>
      <c r="I1403" s="9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>
        <f t="shared" si="86"/>
        <v>496.52000000000004</v>
      </c>
      <c r="O1403" s="22">
        <f t="shared" si="84"/>
        <v>41399.99622685185</v>
      </c>
      <c r="P1403" s="18">
        <f t="shared" si="85"/>
        <v>41420.99622685185</v>
      </c>
      <c r="Q1403" t="s">
        <v>8276</v>
      </c>
      <c r="R1403" s="7">
        <f t="shared" si="87"/>
        <v>51.720833333333331</v>
      </c>
      <c r="S1403" s="12" t="s">
        <v>8324</v>
      </c>
      <c r="T1403" t="s">
        <v>8325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7">
        <v>2500</v>
      </c>
      <c r="E1404">
        <v>2729</v>
      </c>
      <c r="F1404" t="s">
        <v>8219</v>
      </c>
      <c r="G1404" t="s">
        <v>8225</v>
      </c>
      <c r="H1404" t="s">
        <v>8247</v>
      </c>
      <c r="I1404" s="9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>
        <f t="shared" si="86"/>
        <v>109.16</v>
      </c>
      <c r="O1404" s="22">
        <f t="shared" si="84"/>
        <v>42065.053368055553</v>
      </c>
      <c r="P1404" s="18">
        <f t="shared" si="85"/>
        <v>42125.011701388896</v>
      </c>
      <c r="Q1404" t="s">
        <v>8276</v>
      </c>
      <c r="R1404" s="7">
        <f t="shared" si="87"/>
        <v>24.150442477876105</v>
      </c>
      <c r="S1404" s="12" t="s">
        <v>8324</v>
      </c>
      <c r="T1404" t="s">
        <v>8325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7">
        <v>4000</v>
      </c>
      <c r="E1405">
        <v>4103</v>
      </c>
      <c r="F1405" t="s">
        <v>8219</v>
      </c>
      <c r="G1405" t="s">
        <v>8224</v>
      </c>
      <c r="H1405" t="s">
        <v>8246</v>
      </c>
      <c r="I1405" s="9">
        <v>1374802235</v>
      </c>
      <c r="J1405">
        <v>1372210235</v>
      </c>
      <c r="K1405" t="b">
        <v>0</v>
      </c>
      <c r="L1405">
        <v>66</v>
      </c>
      <c r="M1405" t="b">
        <v>1</v>
      </c>
      <c r="N1405" s="11">
        <f t="shared" si="86"/>
        <v>102.57499999999999</v>
      </c>
      <c r="O1405" s="22">
        <f t="shared" si="84"/>
        <v>41451.062905092593</v>
      </c>
      <c r="P1405" s="18">
        <f t="shared" si="85"/>
        <v>41481.062905092593</v>
      </c>
      <c r="Q1405" t="s">
        <v>8276</v>
      </c>
      <c r="R1405" s="7">
        <f t="shared" si="87"/>
        <v>62.166666666666664</v>
      </c>
      <c r="S1405" s="12" t="s">
        <v>8324</v>
      </c>
      <c r="T1405" t="s">
        <v>8325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7">
        <v>14500</v>
      </c>
      <c r="E1406">
        <v>241</v>
      </c>
      <c r="F1406" t="s">
        <v>8221</v>
      </c>
      <c r="G1406" t="s">
        <v>8225</v>
      </c>
      <c r="H1406" t="s">
        <v>8247</v>
      </c>
      <c r="I1406" s="9">
        <v>1424607285</v>
      </c>
      <c r="J1406">
        <v>1422447285</v>
      </c>
      <c r="K1406" t="b">
        <v>1</v>
      </c>
      <c r="L1406">
        <v>5</v>
      </c>
      <c r="M1406" t="b">
        <v>0</v>
      </c>
      <c r="N1406" s="11">
        <f t="shared" si="86"/>
        <v>1.6620689655172414</v>
      </c>
      <c r="O1406" s="22">
        <f t="shared" si="84"/>
        <v>42032.510243055556</v>
      </c>
      <c r="P1406" s="18">
        <f t="shared" si="85"/>
        <v>42057.510243055556</v>
      </c>
      <c r="Q1406" t="s">
        <v>8287</v>
      </c>
      <c r="R1406" s="7">
        <f t="shared" si="87"/>
        <v>48.2</v>
      </c>
      <c r="S1406" s="12" t="s">
        <v>8321</v>
      </c>
      <c r="T1406" t="s">
        <v>8340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7">
        <v>25000</v>
      </c>
      <c r="E1407">
        <v>105</v>
      </c>
      <c r="F1407" t="s">
        <v>8221</v>
      </c>
      <c r="G1407" t="s">
        <v>8224</v>
      </c>
      <c r="H1407" t="s">
        <v>8246</v>
      </c>
      <c r="I1407" s="9">
        <v>1417195201</v>
      </c>
      <c r="J1407">
        <v>1414599601</v>
      </c>
      <c r="K1407" t="b">
        <v>1</v>
      </c>
      <c r="L1407">
        <v>17</v>
      </c>
      <c r="M1407" t="b">
        <v>0</v>
      </c>
      <c r="N1407" s="11">
        <f t="shared" si="86"/>
        <v>0.42</v>
      </c>
      <c r="O1407" s="22">
        <f t="shared" si="84"/>
        <v>41941.680567129632</v>
      </c>
      <c r="P1407" s="18">
        <f t="shared" si="85"/>
        <v>41971.722233796296</v>
      </c>
      <c r="Q1407" t="s">
        <v>8287</v>
      </c>
      <c r="R1407" s="7">
        <f t="shared" si="87"/>
        <v>6.1764705882352944</v>
      </c>
      <c r="S1407" s="12" t="s">
        <v>8321</v>
      </c>
      <c r="T1407" t="s">
        <v>8340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7">
        <v>12000</v>
      </c>
      <c r="E1408">
        <v>15</v>
      </c>
      <c r="F1408" t="s">
        <v>8221</v>
      </c>
      <c r="G1408" t="s">
        <v>8237</v>
      </c>
      <c r="H1408" t="s">
        <v>8249</v>
      </c>
      <c r="I1408" s="9">
        <v>1449914400</v>
      </c>
      <c r="J1408">
        <v>1445336607</v>
      </c>
      <c r="K1408" t="b">
        <v>0</v>
      </c>
      <c r="L1408">
        <v>3</v>
      </c>
      <c r="M1408" t="b">
        <v>0</v>
      </c>
      <c r="N1408" s="11">
        <f t="shared" si="86"/>
        <v>0.125</v>
      </c>
      <c r="O1408" s="22">
        <f t="shared" si="84"/>
        <v>42297.432951388888</v>
      </c>
      <c r="P1408" s="18">
        <f t="shared" si="85"/>
        <v>42350.416666666672</v>
      </c>
      <c r="Q1408" t="s">
        <v>8287</v>
      </c>
      <c r="R1408" s="7">
        <f t="shared" si="87"/>
        <v>5</v>
      </c>
      <c r="S1408" s="12" t="s">
        <v>8321</v>
      </c>
      <c r="T1408" t="s">
        <v>8340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7">
        <v>3000</v>
      </c>
      <c r="E1409">
        <v>15</v>
      </c>
      <c r="F1409" t="s">
        <v>8221</v>
      </c>
      <c r="G1409" t="s">
        <v>8224</v>
      </c>
      <c r="H1409" t="s">
        <v>8246</v>
      </c>
      <c r="I1409" s="9">
        <v>1407847978</v>
      </c>
      <c r="J1409">
        <v>1405687978</v>
      </c>
      <c r="K1409" t="b">
        <v>0</v>
      </c>
      <c r="L1409">
        <v>2</v>
      </c>
      <c r="M1409" t="b">
        <v>0</v>
      </c>
      <c r="N1409" s="11">
        <f t="shared" si="86"/>
        <v>0.5</v>
      </c>
      <c r="O1409" s="22">
        <f t="shared" si="84"/>
        <v>41838.536782407406</v>
      </c>
      <c r="P1409" s="18">
        <f t="shared" si="85"/>
        <v>41863.536782407406</v>
      </c>
      <c r="Q1409" t="s">
        <v>8287</v>
      </c>
      <c r="R1409" s="7">
        <f t="shared" si="87"/>
        <v>7.5</v>
      </c>
      <c r="S1409" s="12" t="s">
        <v>8321</v>
      </c>
      <c r="T1409" t="s">
        <v>8340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7">
        <v>1000</v>
      </c>
      <c r="E1410">
        <v>72</v>
      </c>
      <c r="F1410" t="s">
        <v>8221</v>
      </c>
      <c r="G1410" t="s">
        <v>8225</v>
      </c>
      <c r="H1410" t="s">
        <v>8247</v>
      </c>
      <c r="I1410" s="9">
        <v>1447451756</v>
      </c>
      <c r="J1410">
        <v>1444856156</v>
      </c>
      <c r="K1410" t="b">
        <v>0</v>
      </c>
      <c r="L1410">
        <v>6</v>
      </c>
      <c r="M1410" t="b">
        <v>0</v>
      </c>
      <c r="N1410" s="11">
        <f t="shared" si="86"/>
        <v>7.1999999999999993</v>
      </c>
      <c r="O1410" s="22">
        <f t="shared" ref="O1410:O1473" si="88">(((J1410/60)/60)/24)+DATE(1970,1,1)</f>
        <v>42291.872175925921</v>
      </c>
      <c r="P1410" s="18">
        <f t="shared" ref="P1410:P1473" si="89">(((I1410/60)/60)/24)+DATE(1970,1,1)</f>
        <v>42321.913842592592</v>
      </c>
      <c r="Q1410" t="s">
        <v>8287</v>
      </c>
      <c r="R1410" s="7">
        <f t="shared" si="87"/>
        <v>12</v>
      </c>
      <c r="S1410" s="12" t="s">
        <v>8321</v>
      </c>
      <c r="T1410" t="s">
        <v>8340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7">
        <v>4000</v>
      </c>
      <c r="E1411">
        <v>0</v>
      </c>
      <c r="F1411" t="s">
        <v>8221</v>
      </c>
      <c r="G1411" t="s">
        <v>8224</v>
      </c>
      <c r="H1411" t="s">
        <v>8246</v>
      </c>
      <c r="I1411" s="9">
        <v>1420085535</v>
      </c>
      <c r="J1411">
        <v>1414897935</v>
      </c>
      <c r="K1411" t="b">
        <v>0</v>
      </c>
      <c r="L1411">
        <v>0</v>
      </c>
      <c r="M1411" t="b">
        <v>0</v>
      </c>
      <c r="N1411" s="11">
        <f t="shared" ref="N1411:N1474" si="90">E1411/D1411*100</f>
        <v>0</v>
      </c>
      <c r="O1411" s="22">
        <f t="shared" si="88"/>
        <v>41945.133506944447</v>
      </c>
      <c r="P1411" s="18">
        <f t="shared" si="89"/>
        <v>42005.175173611111</v>
      </c>
      <c r="Q1411" t="s">
        <v>8287</v>
      </c>
      <c r="R1411" s="7" t="e">
        <f t="shared" ref="R1411:R1474" si="91">E1411/L1411</f>
        <v>#DIV/0!</v>
      </c>
      <c r="S1411" s="12" t="s">
        <v>8321</v>
      </c>
      <c r="T1411" t="s">
        <v>8340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7">
        <v>6000</v>
      </c>
      <c r="E1412">
        <v>1</v>
      </c>
      <c r="F1412" t="s">
        <v>8221</v>
      </c>
      <c r="G1412" t="s">
        <v>8237</v>
      </c>
      <c r="H1412" t="s">
        <v>8249</v>
      </c>
      <c r="I1412" s="9">
        <v>1464939520</v>
      </c>
      <c r="J1412">
        <v>1461051520</v>
      </c>
      <c r="K1412" t="b">
        <v>0</v>
      </c>
      <c r="L1412">
        <v>1</v>
      </c>
      <c r="M1412" t="b">
        <v>0</v>
      </c>
      <c r="N1412" s="11">
        <f t="shared" si="90"/>
        <v>1.6666666666666666E-2</v>
      </c>
      <c r="O1412" s="22">
        <f t="shared" si="88"/>
        <v>42479.318518518514</v>
      </c>
      <c r="P1412" s="18">
        <f t="shared" si="89"/>
        <v>42524.318518518514</v>
      </c>
      <c r="Q1412" t="s">
        <v>8287</v>
      </c>
      <c r="R1412" s="7">
        <f t="shared" si="91"/>
        <v>1</v>
      </c>
      <c r="S1412" s="12" t="s">
        <v>8321</v>
      </c>
      <c r="T1412" t="s">
        <v>8340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7">
        <v>3000</v>
      </c>
      <c r="E1413">
        <v>7</v>
      </c>
      <c r="F1413" t="s">
        <v>8221</v>
      </c>
      <c r="G1413" t="s">
        <v>8225</v>
      </c>
      <c r="H1413" t="s">
        <v>8247</v>
      </c>
      <c r="I1413" s="9">
        <v>1423185900</v>
      </c>
      <c r="J1413">
        <v>1420766700</v>
      </c>
      <c r="K1413" t="b">
        <v>0</v>
      </c>
      <c r="L1413">
        <v>3</v>
      </c>
      <c r="M1413" t="b">
        <v>0</v>
      </c>
      <c r="N1413" s="11">
        <f t="shared" si="90"/>
        <v>0.23333333333333336</v>
      </c>
      <c r="O1413" s="22">
        <f t="shared" si="88"/>
        <v>42013.059027777781</v>
      </c>
      <c r="P1413" s="18">
        <f t="shared" si="89"/>
        <v>42041.059027777781</v>
      </c>
      <c r="Q1413" t="s">
        <v>8287</v>
      </c>
      <c r="R1413" s="7">
        <f t="shared" si="91"/>
        <v>2.3333333333333335</v>
      </c>
      <c r="S1413" s="12" t="s">
        <v>8321</v>
      </c>
      <c r="T1413" t="s">
        <v>8340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7">
        <v>7000</v>
      </c>
      <c r="E1414">
        <v>320</v>
      </c>
      <c r="F1414" t="s">
        <v>8221</v>
      </c>
      <c r="G1414" t="s">
        <v>8224</v>
      </c>
      <c r="H1414" t="s">
        <v>8246</v>
      </c>
      <c r="I1414" s="9">
        <v>1417656699</v>
      </c>
      <c r="J1414">
        <v>1415064699</v>
      </c>
      <c r="K1414" t="b">
        <v>0</v>
      </c>
      <c r="L1414">
        <v>13</v>
      </c>
      <c r="M1414" t="b">
        <v>0</v>
      </c>
      <c r="N1414" s="11">
        <f t="shared" si="90"/>
        <v>4.5714285714285712</v>
      </c>
      <c r="O1414" s="22">
        <f t="shared" si="88"/>
        <v>41947.063645833332</v>
      </c>
      <c r="P1414" s="18">
        <f t="shared" si="89"/>
        <v>41977.063645833332</v>
      </c>
      <c r="Q1414" t="s">
        <v>8287</v>
      </c>
      <c r="R1414" s="7">
        <f t="shared" si="91"/>
        <v>24.615384615384617</v>
      </c>
      <c r="S1414" s="12" t="s">
        <v>8321</v>
      </c>
      <c r="T1414" t="s">
        <v>8340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7">
        <v>2000</v>
      </c>
      <c r="E1415">
        <v>100</v>
      </c>
      <c r="F1415" t="s">
        <v>8221</v>
      </c>
      <c r="G1415" t="s">
        <v>8237</v>
      </c>
      <c r="H1415" t="s">
        <v>8249</v>
      </c>
      <c r="I1415" s="9">
        <v>1455964170</v>
      </c>
      <c r="J1415">
        <v>1450780170</v>
      </c>
      <c r="K1415" t="b">
        <v>0</v>
      </c>
      <c r="L1415">
        <v>1</v>
      </c>
      <c r="M1415" t="b">
        <v>0</v>
      </c>
      <c r="N1415" s="11">
        <f t="shared" si="90"/>
        <v>5</v>
      </c>
      <c r="O1415" s="22">
        <f t="shared" si="88"/>
        <v>42360.437152777777</v>
      </c>
      <c r="P1415" s="18">
        <f t="shared" si="89"/>
        <v>42420.437152777777</v>
      </c>
      <c r="Q1415" t="s">
        <v>8287</v>
      </c>
      <c r="R1415" s="7">
        <f t="shared" si="91"/>
        <v>100</v>
      </c>
      <c r="S1415" s="12" t="s">
        <v>8321</v>
      </c>
      <c r="T1415" t="s">
        <v>8340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7">
        <v>500</v>
      </c>
      <c r="E1416">
        <v>1</v>
      </c>
      <c r="F1416" t="s">
        <v>8221</v>
      </c>
      <c r="G1416" t="s">
        <v>8224</v>
      </c>
      <c r="H1416" t="s">
        <v>8246</v>
      </c>
      <c r="I1416" s="9">
        <v>1483423467</v>
      </c>
      <c r="J1416">
        <v>1480831467</v>
      </c>
      <c r="K1416" t="b">
        <v>0</v>
      </c>
      <c r="L1416">
        <v>1</v>
      </c>
      <c r="M1416" t="b">
        <v>0</v>
      </c>
      <c r="N1416" s="11">
        <f t="shared" si="90"/>
        <v>0.2</v>
      </c>
      <c r="O1416" s="22">
        <f t="shared" si="88"/>
        <v>42708.25309027778</v>
      </c>
      <c r="P1416" s="18">
        <f t="shared" si="89"/>
        <v>42738.25309027778</v>
      </c>
      <c r="Q1416" t="s">
        <v>8287</v>
      </c>
      <c r="R1416" s="7">
        <f t="shared" si="91"/>
        <v>1</v>
      </c>
      <c r="S1416" s="12" t="s">
        <v>8321</v>
      </c>
      <c r="T1416" t="s">
        <v>8340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7">
        <v>4400</v>
      </c>
      <c r="E1417">
        <v>800</v>
      </c>
      <c r="F1417" t="s">
        <v>8221</v>
      </c>
      <c r="G1417" t="s">
        <v>8224</v>
      </c>
      <c r="H1417" t="s">
        <v>8246</v>
      </c>
      <c r="I1417" s="9">
        <v>1439741591</v>
      </c>
      <c r="J1417">
        <v>1436285591</v>
      </c>
      <c r="K1417" t="b">
        <v>0</v>
      </c>
      <c r="L1417">
        <v>9</v>
      </c>
      <c r="M1417" t="b">
        <v>0</v>
      </c>
      <c r="N1417" s="11">
        <f t="shared" si="90"/>
        <v>18.181818181818183</v>
      </c>
      <c r="O1417" s="22">
        <f t="shared" si="88"/>
        <v>42192.675821759258</v>
      </c>
      <c r="P1417" s="18">
        <f t="shared" si="89"/>
        <v>42232.675821759258</v>
      </c>
      <c r="Q1417" t="s">
        <v>8287</v>
      </c>
      <c r="R1417" s="7">
        <f t="shared" si="91"/>
        <v>88.888888888888886</v>
      </c>
      <c r="S1417" s="12" t="s">
        <v>8321</v>
      </c>
      <c r="T1417" t="s">
        <v>8340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7">
        <v>50000</v>
      </c>
      <c r="E1418">
        <v>0</v>
      </c>
      <c r="F1418" t="s">
        <v>8221</v>
      </c>
      <c r="G1418" t="s">
        <v>8224</v>
      </c>
      <c r="H1418" t="s">
        <v>8246</v>
      </c>
      <c r="I1418" s="9">
        <v>1448147619</v>
      </c>
      <c r="J1418">
        <v>1445552019</v>
      </c>
      <c r="K1418" t="b">
        <v>0</v>
      </c>
      <c r="L1418">
        <v>0</v>
      </c>
      <c r="M1418" t="b">
        <v>0</v>
      </c>
      <c r="N1418" s="11">
        <f t="shared" si="90"/>
        <v>0</v>
      </c>
      <c r="O1418" s="22">
        <f t="shared" si="88"/>
        <v>42299.926145833335</v>
      </c>
      <c r="P1418" s="18">
        <f t="shared" si="89"/>
        <v>42329.967812499999</v>
      </c>
      <c r="Q1418" t="s">
        <v>8287</v>
      </c>
      <c r="R1418" s="7" t="e">
        <f t="shared" si="91"/>
        <v>#DIV/0!</v>
      </c>
      <c r="S1418" s="12" t="s">
        <v>8321</v>
      </c>
      <c r="T1418" t="s">
        <v>8340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7">
        <v>4500</v>
      </c>
      <c r="E1419">
        <v>55</v>
      </c>
      <c r="F1419" t="s">
        <v>8221</v>
      </c>
      <c r="G1419" t="s">
        <v>8224</v>
      </c>
      <c r="H1419" t="s">
        <v>8246</v>
      </c>
      <c r="I1419" s="9">
        <v>1442315460</v>
      </c>
      <c r="J1419">
        <v>1439696174</v>
      </c>
      <c r="K1419" t="b">
        <v>0</v>
      </c>
      <c r="L1419">
        <v>2</v>
      </c>
      <c r="M1419" t="b">
        <v>0</v>
      </c>
      <c r="N1419" s="11">
        <f t="shared" si="90"/>
        <v>1.2222222222222223</v>
      </c>
      <c r="O1419" s="22">
        <f t="shared" si="88"/>
        <v>42232.15016203704</v>
      </c>
      <c r="P1419" s="18">
        <f t="shared" si="89"/>
        <v>42262.465972222228</v>
      </c>
      <c r="Q1419" t="s">
        <v>8287</v>
      </c>
      <c r="R1419" s="7">
        <f t="shared" si="91"/>
        <v>27.5</v>
      </c>
      <c r="S1419" s="12" t="s">
        <v>8321</v>
      </c>
      <c r="T1419" t="s">
        <v>8340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7">
        <v>3000</v>
      </c>
      <c r="E1420">
        <v>6</v>
      </c>
      <c r="F1420" t="s">
        <v>8221</v>
      </c>
      <c r="G1420" t="s">
        <v>8227</v>
      </c>
      <c r="H1420" t="s">
        <v>8249</v>
      </c>
      <c r="I1420" s="9">
        <v>1456397834</v>
      </c>
      <c r="J1420">
        <v>1453805834</v>
      </c>
      <c r="K1420" t="b">
        <v>0</v>
      </c>
      <c r="L1420">
        <v>1</v>
      </c>
      <c r="M1420" t="b">
        <v>0</v>
      </c>
      <c r="N1420" s="11">
        <f t="shared" si="90"/>
        <v>0.2</v>
      </c>
      <c r="O1420" s="22">
        <f t="shared" si="88"/>
        <v>42395.456412037034</v>
      </c>
      <c r="P1420" s="18">
        <f t="shared" si="89"/>
        <v>42425.456412037034</v>
      </c>
      <c r="Q1420" t="s">
        <v>8287</v>
      </c>
      <c r="R1420" s="7">
        <f t="shared" si="91"/>
        <v>6</v>
      </c>
      <c r="S1420" s="12" t="s">
        <v>8321</v>
      </c>
      <c r="T1420" t="s">
        <v>8340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7">
        <v>6300</v>
      </c>
      <c r="E1421">
        <v>445</v>
      </c>
      <c r="F1421" t="s">
        <v>8221</v>
      </c>
      <c r="G1421" t="s">
        <v>8224</v>
      </c>
      <c r="H1421" t="s">
        <v>8246</v>
      </c>
      <c r="I1421" s="9">
        <v>1476010619</v>
      </c>
      <c r="J1421">
        <v>1473418619</v>
      </c>
      <c r="K1421" t="b">
        <v>0</v>
      </c>
      <c r="L1421">
        <v>10</v>
      </c>
      <c r="M1421" t="b">
        <v>0</v>
      </c>
      <c r="N1421" s="11">
        <f t="shared" si="90"/>
        <v>7.0634920634920633</v>
      </c>
      <c r="O1421" s="22">
        <f t="shared" si="88"/>
        <v>42622.456238425926</v>
      </c>
      <c r="P1421" s="18">
        <f t="shared" si="89"/>
        <v>42652.456238425926</v>
      </c>
      <c r="Q1421" t="s">
        <v>8287</v>
      </c>
      <c r="R1421" s="7">
        <f t="shared" si="91"/>
        <v>44.5</v>
      </c>
      <c r="S1421" s="12" t="s">
        <v>8321</v>
      </c>
      <c r="T1421" t="s">
        <v>8340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7">
        <v>110</v>
      </c>
      <c r="E1422">
        <v>3</v>
      </c>
      <c r="F1422" t="s">
        <v>8221</v>
      </c>
      <c r="G1422" t="s">
        <v>8224</v>
      </c>
      <c r="H1422" t="s">
        <v>8246</v>
      </c>
      <c r="I1422" s="9">
        <v>1467129686</v>
      </c>
      <c r="J1422">
        <v>1464969686</v>
      </c>
      <c r="K1422" t="b">
        <v>0</v>
      </c>
      <c r="L1422">
        <v>3</v>
      </c>
      <c r="M1422" t="b">
        <v>0</v>
      </c>
      <c r="N1422" s="11">
        <f t="shared" si="90"/>
        <v>2.7272727272727271</v>
      </c>
      <c r="O1422" s="22">
        <f t="shared" si="88"/>
        <v>42524.667662037042</v>
      </c>
      <c r="P1422" s="18">
        <f t="shared" si="89"/>
        <v>42549.667662037042</v>
      </c>
      <c r="Q1422" t="s">
        <v>8287</v>
      </c>
      <c r="R1422" s="7">
        <f t="shared" si="91"/>
        <v>1</v>
      </c>
      <c r="S1422" s="12" t="s">
        <v>8321</v>
      </c>
      <c r="T1422" t="s">
        <v>8340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7">
        <v>200000</v>
      </c>
      <c r="E1423">
        <v>200</v>
      </c>
      <c r="F1423" t="s">
        <v>8221</v>
      </c>
      <c r="G1423" t="s">
        <v>8235</v>
      </c>
      <c r="H1423" t="s">
        <v>8255</v>
      </c>
      <c r="I1423" s="9">
        <v>1423432709</v>
      </c>
      <c r="J1423">
        <v>1420840709</v>
      </c>
      <c r="K1423" t="b">
        <v>0</v>
      </c>
      <c r="L1423">
        <v>2</v>
      </c>
      <c r="M1423" t="b">
        <v>0</v>
      </c>
      <c r="N1423" s="11">
        <f t="shared" si="90"/>
        <v>0.1</v>
      </c>
      <c r="O1423" s="22">
        <f t="shared" si="88"/>
        <v>42013.915613425925</v>
      </c>
      <c r="P1423" s="18">
        <f t="shared" si="89"/>
        <v>42043.915613425925</v>
      </c>
      <c r="Q1423" t="s">
        <v>8287</v>
      </c>
      <c r="R1423" s="7">
        <f t="shared" si="91"/>
        <v>100</v>
      </c>
      <c r="S1423" s="12" t="s">
        <v>8321</v>
      </c>
      <c r="T1423" t="s">
        <v>8340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7">
        <v>25000</v>
      </c>
      <c r="E1424">
        <v>26</v>
      </c>
      <c r="F1424" t="s">
        <v>8221</v>
      </c>
      <c r="G1424" t="s">
        <v>8228</v>
      </c>
      <c r="H1424" t="s">
        <v>8250</v>
      </c>
      <c r="I1424" s="9">
        <v>1474436704</v>
      </c>
      <c r="J1424">
        <v>1471844704</v>
      </c>
      <c r="K1424" t="b">
        <v>0</v>
      </c>
      <c r="L1424">
        <v>2</v>
      </c>
      <c r="M1424" t="b">
        <v>0</v>
      </c>
      <c r="N1424" s="11">
        <f t="shared" si="90"/>
        <v>0.104</v>
      </c>
      <c r="O1424" s="22">
        <f t="shared" si="88"/>
        <v>42604.239629629628</v>
      </c>
      <c r="P1424" s="18">
        <f t="shared" si="89"/>
        <v>42634.239629629628</v>
      </c>
      <c r="Q1424" t="s">
        <v>8287</v>
      </c>
      <c r="R1424" s="7">
        <f t="shared" si="91"/>
        <v>13</v>
      </c>
      <c r="S1424" s="12" t="s">
        <v>8321</v>
      </c>
      <c r="T1424" t="s">
        <v>8340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7">
        <v>30000</v>
      </c>
      <c r="E1425">
        <v>100</v>
      </c>
      <c r="F1425" t="s">
        <v>8221</v>
      </c>
      <c r="G1425" t="s">
        <v>8226</v>
      </c>
      <c r="H1425" t="s">
        <v>8248</v>
      </c>
      <c r="I1425" s="9">
        <v>1451637531</v>
      </c>
      <c r="J1425">
        <v>1449045531</v>
      </c>
      <c r="K1425" t="b">
        <v>0</v>
      </c>
      <c r="L1425">
        <v>1</v>
      </c>
      <c r="M1425" t="b">
        <v>0</v>
      </c>
      <c r="N1425" s="11">
        <f t="shared" si="90"/>
        <v>0.33333333333333337</v>
      </c>
      <c r="O1425" s="22">
        <f t="shared" si="88"/>
        <v>42340.360312500001</v>
      </c>
      <c r="P1425" s="18">
        <f t="shared" si="89"/>
        <v>42370.360312500001</v>
      </c>
      <c r="Q1425" t="s">
        <v>8287</v>
      </c>
      <c r="R1425" s="7">
        <f t="shared" si="91"/>
        <v>100</v>
      </c>
      <c r="S1425" s="12" t="s">
        <v>8321</v>
      </c>
      <c r="T1425" t="s">
        <v>8340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7">
        <v>7500</v>
      </c>
      <c r="E1426">
        <v>1527</v>
      </c>
      <c r="F1426" t="s">
        <v>8221</v>
      </c>
      <c r="G1426" t="s">
        <v>8224</v>
      </c>
      <c r="H1426" t="s">
        <v>8246</v>
      </c>
      <c r="I1426" s="9">
        <v>1479233602</v>
      </c>
      <c r="J1426">
        <v>1478106802</v>
      </c>
      <c r="K1426" t="b">
        <v>0</v>
      </c>
      <c r="L1426">
        <v>14</v>
      </c>
      <c r="M1426" t="b">
        <v>0</v>
      </c>
      <c r="N1426" s="11">
        <f t="shared" si="90"/>
        <v>20.36</v>
      </c>
      <c r="O1426" s="22">
        <f t="shared" si="88"/>
        <v>42676.717615740738</v>
      </c>
      <c r="P1426" s="18">
        <f t="shared" si="89"/>
        <v>42689.759282407409</v>
      </c>
      <c r="Q1426" t="s">
        <v>8287</v>
      </c>
      <c r="R1426" s="7">
        <f t="shared" si="91"/>
        <v>109.07142857142857</v>
      </c>
      <c r="S1426" s="12" t="s">
        <v>8321</v>
      </c>
      <c r="T1426" t="s">
        <v>8340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7">
        <v>13000</v>
      </c>
      <c r="E1427">
        <v>0</v>
      </c>
      <c r="F1427" t="s">
        <v>8221</v>
      </c>
      <c r="G1427" t="s">
        <v>8224</v>
      </c>
      <c r="H1427" t="s">
        <v>8246</v>
      </c>
      <c r="I1427" s="9">
        <v>1430276959</v>
      </c>
      <c r="J1427">
        <v>1427684959</v>
      </c>
      <c r="K1427" t="b">
        <v>0</v>
      </c>
      <c r="L1427">
        <v>0</v>
      </c>
      <c r="M1427" t="b">
        <v>0</v>
      </c>
      <c r="N1427" s="11">
        <f t="shared" si="90"/>
        <v>0</v>
      </c>
      <c r="O1427" s="22">
        <f t="shared" si="88"/>
        <v>42093.131469907406</v>
      </c>
      <c r="P1427" s="18">
        <f t="shared" si="89"/>
        <v>42123.131469907406</v>
      </c>
      <c r="Q1427" t="s">
        <v>8287</v>
      </c>
      <c r="R1427" s="7" t="e">
        <f t="shared" si="91"/>
        <v>#DIV/0!</v>
      </c>
      <c r="S1427" s="12" t="s">
        <v>8321</v>
      </c>
      <c r="T1427" t="s">
        <v>8340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7">
        <v>1000</v>
      </c>
      <c r="E1428">
        <v>0</v>
      </c>
      <c r="F1428" t="s">
        <v>8221</v>
      </c>
      <c r="G1428" t="s">
        <v>8236</v>
      </c>
      <c r="H1428" t="s">
        <v>8249</v>
      </c>
      <c r="I1428" s="9">
        <v>1440408120</v>
      </c>
      <c r="J1428">
        <v>1435224120</v>
      </c>
      <c r="K1428" t="b">
        <v>0</v>
      </c>
      <c r="L1428">
        <v>0</v>
      </c>
      <c r="M1428" t="b">
        <v>0</v>
      </c>
      <c r="N1428" s="11">
        <f t="shared" si="90"/>
        <v>0</v>
      </c>
      <c r="O1428" s="22">
        <f t="shared" si="88"/>
        <v>42180.390277777777</v>
      </c>
      <c r="P1428" s="18">
        <f t="shared" si="89"/>
        <v>42240.390277777777</v>
      </c>
      <c r="Q1428" t="s">
        <v>8287</v>
      </c>
      <c r="R1428" s="7" t="e">
        <f t="shared" si="91"/>
        <v>#DIV/0!</v>
      </c>
      <c r="S1428" s="12" t="s">
        <v>8321</v>
      </c>
      <c r="T1428" t="s">
        <v>8340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7">
        <v>5000</v>
      </c>
      <c r="E1429">
        <v>419</v>
      </c>
      <c r="F1429" t="s">
        <v>8221</v>
      </c>
      <c r="G1429" t="s">
        <v>8236</v>
      </c>
      <c r="H1429" t="s">
        <v>8249</v>
      </c>
      <c r="I1429" s="9">
        <v>1474230385</v>
      </c>
      <c r="J1429">
        <v>1471638385</v>
      </c>
      <c r="K1429" t="b">
        <v>0</v>
      </c>
      <c r="L1429">
        <v>4</v>
      </c>
      <c r="M1429" t="b">
        <v>0</v>
      </c>
      <c r="N1429" s="11">
        <f t="shared" si="90"/>
        <v>8.3800000000000008</v>
      </c>
      <c r="O1429" s="22">
        <f t="shared" si="88"/>
        <v>42601.851678240739</v>
      </c>
      <c r="P1429" s="18">
        <f t="shared" si="89"/>
        <v>42631.851678240739</v>
      </c>
      <c r="Q1429" t="s">
        <v>8287</v>
      </c>
      <c r="R1429" s="7">
        <f t="shared" si="91"/>
        <v>104.75</v>
      </c>
      <c r="S1429" s="12" t="s">
        <v>8321</v>
      </c>
      <c r="T1429" t="s">
        <v>8340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7">
        <v>1000</v>
      </c>
      <c r="E1430">
        <v>45</v>
      </c>
      <c r="F1430" t="s">
        <v>8221</v>
      </c>
      <c r="G1430" t="s">
        <v>8227</v>
      </c>
      <c r="H1430" t="s">
        <v>8249</v>
      </c>
      <c r="I1430" s="9">
        <v>1459584417</v>
      </c>
      <c r="J1430">
        <v>1456996017</v>
      </c>
      <c r="K1430" t="b">
        <v>0</v>
      </c>
      <c r="L1430">
        <v>3</v>
      </c>
      <c r="M1430" t="b">
        <v>0</v>
      </c>
      <c r="N1430" s="11">
        <f t="shared" si="90"/>
        <v>4.5</v>
      </c>
      <c r="O1430" s="22">
        <f t="shared" si="88"/>
        <v>42432.379826388889</v>
      </c>
      <c r="P1430" s="18">
        <f t="shared" si="89"/>
        <v>42462.338159722218</v>
      </c>
      <c r="Q1430" t="s">
        <v>8287</v>
      </c>
      <c r="R1430" s="7">
        <f t="shared" si="91"/>
        <v>15</v>
      </c>
      <c r="S1430" s="12" t="s">
        <v>8321</v>
      </c>
      <c r="T1430" t="s">
        <v>8340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7">
        <v>10000</v>
      </c>
      <c r="E1431">
        <v>0</v>
      </c>
      <c r="F1431" t="s">
        <v>8221</v>
      </c>
      <c r="G1431" t="s">
        <v>8224</v>
      </c>
      <c r="H1431" t="s">
        <v>8246</v>
      </c>
      <c r="I1431" s="9">
        <v>1428629242</v>
      </c>
      <c r="J1431">
        <v>1426037242</v>
      </c>
      <c r="K1431" t="b">
        <v>0</v>
      </c>
      <c r="L1431">
        <v>0</v>
      </c>
      <c r="M1431" t="b">
        <v>0</v>
      </c>
      <c r="N1431" s="11">
        <f t="shared" si="90"/>
        <v>0</v>
      </c>
      <c r="O1431" s="22">
        <f t="shared" si="88"/>
        <v>42074.060671296291</v>
      </c>
      <c r="P1431" s="18">
        <f t="shared" si="89"/>
        <v>42104.060671296291</v>
      </c>
      <c r="Q1431" t="s">
        <v>8287</v>
      </c>
      <c r="R1431" s="7" t="e">
        <f t="shared" si="91"/>
        <v>#DIV/0!</v>
      </c>
      <c r="S1431" s="12" t="s">
        <v>8321</v>
      </c>
      <c r="T1431" t="s">
        <v>8340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7">
        <v>5000</v>
      </c>
      <c r="E1432">
        <v>403</v>
      </c>
      <c r="F1432" t="s">
        <v>8221</v>
      </c>
      <c r="G1432" t="s">
        <v>8224</v>
      </c>
      <c r="H1432" t="s">
        <v>8246</v>
      </c>
      <c r="I1432" s="9">
        <v>1419017488</v>
      </c>
      <c r="J1432">
        <v>1416339088</v>
      </c>
      <c r="K1432" t="b">
        <v>0</v>
      </c>
      <c r="L1432">
        <v>5</v>
      </c>
      <c r="M1432" t="b">
        <v>0</v>
      </c>
      <c r="N1432" s="11">
        <f t="shared" si="90"/>
        <v>8.06</v>
      </c>
      <c r="O1432" s="22">
        <f t="shared" si="88"/>
        <v>41961.813518518517</v>
      </c>
      <c r="P1432" s="18">
        <f t="shared" si="89"/>
        <v>41992.813518518517</v>
      </c>
      <c r="Q1432" t="s">
        <v>8287</v>
      </c>
      <c r="R1432" s="7">
        <f t="shared" si="91"/>
        <v>80.599999999999994</v>
      </c>
      <c r="S1432" s="12" t="s">
        <v>8321</v>
      </c>
      <c r="T1432" t="s">
        <v>8340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7">
        <v>17000</v>
      </c>
      <c r="E1433">
        <v>5431</v>
      </c>
      <c r="F1433" t="s">
        <v>8221</v>
      </c>
      <c r="G1433" t="s">
        <v>8224</v>
      </c>
      <c r="H1433" t="s">
        <v>8246</v>
      </c>
      <c r="I1433" s="9">
        <v>1448517816</v>
      </c>
      <c r="J1433">
        <v>1445922216</v>
      </c>
      <c r="K1433" t="b">
        <v>0</v>
      </c>
      <c r="L1433">
        <v>47</v>
      </c>
      <c r="M1433" t="b">
        <v>0</v>
      </c>
      <c r="N1433" s="11">
        <f t="shared" si="90"/>
        <v>31.94705882352941</v>
      </c>
      <c r="O1433" s="22">
        <f t="shared" si="88"/>
        <v>42304.210833333331</v>
      </c>
      <c r="P1433" s="18">
        <f t="shared" si="89"/>
        <v>42334.252500000002</v>
      </c>
      <c r="Q1433" t="s">
        <v>8287</v>
      </c>
      <c r="R1433" s="7">
        <f t="shared" si="91"/>
        <v>115.55319148936171</v>
      </c>
      <c r="S1433" s="12" t="s">
        <v>8321</v>
      </c>
      <c r="T1433" t="s">
        <v>8340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7">
        <v>40000</v>
      </c>
      <c r="E1434">
        <v>0</v>
      </c>
      <c r="F1434" t="s">
        <v>8221</v>
      </c>
      <c r="G1434" t="s">
        <v>8224</v>
      </c>
      <c r="H1434" t="s">
        <v>8246</v>
      </c>
      <c r="I1434" s="9">
        <v>1437417828</v>
      </c>
      <c r="J1434">
        <v>1434825828</v>
      </c>
      <c r="K1434" t="b">
        <v>0</v>
      </c>
      <c r="L1434">
        <v>0</v>
      </c>
      <c r="M1434" t="b">
        <v>0</v>
      </c>
      <c r="N1434" s="11">
        <f t="shared" si="90"/>
        <v>0</v>
      </c>
      <c r="O1434" s="22">
        <f t="shared" si="88"/>
        <v>42175.780416666668</v>
      </c>
      <c r="P1434" s="18">
        <f t="shared" si="89"/>
        <v>42205.780416666668</v>
      </c>
      <c r="Q1434" t="s">
        <v>8287</v>
      </c>
      <c r="R1434" s="7" t="e">
        <f t="shared" si="91"/>
        <v>#DIV/0!</v>
      </c>
      <c r="S1434" s="12" t="s">
        <v>8321</v>
      </c>
      <c r="T1434" t="s">
        <v>8340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7">
        <v>12000</v>
      </c>
      <c r="E1435">
        <v>805</v>
      </c>
      <c r="F1435" t="s">
        <v>8221</v>
      </c>
      <c r="G1435" t="s">
        <v>8237</v>
      </c>
      <c r="H1435" t="s">
        <v>8249</v>
      </c>
      <c r="I1435" s="9">
        <v>1481367600</v>
      </c>
      <c r="J1435">
        <v>1477839675</v>
      </c>
      <c r="K1435" t="b">
        <v>0</v>
      </c>
      <c r="L1435">
        <v>10</v>
      </c>
      <c r="M1435" t="b">
        <v>0</v>
      </c>
      <c r="N1435" s="11">
        <f t="shared" si="90"/>
        <v>6.708333333333333</v>
      </c>
      <c r="O1435" s="22">
        <f t="shared" si="88"/>
        <v>42673.625868055555</v>
      </c>
      <c r="P1435" s="18">
        <f t="shared" si="89"/>
        <v>42714.458333333328</v>
      </c>
      <c r="Q1435" t="s">
        <v>8287</v>
      </c>
      <c r="R1435" s="7">
        <f t="shared" si="91"/>
        <v>80.5</v>
      </c>
      <c r="S1435" s="12" t="s">
        <v>8321</v>
      </c>
      <c r="T1435" t="s">
        <v>8340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7">
        <v>82000</v>
      </c>
      <c r="E1436">
        <v>8190</v>
      </c>
      <c r="F1436" t="s">
        <v>8221</v>
      </c>
      <c r="G1436" t="s">
        <v>8232</v>
      </c>
      <c r="H1436" t="s">
        <v>8253</v>
      </c>
      <c r="I1436" s="9">
        <v>1433775600</v>
      </c>
      <c r="J1436">
        <v>1431973478</v>
      </c>
      <c r="K1436" t="b">
        <v>0</v>
      </c>
      <c r="L1436">
        <v>11</v>
      </c>
      <c r="M1436" t="b">
        <v>0</v>
      </c>
      <c r="N1436" s="11">
        <f t="shared" si="90"/>
        <v>9.9878048780487809</v>
      </c>
      <c r="O1436" s="22">
        <f t="shared" si="88"/>
        <v>42142.767106481479</v>
      </c>
      <c r="P1436" s="18">
        <f t="shared" si="89"/>
        <v>42163.625</v>
      </c>
      <c r="Q1436" t="s">
        <v>8287</v>
      </c>
      <c r="R1436" s="7">
        <f t="shared" si="91"/>
        <v>744.5454545454545</v>
      </c>
      <c r="S1436" s="12" t="s">
        <v>8321</v>
      </c>
      <c r="T1436" t="s">
        <v>8340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7">
        <v>15000</v>
      </c>
      <c r="E1437">
        <v>15</v>
      </c>
      <c r="F1437" t="s">
        <v>8221</v>
      </c>
      <c r="G1437" t="s">
        <v>8237</v>
      </c>
      <c r="H1437" t="s">
        <v>8249</v>
      </c>
      <c r="I1437" s="9">
        <v>1444589020</v>
      </c>
      <c r="J1437">
        <v>1441997020</v>
      </c>
      <c r="K1437" t="b">
        <v>0</v>
      </c>
      <c r="L1437">
        <v>2</v>
      </c>
      <c r="M1437" t="b">
        <v>0</v>
      </c>
      <c r="N1437" s="11">
        <f t="shared" si="90"/>
        <v>0.1</v>
      </c>
      <c r="O1437" s="22">
        <f t="shared" si="88"/>
        <v>42258.780324074076</v>
      </c>
      <c r="P1437" s="18">
        <f t="shared" si="89"/>
        <v>42288.780324074076</v>
      </c>
      <c r="Q1437" t="s">
        <v>8287</v>
      </c>
      <c r="R1437" s="7">
        <f t="shared" si="91"/>
        <v>7.5</v>
      </c>
      <c r="S1437" s="12" t="s">
        <v>8321</v>
      </c>
      <c r="T1437" t="s">
        <v>8340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7">
        <v>10000</v>
      </c>
      <c r="E1438">
        <v>77</v>
      </c>
      <c r="F1438" t="s">
        <v>8221</v>
      </c>
      <c r="G1438" t="s">
        <v>8236</v>
      </c>
      <c r="H1438" t="s">
        <v>8249</v>
      </c>
      <c r="I1438" s="9">
        <v>1456043057</v>
      </c>
      <c r="J1438">
        <v>1453451057</v>
      </c>
      <c r="K1438" t="b">
        <v>0</v>
      </c>
      <c r="L1438">
        <v>2</v>
      </c>
      <c r="M1438" t="b">
        <v>0</v>
      </c>
      <c r="N1438" s="11">
        <f t="shared" si="90"/>
        <v>0.77</v>
      </c>
      <c r="O1438" s="22">
        <f t="shared" si="88"/>
        <v>42391.35019675926</v>
      </c>
      <c r="P1438" s="18">
        <f t="shared" si="89"/>
        <v>42421.35019675926</v>
      </c>
      <c r="Q1438" t="s">
        <v>8287</v>
      </c>
      <c r="R1438" s="7">
        <f t="shared" si="91"/>
        <v>38.5</v>
      </c>
      <c r="S1438" s="12" t="s">
        <v>8321</v>
      </c>
      <c r="T1438" t="s">
        <v>8340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7">
        <v>3000</v>
      </c>
      <c r="E1439">
        <v>807</v>
      </c>
      <c r="F1439" t="s">
        <v>8221</v>
      </c>
      <c r="G1439" t="s">
        <v>8224</v>
      </c>
      <c r="H1439" t="s">
        <v>8246</v>
      </c>
      <c r="I1439" s="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>
        <f t="shared" si="90"/>
        <v>26.900000000000002</v>
      </c>
      <c r="O1439" s="22">
        <f t="shared" si="88"/>
        <v>41796.531701388885</v>
      </c>
      <c r="P1439" s="18">
        <f t="shared" si="89"/>
        <v>41833.207638888889</v>
      </c>
      <c r="Q1439" t="s">
        <v>8287</v>
      </c>
      <c r="R1439" s="7">
        <f t="shared" si="91"/>
        <v>36.68181818181818</v>
      </c>
      <c r="S1439" s="12" t="s">
        <v>8321</v>
      </c>
      <c r="T1439" t="s">
        <v>8340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7">
        <v>20000</v>
      </c>
      <c r="E1440">
        <v>600</v>
      </c>
      <c r="F1440" t="s">
        <v>8221</v>
      </c>
      <c r="G1440" t="s">
        <v>8232</v>
      </c>
      <c r="H1440" t="s">
        <v>8253</v>
      </c>
      <c r="I1440" s="9">
        <v>1461765300</v>
      </c>
      <c r="J1440">
        <v>1459198499</v>
      </c>
      <c r="K1440" t="b">
        <v>0</v>
      </c>
      <c r="L1440">
        <v>8</v>
      </c>
      <c r="M1440" t="b">
        <v>0</v>
      </c>
      <c r="N1440" s="11">
        <f t="shared" si="90"/>
        <v>3</v>
      </c>
      <c r="O1440" s="22">
        <f t="shared" si="88"/>
        <v>42457.871516203704</v>
      </c>
      <c r="P1440" s="18">
        <f t="shared" si="89"/>
        <v>42487.579861111109</v>
      </c>
      <c r="Q1440" t="s">
        <v>8287</v>
      </c>
      <c r="R1440" s="7">
        <f t="shared" si="91"/>
        <v>75</v>
      </c>
      <c r="S1440" s="12" t="s">
        <v>8321</v>
      </c>
      <c r="T1440" t="s">
        <v>8340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7">
        <v>2725</v>
      </c>
      <c r="E1441">
        <v>180</v>
      </c>
      <c r="F1441" t="s">
        <v>8221</v>
      </c>
      <c r="G1441" t="s">
        <v>8229</v>
      </c>
      <c r="H1441" t="s">
        <v>8251</v>
      </c>
      <c r="I1441" s="9">
        <v>1425758101</v>
      </c>
      <c r="J1441">
        <v>1423166101</v>
      </c>
      <c r="K1441" t="b">
        <v>0</v>
      </c>
      <c r="L1441">
        <v>6</v>
      </c>
      <c r="M1441" t="b">
        <v>0</v>
      </c>
      <c r="N1441" s="11">
        <f t="shared" si="90"/>
        <v>6.6055045871559637</v>
      </c>
      <c r="O1441" s="22">
        <f t="shared" si="88"/>
        <v>42040.829872685179</v>
      </c>
      <c r="P1441" s="18">
        <f t="shared" si="89"/>
        <v>42070.829872685179</v>
      </c>
      <c r="Q1441" t="s">
        <v>8287</v>
      </c>
      <c r="R1441" s="7">
        <f t="shared" si="91"/>
        <v>30</v>
      </c>
      <c r="S1441" s="12" t="s">
        <v>8321</v>
      </c>
      <c r="T1441" t="s">
        <v>8340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7">
        <v>13000</v>
      </c>
      <c r="E1442">
        <v>1</v>
      </c>
      <c r="F1442" t="s">
        <v>8221</v>
      </c>
      <c r="G1442" t="s">
        <v>8237</v>
      </c>
      <c r="H1442" t="s">
        <v>8249</v>
      </c>
      <c r="I1442" s="9">
        <v>1464285463</v>
      </c>
      <c r="J1442">
        <v>1461693463</v>
      </c>
      <c r="K1442" t="b">
        <v>0</v>
      </c>
      <c r="L1442">
        <v>1</v>
      </c>
      <c r="M1442" t="b">
        <v>0</v>
      </c>
      <c r="N1442" s="11">
        <f t="shared" si="90"/>
        <v>7.6923076923076927E-3</v>
      </c>
      <c r="O1442" s="22">
        <f t="shared" si="88"/>
        <v>42486.748414351852</v>
      </c>
      <c r="P1442" s="18">
        <f t="shared" si="89"/>
        <v>42516.748414351852</v>
      </c>
      <c r="Q1442" t="s">
        <v>8287</v>
      </c>
      <c r="R1442" s="7">
        <f t="shared" si="91"/>
        <v>1</v>
      </c>
      <c r="S1442" s="12" t="s">
        <v>8321</v>
      </c>
      <c r="T1442" t="s">
        <v>8340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7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9">
        <v>1441995769</v>
      </c>
      <c r="J1443">
        <v>1436811769</v>
      </c>
      <c r="K1443" t="b">
        <v>0</v>
      </c>
      <c r="L1443">
        <v>3</v>
      </c>
      <c r="M1443" t="b">
        <v>0</v>
      </c>
      <c r="N1443" s="11">
        <f t="shared" si="90"/>
        <v>1.1222222222222222</v>
      </c>
      <c r="O1443" s="22">
        <f t="shared" si="88"/>
        <v>42198.765844907408</v>
      </c>
      <c r="P1443" s="18">
        <f t="shared" si="89"/>
        <v>42258.765844907408</v>
      </c>
      <c r="Q1443" t="s">
        <v>8287</v>
      </c>
      <c r="R1443" s="7">
        <f t="shared" si="91"/>
        <v>673.33333333333337</v>
      </c>
      <c r="S1443" s="12" t="s">
        <v>8321</v>
      </c>
      <c r="T1443" t="s">
        <v>8340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7">
        <v>1500</v>
      </c>
      <c r="E1444">
        <v>0</v>
      </c>
      <c r="F1444" t="s">
        <v>8221</v>
      </c>
      <c r="G1444" t="s">
        <v>8224</v>
      </c>
      <c r="H1444" t="s">
        <v>8246</v>
      </c>
      <c r="I1444" s="9">
        <v>1464190158</v>
      </c>
      <c r="J1444">
        <v>1461598158</v>
      </c>
      <c r="K1444" t="b">
        <v>0</v>
      </c>
      <c r="L1444">
        <v>0</v>
      </c>
      <c r="M1444" t="b">
        <v>0</v>
      </c>
      <c r="N1444" s="11">
        <f t="shared" si="90"/>
        <v>0</v>
      </c>
      <c r="O1444" s="22">
        <f t="shared" si="88"/>
        <v>42485.64534722222</v>
      </c>
      <c r="P1444" s="18">
        <f t="shared" si="89"/>
        <v>42515.64534722222</v>
      </c>
      <c r="Q1444" t="s">
        <v>8287</v>
      </c>
      <c r="R1444" s="7" t="e">
        <f t="shared" si="91"/>
        <v>#DIV/0!</v>
      </c>
      <c r="S1444" s="12" t="s">
        <v>8321</v>
      </c>
      <c r="T1444" t="s">
        <v>8340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7">
        <v>13000</v>
      </c>
      <c r="E1445">
        <v>0</v>
      </c>
      <c r="F1445" t="s">
        <v>8221</v>
      </c>
      <c r="G1445" t="s">
        <v>8230</v>
      </c>
      <c r="H1445" t="s">
        <v>8249</v>
      </c>
      <c r="I1445" s="9">
        <v>1483395209</v>
      </c>
      <c r="J1445">
        <v>1480803209</v>
      </c>
      <c r="K1445" t="b">
        <v>0</v>
      </c>
      <c r="L1445">
        <v>0</v>
      </c>
      <c r="M1445" t="b">
        <v>0</v>
      </c>
      <c r="N1445" s="11">
        <f t="shared" si="90"/>
        <v>0</v>
      </c>
      <c r="O1445" s="22">
        <f t="shared" si="88"/>
        <v>42707.926030092596</v>
      </c>
      <c r="P1445" s="18">
        <f t="shared" si="89"/>
        <v>42737.926030092596</v>
      </c>
      <c r="Q1445" t="s">
        <v>8287</v>
      </c>
      <c r="R1445" s="7" t="e">
        <f t="shared" si="91"/>
        <v>#DIV/0!</v>
      </c>
      <c r="S1445" s="12" t="s">
        <v>8321</v>
      </c>
      <c r="T1445" t="s">
        <v>8340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7">
        <v>4950</v>
      </c>
      <c r="E1446">
        <v>0</v>
      </c>
      <c r="F1446" t="s">
        <v>8221</v>
      </c>
      <c r="G1446" t="s">
        <v>8236</v>
      </c>
      <c r="H1446" t="s">
        <v>8249</v>
      </c>
      <c r="I1446" s="9">
        <v>1442091462</v>
      </c>
      <c r="J1446">
        <v>1436907462</v>
      </c>
      <c r="K1446" t="b">
        <v>0</v>
      </c>
      <c r="L1446">
        <v>0</v>
      </c>
      <c r="M1446" t="b">
        <v>0</v>
      </c>
      <c r="N1446" s="11">
        <f t="shared" si="90"/>
        <v>0</v>
      </c>
      <c r="O1446" s="22">
        <f t="shared" si="88"/>
        <v>42199.873402777783</v>
      </c>
      <c r="P1446" s="18">
        <f t="shared" si="89"/>
        <v>42259.873402777783</v>
      </c>
      <c r="Q1446" t="s">
        <v>8287</v>
      </c>
      <c r="R1446" s="7" t="e">
        <f t="shared" si="91"/>
        <v>#DIV/0!</v>
      </c>
      <c r="S1446" s="12" t="s">
        <v>8321</v>
      </c>
      <c r="T1446" t="s">
        <v>8340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7">
        <v>130000</v>
      </c>
      <c r="E1447">
        <v>0</v>
      </c>
      <c r="F1447" t="s">
        <v>8221</v>
      </c>
      <c r="G1447" t="s">
        <v>8236</v>
      </c>
      <c r="H1447" t="s">
        <v>8249</v>
      </c>
      <c r="I1447" s="9">
        <v>1434286855</v>
      </c>
      <c r="J1447">
        <v>1431694855</v>
      </c>
      <c r="K1447" t="b">
        <v>0</v>
      </c>
      <c r="L1447">
        <v>0</v>
      </c>
      <c r="M1447" t="b">
        <v>0</v>
      </c>
      <c r="N1447" s="11">
        <f t="shared" si="90"/>
        <v>0</v>
      </c>
      <c r="O1447" s="22">
        <f t="shared" si="88"/>
        <v>42139.542303240742</v>
      </c>
      <c r="P1447" s="18">
        <f t="shared" si="89"/>
        <v>42169.542303240742</v>
      </c>
      <c r="Q1447" t="s">
        <v>8287</v>
      </c>
      <c r="R1447" s="7" t="e">
        <f t="shared" si="91"/>
        <v>#DIV/0!</v>
      </c>
      <c r="S1447" s="12" t="s">
        <v>8321</v>
      </c>
      <c r="T1447" t="s">
        <v>8340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7">
        <v>900</v>
      </c>
      <c r="E1448">
        <v>0</v>
      </c>
      <c r="F1448" t="s">
        <v>8221</v>
      </c>
      <c r="G1448" t="s">
        <v>8237</v>
      </c>
      <c r="H1448" t="s">
        <v>8249</v>
      </c>
      <c r="I1448" s="9">
        <v>1461235478</v>
      </c>
      <c r="J1448">
        <v>1459507478</v>
      </c>
      <c r="K1448" t="b">
        <v>0</v>
      </c>
      <c r="L1448">
        <v>0</v>
      </c>
      <c r="M1448" t="b">
        <v>0</v>
      </c>
      <c r="N1448" s="11">
        <f t="shared" si="90"/>
        <v>0</v>
      </c>
      <c r="O1448" s="22">
        <f t="shared" si="88"/>
        <v>42461.447662037041</v>
      </c>
      <c r="P1448" s="18">
        <f t="shared" si="89"/>
        <v>42481.447662037041</v>
      </c>
      <c r="Q1448" t="s">
        <v>8287</v>
      </c>
      <c r="R1448" s="7" t="e">
        <f t="shared" si="91"/>
        <v>#DIV/0!</v>
      </c>
      <c r="S1448" s="12" t="s">
        <v>8321</v>
      </c>
      <c r="T1448" t="s">
        <v>8340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7">
        <v>500000</v>
      </c>
      <c r="E1449">
        <v>75</v>
      </c>
      <c r="F1449" t="s">
        <v>8221</v>
      </c>
      <c r="G1449" t="s">
        <v>8224</v>
      </c>
      <c r="H1449" t="s">
        <v>8246</v>
      </c>
      <c r="I1449" s="9">
        <v>1467999134</v>
      </c>
      <c r="J1449">
        <v>1465407134</v>
      </c>
      <c r="K1449" t="b">
        <v>0</v>
      </c>
      <c r="L1449">
        <v>3</v>
      </c>
      <c r="M1449" t="b">
        <v>0</v>
      </c>
      <c r="N1449" s="11">
        <f t="shared" si="90"/>
        <v>1.4999999999999999E-2</v>
      </c>
      <c r="O1449" s="22">
        <f t="shared" si="88"/>
        <v>42529.730717592596</v>
      </c>
      <c r="P1449" s="18">
        <f t="shared" si="89"/>
        <v>42559.730717592596</v>
      </c>
      <c r="Q1449" t="s">
        <v>8287</v>
      </c>
      <c r="R1449" s="7">
        <f t="shared" si="91"/>
        <v>25</v>
      </c>
      <c r="S1449" s="12" t="s">
        <v>8321</v>
      </c>
      <c r="T1449" t="s">
        <v>8340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7">
        <v>200000</v>
      </c>
      <c r="E1450">
        <v>0</v>
      </c>
      <c r="F1450" t="s">
        <v>8221</v>
      </c>
      <c r="G1450" t="s">
        <v>8226</v>
      </c>
      <c r="H1450" t="s">
        <v>8248</v>
      </c>
      <c r="I1450" s="9">
        <v>1432272300</v>
      </c>
      <c r="J1450">
        <v>1429655318</v>
      </c>
      <c r="K1450" t="b">
        <v>0</v>
      </c>
      <c r="L1450">
        <v>0</v>
      </c>
      <c r="M1450" t="b">
        <v>0</v>
      </c>
      <c r="N1450" s="11">
        <f t="shared" si="90"/>
        <v>0</v>
      </c>
      <c r="O1450" s="22">
        <f t="shared" si="88"/>
        <v>42115.936550925922</v>
      </c>
      <c r="P1450" s="18">
        <f t="shared" si="89"/>
        <v>42146.225694444445</v>
      </c>
      <c r="Q1450" t="s">
        <v>8287</v>
      </c>
      <c r="R1450" s="7" t="e">
        <f t="shared" si="91"/>
        <v>#DIV/0!</v>
      </c>
      <c r="S1450" s="12" t="s">
        <v>8321</v>
      </c>
      <c r="T1450" t="s">
        <v>8340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7">
        <v>8888</v>
      </c>
      <c r="E1451">
        <v>0</v>
      </c>
      <c r="F1451" t="s">
        <v>8221</v>
      </c>
      <c r="G1451" t="s">
        <v>8224</v>
      </c>
      <c r="H1451" t="s">
        <v>8246</v>
      </c>
      <c r="I1451" s="9">
        <v>1431286105</v>
      </c>
      <c r="J1451">
        <v>1427138905</v>
      </c>
      <c r="K1451" t="b">
        <v>0</v>
      </c>
      <c r="L1451">
        <v>0</v>
      </c>
      <c r="M1451" t="b">
        <v>0</v>
      </c>
      <c r="N1451" s="11">
        <f t="shared" si="90"/>
        <v>0</v>
      </c>
      <c r="O1451" s="22">
        <f t="shared" si="88"/>
        <v>42086.811400462961</v>
      </c>
      <c r="P1451" s="18">
        <f t="shared" si="89"/>
        <v>42134.811400462961</v>
      </c>
      <c r="Q1451" t="s">
        <v>8287</v>
      </c>
      <c r="R1451" s="7" t="e">
        <f t="shared" si="91"/>
        <v>#DIV/0!</v>
      </c>
      <c r="S1451" s="12" t="s">
        <v>8321</v>
      </c>
      <c r="T1451" t="s">
        <v>8340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7">
        <v>100000</v>
      </c>
      <c r="E1452">
        <v>1</v>
      </c>
      <c r="F1452" t="s">
        <v>8221</v>
      </c>
      <c r="G1452" t="s">
        <v>8224</v>
      </c>
      <c r="H1452" t="s">
        <v>8246</v>
      </c>
      <c r="I1452" s="9">
        <v>1455941197</v>
      </c>
      <c r="J1452">
        <v>1453349197</v>
      </c>
      <c r="K1452" t="b">
        <v>0</v>
      </c>
      <c r="L1452">
        <v>1</v>
      </c>
      <c r="M1452" t="b">
        <v>0</v>
      </c>
      <c r="N1452" s="11">
        <f t="shared" si="90"/>
        <v>1E-3</v>
      </c>
      <c r="O1452" s="22">
        <f t="shared" si="88"/>
        <v>42390.171261574069</v>
      </c>
      <c r="P1452" s="18">
        <f t="shared" si="89"/>
        <v>42420.171261574069</v>
      </c>
      <c r="Q1452" t="s">
        <v>8287</v>
      </c>
      <c r="R1452" s="7">
        <f t="shared" si="91"/>
        <v>1</v>
      </c>
      <c r="S1452" s="12" t="s">
        <v>8321</v>
      </c>
      <c r="T1452" t="s">
        <v>8340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7">
        <v>18950</v>
      </c>
      <c r="E1453">
        <v>2</v>
      </c>
      <c r="F1453" t="s">
        <v>8220</v>
      </c>
      <c r="G1453" t="s">
        <v>8224</v>
      </c>
      <c r="H1453" t="s">
        <v>8246</v>
      </c>
      <c r="I1453" s="9">
        <v>1416355259</v>
      </c>
      <c r="J1453">
        <v>1413759659</v>
      </c>
      <c r="K1453" t="b">
        <v>0</v>
      </c>
      <c r="L1453">
        <v>2</v>
      </c>
      <c r="M1453" t="b">
        <v>0</v>
      </c>
      <c r="N1453" s="11">
        <f t="shared" si="90"/>
        <v>1.0554089709762533E-2</v>
      </c>
      <c r="O1453" s="22">
        <f t="shared" si="88"/>
        <v>41931.959016203706</v>
      </c>
      <c r="P1453" s="18">
        <f t="shared" si="89"/>
        <v>41962.00068287037</v>
      </c>
      <c r="Q1453" t="s">
        <v>8287</v>
      </c>
      <c r="R1453" s="7">
        <f t="shared" si="91"/>
        <v>1</v>
      </c>
      <c r="S1453" s="12" t="s">
        <v>8321</v>
      </c>
      <c r="T1453" t="s">
        <v>8340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7">
        <v>14000</v>
      </c>
      <c r="E1454">
        <v>0</v>
      </c>
      <c r="F1454" t="s">
        <v>8220</v>
      </c>
      <c r="G1454" t="s">
        <v>8224</v>
      </c>
      <c r="H1454" t="s">
        <v>8246</v>
      </c>
      <c r="I1454" s="9">
        <v>1406566363</v>
      </c>
      <c r="J1454">
        <v>1403974363</v>
      </c>
      <c r="K1454" t="b">
        <v>0</v>
      </c>
      <c r="L1454">
        <v>0</v>
      </c>
      <c r="M1454" t="b">
        <v>0</v>
      </c>
      <c r="N1454" s="11">
        <f t="shared" si="90"/>
        <v>0</v>
      </c>
      <c r="O1454" s="22">
        <f t="shared" si="88"/>
        <v>41818.703275462962</v>
      </c>
      <c r="P1454" s="18">
        <f t="shared" si="89"/>
        <v>41848.703275462962</v>
      </c>
      <c r="Q1454" t="s">
        <v>8287</v>
      </c>
      <c r="R1454" s="7" t="e">
        <f t="shared" si="91"/>
        <v>#DIV/0!</v>
      </c>
      <c r="S1454" s="12" t="s">
        <v>8321</v>
      </c>
      <c r="T1454" t="s">
        <v>8340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7">
        <v>25000</v>
      </c>
      <c r="E1455">
        <v>0</v>
      </c>
      <c r="F1455" t="s">
        <v>8220</v>
      </c>
      <c r="G1455" t="s">
        <v>8230</v>
      </c>
      <c r="H1455" t="s">
        <v>8249</v>
      </c>
      <c r="I1455" s="9">
        <v>1492270947</v>
      </c>
      <c r="J1455">
        <v>1488386547</v>
      </c>
      <c r="K1455" t="b">
        <v>0</v>
      </c>
      <c r="L1455">
        <v>0</v>
      </c>
      <c r="M1455" t="b">
        <v>0</v>
      </c>
      <c r="N1455" s="11">
        <f t="shared" si="90"/>
        <v>0</v>
      </c>
      <c r="O1455" s="22">
        <f t="shared" si="88"/>
        <v>42795.696145833332</v>
      </c>
      <c r="P1455" s="18">
        <f t="shared" si="89"/>
        <v>42840.654479166667</v>
      </c>
      <c r="Q1455" t="s">
        <v>8287</v>
      </c>
      <c r="R1455" s="7" t="e">
        <f t="shared" si="91"/>
        <v>#DIV/0!</v>
      </c>
      <c r="S1455" s="12" t="s">
        <v>8321</v>
      </c>
      <c r="T1455" t="s">
        <v>8340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7">
        <v>1750</v>
      </c>
      <c r="E1456">
        <v>15</v>
      </c>
      <c r="F1456" t="s">
        <v>8220</v>
      </c>
      <c r="G1456" t="s">
        <v>8227</v>
      </c>
      <c r="H1456" t="s">
        <v>8249</v>
      </c>
      <c r="I1456" s="9">
        <v>1461535140</v>
      </c>
      <c r="J1456">
        <v>1459716480</v>
      </c>
      <c r="K1456" t="b">
        <v>0</v>
      </c>
      <c r="L1456">
        <v>1</v>
      </c>
      <c r="M1456" t="b">
        <v>0</v>
      </c>
      <c r="N1456" s="11">
        <f t="shared" si="90"/>
        <v>0.85714285714285721</v>
      </c>
      <c r="O1456" s="22">
        <f t="shared" si="88"/>
        <v>42463.866666666669</v>
      </c>
      <c r="P1456" s="18">
        <f t="shared" si="89"/>
        <v>42484.915972222225</v>
      </c>
      <c r="Q1456" t="s">
        <v>8287</v>
      </c>
      <c r="R1456" s="7">
        <f t="shared" si="91"/>
        <v>15</v>
      </c>
      <c r="S1456" s="12" t="s">
        <v>8321</v>
      </c>
      <c r="T1456" t="s">
        <v>8340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9">
        <v>1409924340</v>
      </c>
      <c r="J1457">
        <v>1405181320</v>
      </c>
      <c r="K1457" t="b">
        <v>0</v>
      </c>
      <c r="L1457">
        <v>7</v>
      </c>
      <c r="M1457" t="b">
        <v>0</v>
      </c>
      <c r="N1457" s="11">
        <f t="shared" si="90"/>
        <v>10.5</v>
      </c>
      <c r="O1457" s="22">
        <f t="shared" si="88"/>
        <v>41832.672685185185</v>
      </c>
      <c r="P1457" s="18">
        <f t="shared" si="89"/>
        <v>41887.568749999999</v>
      </c>
      <c r="Q1457" t="s">
        <v>8287</v>
      </c>
      <c r="R1457" s="7">
        <f t="shared" si="91"/>
        <v>225</v>
      </c>
      <c r="S1457" s="12" t="s">
        <v>8321</v>
      </c>
      <c r="T1457" t="s">
        <v>8340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7">
        <v>5000</v>
      </c>
      <c r="E1458">
        <v>145</v>
      </c>
      <c r="F1458" t="s">
        <v>8220</v>
      </c>
      <c r="G1458" t="s">
        <v>8237</v>
      </c>
      <c r="H1458" t="s">
        <v>8249</v>
      </c>
      <c r="I1458" s="9">
        <v>1483459365</v>
      </c>
      <c r="J1458">
        <v>1480867365</v>
      </c>
      <c r="K1458" t="b">
        <v>0</v>
      </c>
      <c r="L1458">
        <v>3</v>
      </c>
      <c r="M1458" t="b">
        <v>0</v>
      </c>
      <c r="N1458" s="11">
        <f t="shared" si="90"/>
        <v>2.9000000000000004</v>
      </c>
      <c r="O1458" s="22">
        <f t="shared" si="88"/>
        <v>42708.668576388889</v>
      </c>
      <c r="P1458" s="18">
        <f t="shared" si="89"/>
        <v>42738.668576388889</v>
      </c>
      <c r="Q1458" t="s">
        <v>8287</v>
      </c>
      <c r="R1458" s="7">
        <f t="shared" si="91"/>
        <v>48.333333333333336</v>
      </c>
      <c r="S1458" s="12" t="s">
        <v>8321</v>
      </c>
      <c r="T1458" t="s">
        <v>8340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7">
        <v>6000</v>
      </c>
      <c r="E1459">
        <v>0</v>
      </c>
      <c r="F1459" t="s">
        <v>8220</v>
      </c>
      <c r="G1459" t="s">
        <v>8224</v>
      </c>
      <c r="H1459" t="s">
        <v>8246</v>
      </c>
      <c r="I1459" s="9">
        <v>1447281044</v>
      </c>
      <c r="J1459">
        <v>1444685444</v>
      </c>
      <c r="K1459" t="b">
        <v>0</v>
      </c>
      <c r="L1459">
        <v>0</v>
      </c>
      <c r="M1459" t="b">
        <v>0</v>
      </c>
      <c r="N1459" s="11">
        <f t="shared" si="90"/>
        <v>0</v>
      </c>
      <c r="O1459" s="22">
        <f t="shared" si="88"/>
        <v>42289.89634259259</v>
      </c>
      <c r="P1459" s="18">
        <f t="shared" si="89"/>
        <v>42319.938009259262</v>
      </c>
      <c r="Q1459" t="s">
        <v>8287</v>
      </c>
      <c r="R1459" s="7" t="e">
        <f t="shared" si="91"/>
        <v>#DIV/0!</v>
      </c>
      <c r="S1459" s="12" t="s">
        <v>8321</v>
      </c>
      <c r="T1459" t="s">
        <v>8340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7">
        <v>5000</v>
      </c>
      <c r="E1460">
        <v>0</v>
      </c>
      <c r="F1460" t="s">
        <v>8220</v>
      </c>
      <c r="G1460" t="s">
        <v>8224</v>
      </c>
      <c r="H1460" t="s">
        <v>8246</v>
      </c>
      <c r="I1460" s="9">
        <v>1407729600</v>
      </c>
      <c r="J1460">
        <v>1405097760</v>
      </c>
      <c r="K1460" t="b">
        <v>0</v>
      </c>
      <c r="L1460">
        <v>0</v>
      </c>
      <c r="M1460" t="b">
        <v>0</v>
      </c>
      <c r="N1460" s="11">
        <f t="shared" si="90"/>
        <v>0</v>
      </c>
      <c r="O1460" s="22">
        <f t="shared" si="88"/>
        <v>41831.705555555556</v>
      </c>
      <c r="P1460" s="18">
        <f t="shared" si="89"/>
        <v>41862.166666666664</v>
      </c>
      <c r="Q1460" t="s">
        <v>8287</v>
      </c>
      <c r="R1460" s="7" t="e">
        <f t="shared" si="91"/>
        <v>#DIV/0!</v>
      </c>
      <c r="S1460" s="12" t="s">
        <v>8321</v>
      </c>
      <c r="T1460" t="s">
        <v>8340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7">
        <v>37000</v>
      </c>
      <c r="E1461">
        <v>0</v>
      </c>
      <c r="F1461" t="s">
        <v>8220</v>
      </c>
      <c r="G1461" t="s">
        <v>8232</v>
      </c>
      <c r="H1461" t="s">
        <v>8253</v>
      </c>
      <c r="I1461" s="9">
        <v>1449077100</v>
      </c>
      <c r="J1461">
        <v>1446612896</v>
      </c>
      <c r="K1461" t="b">
        <v>0</v>
      </c>
      <c r="L1461">
        <v>0</v>
      </c>
      <c r="M1461" t="b">
        <v>0</v>
      </c>
      <c r="N1461" s="11">
        <f t="shared" si="90"/>
        <v>0</v>
      </c>
      <c r="O1461" s="22">
        <f t="shared" si="88"/>
        <v>42312.204814814817</v>
      </c>
      <c r="P1461" s="18">
        <f t="shared" si="89"/>
        <v>42340.725694444445</v>
      </c>
      <c r="Q1461" t="s">
        <v>8287</v>
      </c>
      <c r="R1461" s="7" t="e">
        <f t="shared" si="91"/>
        <v>#DIV/0!</v>
      </c>
      <c r="S1461" s="12" t="s">
        <v>8321</v>
      </c>
      <c r="T1461" t="s">
        <v>8340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7">
        <v>25000000</v>
      </c>
      <c r="E1462">
        <v>0</v>
      </c>
      <c r="F1462" t="s">
        <v>8220</v>
      </c>
      <c r="G1462" t="s">
        <v>8224</v>
      </c>
      <c r="H1462" t="s">
        <v>8246</v>
      </c>
      <c r="I1462" s="9">
        <v>1417391100</v>
      </c>
      <c r="J1462">
        <v>1412371898</v>
      </c>
      <c r="K1462" t="b">
        <v>0</v>
      </c>
      <c r="L1462">
        <v>0</v>
      </c>
      <c r="M1462" t="b">
        <v>0</v>
      </c>
      <c r="N1462" s="11">
        <f t="shared" si="90"/>
        <v>0</v>
      </c>
      <c r="O1462" s="22">
        <f t="shared" si="88"/>
        <v>41915.896967592591</v>
      </c>
      <c r="P1462" s="18">
        <f t="shared" si="89"/>
        <v>41973.989583333328</v>
      </c>
      <c r="Q1462" t="s">
        <v>8287</v>
      </c>
      <c r="R1462" s="7" t="e">
        <f t="shared" si="91"/>
        <v>#DIV/0!</v>
      </c>
      <c r="S1462" s="12" t="s">
        <v>8321</v>
      </c>
      <c r="T1462" t="s">
        <v>8340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7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9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>
        <f t="shared" si="90"/>
        <v>101.24459999999999</v>
      </c>
      <c r="O1463" s="22">
        <f t="shared" si="88"/>
        <v>41899.645300925928</v>
      </c>
      <c r="P1463" s="18">
        <f t="shared" si="89"/>
        <v>41933</v>
      </c>
      <c r="Q1463" t="s">
        <v>8288</v>
      </c>
      <c r="R1463" s="7">
        <f t="shared" si="91"/>
        <v>44.66673529411765</v>
      </c>
      <c r="S1463" s="12" t="s">
        <v>8321</v>
      </c>
      <c r="T1463" t="s">
        <v>8341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7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9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>
        <f t="shared" si="90"/>
        <v>108.5175</v>
      </c>
      <c r="O1464" s="22">
        <f t="shared" si="88"/>
        <v>41344.662858796299</v>
      </c>
      <c r="P1464" s="18">
        <f t="shared" si="89"/>
        <v>41374.662858796299</v>
      </c>
      <c r="Q1464" t="s">
        <v>8288</v>
      </c>
      <c r="R1464" s="7">
        <f t="shared" si="91"/>
        <v>28.937999999999999</v>
      </c>
      <c r="S1464" s="12" t="s">
        <v>8321</v>
      </c>
      <c r="T1464" t="s">
        <v>8341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7">
        <v>600</v>
      </c>
      <c r="E1465">
        <v>886</v>
      </c>
      <c r="F1465" t="s">
        <v>8219</v>
      </c>
      <c r="G1465" t="s">
        <v>8224</v>
      </c>
      <c r="H1465" t="s">
        <v>8246</v>
      </c>
      <c r="I1465" s="9">
        <v>1365367938</v>
      </c>
      <c r="J1465">
        <v>1361483538</v>
      </c>
      <c r="K1465" t="b">
        <v>1</v>
      </c>
      <c r="L1465">
        <v>25</v>
      </c>
      <c r="M1465" t="b">
        <v>1</v>
      </c>
      <c r="N1465" s="11">
        <f t="shared" si="90"/>
        <v>147.66666666666666</v>
      </c>
      <c r="O1465" s="22">
        <f t="shared" si="88"/>
        <v>41326.911319444444</v>
      </c>
      <c r="P1465" s="18">
        <f t="shared" si="89"/>
        <v>41371.869652777779</v>
      </c>
      <c r="Q1465" t="s">
        <v>8288</v>
      </c>
      <c r="R1465" s="7">
        <f t="shared" si="91"/>
        <v>35.44</v>
      </c>
      <c r="S1465" s="12" t="s">
        <v>8321</v>
      </c>
      <c r="T1465" t="s">
        <v>8341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7">
        <v>5000</v>
      </c>
      <c r="E1466">
        <v>8160</v>
      </c>
      <c r="F1466" t="s">
        <v>8219</v>
      </c>
      <c r="G1466" t="s">
        <v>8224</v>
      </c>
      <c r="H1466" t="s">
        <v>8246</v>
      </c>
      <c r="I1466" s="9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>
        <f t="shared" si="90"/>
        <v>163.19999999999999</v>
      </c>
      <c r="O1466" s="22">
        <f t="shared" si="88"/>
        <v>41291.661550925928</v>
      </c>
      <c r="P1466" s="18">
        <f t="shared" si="89"/>
        <v>41321.661550925928</v>
      </c>
      <c r="Q1466" t="s">
        <v>8288</v>
      </c>
      <c r="R1466" s="7">
        <f t="shared" si="91"/>
        <v>34.871794871794869</v>
      </c>
      <c r="S1466" s="12" t="s">
        <v>8321</v>
      </c>
      <c r="T1466" t="s">
        <v>8341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9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>
        <f t="shared" si="90"/>
        <v>456.41449999999998</v>
      </c>
      <c r="O1467" s="22">
        <f t="shared" si="88"/>
        <v>40959.734398148146</v>
      </c>
      <c r="P1467" s="18">
        <f t="shared" si="89"/>
        <v>40990.125</v>
      </c>
      <c r="Q1467" t="s">
        <v>8288</v>
      </c>
      <c r="R1467" s="7">
        <f t="shared" si="91"/>
        <v>52.622732513451197</v>
      </c>
      <c r="S1467" s="12" t="s">
        <v>8321</v>
      </c>
      <c r="T1467" t="s">
        <v>8341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7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9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>
        <f t="shared" si="90"/>
        <v>107.87731249999999</v>
      </c>
      <c r="O1468" s="22">
        <f t="shared" si="88"/>
        <v>42340.172060185185</v>
      </c>
      <c r="P1468" s="18">
        <f t="shared" si="89"/>
        <v>42381.208333333328</v>
      </c>
      <c r="Q1468" t="s">
        <v>8288</v>
      </c>
      <c r="R1468" s="7">
        <f t="shared" si="91"/>
        <v>69.598266129032254</v>
      </c>
      <c r="S1468" s="12" t="s">
        <v>8321</v>
      </c>
      <c r="T1468" t="s">
        <v>8341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7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>
        <f t="shared" si="90"/>
        <v>115.08</v>
      </c>
      <c r="O1469" s="22">
        <f t="shared" si="88"/>
        <v>40933.80190972222</v>
      </c>
      <c r="P1469" s="18">
        <f t="shared" si="89"/>
        <v>40993.760243055556</v>
      </c>
      <c r="Q1469" t="s">
        <v>8288</v>
      </c>
      <c r="R1469" s="7">
        <f t="shared" si="91"/>
        <v>76.72</v>
      </c>
      <c r="S1469" s="12" t="s">
        <v>8321</v>
      </c>
      <c r="T1469" t="s">
        <v>8341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7">
        <v>9500</v>
      </c>
      <c r="E1470">
        <v>9725</v>
      </c>
      <c r="F1470" t="s">
        <v>8219</v>
      </c>
      <c r="G1470" t="s">
        <v>8224</v>
      </c>
      <c r="H1470" t="s">
        <v>8246</v>
      </c>
      <c r="I1470" s="9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>
        <f t="shared" si="90"/>
        <v>102.36842105263158</v>
      </c>
      <c r="O1470" s="22">
        <f t="shared" si="88"/>
        <v>40646.014456018522</v>
      </c>
      <c r="P1470" s="18">
        <f t="shared" si="89"/>
        <v>40706.014456018522</v>
      </c>
      <c r="Q1470" t="s">
        <v>8288</v>
      </c>
      <c r="R1470" s="7">
        <f t="shared" si="91"/>
        <v>33.191126279863482</v>
      </c>
      <c r="S1470" s="12" t="s">
        <v>8321</v>
      </c>
      <c r="T1470" t="s">
        <v>8341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7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9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>
        <f t="shared" si="90"/>
        <v>108.42485875706214</v>
      </c>
      <c r="O1471" s="22">
        <f t="shared" si="88"/>
        <v>41290.598483796297</v>
      </c>
      <c r="P1471" s="18">
        <f t="shared" si="89"/>
        <v>41320.598483796297</v>
      </c>
      <c r="Q1471" t="s">
        <v>8288</v>
      </c>
      <c r="R1471" s="7">
        <f t="shared" si="91"/>
        <v>149.46417445482865</v>
      </c>
      <c r="S1471" s="12" t="s">
        <v>8321</v>
      </c>
      <c r="T1471" t="s">
        <v>8341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7">
        <v>1500</v>
      </c>
      <c r="E1472">
        <v>1877</v>
      </c>
      <c r="F1472" t="s">
        <v>8219</v>
      </c>
      <c r="G1472" t="s">
        <v>8224</v>
      </c>
      <c r="H1472" t="s">
        <v>8246</v>
      </c>
      <c r="I1472" s="9">
        <v>1356724263</v>
      </c>
      <c r="J1472">
        <v>1354909863</v>
      </c>
      <c r="K1472" t="b">
        <v>1</v>
      </c>
      <c r="L1472">
        <v>81</v>
      </c>
      <c r="M1472" t="b">
        <v>1</v>
      </c>
      <c r="N1472" s="11">
        <f t="shared" si="90"/>
        <v>125.13333333333334</v>
      </c>
      <c r="O1472" s="22">
        <f t="shared" si="88"/>
        <v>41250.827118055553</v>
      </c>
      <c r="P1472" s="18">
        <f t="shared" si="89"/>
        <v>41271.827118055553</v>
      </c>
      <c r="Q1472" t="s">
        <v>8288</v>
      </c>
      <c r="R1472" s="7">
        <f t="shared" si="91"/>
        <v>23.172839506172838</v>
      </c>
      <c r="S1472" s="12" t="s">
        <v>8321</v>
      </c>
      <c r="T1472" t="s">
        <v>8341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7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9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>
        <f t="shared" si="90"/>
        <v>103.840625</v>
      </c>
      <c r="O1473" s="22">
        <f t="shared" si="88"/>
        <v>42073.957569444443</v>
      </c>
      <c r="P1473" s="18">
        <f t="shared" si="89"/>
        <v>42103.957569444443</v>
      </c>
      <c r="Q1473" t="s">
        <v>8288</v>
      </c>
      <c r="R1473" s="7">
        <f t="shared" si="91"/>
        <v>96.877551020408163</v>
      </c>
      <c r="S1473" s="12" t="s">
        <v>8321</v>
      </c>
      <c r="T1473" t="s">
        <v>8341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7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9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>
        <f t="shared" si="90"/>
        <v>138.70400000000001</v>
      </c>
      <c r="O1474" s="22">
        <f t="shared" ref="O1474:O1537" si="92">(((J1474/60)/60)/24)+DATE(1970,1,1)</f>
        <v>41533.542858796296</v>
      </c>
      <c r="P1474" s="18">
        <f t="shared" ref="P1474:P1537" si="93">(((I1474/60)/60)/24)+DATE(1970,1,1)</f>
        <v>41563.542858796296</v>
      </c>
      <c r="Q1474" t="s">
        <v>8288</v>
      </c>
      <c r="R1474" s="7">
        <f t="shared" si="91"/>
        <v>103.20238095238095</v>
      </c>
      <c r="S1474" s="12" t="s">
        <v>8321</v>
      </c>
      <c r="T1474" t="s">
        <v>8341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7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9">
        <v>1330644639</v>
      </c>
      <c r="J1475">
        <v>1328052639</v>
      </c>
      <c r="K1475" t="b">
        <v>1</v>
      </c>
      <c r="L1475">
        <v>47</v>
      </c>
      <c r="M1475" t="b">
        <v>1</v>
      </c>
      <c r="N1475" s="11">
        <f t="shared" ref="N1475:N1538" si="94">E1475/D1475*100</f>
        <v>120.51600000000001</v>
      </c>
      <c r="O1475" s="22">
        <f t="shared" si="92"/>
        <v>40939.979618055557</v>
      </c>
      <c r="P1475" s="18">
        <f t="shared" si="93"/>
        <v>40969.979618055557</v>
      </c>
      <c r="Q1475" t="s">
        <v>8288</v>
      </c>
      <c r="R1475" s="7">
        <f t="shared" ref="R1475:R1538" si="95">E1475/L1475</f>
        <v>38.462553191489363</v>
      </c>
      <c r="S1475" s="12" t="s">
        <v>8321</v>
      </c>
      <c r="T1475" t="s">
        <v>8341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7">
        <v>3000</v>
      </c>
      <c r="E1476">
        <v>3368</v>
      </c>
      <c r="F1476" t="s">
        <v>8219</v>
      </c>
      <c r="G1476" t="s">
        <v>8224</v>
      </c>
      <c r="H1476" t="s">
        <v>8246</v>
      </c>
      <c r="I1476" s="9">
        <v>1379093292</v>
      </c>
      <c r="J1476">
        <v>1376501292</v>
      </c>
      <c r="K1476" t="b">
        <v>1</v>
      </c>
      <c r="L1476">
        <v>76</v>
      </c>
      <c r="M1476" t="b">
        <v>1</v>
      </c>
      <c r="N1476" s="11">
        <f t="shared" si="94"/>
        <v>112.26666666666667</v>
      </c>
      <c r="O1476" s="22">
        <f t="shared" si="92"/>
        <v>41500.727916666663</v>
      </c>
      <c r="P1476" s="18">
        <f t="shared" si="93"/>
        <v>41530.727916666663</v>
      </c>
      <c r="Q1476" t="s">
        <v>8288</v>
      </c>
      <c r="R1476" s="7">
        <f t="shared" si="95"/>
        <v>44.315789473684212</v>
      </c>
      <c r="S1476" s="12" t="s">
        <v>8321</v>
      </c>
      <c r="T1476" t="s">
        <v>8341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9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>
        <f t="shared" si="94"/>
        <v>188.66966666666667</v>
      </c>
      <c r="O1477" s="22">
        <f t="shared" si="92"/>
        <v>41960.722951388889</v>
      </c>
      <c r="P1477" s="18">
        <f t="shared" si="93"/>
        <v>41993.207638888889</v>
      </c>
      <c r="Q1477" t="s">
        <v>8288</v>
      </c>
      <c r="R1477" s="7">
        <f t="shared" si="95"/>
        <v>64.173356009070289</v>
      </c>
      <c r="S1477" s="12" t="s">
        <v>8321</v>
      </c>
      <c r="T1477" t="s">
        <v>8341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7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9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>
        <f t="shared" si="94"/>
        <v>661.55466666666666</v>
      </c>
      <c r="O1478" s="22">
        <f t="shared" si="92"/>
        <v>40766.041921296295</v>
      </c>
      <c r="P1478" s="18">
        <f t="shared" si="93"/>
        <v>40796.041921296295</v>
      </c>
      <c r="Q1478" t="s">
        <v>8288</v>
      </c>
      <c r="R1478" s="7">
        <f t="shared" si="95"/>
        <v>43.333275109170302</v>
      </c>
      <c r="S1478" s="12" t="s">
        <v>8321</v>
      </c>
      <c r="T1478" t="s">
        <v>8341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7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>
        <f t="shared" si="94"/>
        <v>111.31</v>
      </c>
      <c r="O1479" s="22">
        <f t="shared" si="92"/>
        <v>40840.615787037037</v>
      </c>
      <c r="P1479" s="18">
        <f t="shared" si="93"/>
        <v>40900.125</v>
      </c>
      <c r="Q1479" t="s">
        <v>8288</v>
      </c>
      <c r="R1479" s="7">
        <f t="shared" si="95"/>
        <v>90.495934959349597</v>
      </c>
      <c r="S1479" s="12" t="s">
        <v>8321</v>
      </c>
      <c r="T1479" t="s">
        <v>8341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7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9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>
        <f t="shared" si="94"/>
        <v>1181.6142199999999</v>
      </c>
      <c r="O1480" s="22">
        <f t="shared" si="92"/>
        <v>41394.871678240743</v>
      </c>
      <c r="P1480" s="18">
        <f t="shared" si="93"/>
        <v>41408.871678240743</v>
      </c>
      <c r="Q1480" t="s">
        <v>8288</v>
      </c>
      <c r="R1480" s="7">
        <f t="shared" si="95"/>
        <v>29.187190495010373</v>
      </c>
      <c r="S1480" s="12" t="s">
        <v>8321</v>
      </c>
      <c r="T1480" t="s">
        <v>8341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7">
        <v>1600</v>
      </c>
      <c r="E1481">
        <v>2198</v>
      </c>
      <c r="F1481" t="s">
        <v>8219</v>
      </c>
      <c r="G1481" t="s">
        <v>8224</v>
      </c>
      <c r="H1481" t="s">
        <v>8246</v>
      </c>
      <c r="I1481" s="9">
        <v>1399694340</v>
      </c>
      <c r="J1481">
        <v>1398448389</v>
      </c>
      <c r="K1481" t="b">
        <v>1</v>
      </c>
      <c r="L1481">
        <v>71</v>
      </c>
      <c r="M1481" t="b">
        <v>1</v>
      </c>
      <c r="N1481" s="11">
        <f t="shared" si="94"/>
        <v>137.375</v>
      </c>
      <c r="O1481" s="22">
        <f t="shared" si="92"/>
        <v>41754.745243055557</v>
      </c>
      <c r="P1481" s="18">
        <f t="shared" si="93"/>
        <v>41769.165972222225</v>
      </c>
      <c r="Q1481" t="s">
        <v>8288</v>
      </c>
      <c r="R1481" s="7">
        <f t="shared" si="95"/>
        <v>30.95774647887324</v>
      </c>
      <c r="S1481" s="12" t="s">
        <v>8321</v>
      </c>
      <c r="T1481" t="s">
        <v>8341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7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9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>
        <f t="shared" si="94"/>
        <v>117.04040000000001</v>
      </c>
      <c r="O1482" s="22">
        <f t="shared" si="92"/>
        <v>41464.934016203704</v>
      </c>
      <c r="P1482" s="18">
        <f t="shared" si="93"/>
        <v>41481.708333333336</v>
      </c>
      <c r="Q1482" t="s">
        <v>8288</v>
      </c>
      <c r="R1482" s="7">
        <f t="shared" si="95"/>
        <v>92.157795275590544</v>
      </c>
      <c r="S1482" s="12" t="s">
        <v>8321</v>
      </c>
      <c r="T1482" t="s">
        <v>8341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7">
        <v>5000</v>
      </c>
      <c r="E1483">
        <v>105</v>
      </c>
      <c r="F1483" t="s">
        <v>8221</v>
      </c>
      <c r="G1483" t="s">
        <v>8229</v>
      </c>
      <c r="H1483" t="s">
        <v>8251</v>
      </c>
      <c r="I1483" s="9">
        <v>1383430145</v>
      </c>
      <c r="J1483">
        <v>1380838145</v>
      </c>
      <c r="K1483" t="b">
        <v>0</v>
      </c>
      <c r="L1483">
        <v>6</v>
      </c>
      <c r="M1483" t="b">
        <v>0</v>
      </c>
      <c r="N1483" s="11">
        <f t="shared" si="94"/>
        <v>2.1</v>
      </c>
      <c r="O1483" s="22">
        <f t="shared" si="92"/>
        <v>41550.922974537039</v>
      </c>
      <c r="P1483" s="18">
        <f t="shared" si="93"/>
        <v>41580.922974537039</v>
      </c>
      <c r="Q1483" t="s">
        <v>8275</v>
      </c>
      <c r="R1483" s="7">
        <f t="shared" si="95"/>
        <v>17.5</v>
      </c>
      <c r="S1483" s="12" t="s">
        <v>8321</v>
      </c>
      <c r="T1483" t="s">
        <v>8323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7">
        <v>5000</v>
      </c>
      <c r="E1484">
        <v>5</v>
      </c>
      <c r="F1484" t="s">
        <v>8221</v>
      </c>
      <c r="G1484" t="s">
        <v>8224</v>
      </c>
      <c r="H1484" t="s">
        <v>8246</v>
      </c>
      <c r="I1484" s="9">
        <v>1347004260</v>
      </c>
      <c r="J1484">
        <v>1345062936</v>
      </c>
      <c r="K1484" t="b">
        <v>0</v>
      </c>
      <c r="L1484">
        <v>1</v>
      </c>
      <c r="M1484" t="b">
        <v>0</v>
      </c>
      <c r="N1484" s="11">
        <f t="shared" si="94"/>
        <v>0.1</v>
      </c>
      <c r="O1484" s="22">
        <f t="shared" si="92"/>
        <v>41136.85805555556</v>
      </c>
      <c r="P1484" s="18">
        <f t="shared" si="93"/>
        <v>41159.32708333333</v>
      </c>
      <c r="Q1484" t="s">
        <v>8275</v>
      </c>
      <c r="R1484" s="7">
        <f t="shared" si="95"/>
        <v>5</v>
      </c>
      <c r="S1484" s="12" t="s">
        <v>8321</v>
      </c>
      <c r="T1484" t="s">
        <v>8323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7">
        <v>7000</v>
      </c>
      <c r="E1485">
        <v>50</v>
      </c>
      <c r="F1485" t="s">
        <v>8221</v>
      </c>
      <c r="G1485" t="s">
        <v>8224</v>
      </c>
      <c r="H1485" t="s">
        <v>8246</v>
      </c>
      <c r="I1485" s="9">
        <v>1469162275</v>
      </c>
      <c r="J1485">
        <v>1467002275</v>
      </c>
      <c r="K1485" t="b">
        <v>0</v>
      </c>
      <c r="L1485">
        <v>2</v>
      </c>
      <c r="M1485" t="b">
        <v>0</v>
      </c>
      <c r="N1485" s="11">
        <f t="shared" si="94"/>
        <v>0.7142857142857143</v>
      </c>
      <c r="O1485" s="22">
        <f t="shared" si="92"/>
        <v>42548.192997685182</v>
      </c>
      <c r="P1485" s="18">
        <f t="shared" si="93"/>
        <v>42573.192997685182</v>
      </c>
      <c r="Q1485" t="s">
        <v>8275</v>
      </c>
      <c r="R1485" s="7">
        <f t="shared" si="95"/>
        <v>25</v>
      </c>
      <c r="S1485" s="12" t="s">
        <v>8321</v>
      </c>
      <c r="T1485" t="s">
        <v>8323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7">
        <v>2000</v>
      </c>
      <c r="E1486">
        <v>0</v>
      </c>
      <c r="F1486" t="s">
        <v>8221</v>
      </c>
      <c r="G1486" t="s">
        <v>8224</v>
      </c>
      <c r="H1486" t="s">
        <v>8246</v>
      </c>
      <c r="I1486" s="9">
        <v>1342882260</v>
      </c>
      <c r="J1486">
        <v>1337834963</v>
      </c>
      <c r="K1486" t="b">
        <v>0</v>
      </c>
      <c r="L1486">
        <v>0</v>
      </c>
      <c r="M1486" t="b">
        <v>0</v>
      </c>
      <c r="N1486" s="11">
        <f t="shared" si="94"/>
        <v>0</v>
      </c>
      <c r="O1486" s="22">
        <f t="shared" si="92"/>
        <v>41053.200960648144</v>
      </c>
      <c r="P1486" s="18">
        <f t="shared" si="93"/>
        <v>41111.618750000001</v>
      </c>
      <c r="Q1486" t="s">
        <v>8275</v>
      </c>
      <c r="R1486" s="7" t="e">
        <f t="shared" si="95"/>
        <v>#DIV/0!</v>
      </c>
      <c r="S1486" s="12" t="s">
        <v>8321</v>
      </c>
      <c r="T1486" t="s">
        <v>8323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7">
        <v>6700</v>
      </c>
      <c r="E1487">
        <v>150</v>
      </c>
      <c r="F1487" t="s">
        <v>8221</v>
      </c>
      <c r="G1487" t="s">
        <v>8224</v>
      </c>
      <c r="H1487" t="s">
        <v>8246</v>
      </c>
      <c r="I1487" s="9">
        <v>1434827173</v>
      </c>
      <c r="J1487">
        <v>1430939173</v>
      </c>
      <c r="K1487" t="b">
        <v>0</v>
      </c>
      <c r="L1487">
        <v>3</v>
      </c>
      <c r="M1487" t="b">
        <v>0</v>
      </c>
      <c r="N1487" s="11">
        <f t="shared" si="94"/>
        <v>2.2388059701492535</v>
      </c>
      <c r="O1487" s="22">
        <f t="shared" si="92"/>
        <v>42130.795983796299</v>
      </c>
      <c r="P1487" s="18">
        <f t="shared" si="93"/>
        <v>42175.795983796299</v>
      </c>
      <c r="Q1487" t="s">
        <v>8275</v>
      </c>
      <c r="R1487" s="7">
        <f t="shared" si="95"/>
        <v>50</v>
      </c>
      <c r="S1487" s="12" t="s">
        <v>8321</v>
      </c>
      <c r="T1487" t="s">
        <v>8323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7">
        <v>20000</v>
      </c>
      <c r="E1488">
        <v>48</v>
      </c>
      <c r="F1488" t="s">
        <v>8221</v>
      </c>
      <c r="G1488" t="s">
        <v>8224</v>
      </c>
      <c r="H1488" t="s">
        <v>8246</v>
      </c>
      <c r="I1488" s="9">
        <v>1425009761</v>
      </c>
      <c r="J1488">
        <v>1422417761</v>
      </c>
      <c r="K1488" t="b">
        <v>0</v>
      </c>
      <c r="L1488">
        <v>3</v>
      </c>
      <c r="M1488" t="b">
        <v>0</v>
      </c>
      <c r="N1488" s="11">
        <f t="shared" si="94"/>
        <v>0.24</v>
      </c>
      <c r="O1488" s="22">
        <f t="shared" si="92"/>
        <v>42032.168530092589</v>
      </c>
      <c r="P1488" s="18">
        <f t="shared" si="93"/>
        <v>42062.168530092589</v>
      </c>
      <c r="Q1488" t="s">
        <v>8275</v>
      </c>
      <c r="R1488" s="7">
        <f t="shared" si="95"/>
        <v>16</v>
      </c>
      <c r="S1488" s="12" t="s">
        <v>8321</v>
      </c>
      <c r="T1488" t="s">
        <v>8323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7">
        <v>10000</v>
      </c>
      <c r="E1489">
        <v>0</v>
      </c>
      <c r="F1489" t="s">
        <v>8221</v>
      </c>
      <c r="G1489" t="s">
        <v>8224</v>
      </c>
      <c r="H1489" t="s">
        <v>8246</v>
      </c>
      <c r="I1489" s="9">
        <v>1470175271</v>
      </c>
      <c r="J1489">
        <v>1467583271</v>
      </c>
      <c r="K1489" t="b">
        <v>0</v>
      </c>
      <c r="L1489">
        <v>0</v>
      </c>
      <c r="M1489" t="b">
        <v>0</v>
      </c>
      <c r="N1489" s="11">
        <f t="shared" si="94"/>
        <v>0</v>
      </c>
      <c r="O1489" s="22">
        <f t="shared" si="92"/>
        <v>42554.917488425926</v>
      </c>
      <c r="P1489" s="18">
        <f t="shared" si="93"/>
        <v>42584.917488425926</v>
      </c>
      <c r="Q1489" t="s">
        <v>8275</v>
      </c>
      <c r="R1489" s="7" t="e">
        <f t="shared" si="95"/>
        <v>#DIV/0!</v>
      </c>
      <c r="S1489" s="12" t="s">
        <v>8321</v>
      </c>
      <c r="T1489" t="s">
        <v>8323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7">
        <v>15000</v>
      </c>
      <c r="E1490">
        <v>360</v>
      </c>
      <c r="F1490" t="s">
        <v>8221</v>
      </c>
      <c r="G1490" t="s">
        <v>8226</v>
      </c>
      <c r="H1490" t="s">
        <v>8248</v>
      </c>
      <c r="I1490" s="9">
        <v>1388928660</v>
      </c>
      <c r="J1490">
        <v>1386336660</v>
      </c>
      <c r="K1490" t="b">
        <v>0</v>
      </c>
      <c r="L1490">
        <v>6</v>
      </c>
      <c r="M1490" t="b">
        <v>0</v>
      </c>
      <c r="N1490" s="11">
        <f t="shared" si="94"/>
        <v>2.4</v>
      </c>
      <c r="O1490" s="22">
        <f t="shared" si="92"/>
        <v>41614.563194444447</v>
      </c>
      <c r="P1490" s="18">
        <f t="shared" si="93"/>
        <v>41644.563194444447</v>
      </c>
      <c r="Q1490" t="s">
        <v>8275</v>
      </c>
      <c r="R1490" s="7">
        <f t="shared" si="95"/>
        <v>60</v>
      </c>
      <c r="S1490" s="12" t="s">
        <v>8321</v>
      </c>
      <c r="T1490" t="s">
        <v>8323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7">
        <v>5000</v>
      </c>
      <c r="E1491">
        <v>0</v>
      </c>
      <c r="F1491" t="s">
        <v>8221</v>
      </c>
      <c r="G1491" t="s">
        <v>8224</v>
      </c>
      <c r="H1491" t="s">
        <v>8246</v>
      </c>
      <c r="I1491" s="9">
        <v>1352994052</v>
      </c>
      <c r="J1491">
        <v>1350398452</v>
      </c>
      <c r="K1491" t="b">
        <v>0</v>
      </c>
      <c r="L1491">
        <v>0</v>
      </c>
      <c r="M1491" t="b">
        <v>0</v>
      </c>
      <c r="N1491" s="11">
        <f t="shared" si="94"/>
        <v>0</v>
      </c>
      <c r="O1491" s="22">
        <f t="shared" si="92"/>
        <v>41198.611712962964</v>
      </c>
      <c r="P1491" s="18">
        <f t="shared" si="93"/>
        <v>41228.653379629628</v>
      </c>
      <c r="Q1491" t="s">
        <v>8275</v>
      </c>
      <c r="R1491" s="7" t="e">
        <f t="shared" si="95"/>
        <v>#DIV/0!</v>
      </c>
      <c r="S1491" s="12" t="s">
        <v>8321</v>
      </c>
      <c r="T1491" t="s">
        <v>8323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7">
        <v>2900</v>
      </c>
      <c r="E1492">
        <v>895</v>
      </c>
      <c r="F1492" t="s">
        <v>8221</v>
      </c>
      <c r="G1492" t="s">
        <v>8224</v>
      </c>
      <c r="H1492" t="s">
        <v>8246</v>
      </c>
      <c r="I1492" s="9">
        <v>1380720474</v>
      </c>
      <c r="J1492">
        <v>1378214874</v>
      </c>
      <c r="K1492" t="b">
        <v>0</v>
      </c>
      <c r="L1492">
        <v>19</v>
      </c>
      <c r="M1492" t="b">
        <v>0</v>
      </c>
      <c r="N1492" s="11">
        <f t="shared" si="94"/>
        <v>30.862068965517242</v>
      </c>
      <c r="O1492" s="22">
        <f t="shared" si="92"/>
        <v>41520.561041666668</v>
      </c>
      <c r="P1492" s="18">
        <f t="shared" si="93"/>
        <v>41549.561041666668</v>
      </c>
      <c r="Q1492" t="s">
        <v>8275</v>
      </c>
      <c r="R1492" s="7">
        <f t="shared" si="95"/>
        <v>47.10526315789474</v>
      </c>
      <c r="S1492" s="12" t="s">
        <v>8321</v>
      </c>
      <c r="T1492" t="s">
        <v>8323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7">
        <v>1200</v>
      </c>
      <c r="E1493">
        <v>100</v>
      </c>
      <c r="F1493" t="s">
        <v>8221</v>
      </c>
      <c r="G1493" t="s">
        <v>8224</v>
      </c>
      <c r="H1493" t="s">
        <v>8246</v>
      </c>
      <c r="I1493" s="9">
        <v>1424014680</v>
      </c>
      <c r="J1493">
        <v>1418922443</v>
      </c>
      <c r="K1493" t="b">
        <v>0</v>
      </c>
      <c r="L1493">
        <v>1</v>
      </c>
      <c r="M1493" t="b">
        <v>0</v>
      </c>
      <c r="N1493" s="11">
        <f t="shared" si="94"/>
        <v>8.3333333333333321</v>
      </c>
      <c r="O1493" s="22">
        <f t="shared" si="92"/>
        <v>41991.713460648149</v>
      </c>
      <c r="P1493" s="18">
        <f t="shared" si="93"/>
        <v>42050.651388888888</v>
      </c>
      <c r="Q1493" t="s">
        <v>8275</v>
      </c>
      <c r="R1493" s="7">
        <f t="shared" si="95"/>
        <v>100</v>
      </c>
      <c r="S1493" s="12" t="s">
        <v>8321</v>
      </c>
      <c r="T1493" t="s">
        <v>8323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7">
        <v>4000</v>
      </c>
      <c r="E1494">
        <v>30</v>
      </c>
      <c r="F1494" t="s">
        <v>8221</v>
      </c>
      <c r="G1494" t="s">
        <v>8224</v>
      </c>
      <c r="H1494" t="s">
        <v>8246</v>
      </c>
      <c r="I1494" s="9">
        <v>1308431646</v>
      </c>
      <c r="J1494">
        <v>1305839646</v>
      </c>
      <c r="K1494" t="b">
        <v>0</v>
      </c>
      <c r="L1494">
        <v>2</v>
      </c>
      <c r="M1494" t="b">
        <v>0</v>
      </c>
      <c r="N1494" s="11">
        <f t="shared" si="94"/>
        <v>0.75</v>
      </c>
      <c r="O1494" s="22">
        <f t="shared" si="92"/>
        <v>40682.884791666671</v>
      </c>
      <c r="P1494" s="18">
        <f t="shared" si="93"/>
        <v>40712.884791666671</v>
      </c>
      <c r="Q1494" t="s">
        <v>8275</v>
      </c>
      <c r="R1494" s="7">
        <f t="shared" si="95"/>
        <v>15</v>
      </c>
      <c r="S1494" s="12" t="s">
        <v>8321</v>
      </c>
      <c r="T1494" t="s">
        <v>8323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7">
        <v>2400</v>
      </c>
      <c r="E1495">
        <v>0</v>
      </c>
      <c r="F1495" t="s">
        <v>8221</v>
      </c>
      <c r="G1495" t="s">
        <v>8224</v>
      </c>
      <c r="H1495" t="s">
        <v>8246</v>
      </c>
      <c r="I1495" s="9">
        <v>1371415675</v>
      </c>
      <c r="J1495">
        <v>1368823675</v>
      </c>
      <c r="K1495" t="b">
        <v>0</v>
      </c>
      <c r="L1495">
        <v>0</v>
      </c>
      <c r="M1495" t="b">
        <v>0</v>
      </c>
      <c r="N1495" s="11">
        <f t="shared" si="94"/>
        <v>0</v>
      </c>
      <c r="O1495" s="22">
        <f t="shared" si="92"/>
        <v>41411.866608796299</v>
      </c>
      <c r="P1495" s="18">
        <f t="shared" si="93"/>
        <v>41441.866608796299</v>
      </c>
      <c r="Q1495" t="s">
        <v>8275</v>
      </c>
      <c r="R1495" s="7" t="e">
        <f t="shared" si="95"/>
        <v>#DIV/0!</v>
      </c>
      <c r="S1495" s="12" t="s">
        <v>8321</v>
      </c>
      <c r="T1495" t="s">
        <v>8323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7">
        <v>5000</v>
      </c>
      <c r="E1496">
        <v>445</v>
      </c>
      <c r="F1496" t="s">
        <v>8221</v>
      </c>
      <c r="G1496" t="s">
        <v>8224</v>
      </c>
      <c r="H1496" t="s">
        <v>8246</v>
      </c>
      <c r="I1496" s="9">
        <v>1428075480</v>
      </c>
      <c r="J1496">
        <v>1425489613</v>
      </c>
      <c r="K1496" t="b">
        <v>0</v>
      </c>
      <c r="L1496">
        <v>11</v>
      </c>
      <c r="M1496" t="b">
        <v>0</v>
      </c>
      <c r="N1496" s="11">
        <f t="shared" si="94"/>
        <v>8.9</v>
      </c>
      <c r="O1496" s="22">
        <f t="shared" si="92"/>
        <v>42067.722372685181</v>
      </c>
      <c r="P1496" s="18">
        <f t="shared" si="93"/>
        <v>42097.651388888888</v>
      </c>
      <c r="Q1496" t="s">
        <v>8275</v>
      </c>
      <c r="R1496" s="7">
        <f t="shared" si="95"/>
        <v>40.454545454545453</v>
      </c>
      <c r="S1496" s="12" t="s">
        <v>8321</v>
      </c>
      <c r="T1496" t="s">
        <v>8323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7">
        <v>2000</v>
      </c>
      <c r="E1497">
        <v>0</v>
      </c>
      <c r="F1497" t="s">
        <v>8221</v>
      </c>
      <c r="G1497" t="s">
        <v>8224</v>
      </c>
      <c r="H1497" t="s">
        <v>8246</v>
      </c>
      <c r="I1497" s="9">
        <v>1314471431</v>
      </c>
      <c r="J1497">
        <v>1311879431</v>
      </c>
      <c r="K1497" t="b">
        <v>0</v>
      </c>
      <c r="L1497">
        <v>0</v>
      </c>
      <c r="M1497" t="b">
        <v>0</v>
      </c>
      <c r="N1497" s="11">
        <f t="shared" si="94"/>
        <v>0</v>
      </c>
      <c r="O1497" s="22">
        <f t="shared" si="92"/>
        <v>40752.789710648147</v>
      </c>
      <c r="P1497" s="18">
        <f t="shared" si="93"/>
        <v>40782.789710648147</v>
      </c>
      <c r="Q1497" t="s">
        <v>8275</v>
      </c>
      <c r="R1497" s="7" t="e">
        <f t="shared" si="95"/>
        <v>#DIV/0!</v>
      </c>
      <c r="S1497" s="12" t="s">
        <v>8321</v>
      </c>
      <c r="T1497" t="s">
        <v>8323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7">
        <v>1500</v>
      </c>
      <c r="E1498">
        <v>0</v>
      </c>
      <c r="F1498" t="s">
        <v>8221</v>
      </c>
      <c r="G1498" t="s">
        <v>8224</v>
      </c>
      <c r="H1498" t="s">
        <v>8246</v>
      </c>
      <c r="I1498" s="9">
        <v>1410866659</v>
      </c>
      <c r="J1498">
        <v>1405682659</v>
      </c>
      <c r="K1498" t="b">
        <v>0</v>
      </c>
      <c r="L1498">
        <v>0</v>
      </c>
      <c r="M1498" t="b">
        <v>0</v>
      </c>
      <c r="N1498" s="11">
        <f t="shared" si="94"/>
        <v>0</v>
      </c>
      <c r="O1498" s="22">
        <f t="shared" si="92"/>
        <v>41838.475219907406</v>
      </c>
      <c r="P1498" s="18">
        <f t="shared" si="93"/>
        <v>41898.475219907406</v>
      </c>
      <c r="Q1498" t="s">
        <v>8275</v>
      </c>
      <c r="R1498" s="7" t="e">
        <f t="shared" si="95"/>
        <v>#DIV/0!</v>
      </c>
      <c r="S1498" s="12" t="s">
        <v>8321</v>
      </c>
      <c r="T1498" t="s">
        <v>8323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7">
        <v>15000</v>
      </c>
      <c r="E1499">
        <v>1</v>
      </c>
      <c r="F1499" t="s">
        <v>8221</v>
      </c>
      <c r="G1499" t="s">
        <v>8224</v>
      </c>
      <c r="H1499" t="s">
        <v>8246</v>
      </c>
      <c r="I1499" s="9">
        <v>1375299780</v>
      </c>
      <c r="J1499">
        <v>1371655522</v>
      </c>
      <c r="K1499" t="b">
        <v>0</v>
      </c>
      <c r="L1499">
        <v>1</v>
      </c>
      <c r="M1499" t="b">
        <v>0</v>
      </c>
      <c r="N1499" s="11">
        <f t="shared" si="94"/>
        <v>6.6666666666666671E-3</v>
      </c>
      <c r="O1499" s="22">
        <f t="shared" si="92"/>
        <v>41444.64261574074</v>
      </c>
      <c r="P1499" s="18">
        <f t="shared" si="93"/>
        <v>41486.821527777778</v>
      </c>
      <c r="Q1499" t="s">
        <v>8275</v>
      </c>
      <c r="R1499" s="7">
        <f t="shared" si="95"/>
        <v>1</v>
      </c>
      <c r="S1499" s="12" t="s">
        <v>8321</v>
      </c>
      <c r="T1499" t="s">
        <v>8323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7">
        <v>3000</v>
      </c>
      <c r="E1500">
        <v>57</v>
      </c>
      <c r="F1500" t="s">
        <v>8221</v>
      </c>
      <c r="G1500" t="s">
        <v>8224</v>
      </c>
      <c r="H1500" t="s">
        <v>8246</v>
      </c>
      <c r="I1500" s="9">
        <v>1409787378</v>
      </c>
      <c r="J1500">
        <v>1405899378</v>
      </c>
      <c r="K1500" t="b">
        <v>0</v>
      </c>
      <c r="L1500">
        <v>3</v>
      </c>
      <c r="M1500" t="b">
        <v>0</v>
      </c>
      <c r="N1500" s="11">
        <f t="shared" si="94"/>
        <v>1.9</v>
      </c>
      <c r="O1500" s="22">
        <f t="shared" si="92"/>
        <v>41840.983541666668</v>
      </c>
      <c r="P1500" s="18">
        <f t="shared" si="93"/>
        <v>41885.983541666668</v>
      </c>
      <c r="Q1500" t="s">
        <v>8275</v>
      </c>
      <c r="R1500" s="7">
        <f t="shared" si="95"/>
        <v>19</v>
      </c>
      <c r="S1500" s="12" t="s">
        <v>8321</v>
      </c>
      <c r="T1500" t="s">
        <v>8323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7">
        <v>2000</v>
      </c>
      <c r="E1501">
        <v>5</v>
      </c>
      <c r="F1501" t="s">
        <v>8221</v>
      </c>
      <c r="G1501" t="s">
        <v>8224</v>
      </c>
      <c r="H1501" t="s">
        <v>8246</v>
      </c>
      <c r="I1501" s="9">
        <v>1470355833</v>
      </c>
      <c r="J1501">
        <v>1465171833</v>
      </c>
      <c r="K1501" t="b">
        <v>0</v>
      </c>
      <c r="L1501">
        <v>1</v>
      </c>
      <c r="M1501" t="b">
        <v>0</v>
      </c>
      <c r="N1501" s="11">
        <f t="shared" si="94"/>
        <v>0.25</v>
      </c>
      <c r="O1501" s="22">
        <f t="shared" si="92"/>
        <v>42527.007326388892</v>
      </c>
      <c r="P1501" s="18">
        <f t="shared" si="93"/>
        <v>42587.007326388892</v>
      </c>
      <c r="Q1501" t="s">
        <v>8275</v>
      </c>
      <c r="R1501" s="7">
        <f t="shared" si="95"/>
        <v>5</v>
      </c>
      <c r="S1501" s="12" t="s">
        <v>8321</v>
      </c>
      <c r="T1501" t="s">
        <v>8323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7">
        <v>2800</v>
      </c>
      <c r="E1502">
        <v>701</v>
      </c>
      <c r="F1502" t="s">
        <v>8221</v>
      </c>
      <c r="G1502" t="s">
        <v>8224</v>
      </c>
      <c r="H1502" t="s">
        <v>8246</v>
      </c>
      <c r="I1502" s="9">
        <v>1367444557</v>
      </c>
      <c r="J1502">
        <v>1364852557</v>
      </c>
      <c r="K1502" t="b">
        <v>0</v>
      </c>
      <c r="L1502">
        <v>15</v>
      </c>
      <c r="M1502" t="b">
        <v>0</v>
      </c>
      <c r="N1502" s="11">
        <f t="shared" si="94"/>
        <v>25.035714285714285</v>
      </c>
      <c r="O1502" s="22">
        <f t="shared" si="92"/>
        <v>41365.904594907406</v>
      </c>
      <c r="P1502" s="18">
        <f t="shared" si="93"/>
        <v>41395.904594907406</v>
      </c>
      <c r="Q1502" t="s">
        <v>8275</v>
      </c>
      <c r="R1502" s="7">
        <f t="shared" si="95"/>
        <v>46.733333333333334</v>
      </c>
      <c r="S1502" s="12" t="s">
        <v>8321</v>
      </c>
      <c r="T1502" t="s">
        <v>8323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7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9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>
        <f t="shared" si="94"/>
        <v>166.33076923076925</v>
      </c>
      <c r="O1503" s="22">
        <f t="shared" si="92"/>
        <v>42163.583599537036</v>
      </c>
      <c r="P1503" s="18">
        <f t="shared" si="93"/>
        <v>42193.583599537036</v>
      </c>
      <c r="Q1503" t="s">
        <v>8285</v>
      </c>
      <c r="R1503" s="7">
        <f t="shared" si="95"/>
        <v>97.731073446327684</v>
      </c>
      <c r="S1503" s="12" t="s">
        <v>8337</v>
      </c>
      <c r="T1503" t="s">
        <v>8338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7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9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>
        <f t="shared" si="94"/>
        <v>101.44545454545455</v>
      </c>
      <c r="O1504" s="22">
        <f t="shared" si="92"/>
        <v>42426.542592592596</v>
      </c>
      <c r="P1504" s="18">
        <f t="shared" si="93"/>
        <v>42454.916666666672</v>
      </c>
      <c r="Q1504" t="s">
        <v>8285</v>
      </c>
      <c r="R1504" s="7">
        <f t="shared" si="95"/>
        <v>67.835866261398181</v>
      </c>
      <c r="S1504" s="12" t="s">
        <v>8337</v>
      </c>
      <c r="T1504" t="s">
        <v>8338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7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9">
        <v>1477210801</v>
      </c>
      <c r="J1505">
        <v>1472026801</v>
      </c>
      <c r="K1505" t="b">
        <v>1</v>
      </c>
      <c r="L1505">
        <v>71</v>
      </c>
      <c r="M1505" t="b">
        <v>1</v>
      </c>
      <c r="N1505" s="11">
        <f t="shared" si="94"/>
        <v>107.89146666666667</v>
      </c>
      <c r="O1505" s="22">
        <f t="shared" si="92"/>
        <v>42606.347233796296</v>
      </c>
      <c r="P1505" s="18">
        <f t="shared" si="93"/>
        <v>42666.347233796296</v>
      </c>
      <c r="Q1505" t="s">
        <v>8285</v>
      </c>
      <c r="R1505" s="7">
        <f t="shared" si="95"/>
        <v>56.98492957746479</v>
      </c>
      <c r="S1505" s="12" t="s">
        <v>8337</v>
      </c>
      <c r="T1505" t="s">
        <v>8338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7">
        <v>6500</v>
      </c>
      <c r="E1506">
        <v>18066</v>
      </c>
      <c r="F1506" t="s">
        <v>8219</v>
      </c>
      <c r="G1506" t="s">
        <v>8225</v>
      </c>
      <c r="H1506" t="s">
        <v>8247</v>
      </c>
      <c r="I1506" s="9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>
        <f t="shared" si="94"/>
        <v>277.93846153846158</v>
      </c>
      <c r="O1506" s="22">
        <f t="shared" si="92"/>
        <v>41772.657685185186</v>
      </c>
      <c r="P1506" s="18">
        <f t="shared" si="93"/>
        <v>41800.356249999997</v>
      </c>
      <c r="Q1506" t="s">
        <v>8285</v>
      </c>
      <c r="R1506" s="7">
        <f t="shared" si="95"/>
        <v>67.159851301115239</v>
      </c>
      <c r="S1506" s="12" t="s">
        <v>8337</v>
      </c>
      <c r="T1506" t="s">
        <v>8338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9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>
        <f t="shared" si="94"/>
        <v>103.58125</v>
      </c>
      <c r="O1507" s="22">
        <f t="shared" si="92"/>
        <v>42414.44332175926</v>
      </c>
      <c r="P1507" s="18">
        <f t="shared" si="93"/>
        <v>42451.834027777775</v>
      </c>
      <c r="Q1507" t="s">
        <v>8285</v>
      </c>
      <c r="R1507" s="7">
        <f t="shared" si="95"/>
        <v>48.037681159420288</v>
      </c>
      <c r="S1507" s="12" t="s">
        <v>8337</v>
      </c>
      <c r="T1507" t="s">
        <v>8338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7">
        <v>1500</v>
      </c>
      <c r="E1508">
        <v>1671</v>
      </c>
      <c r="F1508" t="s">
        <v>8219</v>
      </c>
      <c r="G1508" t="s">
        <v>8225</v>
      </c>
      <c r="H1508" t="s">
        <v>8247</v>
      </c>
      <c r="I1508" s="9">
        <v>1406227904</v>
      </c>
      <c r="J1508">
        <v>1403635904</v>
      </c>
      <c r="K1508" t="b">
        <v>1</v>
      </c>
      <c r="L1508">
        <v>43</v>
      </c>
      <c r="M1508" t="b">
        <v>1</v>
      </c>
      <c r="N1508" s="11">
        <f t="shared" si="94"/>
        <v>111.4</v>
      </c>
      <c r="O1508" s="22">
        <f t="shared" si="92"/>
        <v>41814.785925925928</v>
      </c>
      <c r="P1508" s="18">
        <f t="shared" si="93"/>
        <v>41844.785925925928</v>
      </c>
      <c r="Q1508" t="s">
        <v>8285</v>
      </c>
      <c r="R1508" s="7">
        <f t="shared" si="95"/>
        <v>38.860465116279073</v>
      </c>
      <c r="S1508" s="12" t="s">
        <v>8337</v>
      </c>
      <c r="T1508" t="s">
        <v>8338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7">
        <v>1200</v>
      </c>
      <c r="E1509">
        <v>2580</v>
      </c>
      <c r="F1509" t="s">
        <v>8219</v>
      </c>
      <c r="G1509" t="s">
        <v>8224</v>
      </c>
      <c r="H1509" t="s">
        <v>8246</v>
      </c>
      <c r="I1509" s="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>
        <f t="shared" si="94"/>
        <v>215</v>
      </c>
      <c r="O1509" s="22">
        <f t="shared" si="92"/>
        <v>40254.450335648151</v>
      </c>
      <c r="P1509" s="18">
        <f t="shared" si="93"/>
        <v>40313.340277777781</v>
      </c>
      <c r="Q1509" t="s">
        <v>8285</v>
      </c>
      <c r="R1509" s="7">
        <f t="shared" si="95"/>
        <v>78.181818181818187</v>
      </c>
      <c r="S1509" s="12" t="s">
        <v>8337</v>
      </c>
      <c r="T1509" t="s">
        <v>8338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7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9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>
        <f t="shared" si="94"/>
        <v>110.76216216216217</v>
      </c>
      <c r="O1510" s="22">
        <f t="shared" si="92"/>
        <v>41786.614363425928</v>
      </c>
      <c r="P1510" s="18">
        <f t="shared" si="93"/>
        <v>41817.614363425928</v>
      </c>
      <c r="Q1510" t="s">
        <v>8285</v>
      </c>
      <c r="R1510" s="7">
        <f t="shared" si="95"/>
        <v>97.113744075829388</v>
      </c>
      <c r="S1510" s="12" t="s">
        <v>8337</v>
      </c>
      <c r="T1510" t="s">
        <v>8338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7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9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>
        <f t="shared" si="94"/>
        <v>123.64125714285714</v>
      </c>
      <c r="O1511" s="22">
        <f t="shared" si="92"/>
        <v>42751.533391203702</v>
      </c>
      <c r="P1511" s="18">
        <f t="shared" si="93"/>
        <v>42780.957638888889</v>
      </c>
      <c r="Q1511" t="s">
        <v>8285</v>
      </c>
      <c r="R1511" s="7">
        <f t="shared" si="95"/>
        <v>110.39397959183674</v>
      </c>
      <c r="S1511" s="12" t="s">
        <v>8337</v>
      </c>
      <c r="T1511" t="s">
        <v>8338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7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9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>
        <f t="shared" si="94"/>
        <v>101.03500000000001</v>
      </c>
      <c r="O1512" s="22">
        <f t="shared" si="92"/>
        <v>41809.385162037033</v>
      </c>
      <c r="P1512" s="18">
        <f t="shared" si="93"/>
        <v>41839.385162037033</v>
      </c>
      <c r="Q1512" t="s">
        <v>8285</v>
      </c>
      <c r="R1512" s="7">
        <f t="shared" si="95"/>
        <v>39.91506172839506</v>
      </c>
      <c r="S1512" s="12" t="s">
        <v>8337</v>
      </c>
      <c r="T1512" t="s">
        <v>8338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7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9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>
        <f t="shared" si="94"/>
        <v>111.79285714285714</v>
      </c>
      <c r="O1513" s="22">
        <f t="shared" si="92"/>
        <v>42296.583379629628</v>
      </c>
      <c r="P1513" s="18">
        <f t="shared" si="93"/>
        <v>42326.625046296293</v>
      </c>
      <c r="Q1513" t="s">
        <v>8285</v>
      </c>
      <c r="R1513" s="7">
        <f t="shared" si="95"/>
        <v>75.975728155339809</v>
      </c>
      <c r="S1513" s="12" t="s">
        <v>8337</v>
      </c>
      <c r="T1513" t="s">
        <v>8338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7">
        <v>3500</v>
      </c>
      <c r="E1514">
        <v>19557</v>
      </c>
      <c r="F1514" t="s">
        <v>8219</v>
      </c>
      <c r="G1514" t="s">
        <v>8224</v>
      </c>
      <c r="H1514" t="s">
        <v>8246</v>
      </c>
      <c r="I1514" s="9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>
        <f t="shared" si="94"/>
        <v>558.7714285714286</v>
      </c>
      <c r="O1514" s="22">
        <f t="shared" si="92"/>
        <v>42741.684479166666</v>
      </c>
      <c r="P1514" s="18">
        <f t="shared" si="93"/>
        <v>42771.684479166666</v>
      </c>
      <c r="Q1514" t="s">
        <v>8285</v>
      </c>
      <c r="R1514" s="7">
        <f t="shared" si="95"/>
        <v>58.379104477611939</v>
      </c>
      <c r="S1514" s="12" t="s">
        <v>8337</v>
      </c>
      <c r="T1514" t="s">
        <v>8338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7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9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>
        <f t="shared" si="94"/>
        <v>150.01875000000001</v>
      </c>
      <c r="O1515" s="22">
        <f t="shared" si="92"/>
        <v>41806.637337962966</v>
      </c>
      <c r="P1515" s="18">
        <f t="shared" si="93"/>
        <v>41836.637337962966</v>
      </c>
      <c r="Q1515" t="s">
        <v>8285</v>
      </c>
      <c r="R1515" s="7">
        <f t="shared" si="95"/>
        <v>55.82093023255814</v>
      </c>
      <c r="S1515" s="12" t="s">
        <v>8337</v>
      </c>
      <c r="T1515" t="s">
        <v>8338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7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9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>
        <f t="shared" si="94"/>
        <v>106.476</v>
      </c>
      <c r="O1516" s="22">
        <f t="shared" si="92"/>
        <v>42234.597685185188</v>
      </c>
      <c r="P1516" s="18">
        <f t="shared" si="93"/>
        <v>42274.597685185188</v>
      </c>
      <c r="Q1516" t="s">
        <v>8285</v>
      </c>
      <c r="R1516" s="7">
        <f t="shared" si="95"/>
        <v>151.24431818181819</v>
      </c>
      <c r="S1516" s="12" t="s">
        <v>8337</v>
      </c>
      <c r="T1516" t="s">
        <v>8338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9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>
        <f t="shared" si="94"/>
        <v>157.18899999999999</v>
      </c>
      <c r="O1517" s="22">
        <f t="shared" si="92"/>
        <v>42415.253437499996</v>
      </c>
      <c r="P1517" s="18">
        <f t="shared" si="93"/>
        <v>42445.211770833332</v>
      </c>
      <c r="Q1517" t="s">
        <v>8285</v>
      </c>
      <c r="R1517" s="7">
        <f t="shared" si="95"/>
        <v>849.67027027027029</v>
      </c>
      <c r="S1517" s="12" t="s">
        <v>8337</v>
      </c>
      <c r="T1517" t="s">
        <v>8338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7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9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>
        <f t="shared" si="94"/>
        <v>108.65882352941176</v>
      </c>
      <c r="O1518" s="22">
        <f t="shared" si="92"/>
        <v>42619.466342592597</v>
      </c>
      <c r="P1518" s="18">
        <f t="shared" si="93"/>
        <v>42649.583333333328</v>
      </c>
      <c r="Q1518" t="s">
        <v>8285</v>
      </c>
      <c r="R1518" s="7">
        <f t="shared" si="95"/>
        <v>159.24137931034483</v>
      </c>
      <c r="S1518" s="12" t="s">
        <v>8337</v>
      </c>
      <c r="T1518" t="s">
        <v>8338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7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>
        <f t="shared" si="94"/>
        <v>161.97999999999999</v>
      </c>
      <c r="O1519" s="22">
        <f t="shared" si="92"/>
        <v>41948.56658564815</v>
      </c>
      <c r="P1519" s="18">
        <f t="shared" si="93"/>
        <v>41979.25</v>
      </c>
      <c r="Q1519" t="s">
        <v>8285</v>
      </c>
      <c r="R1519" s="7">
        <f t="shared" si="95"/>
        <v>39.507317073170732</v>
      </c>
      <c r="S1519" s="12" t="s">
        <v>8337</v>
      </c>
      <c r="T1519" t="s">
        <v>8338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7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9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>
        <f t="shared" si="94"/>
        <v>205.36666666666665</v>
      </c>
      <c r="O1520" s="22">
        <f t="shared" si="92"/>
        <v>41760.8200462963</v>
      </c>
      <c r="P1520" s="18">
        <f t="shared" si="93"/>
        <v>41790.8200462963</v>
      </c>
      <c r="Q1520" t="s">
        <v>8285</v>
      </c>
      <c r="R1520" s="7">
        <f t="shared" si="95"/>
        <v>130.52966101694915</v>
      </c>
      <c r="S1520" s="12" t="s">
        <v>8337</v>
      </c>
      <c r="T1520" t="s">
        <v>8338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7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9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>
        <f t="shared" si="94"/>
        <v>103.36388888888889</v>
      </c>
      <c r="O1521" s="22">
        <f t="shared" si="92"/>
        <v>41782.741701388892</v>
      </c>
      <c r="P1521" s="18">
        <f t="shared" si="93"/>
        <v>41810.915972222225</v>
      </c>
      <c r="Q1521" t="s">
        <v>8285</v>
      </c>
      <c r="R1521" s="7">
        <f t="shared" si="95"/>
        <v>64.156896551724131</v>
      </c>
      <c r="S1521" s="12" t="s">
        <v>8337</v>
      </c>
      <c r="T1521" t="s">
        <v>8338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7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9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>
        <f t="shared" si="94"/>
        <v>103.47222222222223</v>
      </c>
      <c r="O1522" s="22">
        <f t="shared" si="92"/>
        <v>41955.857789351852</v>
      </c>
      <c r="P1522" s="18">
        <f t="shared" si="93"/>
        <v>41992.166666666672</v>
      </c>
      <c r="Q1522" t="s">
        <v>8285</v>
      </c>
      <c r="R1522" s="7">
        <f t="shared" si="95"/>
        <v>111.52694610778443</v>
      </c>
      <c r="S1522" s="12" t="s">
        <v>8337</v>
      </c>
      <c r="T1522" t="s">
        <v>8338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7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9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>
        <f t="shared" si="94"/>
        <v>106.81333333333333</v>
      </c>
      <c r="O1523" s="22">
        <f t="shared" si="92"/>
        <v>42493.167719907404</v>
      </c>
      <c r="P1523" s="18">
        <f t="shared" si="93"/>
        <v>42528.167719907404</v>
      </c>
      <c r="Q1523" t="s">
        <v>8285</v>
      </c>
      <c r="R1523" s="7">
        <f t="shared" si="95"/>
        <v>170.44680851063831</v>
      </c>
      <c r="S1523" s="12" t="s">
        <v>8337</v>
      </c>
      <c r="T1523" t="s">
        <v>8338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7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9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>
        <f t="shared" si="94"/>
        <v>138.96574712643678</v>
      </c>
      <c r="O1524" s="22">
        <f t="shared" si="92"/>
        <v>41899.830312500002</v>
      </c>
      <c r="P1524" s="18">
        <f t="shared" si="93"/>
        <v>41929.830312500002</v>
      </c>
      <c r="Q1524" t="s">
        <v>8285</v>
      </c>
      <c r="R1524" s="7">
        <f t="shared" si="95"/>
        <v>133.7391592920354</v>
      </c>
      <c r="S1524" s="12" t="s">
        <v>8337</v>
      </c>
      <c r="T1524" t="s">
        <v>8338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7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9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>
        <f t="shared" si="94"/>
        <v>124.84324324324325</v>
      </c>
      <c r="O1525" s="22">
        <f t="shared" si="92"/>
        <v>41964.751342592594</v>
      </c>
      <c r="P1525" s="18">
        <f t="shared" si="93"/>
        <v>41996</v>
      </c>
      <c r="Q1525" t="s">
        <v>8285</v>
      </c>
      <c r="R1525" s="7">
        <f t="shared" si="95"/>
        <v>95.834024896265561</v>
      </c>
      <c r="S1525" s="12" t="s">
        <v>8337</v>
      </c>
      <c r="T1525" t="s">
        <v>8338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7">
        <v>3000</v>
      </c>
      <c r="E1526">
        <v>6210</v>
      </c>
      <c r="F1526" t="s">
        <v>8219</v>
      </c>
      <c r="G1526" t="s">
        <v>8235</v>
      </c>
      <c r="H1526" t="s">
        <v>8255</v>
      </c>
      <c r="I1526" s="9">
        <v>1487592090</v>
      </c>
      <c r="J1526">
        <v>1485000090</v>
      </c>
      <c r="K1526" t="b">
        <v>1</v>
      </c>
      <c r="L1526">
        <v>28</v>
      </c>
      <c r="M1526" t="b">
        <v>1</v>
      </c>
      <c r="N1526" s="11">
        <f t="shared" si="94"/>
        <v>206.99999999999997</v>
      </c>
      <c r="O1526" s="22">
        <f t="shared" si="92"/>
        <v>42756.501041666663</v>
      </c>
      <c r="P1526" s="18">
        <f t="shared" si="93"/>
        <v>42786.501041666663</v>
      </c>
      <c r="Q1526" t="s">
        <v>8285</v>
      </c>
      <c r="R1526" s="7">
        <f t="shared" si="95"/>
        <v>221.78571428571428</v>
      </c>
      <c r="S1526" s="12" t="s">
        <v>8337</v>
      </c>
      <c r="T1526" t="s">
        <v>8338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9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>
        <f t="shared" si="94"/>
        <v>174.00576923076923</v>
      </c>
      <c r="O1527" s="22">
        <f t="shared" si="92"/>
        <v>42570.702986111108</v>
      </c>
      <c r="P1527" s="18">
        <f t="shared" si="93"/>
        <v>42600.702986111108</v>
      </c>
      <c r="Q1527" t="s">
        <v>8285</v>
      </c>
      <c r="R1527" s="7">
        <f t="shared" si="95"/>
        <v>32.315357142857138</v>
      </c>
      <c r="S1527" s="12" t="s">
        <v>8337</v>
      </c>
      <c r="T1527" t="s">
        <v>8338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7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9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>
        <f t="shared" si="94"/>
        <v>120.32608695652173</v>
      </c>
      <c r="O1528" s="22">
        <f t="shared" si="92"/>
        <v>42339.276006944448</v>
      </c>
      <c r="P1528" s="18">
        <f t="shared" si="93"/>
        <v>42388.276006944448</v>
      </c>
      <c r="Q1528" t="s">
        <v>8285</v>
      </c>
      <c r="R1528" s="7">
        <f t="shared" si="95"/>
        <v>98.839285714285708</v>
      </c>
      <c r="S1528" s="12" t="s">
        <v>8337</v>
      </c>
      <c r="T1528" t="s">
        <v>8338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7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>
        <f t="shared" si="94"/>
        <v>110.44428571428573</v>
      </c>
      <c r="O1529" s="22">
        <f t="shared" si="92"/>
        <v>42780.600532407407</v>
      </c>
      <c r="P1529" s="18">
        <f t="shared" si="93"/>
        <v>42808.558865740735</v>
      </c>
      <c r="Q1529" t="s">
        <v>8285</v>
      </c>
      <c r="R1529" s="7">
        <f t="shared" si="95"/>
        <v>55.222142857142863</v>
      </c>
      <c r="S1529" s="12" t="s">
        <v>8337</v>
      </c>
      <c r="T1529" t="s">
        <v>8338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7">
        <v>3000</v>
      </c>
      <c r="E1530">
        <v>8447</v>
      </c>
      <c r="F1530" t="s">
        <v>8219</v>
      </c>
      <c r="G1530" t="s">
        <v>8224</v>
      </c>
      <c r="H1530" t="s">
        <v>8246</v>
      </c>
      <c r="I1530" s="9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>
        <f t="shared" si="94"/>
        <v>281.56666666666666</v>
      </c>
      <c r="O1530" s="22">
        <f t="shared" si="92"/>
        <v>42736.732893518521</v>
      </c>
      <c r="P1530" s="18">
        <f t="shared" si="93"/>
        <v>42767</v>
      </c>
      <c r="Q1530" t="s">
        <v>8285</v>
      </c>
      <c r="R1530" s="7">
        <f t="shared" si="95"/>
        <v>52.793750000000003</v>
      </c>
      <c r="S1530" s="12" t="s">
        <v>8337</v>
      </c>
      <c r="T1530" t="s">
        <v>8338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7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9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>
        <f t="shared" si="94"/>
        <v>100.67894736842105</v>
      </c>
      <c r="O1531" s="22">
        <f t="shared" si="92"/>
        <v>42052.628703703704</v>
      </c>
      <c r="P1531" s="18">
        <f t="shared" si="93"/>
        <v>42082.587037037039</v>
      </c>
      <c r="Q1531" t="s">
        <v>8285</v>
      </c>
      <c r="R1531" s="7">
        <f t="shared" si="95"/>
        <v>135.66666666666666</v>
      </c>
      <c r="S1531" s="12" t="s">
        <v>8337</v>
      </c>
      <c r="T1531" t="s">
        <v>8338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7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9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>
        <f t="shared" si="94"/>
        <v>134.82571428571427</v>
      </c>
      <c r="O1532" s="22">
        <f t="shared" si="92"/>
        <v>42275.767303240747</v>
      </c>
      <c r="P1532" s="18">
        <f t="shared" si="93"/>
        <v>42300.767303240747</v>
      </c>
      <c r="Q1532" t="s">
        <v>8285</v>
      </c>
      <c r="R1532" s="7">
        <f t="shared" si="95"/>
        <v>53.991990846681922</v>
      </c>
      <c r="S1532" s="12" t="s">
        <v>8337</v>
      </c>
      <c r="T1532" t="s">
        <v>8338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7">
        <v>2350</v>
      </c>
      <c r="E1533">
        <v>4135</v>
      </c>
      <c r="F1533" t="s">
        <v>8219</v>
      </c>
      <c r="G1533" t="s">
        <v>8224</v>
      </c>
      <c r="H1533" t="s">
        <v>8246</v>
      </c>
      <c r="I1533" s="9">
        <v>1417402800</v>
      </c>
      <c r="J1533">
        <v>1414610126</v>
      </c>
      <c r="K1533" t="b">
        <v>1</v>
      </c>
      <c r="L1533">
        <v>73</v>
      </c>
      <c r="M1533" t="b">
        <v>1</v>
      </c>
      <c r="N1533" s="11">
        <f t="shared" si="94"/>
        <v>175.95744680851064</v>
      </c>
      <c r="O1533" s="22">
        <f t="shared" si="92"/>
        <v>41941.802384259259</v>
      </c>
      <c r="P1533" s="18">
        <f t="shared" si="93"/>
        <v>41974.125</v>
      </c>
      <c r="Q1533" t="s">
        <v>8285</v>
      </c>
      <c r="R1533" s="7">
        <f t="shared" si="95"/>
        <v>56.643835616438359</v>
      </c>
      <c r="S1533" s="12" t="s">
        <v>8337</v>
      </c>
      <c r="T1533" t="s">
        <v>8338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7">
        <v>5000</v>
      </c>
      <c r="E1534">
        <v>24201</v>
      </c>
      <c r="F1534" t="s">
        <v>8219</v>
      </c>
      <c r="G1534" t="s">
        <v>8226</v>
      </c>
      <c r="H1534" t="s">
        <v>8248</v>
      </c>
      <c r="I1534" s="9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>
        <f t="shared" si="94"/>
        <v>484.02000000000004</v>
      </c>
      <c r="O1534" s="22">
        <f t="shared" si="92"/>
        <v>42391.475289351853</v>
      </c>
      <c r="P1534" s="18">
        <f t="shared" si="93"/>
        <v>42415.625</v>
      </c>
      <c r="Q1534" t="s">
        <v>8285</v>
      </c>
      <c r="R1534" s="7">
        <f t="shared" si="95"/>
        <v>82.316326530612244</v>
      </c>
      <c r="S1534" s="12" t="s">
        <v>8337</v>
      </c>
      <c r="T1534" t="s">
        <v>8338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7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9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>
        <f t="shared" si="94"/>
        <v>145.14000000000001</v>
      </c>
      <c r="O1535" s="22">
        <f t="shared" si="92"/>
        <v>42443.00204861111</v>
      </c>
      <c r="P1535" s="18">
        <f t="shared" si="93"/>
        <v>42492.165972222225</v>
      </c>
      <c r="Q1535" t="s">
        <v>8285</v>
      </c>
      <c r="R1535" s="7">
        <f t="shared" si="95"/>
        <v>88.26081081081081</v>
      </c>
      <c r="S1535" s="12" t="s">
        <v>8337</v>
      </c>
      <c r="T1535" t="s">
        <v>8338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7">
        <v>7500</v>
      </c>
      <c r="E1536">
        <v>31330</v>
      </c>
      <c r="F1536" t="s">
        <v>8219</v>
      </c>
      <c r="G1536" t="s">
        <v>8224</v>
      </c>
      <c r="H1536" t="s">
        <v>8246</v>
      </c>
      <c r="I1536" s="9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>
        <f t="shared" si="94"/>
        <v>417.73333333333335</v>
      </c>
      <c r="O1536" s="22">
        <f t="shared" si="92"/>
        <v>42221.67432870371</v>
      </c>
      <c r="P1536" s="18">
        <f t="shared" si="93"/>
        <v>42251.67432870371</v>
      </c>
      <c r="Q1536" t="s">
        <v>8285</v>
      </c>
      <c r="R1536" s="7">
        <f t="shared" si="95"/>
        <v>84.905149051490511</v>
      </c>
      <c r="S1536" s="12" t="s">
        <v>8337</v>
      </c>
      <c r="T1536" t="s">
        <v>8338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7">
        <v>4000</v>
      </c>
      <c r="E1537">
        <v>5297</v>
      </c>
      <c r="F1537" t="s">
        <v>8219</v>
      </c>
      <c r="G1537" t="s">
        <v>8224</v>
      </c>
      <c r="H1537" t="s">
        <v>8246</v>
      </c>
      <c r="I1537" s="9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>
        <f t="shared" si="94"/>
        <v>132.42499999999998</v>
      </c>
      <c r="O1537" s="22">
        <f t="shared" si="92"/>
        <v>42484.829062500001</v>
      </c>
      <c r="P1537" s="18">
        <f t="shared" si="93"/>
        <v>42513.916666666672</v>
      </c>
      <c r="Q1537" t="s">
        <v>8285</v>
      </c>
      <c r="R1537" s="7">
        <f t="shared" si="95"/>
        <v>48.154545454545456</v>
      </c>
      <c r="S1537" s="12" t="s">
        <v>8337</v>
      </c>
      <c r="T1537" t="s">
        <v>8338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7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9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>
        <f t="shared" si="94"/>
        <v>250.30841666666666</v>
      </c>
      <c r="O1538" s="22">
        <f t="shared" ref="O1538:O1601" si="96">(((J1538/60)/60)/24)+DATE(1970,1,1)</f>
        <v>42213.802199074074</v>
      </c>
      <c r="P1538" s="18">
        <f t="shared" ref="P1538:P1601" si="97">(((I1538/60)/60)/24)+DATE(1970,1,1)</f>
        <v>42243.802199074074</v>
      </c>
      <c r="Q1538" t="s">
        <v>8285</v>
      </c>
      <c r="R1538" s="7">
        <f t="shared" si="95"/>
        <v>66.015406593406595</v>
      </c>
      <c r="S1538" s="12" t="s">
        <v>8337</v>
      </c>
      <c r="T1538" t="s">
        <v>8338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7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>
        <f t="shared" ref="N1539:N1602" si="98">E1539/D1539*100</f>
        <v>179.9</v>
      </c>
      <c r="O1539" s="22">
        <f t="shared" si="96"/>
        <v>42552.315127314811</v>
      </c>
      <c r="P1539" s="18">
        <f t="shared" si="97"/>
        <v>42588.75</v>
      </c>
      <c r="Q1539" t="s">
        <v>8285</v>
      </c>
      <c r="R1539" s="7">
        <f t="shared" ref="R1539:R1602" si="99">E1539/L1539</f>
        <v>96.375</v>
      </c>
      <c r="S1539" s="12" t="s">
        <v>8337</v>
      </c>
      <c r="T1539" t="s">
        <v>8338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7">
        <v>7000</v>
      </c>
      <c r="E1540">
        <v>7184</v>
      </c>
      <c r="F1540" t="s">
        <v>8219</v>
      </c>
      <c r="G1540" t="s">
        <v>8224</v>
      </c>
      <c r="H1540" t="s">
        <v>8246</v>
      </c>
      <c r="I1540" s="9">
        <v>1421952370</v>
      </c>
      <c r="J1540">
        <v>1418064370</v>
      </c>
      <c r="K1540" t="b">
        <v>1</v>
      </c>
      <c r="L1540">
        <v>46</v>
      </c>
      <c r="M1540" t="b">
        <v>1</v>
      </c>
      <c r="N1540" s="11">
        <f t="shared" si="98"/>
        <v>102.62857142857142</v>
      </c>
      <c r="O1540" s="22">
        <f t="shared" si="96"/>
        <v>41981.782060185185</v>
      </c>
      <c r="P1540" s="18">
        <f t="shared" si="97"/>
        <v>42026.782060185185</v>
      </c>
      <c r="Q1540" t="s">
        <v>8285</v>
      </c>
      <c r="R1540" s="7">
        <f t="shared" si="99"/>
        <v>156.17391304347825</v>
      </c>
      <c r="S1540" s="12" t="s">
        <v>8337</v>
      </c>
      <c r="T1540" t="s">
        <v>8338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7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9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>
        <f t="shared" si="98"/>
        <v>135.98609999999999</v>
      </c>
      <c r="O1541" s="22">
        <f t="shared" si="96"/>
        <v>42705.919201388882</v>
      </c>
      <c r="P1541" s="18">
        <f t="shared" si="97"/>
        <v>42738.919201388882</v>
      </c>
      <c r="Q1541" t="s">
        <v>8285</v>
      </c>
      <c r="R1541" s="7">
        <f t="shared" si="99"/>
        <v>95.764859154929582</v>
      </c>
      <c r="S1541" s="12" t="s">
        <v>8337</v>
      </c>
      <c r="T1541" t="s">
        <v>8338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7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9">
        <v>1416964500</v>
      </c>
      <c r="J1542">
        <v>1414368616</v>
      </c>
      <c r="K1542" t="b">
        <v>1</v>
      </c>
      <c r="L1542">
        <v>98</v>
      </c>
      <c r="M1542" t="b">
        <v>1</v>
      </c>
      <c r="N1542" s="11">
        <f t="shared" si="98"/>
        <v>117.86666666666667</v>
      </c>
      <c r="O1542" s="22">
        <f t="shared" si="96"/>
        <v>41939.00712962963</v>
      </c>
      <c r="P1542" s="18">
        <f t="shared" si="97"/>
        <v>41969.052083333328</v>
      </c>
      <c r="Q1542" t="s">
        <v>8285</v>
      </c>
      <c r="R1542" s="7">
        <f t="shared" si="99"/>
        <v>180.40816326530611</v>
      </c>
      <c r="S1542" s="12" t="s">
        <v>8337</v>
      </c>
      <c r="T1542" t="s">
        <v>8338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7">
        <v>18000</v>
      </c>
      <c r="E1543">
        <v>6</v>
      </c>
      <c r="F1543" t="s">
        <v>8221</v>
      </c>
      <c r="G1543" t="s">
        <v>8224</v>
      </c>
      <c r="H1543" t="s">
        <v>8246</v>
      </c>
      <c r="I1543" s="9">
        <v>1420045538</v>
      </c>
      <c r="J1543">
        <v>1417453538</v>
      </c>
      <c r="K1543" t="b">
        <v>0</v>
      </c>
      <c r="L1543">
        <v>2</v>
      </c>
      <c r="M1543" t="b">
        <v>0</v>
      </c>
      <c r="N1543" s="11">
        <f t="shared" si="98"/>
        <v>3.3333333333333333E-2</v>
      </c>
      <c r="O1543" s="22">
        <f t="shared" si="96"/>
        <v>41974.712245370371</v>
      </c>
      <c r="P1543" s="18">
        <f t="shared" si="97"/>
        <v>42004.712245370371</v>
      </c>
      <c r="Q1543" t="s">
        <v>8289</v>
      </c>
      <c r="R1543" s="7">
        <f t="shared" si="99"/>
        <v>3</v>
      </c>
      <c r="S1543" s="12" t="s">
        <v>8337</v>
      </c>
      <c r="T1543" t="s">
        <v>8342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7">
        <v>500</v>
      </c>
      <c r="E1544">
        <v>20</v>
      </c>
      <c r="F1544" t="s">
        <v>8221</v>
      </c>
      <c r="G1544" t="s">
        <v>8229</v>
      </c>
      <c r="H1544" t="s">
        <v>8251</v>
      </c>
      <c r="I1544" s="9">
        <v>1435708500</v>
      </c>
      <c r="J1544">
        <v>1434412500</v>
      </c>
      <c r="K1544" t="b">
        <v>0</v>
      </c>
      <c r="L1544">
        <v>1</v>
      </c>
      <c r="M1544" t="b">
        <v>0</v>
      </c>
      <c r="N1544" s="11">
        <f t="shared" si="98"/>
        <v>4</v>
      </c>
      <c r="O1544" s="22">
        <f t="shared" si="96"/>
        <v>42170.996527777781</v>
      </c>
      <c r="P1544" s="18">
        <f t="shared" si="97"/>
        <v>42185.996527777781</v>
      </c>
      <c r="Q1544" t="s">
        <v>8289</v>
      </c>
      <c r="R1544" s="7">
        <f t="shared" si="99"/>
        <v>20</v>
      </c>
      <c r="S1544" s="12" t="s">
        <v>8337</v>
      </c>
      <c r="T1544" t="s">
        <v>8342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7">
        <v>2250</v>
      </c>
      <c r="E1545">
        <v>10</v>
      </c>
      <c r="F1545" t="s">
        <v>8221</v>
      </c>
      <c r="G1545" t="s">
        <v>8224</v>
      </c>
      <c r="H1545" t="s">
        <v>8246</v>
      </c>
      <c r="I1545" s="9">
        <v>1416662034</v>
      </c>
      <c r="J1545">
        <v>1414066434</v>
      </c>
      <c r="K1545" t="b">
        <v>0</v>
      </c>
      <c r="L1545">
        <v>1</v>
      </c>
      <c r="M1545" t="b">
        <v>0</v>
      </c>
      <c r="N1545" s="11">
        <f t="shared" si="98"/>
        <v>0.44444444444444442</v>
      </c>
      <c r="O1545" s="22">
        <f t="shared" si="96"/>
        <v>41935.509652777779</v>
      </c>
      <c r="P1545" s="18">
        <f t="shared" si="97"/>
        <v>41965.551319444443</v>
      </c>
      <c r="Q1545" t="s">
        <v>8289</v>
      </c>
      <c r="R1545" s="7">
        <f t="shared" si="99"/>
        <v>10</v>
      </c>
      <c r="S1545" s="12" t="s">
        <v>8337</v>
      </c>
      <c r="T1545" t="s">
        <v>8342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7">
        <v>1000</v>
      </c>
      <c r="E1546">
        <v>0</v>
      </c>
      <c r="F1546" t="s">
        <v>8221</v>
      </c>
      <c r="G1546" t="s">
        <v>8224</v>
      </c>
      <c r="H1546" t="s">
        <v>8246</v>
      </c>
      <c r="I1546" s="9">
        <v>1427847480</v>
      </c>
      <c r="J1546">
        <v>1424222024</v>
      </c>
      <c r="K1546" t="b">
        <v>0</v>
      </c>
      <c r="L1546">
        <v>0</v>
      </c>
      <c r="M1546" t="b">
        <v>0</v>
      </c>
      <c r="N1546" s="11">
        <f t="shared" si="98"/>
        <v>0</v>
      </c>
      <c r="O1546" s="22">
        <f t="shared" si="96"/>
        <v>42053.051203703704</v>
      </c>
      <c r="P1546" s="18">
        <f t="shared" si="97"/>
        <v>42095.012499999997</v>
      </c>
      <c r="Q1546" t="s">
        <v>8289</v>
      </c>
      <c r="R1546" s="7" t="e">
        <f t="shared" si="99"/>
        <v>#DIV/0!</v>
      </c>
      <c r="S1546" s="12" t="s">
        <v>8337</v>
      </c>
      <c r="T1546" t="s">
        <v>8342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7">
        <v>3000</v>
      </c>
      <c r="E1547">
        <v>1</v>
      </c>
      <c r="F1547" t="s">
        <v>8221</v>
      </c>
      <c r="G1547" t="s">
        <v>8224</v>
      </c>
      <c r="H1547" t="s">
        <v>8246</v>
      </c>
      <c r="I1547" s="9">
        <v>1425330960</v>
      </c>
      <c r="J1547">
        <v>1422393234</v>
      </c>
      <c r="K1547" t="b">
        <v>0</v>
      </c>
      <c r="L1547">
        <v>1</v>
      </c>
      <c r="M1547" t="b">
        <v>0</v>
      </c>
      <c r="N1547" s="11">
        <f t="shared" si="98"/>
        <v>3.3333333333333333E-2</v>
      </c>
      <c r="O1547" s="22">
        <f t="shared" si="96"/>
        <v>42031.884652777779</v>
      </c>
      <c r="P1547" s="18">
        <f t="shared" si="97"/>
        <v>42065.886111111111</v>
      </c>
      <c r="Q1547" t="s">
        <v>8289</v>
      </c>
      <c r="R1547" s="7">
        <f t="shared" si="99"/>
        <v>1</v>
      </c>
      <c r="S1547" s="12" t="s">
        <v>8337</v>
      </c>
      <c r="T1547" t="s">
        <v>8342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7">
        <v>1000</v>
      </c>
      <c r="E1548">
        <v>289</v>
      </c>
      <c r="F1548" t="s">
        <v>8221</v>
      </c>
      <c r="G1548" t="s">
        <v>8225</v>
      </c>
      <c r="H1548" t="s">
        <v>8247</v>
      </c>
      <c r="I1548" s="9">
        <v>1410930399</v>
      </c>
      <c r="J1548">
        <v>1405746399</v>
      </c>
      <c r="K1548" t="b">
        <v>0</v>
      </c>
      <c r="L1548">
        <v>11</v>
      </c>
      <c r="M1548" t="b">
        <v>0</v>
      </c>
      <c r="N1548" s="11">
        <f t="shared" si="98"/>
        <v>28.9</v>
      </c>
      <c r="O1548" s="22">
        <f t="shared" si="96"/>
        <v>41839.212951388887</v>
      </c>
      <c r="P1548" s="18">
        <f t="shared" si="97"/>
        <v>41899.212951388887</v>
      </c>
      <c r="Q1548" t="s">
        <v>8289</v>
      </c>
      <c r="R1548" s="7">
        <f t="shared" si="99"/>
        <v>26.272727272727273</v>
      </c>
      <c r="S1548" s="12" t="s">
        <v>8337</v>
      </c>
      <c r="T1548" t="s">
        <v>8342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7">
        <v>20</v>
      </c>
      <c r="E1549">
        <v>0</v>
      </c>
      <c r="F1549" t="s">
        <v>8221</v>
      </c>
      <c r="G1549" t="s">
        <v>8224</v>
      </c>
      <c r="H1549" t="s">
        <v>8246</v>
      </c>
      <c r="I1549" s="9">
        <v>1487844882</v>
      </c>
      <c r="J1549">
        <v>1487240082</v>
      </c>
      <c r="K1549" t="b">
        <v>0</v>
      </c>
      <c r="L1549">
        <v>0</v>
      </c>
      <c r="M1549" t="b">
        <v>0</v>
      </c>
      <c r="N1549" s="11">
        <f t="shared" si="98"/>
        <v>0</v>
      </c>
      <c r="O1549" s="22">
        <f t="shared" si="96"/>
        <v>42782.426875000005</v>
      </c>
      <c r="P1549" s="18">
        <f t="shared" si="97"/>
        <v>42789.426875000005</v>
      </c>
      <c r="Q1549" t="s">
        <v>8289</v>
      </c>
      <c r="R1549" s="7" t="e">
        <f t="shared" si="99"/>
        <v>#DIV/0!</v>
      </c>
      <c r="S1549" s="12" t="s">
        <v>8337</v>
      </c>
      <c r="T1549" t="s">
        <v>8342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7">
        <v>700</v>
      </c>
      <c r="E1550">
        <v>60</v>
      </c>
      <c r="F1550" t="s">
        <v>8221</v>
      </c>
      <c r="G1550" t="s">
        <v>8224</v>
      </c>
      <c r="H1550" t="s">
        <v>8246</v>
      </c>
      <c r="I1550" s="9">
        <v>1447020620</v>
      </c>
      <c r="J1550">
        <v>1444425020</v>
      </c>
      <c r="K1550" t="b">
        <v>0</v>
      </c>
      <c r="L1550">
        <v>1</v>
      </c>
      <c r="M1550" t="b">
        <v>0</v>
      </c>
      <c r="N1550" s="11">
        <f t="shared" si="98"/>
        <v>8.5714285714285712</v>
      </c>
      <c r="O1550" s="22">
        <f t="shared" si="96"/>
        <v>42286.88217592593</v>
      </c>
      <c r="P1550" s="18">
        <f t="shared" si="97"/>
        <v>42316.923842592587</v>
      </c>
      <c r="Q1550" t="s">
        <v>8289</v>
      </c>
      <c r="R1550" s="7">
        <f t="shared" si="99"/>
        <v>60</v>
      </c>
      <c r="S1550" s="12" t="s">
        <v>8337</v>
      </c>
      <c r="T1550" t="s">
        <v>8342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7">
        <v>500</v>
      </c>
      <c r="E1551">
        <v>170</v>
      </c>
      <c r="F1551" t="s">
        <v>8221</v>
      </c>
      <c r="G1551" t="s">
        <v>8224</v>
      </c>
      <c r="H1551" t="s">
        <v>8246</v>
      </c>
      <c r="I1551" s="9">
        <v>1446524159</v>
      </c>
      <c r="J1551">
        <v>1443928559</v>
      </c>
      <c r="K1551" t="b">
        <v>0</v>
      </c>
      <c r="L1551">
        <v>6</v>
      </c>
      <c r="M1551" t="b">
        <v>0</v>
      </c>
      <c r="N1551" s="11">
        <f t="shared" si="98"/>
        <v>34</v>
      </c>
      <c r="O1551" s="22">
        <f t="shared" si="96"/>
        <v>42281.136099537034</v>
      </c>
      <c r="P1551" s="18">
        <f t="shared" si="97"/>
        <v>42311.177766203706</v>
      </c>
      <c r="Q1551" t="s">
        <v>8289</v>
      </c>
      <c r="R1551" s="7">
        <f t="shared" si="99"/>
        <v>28.333333333333332</v>
      </c>
      <c r="S1551" s="12" t="s">
        <v>8337</v>
      </c>
      <c r="T1551" t="s">
        <v>8342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7">
        <v>750</v>
      </c>
      <c r="E1552">
        <v>101</v>
      </c>
      <c r="F1552" t="s">
        <v>8221</v>
      </c>
      <c r="G1552" t="s">
        <v>8225</v>
      </c>
      <c r="H1552" t="s">
        <v>8247</v>
      </c>
      <c r="I1552" s="9">
        <v>1463050034</v>
      </c>
      <c r="J1552">
        <v>1460458034</v>
      </c>
      <c r="K1552" t="b">
        <v>0</v>
      </c>
      <c r="L1552">
        <v>7</v>
      </c>
      <c r="M1552" t="b">
        <v>0</v>
      </c>
      <c r="N1552" s="11">
        <f t="shared" si="98"/>
        <v>13.466666666666665</v>
      </c>
      <c r="O1552" s="22">
        <f t="shared" si="96"/>
        <v>42472.449467592596</v>
      </c>
      <c r="P1552" s="18">
        <f t="shared" si="97"/>
        <v>42502.449467592596</v>
      </c>
      <c r="Q1552" t="s">
        <v>8289</v>
      </c>
      <c r="R1552" s="7">
        <f t="shared" si="99"/>
        <v>14.428571428571429</v>
      </c>
      <c r="S1552" s="12" t="s">
        <v>8337</v>
      </c>
      <c r="T1552" t="s">
        <v>8342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7">
        <v>3500</v>
      </c>
      <c r="E1553">
        <v>0</v>
      </c>
      <c r="F1553" t="s">
        <v>8221</v>
      </c>
      <c r="G1553" t="s">
        <v>8224</v>
      </c>
      <c r="H1553" t="s">
        <v>8246</v>
      </c>
      <c r="I1553" s="9">
        <v>1432756039</v>
      </c>
      <c r="J1553">
        <v>1430164039</v>
      </c>
      <c r="K1553" t="b">
        <v>0</v>
      </c>
      <c r="L1553">
        <v>0</v>
      </c>
      <c r="M1553" t="b">
        <v>0</v>
      </c>
      <c r="N1553" s="11">
        <f t="shared" si="98"/>
        <v>0</v>
      </c>
      <c r="O1553" s="22">
        <f t="shared" si="96"/>
        <v>42121.824525462958</v>
      </c>
      <c r="P1553" s="18">
        <f t="shared" si="97"/>
        <v>42151.824525462958</v>
      </c>
      <c r="Q1553" t="s">
        <v>8289</v>
      </c>
      <c r="R1553" s="7" t="e">
        <f t="shared" si="99"/>
        <v>#DIV/0!</v>
      </c>
      <c r="S1553" s="12" t="s">
        <v>8337</v>
      </c>
      <c r="T1553" t="s">
        <v>8342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7">
        <v>4300</v>
      </c>
      <c r="E1554">
        <v>2115</v>
      </c>
      <c r="F1554" t="s">
        <v>8221</v>
      </c>
      <c r="G1554" t="s">
        <v>8224</v>
      </c>
      <c r="H1554" t="s">
        <v>8246</v>
      </c>
      <c r="I1554" s="9">
        <v>1412135940</v>
      </c>
      <c r="J1554">
        <v>1410366708</v>
      </c>
      <c r="K1554" t="b">
        <v>0</v>
      </c>
      <c r="L1554">
        <v>16</v>
      </c>
      <c r="M1554" t="b">
        <v>0</v>
      </c>
      <c r="N1554" s="11">
        <f t="shared" si="98"/>
        <v>49.186046511627907</v>
      </c>
      <c r="O1554" s="22">
        <f t="shared" si="96"/>
        <v>41892.688750000001</v>
      </c>
      <c r="P1554" s="18">
        <f t="shared" si="97"/>
        <v>41913.165972222225</v>
      </c>
      <c r="Q1554" t="s">
        <v>8289</v>
      </c>
      <c r="R1554" s="7">
        <f t="shared" si="99"/>
        <v>132.1875</v>
      </c>
      <c r="S1554" s="12" t="s">
        <v>8337</v>
      </c>
      <c r="T1554" t="s">
        <v>8342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7">
        <v>6000</v>
      </c>
      <c r="E1555">
        <v>0</v>
      </c>
      <c r="F1555" t="s">
        <v>8221</v>
      </c>
      <c r="G1555" t="s">
        <v>8224</v>
      </c>
      <c r="H1555" t="s">
        <v>8246</v>
      </c>
      <c r="I1555" s="9">
        <v>1441176447</v>
      </c>
      <c r="J1555">
        <v>1438584447</v>
      </c>
      <c r="K1555" t="b">
        <v>0</v>
      </c>
      <c r="L1555">
        <v>0</v>
      </c>
      <c r="M1555" t="b">
        <v>0</v>
      </c>
      <c r="N1555" s="11">
        <f t="shared" si="98"/>
        <v>0</v>
      </c>
      <c r="O1555" s="22">
        <f t="shared" si="96"/>
        <v>42219.282951388886</v>
      </c>
      <c r="P1555" s="18">
        <f t="shared" si="97"/>
        <v>42249.282951388886</v>
      </c>
      <c r="Q1555" t="s">
        <v>8289</v>
      </c>
      <c r="R1555" s="7" t="e">
        <f t="shared" si="99"/>
        <v>#DIV/0!</v>
      </c>
      <c r="S1555" s="12" t="s">
        <v>8337</v>
      </c>
      <c r="T1555" t="s">
        <v>8342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7">
        <v>20000</v>
      </c>
      <c r="E1556">
        <v>0</v>
      </c>
      <c r="F1556" t="s">
        <v>8221</v>
      </c>
      <c r="G1556" t="s">
        <v>8226</v>
      </c>
      <c r="H1556" t="s">
        <v>8248</v>
      </c>
      <c r="I1556" s="9">
        <v>1438495390</v>
      </c>
      <c r="J1556">
        <v>1435903390</v>
      </c>
      <c r="K1556" t="b">
        <v>0</v>
      </c>
      <c r="L1556">
        <v>0</v>
      </c>
      <c r="M1556" t="b">
        <v>0</v>
      </c>
      <c r="N1556" s="11">
        <f t="shared" si="98"/>
        <v>0</v>
      </c>
      <c r="O1556" s="22">
        <f t="shared" si="96"/>
        <v>42188.252199074079</v>
      </c>
      <c r="P1556" s="18">
        <f t="shared" si="97"/>
        <v>42218.252199074079</v>
      </c>
      <c r="Q1556" t="s">
        <v>8289</v>
      </c>
      <c r="R1556" s="7" t="e">
        <f t="shared" si="99"/>
        <v>#DIV/0!</v>
      </c>
      <c r="S1556" s="12" t="s">
        <v>8337</v>
      </c>
      <c r="T1556" t="s">
        <v>8342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7">
        <v>750</v>
      </c>
      <c r="E1557">
        <v>0</v>
      </c>
      <c r="F1557" t="s">
        <v>8221</v>
      </c>
      <c r="G1557" t="s">
        <v>8224</v>
      </c>
      <c r="H1557" t="s">
        <v>8246</v>
      </c>
      <c r="I1557" s="9">
        <v>1442509200</v>
      </c>
      <c r="J1557">
        <v>1440513832</v>
      </c>
      <c r="K1557" t="b">
        <v>0</v>
      </c>
      <c r="L1557">
        <v>0</v>
      </c>
      <c r="M1557" t="b">
        <v>0</v>
      </c>
      <c r="N1557" s="11">
        <f t="shared" si="98"/>
        <v>0</v>
      </c>
      <c r="O1557" s="22">
        <f t="shared" si="96"/>
        <v>42241.613796296297</v>
      </c>
      <c r="P1557" s="18">
        <f t="shared" si="97"/>
        <v>42264.708333333328</v>
      </c>
      <c r="Q1557" t="s">
        <v>8289</v>
      </c>
      <c r="R1557" s="7" t="e">
        <f t="shared" si="99"/>
        <v>#DIV/0!</v>
      </c>
      <c r="S1557" s="12" t="s">
        <v>8337</v>
      </c>
      <c r="T1557" t="s">
        <v>8342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7">
        <v>1500</v>
      </c>
      <c r="E1558">
        <v>677</v>
      </c>
      <c r="F1558" t="s">
        <v>8221</v>
      </c>
      <c r="G1558" t="s">
        <v>8229</v>
      </c>
      <c r="H1558" t="s">
        <v>8251</v>
      </c>
      <c r="I1558" s="9">
        <v>1467603624</v>
      </c>
      <c r="J1558">
        <v>1465011624</v>
      </c>
      <c r="K1558" t="b">
        <v>0</v>
      </c>
      <c r="L1558">
        <v>12</v>
      </c>
      <c r="M1558" t="b">
        <v>0</v>
      </c>
      <c r="N1558" s="11">
        <f t="shared" si="98"/>
        <v>45.133333333333333</v>
      </c>
      <c r="O1558" s="22">
        <f t="shared" si="96"/>
        <v>42525.153055555551</v>
      </c>
      <c r="P1558" s="18">
        <f t="shared" si="97"/>
        <v>42555.153055555551</v>
      </c>
      <c r="Q1558" t="s">
        <v>8289</v>
      </c>
      <c r="R1558" s="7">
        <f t="shared" si="99"/>
        <v>56.416666666666664</v>
      </c>
      <c r="S1558" s="12" t="s">
        <v>8337</v>
      </c>
      <c r="T1558" t="s">
        <v>8342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7">
        <v>2500</v>
      </c>
      <c r="E1559">
        <v>100</v>
      </c>
      <c r="F1559" t="s">
        <v>8221</v>
      </c>
      <c r="G1559" t="s">
        <v>8224</v>
      </c>
      <c r="H1559" t="s">
        <v>8246</v>
      </c>
      <c r="I1559" s="9">
        <v>1411227633</v>
      </c>
      <c r="J1559">
        <v>1408549233</v>
      </c>
      <c r="K1559" t="b">
        <v>0</v>
      </c>
      <c r="L1559">
        <v>1</v>
      </c>
      <c r="M1559" t="b">
        <v>0</v>
      </c>
      <c r="N1559" s="11">
        <f t="shared" si="98"/>
        <v>4</v>
      </c>
      <c r="O1559" s="22">
        <f t="shared" si="96"/>
        <v>41871.65315972222</v>
      </c>
      <c r="P1559" s="18">
        <f t="shared" si="97"/>
        <v>41902.65315972222</v>
      </c>
      <c r="Q1559" t="s">
        <v>8289</v>
      </c>
      <c r="R1559" s="7">
        <f t="shared" si="99"/>
        <v>100</v>
      </c>
      <c r="S1559" s="12" t="s">
        <v>8337</v>
      </c>
      <c r="T1559" t="s">
        <v>8342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7">
        <v>750</v>
      </c>
      <c r="E1560">
        <v>35</v>
      </c>
      <c r="F1560" t="s">
        <v>8221</v>
      </c>
      <c r="G1560" t="s">
        <v>8225</v>
      </c>
      <c r="H1560" t="s">
        <v>8247</v>
      </c>
      <c r="I1560" s="9">
        <v>1440763920</v>
      </c>
      <c r="J1560">
        <v>1435656759</v>
      </c>
      <c r="K1560" t="b">
        <v>0</v>
      </c>
      <c r="L1560">
        <v>3</v>
      </c>
      <c r="M1560" t="b">
        <v>0</v>
      </c>
      <c r="N1560" s="11">
        <f t="shared" si="98"/>
        <v>4.666666666666667</v>
      </c>
      <c r="O1560" s="22">
        <f t="shared" si="96"/>
        <v>42185.397673611107</v>
      </c>
      <c r="P1560" s="18">
        <f t="shared" si="97"/>
        <v>42244.508333333331</v>
      </c>
      <c r="Q1560" t="s">
        <v>8289</v>
      </c>
      <c r="R1560" s="7">
        <f t="shared" si="99"/>
        <v>11.666666666666666</v>
      </c>
      <c r="S1560" s="12" t="s">
        <v>8337</v>
      </c>
      <c r="T1560" t="s">
        <v>8342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7">
        <v>15000</v>
      </c>
      <c r="E1561">
        <v>50</v>
      </c>
      <c r="F1561" t="s">
        <v>8221</v>
      </c>
      <c r="G1561" t="s">
        <v>8224</v>
      </c>
      <c r="H1561" t="s">
        <v>8246</v>
      </c>
      <c r="I1561" s="9">
        <v>1430270199</v>
      </c>
      <c r="J1561">
        <v>1428974199</v>
      </c>
      <c r="K1561" t="b">
        <v>0</v>
      </c>
      <c r="L1561">
        <v>1</v>
      </c>
      <c r="M1561" t="b">
        <v>0</v>
      </c>
      <c r="N1561" s="11">
        <f t="shared" si="98"/>
        <v>0.33333333333333337</v>
      </c>
      <c r="O1561" s="22">
        <f t="shared" si="96"/>
        <v>42108.05322916666</v>
      </c>
      <c r="P1561" s="18">
        <f t="shared" si="97"/>
        <v>42123.05322916666</v>
      </c>
      <c r="Q1561" t="s">
        <v>8289</v>
      </c>
      <c r="R1561" s="7">
        <f t="shared" si="99"/>
        <v>50</v>
      </c>
      <c r="S1561" s="12" t="s">
        <v>8337</v>
      </c>
      <c r="T1561" t="s">
        <v>8342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7">
        <v>2500</v>
      </c>
      <c r="E1562">
        <v>94</v>
      </c>
      <c r="F1562" t="s">
        <v>8221</v>
      </c>
      <c r="G1562" t="s">
        <v>8224</v>
      </c>
      <c r="H1562" t="s">
        <v>8246</v>
      </c>
      <c r="I1562" s="9">
        <v>1415842193</v>
      </c>
      <c r="J1562">
        <v>1414110593</v>
      </c>
      <c r="K1562" t="b">
        <v>0</v>
      </c>
      <c r="L1562">
        <v>4</v>
      </c>
      <c r="M1562" t="b">
        <v>0</v>
      </c>
      <c r="N1562" s="11">
        <f t="shared" si="98"/>
        <v>3.7600000000000002</v>
      </c>
      <c r="O1562" s="22">
        <f t="shared" si="96"/>
        <v>41936.020752314813</v>
      </c>
      <c r="P1562" s="18">
        <f t="shared" si="97"/>
        <v>41956.062418981484</v>
      </c>
      <c r="Q1562" t="s">
        <v>8289</v>
      </c>
      <c r="R1562" s="7">
        <f t="shared" si="99"/>
        <v>23.5</v>
      </c>
      <c r="S1562" s="12" t="s">
        <v>8337</v>
      </c>
      <c r="T1562" t="s">
        <v>8342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7">
        <v>10000</v>
      </c>
      <c r="E1563">
        <v>67</v>
      </c>
      <c r="F1563" t="s">
        <v>8220</v>
      </c>
      <c r="G1563" t="s">
        <v>8224</v>
      </c>
      <c r="H1563" t="s">
        <v>8246</v>
      </c>
      <c r="I1563" s="9">
        <v>1383789603</v>
      </c>
      <c r="J1563">
        <v>1381194003</v>
      </c>
      <c r="K1563" t="b">
        <v>0</v>
      </c>
      <c r="L1563">
        <v>1</v>
      </c>
      <c r="M1563" t="b">
        <v>0</v>
      </c>
      <c r="N1563" s="11">
        <f t="shared" si="98"/>
        <v>0.67</v>
      </c>
      <c r="O1563" s="22">
        <f t="shared" si="96"/>
        <v>41555.041701388887</v>
      </c>
      <c r="P1563" s="18">
        <f t="shared" si="97"/>
        <v>41585.083368055559</v>
      </c>
      <c r="Q1563" t="s">
        <v>8290</v>
      </c>
      <c r="R1563" s="7">
        <f t="shared" si="99"/>
        <v>67</v>
      </c>
      <c r="S1563" s="12" t="s">
        <v>8321</v>
      </c>
      <c r="T1563" t="s">
        <v>8343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7">
        <v>4000</v>
      </c>
      <c r="E1564">
        <v>0</v>
      </c>
      <c r="F1564" t="s">
        <v>8220</v>
      </c>
      <c r="G1564" t="s">
        <v>8224</v>
      </c>
      <c r="H1564" t="s">
        <v>8246</v>
      </c>
      <c r="I1564" s="9">
        <v>1259715000</v>
      </c>
      <c r="J1564">
        <v>1253712916</v>
      </c>
      <c r="K1564" t="b">
        <v>0</v>
      </c>
      <c r="L1564">
        <v>0</v>
      </c>
      <c r="M1564" t="b">
        <v>0</v>
      </c>
      <c r="N1564" s="11">
        <f t="shared" si="98"/>
        <v>0</v>
      </c>
      <c r="O1564" s="22">
        <f t="shared" si="96"/>
        <v>40079.566157407404</v>
      </c>
      <c r="P1564" s="18">
        <f t="shared" si="97"/>
        <v>40149.034722222219</v>
      </c>
      <c r="Q1564" t="s">
        <v>8290</v>
      </c>
      <c r="R1564" s="7" t="e">
        <f t="shared" si="99"/>
        <v>#DIV/0!</v>
      </c>
      <c r="S1564" s="12" t="s">
        <v>8321</v>
      </c>
      <c r="T1564" t="s">
        <v>8343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7">
        <v>6000</v>
      </c>
      <c r="E1565">
        <v>85</v>
      </c>
      <c r="F1565" t="s">
        <v>8220</v>
      </c>
      <c r="G1565" t="s">
        <v>8225</v>
      </c>
      <c r="H1565" t="s">
        <v>8247</v>
      </c>
      <c r="I1565" s="9">
        <v>1394815751</v>
      </c>
      <c r="J1565">
        <v>1389635351</v>
      </c>
      <c r="K1565" t="b">
        <v>0</v>
      </c>
      <c r="L1565">
        <v>2</v>
      </c>
      <c r="M1565" t="b">
        <v>0</v>
      </c>
      <c r="N1565" s="11">
        <f t="shared" si="98"/>
        <v>1.4166666666666665</v>
      </c>
      <c r="O1565" s="22">
        <f t="shared" si="96"/>
        <v>41652.742488425924</v>
      </c>
      <c r="P1565" s="18">
        <f t="shared" si="97"/>
        <v>41712.700821759259</v>
      </c>
      <c r="Q1565" t="s">
        <v>8290</v>
      </c>
      <c r="R1565" s="7">
        <f t="shared" si="99"/>
        <v>42.5</v>
      </c>
      <c r="S1565" s="12" t="s">
        <v>8321</v>
      </c>
      <c r="T1565" t="s">
        <v>8343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7">
        <v>10000</v>
      </c>
      <c r="E1566">
        <v>10</v>
      </c>
      <c r="F1566" t="s">
        <v>8220</v>
      </c>
      <c r="G1566" t="s">
        <v>8224</v>
      </c>
      <c r="H1566" t="s">
        <v>8246</v>
      </c>
      <c r="I1566" s="9">
        <v>1432843500</v>
      </c>
      <c r="J1566">
        <v>1430124509</v>
      </c>
      <c r="K1566" t="b">
        <v>0</v>
      </c>
      <c r="L1566">
        <v>1</v>
      </c>
      <c r="M1566" t="b">
        <v>0</v>
      </c>
      <c r="N1566" s="11">
        <f t="shared" si="98"/>
        <v>0.1</v>
      </c>
      <c r="O1566" s="22">
        <f t="shared" si="96"/>
        <v>42121.367002314815</v>
      </c>
      <c r="P1566" s="18">
        <f t="shared" si="97"/>
        <v>42152.836805555555</v>
      </c>
      <c r="Q1566" t="s">
        <v>8290</v>
      </c>
      <c r="R1566" s="7">
        <f t="shared" si="99"/>
        <v>10</v>
      </c>
      <c r="S1566" s="12" t="s">
        <v>8321</v>
      </c>
      <c r="T1566" t="s">
        <v>8343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7">
        <v>4000</v>
      </c>
      <c r="E1567">
        <v>100</v>
      </c>
      <c r="F1567" t="s">
        <v>8220</v>
      </c>
      <c r="G1567" t="s">
        <v>8224</v>
      </c>
      <c r="H1567" t="s">
        <v>8246</v>
      </c>
      <c r="I1567" s="9">
        <v>1307554261</v>
      </c>
      <c r="J1567">
        <v>1304962261</v>
      </c>
      <c r="K1567" t="b">
        <v>0</v>
      </c>
      <c r="L1567">
        <v>1</v>
      </c>
      <c r="M1567" t="b">
        <v>0</v>
      </c>
      <c r="N1567" s="11">
        <f t="shared" si="98"/>
        <v>2.5</v>
      </c>
      <c r="O1567" s="22">
        <f t="shared" si="96"/>
        <v>40672.729872685188</v>
      </c>
      <c r="P1567" s="18">
        <f t="shared" si="97"/>
        <v>40702.729872685188</v>
      </c>
      <c r="Q1567" t="s">
        <v>8290</v>
      </c>
      <c r="R1567" s="7">
        <f t="shared" si="99"/>
        <v>100</v>
      </c>
      <c r="S1567" s="12" t="s">
        <v>8321</v>
      </c>
      <c r="T1567" t="s">
        <v>8343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7">
        <v>30000</v>
      </c>
      <c r="E1568">
        <v>6375</v>
      </c>
      <c r="F1568" t="s">
        <v>8220</v>
      </c>
      <c r="G1568" t="s">
        <v>8224</v>
      </c>
      <c r="H1568" t="s">
        <v>8246</v>
      </c>
      <c r="I1568" s="9">
        <v>1469656800</v>
      </c>
      <c r="J1568">
        <v>1467151204</v>
      </c>
      <c r="K1568" t="b">
        <v>0</v>
      </c>
      <c r="L1568">
        <v>59</v>
      </c>
      <c r="M1568" t="b">
        <v>0</v>
      </c>
      <c r="N1568" s="11">
        <f t="shared" si="98"/>
        <v>21.25</v>
      </c>
      <c r="O1568" s="22">
        <f t="shared" si="96"/>
        <v>42549.916712962964</v>
      </c>
      <c r="P1568" s="18">
        <f t="shared" si="97"/>
        <v>42578.916666666672</v>
      </c>
      <c r="Q1568" t="s">
        <v>8290</v>
      </c>
      <c r="R1568" s="7">
        <f t="shared" si="99"/>
        <v>108.05084745762711</v>
      </c>
      <c r="S1568" s="12" t="s">
        <v>8321</v>
      </c>
      <c r="T1568" t="s">
        <v>8343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7">
        <v>8500</v>
      </c>
      <c r="E1569">
        <v>350</v>
      </c>
      <c r="F1569" t="s">
        <v>8220</v>
      </c>
      <c r="G1569" t="s">
        <v>8224</v>
      </c>
      <c r="H1569" t="s">
        <v>8246</v>
      </c>
      <c r="I1569" s="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>
        <f t="shared" si="98"/>
        <v>4.117647058823529</v>
      </c>
      <c r="O1569" s="22">
        <f t="shared" si="96"/>
        <v>41671.936863425923</v>
      </c>
      <c r="P1569" s="18">
        <f t="shared" si="97"/>
        <v>41687</v>
      </c>
      <c r="Q1569" t="s">
        <v>8290</v>
      </c>
      <c r="R1569" s="7">
        <f t="shared" si="99"/>
        <v>26.923076923076923</v>
      </c>
      <c r="S1569" s="12" t="s">
        <v>8321</v>
      </c>
      <c r="T1569" t="s">
        <v>8343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7">
        <v>25000</v>
      </c>
      <c r="E1570">
        <v>3410</v>
      </c>
      <c r="F1570" t="s">
        <v>8220</v>
      </c>
      <c r="G1570" t="s">
        <v>8224</v>
      </c>
      <c r="H1570" t="s">
        <v>8246</v>
      </c>
      <c r="I1570" s="9">
        <v>1419384585</v>
      </c>
      <c r="J1570">
        <v>1416360585</v>
      </c>
      <c r="K1570" t="b">
        <v>0</v>
      </c>
      <c r="L1570">
        <v>22</v>
      </c>
      <c r="M1570" t="b">
        <v>0</v>
      </c>
      <c r="N1570" s="11">
        <f t="shared" si="98"/>
        <v>13.639999999999999</v>
      </c>
      <c r="O1570" s="22">
        <f t="shared" si="96"/>
        <v>41962.062326388885</v>
      </c>
      <c r="P1570" s="18">
        <f t="shared" si="97"/>
        <v>41997.062326388885</v>
      </c>
      <c r="Q1570" t="s">
        <v>8290</v>
      </c>
      <c r="R1570" s="7">
        <f t="shared" si="99"/>
        <v>155</v>
      </c>
      <c r="S1570" s="12" t="s">
        <v>8321</v>
      </c>
      <c r="T1570" t="s">
        <v>8343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7">
        <v>30000</v>
      </c>
      <c r="E1571">
        <v>0</v>
      </c>
      <c r="F1571" t="s">
        <v>8220</v>
      </c>
      <c r="G1571" t="s">
        <v>8224</v>
      </c>
      <c r="H1571" t="s">
        <v>8246</v>
      </c>
      <c r="I1571" s="9">
        <v>1369498714</v>
      </c>
      <c r="J1571">
        <v>1366906714</v>
      </c>
      <c r="K1571" t="b">
        <v>0</v>
      </c>
      <c r="L1571">
        <v>0</v>
      </c>
      <c r="M1571" t="b">
        <v>0</v>
      </c>
      <c r="N1571" s="11">
        <f t="shared" si="98"/>
        <v>0</v>
      </c>
      <c r="O1571" s="22">
        <f t="shared" si="96"/>
        <v>41389.679560185185</v>
      </c>
      <c r="P1571" s="18">
        <f t="shared" si="97"/>
        <v>41419.679560185185</v>
      </c>
      <c r="Q1571" t="s">
        <v>8290</v>
      </c>
      <c r="R1571" s="7" t="e">
        <f t="shared" si="99"/>
        <v>#DIV/0!</v>
      </c>
      <c r="S1571" s="12" t="s">
        <v>8321</v>
      </c>
      <c r="T1571" t="s">
        <v>8343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7">
        <v>6000</v>
      </c>
      <c r="E1572">
        <v>2484</v>
      </c>
      <c r="F1572" t="s">
        <v>8220</v>
      </c>
      <c r="G1572" t="s">
        <v>8224</v>
      </c>
      <c r="H1572" t="s">
        <v>8246</v>
      </c>
      <c r="I1572" s="9">
        <v>1460140282</v>
      </c>
      <c r="J1572">
        <v>1457551882</v>
      </c>
      <c r="K1572" t="b">
        <v>0</v>
      </c>
      <c r="L1572">
        <v>52</v>
      </c>
      <c r="M1572" t="b">
        <v>0</v>
      </c>
      <c r="N1572" s="11">
        <f t="shared" si="98"/>
        <v>41.4</v>
      </c>
      <c r="O1572" s="22">
        <f t="shared" si="96"/>
        <v>42438.813449074078</v>
      </c>
      <c r="P1572" s="18">
        <f t="shared" si="97"/>
        <v>42468.771782407406</v>
      </c>
      <c r="Q1572" t="s">
        <v>8290</v>
      </c>
      <c r="R1572" s="7">
        <f t="shared" si="99"/>
        <v>47.769230769230766</v>
      </c>
      <c r="S1572" s="12" t="s">
        <v>8321</v>
      </c>
      <c r="T1572" t="s">
        <v>8343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7">
        <v>12100</v>
      </c>
      <c r="E1573">
        <v>80</v>
      </c>
      <c r="F1573" t="s">
        <v>8220</v>
      </c>
      <c r="G1573" t="s">
        <v>8225</v>
      </c>
      <c r="H1573" t="s">
        <v>8247</v>
      </c>
      <c r="I1573" s="9">
        <v>1434738483</v>
      </c>
      <c r="J1573">
        <v>1432146483</v>
      </c>
      <c r="K1573" t="b">
        <v>0</v>
      </c>
      <c r="L1573">
        <v>4</v>
      </c>
      <c r="M1573" t="b">
        <v>0</v>
      </c>
      <c r="N1573" s="11">
        <f t="shared" si="98"/>
        <v>0.66115702479338845</v>
      </c>
      <c r="O1573" s="22">
        <f t="shared" si="96"/>
        <v>42144.769479166673</v>
      </c>
      <c r="P1573" s="18">
        <f t="shared" si="97"/>
        <v>42174.769479166673</v>
      </c>
      <c r="Q1573" t="s">
        <v>8290</v>
      </c>
      <c r="R1573" s="7">
        <f t="shared" si="99"/>
        <v>20</v>
      </c>
      <c r="S1573" s="12" t="s">
        <v>8321</v>
      </c>
      <c r="T1573" t="s">
        <v>8343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7">
        <v>2500</v>
      </c>
      <c r="E1574">
        <v>125</v>
      </c>
      <c r="F1574" t="s">
        <v>8220</v>
      </c>
      <c r="G1574" t="s">
        <v>8225</v>
      </c>
      <c r="H1574" t="s">
        <v>8247</v>
      </c>
      <c r="I1574" s="9">
        <v>1456703940</v>
      </c>
      <c r="J1574">
        <v>1454546859</v>
      </c>
      <c r="K1574" t="b">
        <v>0</v>
      </c>
      <c r="L1574">
        <v>3</v>
      </c>
      <c r="M1574" t="b">
        <v>0</v>
      </c>
      <c r="N1574" s="11">
        <f t="shared" si="98"/>
        <v>5</v>
      </c>
      <c r="O1574" s="22">
        <f t="shared" si="96"/>
        <v>42404.033090277779</v>
      </c>
      <c r="P1574" s="18">
        <f t="shared" si="97"/>
        <v>42428.999305555553</v>
      </c>
      <c r="Q1574" t="s">
        <v>8290</v>
      </c>
      <c r="R1574" s="7">
        <f t="shared" si="99"/>
        <v>41.666666666666664</v>
      </c>
      <c r="S1574" s="12" t="s">
        <v>8321</v>
      </c>
      <c r="T1574" t="s">
        <v>8343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7">
        <v>9000</v>
      </c>
      <c r="E1575">
        <v>223</v>
      </c>
      <c r="F1575" t="s">
        <v>8220</v>
      </c>
      <c r="G1575" t="s">
        <v>8229</v>
      </c>
      <c r="H1575" t="s">
        <v>8251</v>
      </c>
      <c r="I1575" s="9">
        <v>1491019140</v>
      </c>
      <c r="J1575">
        <v>1487548802</v>
      </c>
      <c r="K1575" t="b">
        <v>0</v>
      </c>
      <c r="L1575">
        <v>3</v>
      </c>
      <c r="M1575" t="b">
        <v>0</v>
      </c>
      <c r="N1575" s="11">
        <f t="shared" si="98"/>
        <v>2.4777777777777779</v>
      </c>
      <c r="O1575" s="22">
        <f t="shared" si="96"/>
        <v>42786.000023148154</v>
      </c>
      <c r="P1575" s="18">
        <f t="shared" si="97"/>
        <v>42826.165972222225</v>
      </c>
      <c r="Q1575" t="s">
        <v>8290</v>
      </c>
      <c r="R1575" s="7">
        <f t="shared" si="99"/>
        <v>74.333333333333329</v>
      </c>
      <c r="S1575" s="12" t="s">
        <v>8321</v>
      </c>
      <c r="T1575" t="s">
        <v>8343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7">
        <v>10000</v>
      </c>
      <c r="E1576">
        <v>506</v>
      </c>
      <c r="F1576" t="s">
        <v>8220</v>
      </c>
      <c r="G1576" t="s">
        <v>8224</v>
      </c>
      <c r="H1576" t="s">
        <v>8246</v>
      </c>
      <c r="I1576" s="9">
        <v>1424211329</v>
      </c>
      <c r="J1576">
        <v>1421187329</v>
      </c>
      <c r="K1576" t="b">
        <v>0</v>
      </c>
      <c r="L1576">
        <v>6</v>
      </c>
      <c r="M1576" t="b">
        <v>0</v>
      </c>
      <c r="N1576" s="11">
        <f t="shared" si="98"/>
        <v>5.0599999999999996</v>
      </c>
      <c r="O1576" s="22">
        <f t="shared" si="96"/>
        <v>42017.927418981482</v>
      </c>
      <c r="P1576" s="18">
        <f t="shared" si="97"/>
        <v>42052.927418981482</v>
      </c>
      <c r="Q1576" t="s">
        <v>8290</v>
      </c>
      <c r="R1576" s="7">
        <f t="shared" si="99"/>
        <v>84.333333333333329</v>
      </c>
      <c r="S1576" s="12" t="s">
        <v>8321</v>
      </c>
      <c r="T1576" t="s">
        <v>8343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9">
        <v>1404909296</v>
      </c>
      <c r="J1577">
        <v>1402317296</v>
      </c>
      <c r="K1577" t="b">
        <v>0</v>
      </c>
      <c r="L1577">
        <v>35</v>
      </c>
      <c r="M1577" t="b">
        <v>0</v>
      </c>
      <c r="N1577" s="11">
        <f t="shared" si="98"/>
        <v>22.91</v>
      </c>
      <c r="O1577" s="22">
        <f t="shared" si="96"/>
        <v>41799.524259259262</v>
      </c>
      <c r="P1577" s="18">
        <f t="shared" si="97"/>
        <v>41829.524259259262</v>
      </c>
      <c r="Q1577" t="s">
        <v>8290</v>
      </c>
      <c r="R1577" s="7">
        <f t="shared" si="99"/>
        <v>65.457142857142856</v>
      </c>
      <c r="S1577" s="12" t="s">
        <v>8321</v>
      </c>
      <c r="T1577" t="s">
        <v>8343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7">
        <v>5000</v>
      </c>
      <c r="E1578">
        <v>650</v>
      </c>
      <c r="F1578" t="s">
        <v>8220</v>
      </c>
      <c r="G1578" t="s">
        <v>8224</v>
      </c>
      <c r="H1578" t="s">
        <v>8246</v>
      </c>
      <c r="I1578" s="9">
        <v>1435698368</v>
      </c>
      <c r="J1578">
        <v>1431810368</v>
      </c>
      <c r="K1578" t="b">
        <v>0</v>
      </c>
      <c r="L1578">
        <v>10</v>
      </c>
      <c r="M1578" t="b">
        <v>0</v>
      </c>
      <c r="N1578" s="11">
        <f t="shared" si="98"/>
        <v>13</v>
      </c>
      <c r="O1578" s="22">
        <f t="shared" si="96"/>
        <v>42140.879259259258</v>
      </c>
      <c r="P1578" s="18">
        <f t="shared" si="97"/>
        <v>42185.879259259258</v>
      </c>
      <c r="Q1578" t="s">
        <v>8290</v>
      </c>
      <c r="R1578" s="7">
        <f t="shared" si="99"/>
        <v>65</v>
      </c>
      <c r="S1578" s="12" t="s">
        <v>8321</v>
      </c>
      <c r="T1578" t="s">
        <v>8343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7">
        <v>10000</v>
      </c>
      <c r="E1579">
        <v>55</v>
      </c>
      <c r="F1579" t="s">
        <v>8220</v>
      </c>
      <c r="G1579" t="s">
        <v>8224</v>
      </c>
      <c r="H1579" t="s">
        <v>8246</v>
      </c>
      <c r="I1579" s="9">
        <v>1343161248</v>
      </c>
      <c r="J1579">
        <v>1337977248</v>
      </c>
      <c r="K1579" t="b">
        <v>0</v>
      </c>
      <c r="L1579">
        <v>2</v>
      </c>
      <c r="M1579" t="b">
        <v>0</v>
      </c>
      <c r="N1579" s="11">
        <f t="shared" si="98"/>
        <v>0.54999999999999993</v>
      </c>
      <c r="O1579" s="22">
        <f t="shared" si="96"/>
        <v>41054.847777777781</v>
      </c>
      <c r="P1579" s="18">
        <f t="shared" si="97"/>
        <v>41114.847777777781</v>
      </c>
      <c r="Q1579" t="s">
        <v>8290</v>
      </c>
      <c r="R1579" s="7">
        <f t="shared" si="99"/>
        <v>27.5</v>
      </c>
      <c r="S1579" s="12" t="s">
        <v>8321</v>
      </c>
      <c r="T1579" t="s">
        <v>8343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7">
        <v>1897</v>
      </c>
      <c r="E1580">
        <v>205</v>
      </c>
      <c r="F1580" t="s">
        <v>8220</v>
      </c>
      <c r="G1580" t="s">
        <v>8224</v>
      </c>
      <c r="H1580" t="s">
        <v>8246</v>
      </c>
      <c r="I1580" s="9">
        <v>1283392800</v>
      </c>
      <c r="J1580">
        <v>1281317691</v>
      </c>
      <c r="K1580" t="b">
        <v>0</v>
      </c>
      <c r="L1580">
        <v>4</v>
      </c>
      <c r="M1580" t="b">
        <v>0</v>
      </c>
      <c r="N1580" s="11">
        <f t="shared" si="98"/>
        <v>10.806536636794938</v>
      </c>
      <c r="O1580" s="22">
        <f t="shared" si="96"/>
        <v>40399.065868055557</v>
      </c>
      <c r="P1580" s="18">
        <f t="shared" si="97"/>
        <v>40423.083333333336</v>
      </c>
      <c r="Q1580" t="s">
        <v>8290</v>
      </c>
      <c r="R1580" s="7">
        <f t="shared" si="99"/>
        <v>51.25</v>
      </c>
      <c r="S1580" s="12" t="s">
        <v>8321</v>
      </c>
      <c r="T1580" t="s">
        <v>8343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7">
        <v>3333</v>
      </c>
      <c r="E1581">
        <v>28</v>
      </c>
      <c r="F1581" t="s">
        <v>8220</v>
      </c>
      <c r="G1581" t="s">
        <v>8224</v>
      </c>
      <c r="H1581" t="s">
        <v>8246</v>
      </c>
      <c r="I1581" s="9">
        <v>1377734091</v>
      </c>
      <c r="J1581">
        <v>1374882891</v>
      </c>
      <c r="K1581" t="b">
        <v>0</v>
      </c>
      <c r="L1581">
        <v>2</v>
      </c>
      <c r="M1581" t="b">
        <v>0</v>
      </c>
      <c r="N1581" s="11">
        <f t="shared" si="98"/>
        <v>0.84008400840084008</v>
      </c>
      <c r="O1581" s="22">
        <f t="shared" si="96"/>
        <v>41481.996423611112</v>
      </c>
      <c r="P1581" s="18">
        <f t="shared" si="97"/>
        <v>41514.996423611112</v>
      </c>
      <c r="Q1581" t="s">
        <v>8290</v>
      </c>
      <c r="R1581" s="7">
        <f t="shared" si="99"/>
        <v>14</v>
      </c>
      <c r="S1581" s="12" t="s">
        <v>8321</v>
      </c>
      <c r="T1581" t="s">
        <v>8343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7">
        <v>1750</v>
      </c>
      <c r="E1582">
        <v>0</v>
      </c>
      <c r="F1582" t="s">
        <v>8220</v>
      </c>
      <c r="G1582" t="s">
        <v>8224</v>
      </c>
      <c r="H1582" t="s">
        <v>8246</v>
      </c>
      <c r="I1582" s="9">
        <v>1337562726</v>
      </c>
      <c r="J1582">
        <v>1332378726</v>
      </c>
      <c r="K1582" t="b">
        <v>0</v>
      </c>
      <c r="L1582">
        <v>0</v>
      </c>
      <c r="M1582" t="b">
        <v>0</v>
      </c>
      <c r="N1582" s="11">
        <f t="shared" si="98"/>
        <v>0</v>
      </c>
      <c r="O1582" s="22">
        <f t="shared" si="96"/>
        <v>40990.050069444449</v>
      </c>
      <c r="P1582" s="18">
        <f t="shared" si="97"/>
        <v>41050.050069444449</v>
      </c>
      <c r="Q1582" t="s">
        <v>8290</v>
      </c>
      <c r="R1582" s="7" t="e">
        <f t="shared" si="99"/>
        <v>#DIV/0!</v>
      </c>
      <c r="S1582" s="12" t="s">
        <v>8321</v>
      </c>
      <c r="T1582" t="s">
        <v>8343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7">
        <v>1000</v>
      </c>
      <c r="E1583">
        <v>5</v>
      </c>
      <c r="F1583" t="s">
        <v>8221</v>
      </c>
      <c r="G1583" t="s">
        <v>8225</v>
      </c>
      <c r="H1583" t="s">
        <v>8247</v>
      </c>
      <c r="I1583" s="9">
        <v>1450521990</v>
      </c>
      <c r="J1583">
        <v>1447757190</v>
      </c>
      <c r="K1583" t="b">
        <v>0</v>
      </c>
      <c r="L1583">
        <v>1</v>
      </c>
      <c r="M1583" t="b">
        <v>0</v>
      </c>
      <c r="N1583" s="11">
        <f t="shared" si="98"/>
        <v>0.5</v>
      </c>
      <c r="O1583" s="22">
        <f t="shared" si="96"/>
        <v>42325.448958333334</v>
      </c>
      <c r="P1583" s="18">
        <f t="shared" si="97"/>
        <v>42357.448958333334</v>
      </c>
      <c r="Q1583" t="s">
        <v>8291</v>
      </c>
      <c r="R1583" s="7">
        <f t="shared" si="99"/>
        <v>5</v>
      </c>
      <c r="S1583" s="12" t="s">
        <v>8337</v>
      </c>
      <c r="T1583" t="s">
        <v>8344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7">
        <v>1000</v>
      </c>
      <c r="E1584">
        <v>93</v>
      </c>
      <c r="F1584" t="s">
        <v>8221</v>
      </c>
      <c r="G1584" t="s">
        <v>8224</v>
      </c>
      <c r="H1584" t="s">
        <v>8246</v>
      </c>
      <c r="I1584" s="9">
        <v>1445894400</v>
      </c>
      <c r="J1584">
        <v>1440961053</v>
      </c>
      <c r="K1584" t="b">
        <v>0</v>
      </c>
      <c r="L1584">
        <v>3</v>
      </c>
      <c r="M1584" t="b">
        <v>0</v>
      </c>
      <c r="N1584" s="11">
        <f t="shared" si="98"/>
        <v>9.3000000000000007</v>
      </c>
      <c r="O1584" s="22">
        <f t="shared" si="96"/>
        <v>42246.789965277778</v>
      </c>
      <c r="P1584" s="18">
        <f t="shared" si="97"/>
        <v>42303.888888888891</v>
      </c>
      <c r="Q1584" t="s">
        <v>8291</v>
      </c>
      <c r="R1584" s="7">
        <f t="shared" si="99"/>
        <v>31</v>
      </c>
      <c r="S1584" s="12" t="s">
        <v>8337</v>
      </c>
      <c r="T1584" t="s">
        <v>8344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7">
        <v>20000</v>
      </c>
      <c r="E1585">
        <v>15</v>
      </c>
      <c r="F1585" t="s">
        <v>8221</v>
      </c>
      <c r="G1585" t="s">
        <v>8225</v>
      </c>
      <c r="H1585" t="s">
        <v>8247</v>
      </c>
      <c r="I1585" s="9">
        <v>1411681391</v>
      </c>
      <c r="J1585">
        <v>1409089391</v>
      </c>
      <c r="K1585" t="b">
        <v>0</v>
      </c>
      <c r="L1585">
        <v>1</v>
      </c>
      <c r="M1585" t="b">
        <v>0</v>
      </c>
      <c r="N1585" s="11">
        <f t="shared" si="98"/>
        <v>7.4999999999999997E-2</v>
      </c>
      <c r="O1585" s="22">
        <f t="shared" si="96"/>
        <v>41877.904988425929</v>
      </c>
      <c r="P1585" s="18">
        <f t="shared" si="97"/>
        <v>41907.904988425929</v>
      </c>
      <c r="Q1585" t="s">
        <v>8291</v>
      </c>
      <c r="R1585" s="7">
        <f t="shared" si="99"/>
        <v>15</v>
      </c>
      <c r="S1585" s="12" t="s">
        <v>8337</v>
      </c>
      <c r="T1585" t="s">
        <v>8344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7">
        <v>1200</v>
      </c>
      <c r="E1586">
        <v>0</v>
      </c>
      <c r="F1586" t="s">
        <v>8221</v>
      </c>
      <c r="G1586" t="s">
        <v>8224</v>
      </c>
      <c r="H1586" t="s">
        <v>8246</v>
      </c>
      <c r="I1586" s="9">
        <v>1401464101</v>
      </c>
      <c r="J1586">
        <v>1400600101</v>
      </c>
      <c r="K1586" t="b">
        <v>0</v>
      </c>
      <c r="L1586">
        <v>0</v>
      </c>
      <c r="M1586" t="b">
        <v>0</v>
      </c>
      <c r="N1586" s="11">
        <f t="shared" si="98"/>
        <v>0</v>
      </c>
      <c r="O1586" s="22">
        <f t="shared" si="96"/>
        <v>41779.649317129632</v>
      </c>
      <c r="P1586" s="18">
        <f t="shared" si="97"/>
        <v>41789.649317129632</v>
      </c>
      <c r="Q1586" t="s">
        <v>8291</v>
      </c>
      <c r="R1586" s="7" t="e">
        <f t="shared" si="99"/>
        <v>#DIV/0!</v>
      </c>
      <c r="S1586" s="12" t="s">
        <v>8337</v>
      </c>
      <c r="T1586" t="s">
        <v>8344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7">
        <v>2000</v>
      </c>
      <c r="E1587">
        <v>1580</v>
      </c>
      <c r="F1587" t="s">
        <v>8221</v>
      </c>
      <c r="G1587" t="s">
        <v>8229</v>
      </c>
      <c r="H1587" t="s">
        <v>8251</v>
      </c>
      <c r="I1587" s="9">
        <v>1482663600</v>
      </c>
      <c r="J1587">
        <v>1480800568</v>
      </c>
      <c r="K1587" t="b">
        <v>0</v>
      </c>
      <c r="L1587">
        <v>12</v>
      </c>
      <c r="M1587" t="b">
        <v>0</v>
      </c>
      <c r="N1587" s="11">
        <f t="shared" si="98"/>
        <v>79</v>
      </c>
      <c r="O1587" s="22">
        <f t="shared" si="96"/>
        <v>42707.895462962959</v>
      </c>
      <c r="P1587" s="18">
        <f t="shared" si="97"/>
        <v>42729.458333333328</v>
      </c>
      <c r="Q1587" t="s">
        <v>8291</v>
      </c>
      <c r="R1587" s="7">
        <f t="shared" si="99"/>
        <v>131.66666666666666</v>
      </c>
      <c r="S1587" s="12" t="s">
        <v>8337</v>
      </c>
      <c r="T1587" t="s">
        <v>8344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7">
        <v>1500</v>
      </c>
      <c r="E1588">
        <v>0</v>
      </c>
      <c r="F1588" t="s">
        <v>8221</v>
      </c>
      <c r="G1588" t="s">
        <v>8224</v>
      </c>
      <c r="H1588" t="s">
        <v>8246</v>
      </c>
      <c r="I1588" s="9">
        <v>1428197422</v>
      </c>
      <c r="J1588">
        <v>1425609022</v>
      </c>
      <c r="K1588" t="b">
        <v>0</v>
      </c>
      <c r="L1588">
        <v>0</v>
      </c>
      <c r="M1588" t="b">
        <v>0</v>
      </c>
      <c r="N1588" s="11">
        <f t="shared" si="98"/>
        <v>0</v>
      </c>
      <c r="O1588" s="22">
        <f t="shared" si="96"/>
        <v>42069.104421296302</v>
      </c>
      <c r="P1588" s="18">
        <f t="shared" si="97"/>
        <v>42099.062754629631</v>
      </c>
      <c r="Q1588" t="s">
        <v>8291</v>
      </c>
      <c r="R1588" s="7" t="e">
        <f t="shared" si="99"/>
        <v>#DIV/0!</v>
      </c>
      <c r="S1588" s="12" t="s">
        <v>8337</v>
      </c>
      <c r="T1588" t="s">
        <v>8344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7">
        <v>7500</v>
      </c>
      <c r="E1589">
        <v>1</v>
      </c>
      <c r="F1589" t="s">
        <v>8221</v>
      </c>
      <c r="G1589" t="s">
        <v>8224</v>
      </c>
      <c r="H1589" t="s">
        <v>8246</v>
      </c>
      <c r="I1589" s="9">
        <v>1418510965</v>
      </c>
      <c r="J1589">
        <v>1415918965</v>
      </c>
      <c r="K1589" t="b">
        <v>0</v>
      </c>
      <c r="L1589">
        <v>1</v>
      </c>
      <c r="M1589" t="b">
        <v>0</v>
      </c>
      <c r="N1589" s="11">
        <f t="shared" si="98"/>
        <v>1.3333333333333334E-2</v>
      </c>
      <c r="O1589" s="22">
        <f t="shared" si="96"/>
        <v>41956.950983796298</v>
      </c>
      <c r="P1589" s="18">
        <f t="shared" si="97"/>
        <v>41986.950983796298</v>
      </c>
      <c r="Q1589" t="s">
        <v>8291</v>
      </c>
      <c r="R1589" s="7">
        <f t="shared" si="99"/>
        <v>1</v>
      </c>
      <c r="S1589" s="12" t="s">
        <v>8337</v>
      </c>
      <c r="T1589" t="s">
        <v>8344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7">
        <v>516</v>
      </c>
      <c r="E1590">
        <v>0</v>
      </c>
      <c r="F1590" t="s">
        <v>8221</v>
      </c>
      <c r="G1590" t="s">
        <v>8224</v>
      </c>
      <c r="H1590" t="s">
        <v>8246</v>
      </c>
      <c r="I1590" s="9">
        <v>1422735120</v>
      </c>
      <c r="J1590">
        <v>1420091999</v>
      </c>
      <c r="K1590" t="b">
        <v>0</v>
      </c>
      <c r="L1590">
        <v>0</v>
      </c>
      <c r="M1590" t="b">
        <v>0</v>
      </c>
      <c r="N1590" s="11">
        <f t="shared" si="98"/>
        <v>0</v>
      </c>
      <c r="O1590" s="22">
        <f t="shared" si="96"/>
        <v>42005.24998842593</v>
      </c>
      <c r="P1590" s="18">
        <f t="shared" si="97"/>
        <v>42035.841666666667</v>
      </c>
      <c r="Q1590" t="s">
        <v>8291</v>
      </c>
      <c r="R1590" s="7" t="e">
        <f t="shared" si="99"/>
        <v>#DIV/0!</v>
      </c>
      <c r="S1590" s="12" t="s">
        <v>8337</v>
      </c>
      <c r="T1590" t="s">
        <v>8344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7">
        <v>1200</v>
      </c>
      <c r="E1591">
        <v>0</v>
      </c>
      <c r="F1591" t="s">
        <v>8221</v>
      </c>
      <c r="G1591" t="s">
        <v>8224</v>
      </c>
      <c r="H1591" t="s">
        <v>8246</v>
      </c>
      <c r="I1591" s="9">
        <v>1444433886</v>
      </c>
      <c r="J1591">
        <v>1441841886</v>
      </c>
      <c r="K1591" t="b">
        <v>0</v>
      </c>
      <c r="L1591">
        <v>0</v>
      </c>
      <c r="M1591" t="b">
        <v>0</v>
      </c>
      <c r="N1591" s="11">
        <f t="shared" si="98"/>
        <v>0</v>
      </c>
      <c r="O1591" s="22">
        <f t="shared" si="96"/>
        <v>42256.984791666662</v>
      </c>
      <c r="P1591" s="18">
        <f t="shared" si="97"/>
        <v>42286.984791666662</v>
      </c>
      <c r="Q1591" t="s">
        <v>8291</v>
      </c>
      <c r="R1591" s="7" t="e">
        <f t="shared" si="99"/>
        <v>#DIV/0!</v>
      </c>
      <c r="S1591" s="12" t="s">
        <v>8337</v>
      </c>
      <c r="T1591" t="s">
        <v>8344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7">
        <v>60000</v>
      </c>
      <c r="E1592">
        <v>1020</v>
      </c>
      <c r="F1592" t="s">
        <v>8221</v>
      </c>
      <c r="G1592" t="s">
        <v>8237</v>
      </c>
      <c r="H1592" t="s">
        <v>8249</v>
      </c>
      <c r="I1592" s="9">
        <v>1443040464</v>
      </c>
      <c r="J1592">
        <v>1440448464</v>
      </c>
      <c r="K1592" t="b">
        <v>0</v>
      </c>
      <c r="L1592">
        <v>2</v>
      </c>
      <c r="M1592" t="b">
        <v>0</v>
      </c>
      <c r="N1592" s="11">
        <f t="shared" si="98"/>
        <v>1.7000000000000002</v>
      </c>
      <c r="O1592" s="22">
        <f t="shared" si="96"/>
        <v>42240.857222222221</v>
      </c>
      <c r="P1592" s="18">
        <f t="shared" si="97"/>
        <v>42270.857222222221</v>
      </c>
      <c r="Q1592" t="s">
        <v>8291</v>
      </c>
      <c r="R1592" s="7">
        <f t="shared" si="99"/>
        <v>510</v>
      </c>
      <c r="S1592" s="12" t="s">
        <v>8337</v>
      </c>
      <c r="T1592" t="s">
        <v>8344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7">
        <v>14000</v>
      </c>
      <c r="E1593">
        <v>4092</v>
      </c>
      <c r="F1593" t="s">
        <v>8221</v>
      </c>
      <c r="G1593" t="s">
        <v>8225</v>
      </c>
      <c r="H1593" t="s">
        <v>8247</v>
      </c>
      <c r="I1593" s="9">
        <v>1459700741</v>
      </c>
      <c r="J1593">
        <v>1457112341</v>
      </c>
      <c r="K1593" t="b">
        <v>0</v>
      </c>
      <c r="L1593">
        <v>92</v>
      </c>
      <c r="M1593" t="b">
        <v>0</v>
      </c>
      <c r="N1593" s="11">
        <f t="shared" si="98"/>
        <v>29.228571428571428</v>
      </c>
      <c r="O1593" s="22">
        <f t="shared" si="96"/>
        <v>42433.726168981477</v>
      </c>
      <c r="P1593" s="18">
        <f t="shared" si="97"/>
        <v>42463.68450231482</v>
      </c>
      <c r="Q1593" t="s">
        <v>8291</v>
      </c>
      <c r="R1593" s="7">
        <f t="shared" si="99"/>
        <v>44.478260869565219</v>
      </c>
      <c r="S1593" s="12" t="s">
        <v>8337</v>
      </c>
      <c r="T1593" t="s">
        <v>8344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7">
        <v>25</v>
      </c>
      <c r="E1594">
        <v>0</v>
      </c>
      <c r="F1594" t="s">
        <v>8221</v>
      </c>
      <c r="G1594" t="s">
        <v>8224</v>
      </c>
      <c r="H1594" t="s">
        <v>8246</v>
      </c>
      <c r="I1594" s="9">
        <v>1427503485</v>
      </c>
      <c r="J1594">
        <v>1423619085</v>
      </c>
      <c r="K1594" t="b">
        <v>0</v>
      </c>
      <c r="L1594">
        <v>0</v>
      </c>
      <c r="M1594" t="b">
        <v>0</v>
      </c>
      <c r="N1594" s="11">
        <f t="shared" si="98"/>
        <v>0</v>
      </c>
      <c r="O1594" s="22">
        <f t="shared" si="96"/>
        <v>42046.072743055556</v>
      </c>
      <c r="P1594" s="18">
        <f t="shared" si="97"/>
        <v>42091.031076388885</v>
      </c>
      <c r="Q1594" t="s">
        <v>8291</v>
      </c>
      <c r="R1594" s="7" t="e">
        <f t="shared" si="99"/>
        <v>#DIV/0!</v>
      </c>
      <c r="S1594" s="12" t="s">
        <v>8337</v>
      </c>
      <c r="T1594" t="s">
        <v>8344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7">
        <v>22000</v>
      </c>
      <c r="E1595">
        <v>3</v>
      </c>
      <c r="F1595" t="s">
        <v>8221</v>
      </c>
      <c r="G1595" t="s">
        <v>8224</v>
      </c>
      <c r="H1595" t="s">
        <v>8246</v>
      </c>
      <c r="I1595" s="9">
        <v>1425154655</v>
      </c>
      <c r="J1595">
        <v>1422562655</v>
      </c>
      <c r="K1595" t="b">
        <v>0</v>
      </c>
      <c r="L1595">
        <v>3</v>
      </c>
      <c r="M1595" t="b">
        <v>0</v>
      </c>
      <c r="N1595" s="11">
        <f t="shared" si="98"/>
        <v>1.3636363636363637E-2</v>
      </c>
      <c r="O1595" s="22">
        <f t="shared" si="96"/>
        <v>42033.845543981486</v>
      </c>
      <c r="P1595" s="18">
        <f t="shared" si="97"/>
        <v>42063.845543981486</v>
      </c>
      <c r="Q1595" t="s">
        <v>8291</v>
      </c>
      <c r="R1595" s="7">
        <f t="shared" si="99"/>
        <v>1</v>
      </c>
      <c r="S1595" s="12" t="s">
        <v>8337</v>
      </c>
      <c r="T1595" t="s">
        <v>8344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7">
        <v>1000</v>
      </c>
      <c r="E1596">
        <v>205</v>
      </c>
      <c r="F1596" t="s">
        <v>8221</v>
      </c>
      <c r="G1596" t="s">
        <v>8224</v>
      </c>
      <c r="H1596" t="s">
        <v>8246</v>
      </c>
      <c r="I1596" s="9">
        <v>1463329260</v>
      </c>
      <c r="J1596">
        <v>1458147982</v>
      </c>
      <c r="K1596" t="b">
        <v>0</v>
      </c>
      <c r="L1596">
        <v>10</v>
      </c>
      <c r="M1596" t="b">
        <v>0</v>
      </c>
      <c r="N1596" s="11">
        <f t="shared" si="98"/>
        <v>20.5</v>
      </c>
      <c r="O1596" s="22">
        <f t="shared" si="96"/>
        <v>42445.712754629625</v>
      </c>
      <c r="P1596" s="18">
        <f t="shared" si="97"/>
        <v>42505.681249999994</v>
      </c>
      <c r="Q1596" t="s">
        <v>8291</v>
      </c>
      <c r="R1596" s="7">
        <f t="shared" si="99"/>
        <v>20.5</v>
      </c>
      <c r="S1596" s="12" t="s">
        <v>8337</v>
      </c>
      <c r="T1596" t="s">
        <v>8344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9">
        <v>1403122380</v>
      </c>
      <c r="J1597">
        <v>1400634728</v>
      </c>
      <c r="K1597" t="b">
        <v>0</v>
      </c>
      <c r="L1597">
        <v>7</v>
      </c>
      <c r="M1597" t="b">
        <v>0</v>
      </c>
      <c r="N1597" s="11">
        <f t="shared" si="98"/>
        <v>0.27999999999999997</v>
      </c>
      <c r="O1597" s="22">
        <f t="shared" si="96"/>
        <v>41780.050092592595</v>
      </c>
      <c r="P1597" s="18">
        <f t="shared" si="97"/>
        <v>41808.842361111114</v>
      </c>
      <c r="Q1597" t="s">
        <v>8291</v>
      </c>
      <c r="R1597" s="7">
        <f t="shared" si="99"/>
        <v>40</v>
      </c>
      <c r="S1597" s="12" t="s">
        <v>8337</v>
      </c>
      <c r="T1597" t="s">
        <v>8344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7">
        <v>3250</v>
      </c>
      <c r="E1598">
        <v>75</v>
      </c>
      <c r="F1598" t="s">
        <v>8221</v>
      </c>
      <c r="G1598" t="s">
        <v>8225</v>
      </c>
      <c r="H1598" t="s">
        <v>8247</v>
      </c>
      <c r="I1598" s="9">
        <v>1418469569</v>
      </c>
      <c r="J1598">
        <v>1414577969</v>
      </c>
      <c r="K1598" t="b">
        <v>0</v>
      </c>
      <c r="L1598">
        <v>3</v>
      </c>
      <c r="M1598" t="b">
        <v>0</v>
      </c>
      <c r="N1598" s="11">
        <f t="shared" si="98"/>
        <v>2.3076923076923079</v>
      </c>
      <c r="O1598" s="22">
        <f t="shared" si="96"/>
        <v>41941.430196759262</v>
      </c>
      <c r="P1598" s="18">
        <f t="shared" si="97"/>
        <v>41986.471863425926</v>
      </c>
      <c r="Q1598" t="s">
        <v>8291</v>
      </c>
      <c r="R1598" s="7">
        <f t="shared" si="99"/>
        <v>25</v>
      </c>
      <c r="S1598" s="12" t="s">
        <v>8337</v>
      </c>
      <c r="T1598" t="s">
        <v>8344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7">
        <v>15000</v>
      </c>
      <c r="E1599">
        <v>0</v>
      </c>
      <c r="F1599" t="s">
        <v>8221</v>
      </c>
      <c r="G1599" t="s">
        <v>8224</v>
      </c>
      <c r="H1599" t="s">
        <v>8246</v>
      </c>
      <c r="I1599" s="9">
        <v>1474360197</v>
      </c>
      <c r="J1599">
        <v>1471768197</v>
      </c>
      <c r="K1599" t="b">
        <v>0</v>
      </c>
      <c r="L1599">
        <v>0</v>
      </c>
      <c r="M1599" t="b">
        <v>0</v>
      </c>
      <c r="N1599" s="11">
        <f t="shared" si="98"/>
        <v>0</v>
      </c>
      <c r="O1599" s="22">
        <f t="shared" si="96"/>
        <v>42603.354131944448</v>
      </c>
      <c r="P1599" s="18">
        <f t="shared" si="97"/>
        <v>42633.354131944448</v>
      </c>
      <c r="Q1599" t="s">
        <v>8291</v>
      </c>
      <c r="R1599" s="7" t="e">
        <f t="shared" si="99"/>
        <v>#DIV/0!</v>
      </c>
      <c r="S1599" s="12" t="s">
        <v>8337</v>
      </c>
      <c r="T1599" t="s">
        <v>8344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7">
        <v>800</v>
      </c>
      <c r="E1600">
        <v>1</v>
      </c>
      <c r="F1600" t="s">
        <v>8221</v>
      </c>
      <c r="G1600" t="s">
        <v>8224</v>
      </c>
      <c r="H1600" t="s">
        <v>8246</v>
      </c>
      <c r="I1600" s="9">
        <v>1437926458</v>
      </c>
      <c r="J1600">
        <v>1432742458</v>
      </c>
      <c r="K1600" t="b">
        <v>0</v>
      </c>
      <c r="L1600">
        <v>1</v>
      </c>
      <c r="M1600" t="b">
        <v>0</v>
      </c>
      <c r="N1600" s="11">
        <f t="shared" si="98"/>
        <v>0.125</v>
      </c>
      <c r="O1600" s="22">
        <f t="shared" si="96"/>
        <v>42151.667337962965</v>
      </c>
      <c r="P1600" s="18">
        <f t="shared" si="97"/>
        <v>42211.667337962965</v>
      </c>
      <c r="Q1600" t="s">
        <v>8291</v>
      </c>
      <c r="R1600" s="7">
        <f t="shared" si="99"/>
        <v>1</v>
      </c>
      <c r="S1600" s="12" t="s">
        <v>8337</v>
      </c>
      <c r="T1600" t="s">
        <v>8344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7">
        <v>500</v>
      </c>
      <c r="E1601">
        <v>0</v>
      </c>
      <c r="F1601" t="s">
        <v>8221</v>
      </c>
      <c r="G1601" t="s">
        <v>8225</v>
      </c>
      <c r="H1601" t="s">
        <v>8247</v>
      </c>
      <c r="I1601" s="9">
        <v>1460116576</v>
      </c>
      <c r="J1601">
        <v>1457528176</v>
      </c>
      <c r="K1601" t="b">
        <v>0</v>
      </c>
      <c r="L1601">
        <v>0</v>
      </c>
      <c r="M1601" t="b">
        <v>0</v>
      </c>
      <c r="N1601" s="11">
        <f t="shared" si="98"/>
        <v>0</v>
      </c>
      <c r="O1601" s="22">
        <f t="shared" si="96"/>
        <v>42438.53907407407</v>
      </c>
      <c r="P1601" s="18">
        <f t="shared" si="97"/>
        <v>42468.497407407413</v>
      </c>
      <c r="Q1601" t="s">
        <v>8291</v>
      </c>
      <c r="R1601" s="7" t="e">
        <f t="shared" si="99"/>
        <v>#DIV/0!</v>
      </c>
      <c r="S1601" s="12" t="s">
        <v>8337</v>
      </c>
      <c r="T1601" t="s">
        <v>8344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7">
        <v>5000</v>
      </c>
      <c r="E1602">
        <v>367</v>
      </c>
      <c r="F1602" t="s">
        <v>8221</v>
      </c>
      <c r="G1602" t="s">
        <v>8224</v>
      </c>
      <c r="H1602" t="s">
        <v>8246</v>
      </c>
      <c r="I1602" s="9">
        <v>1405401060</v>
      </c>
      <c r="J1602">
        <v>1401585752</v>
      </c>
      <c r="K1602" t="b">
        <v>0</v>
      </c>
      <c r="L1602">
        <v>9</v>
      </c>
      <c r="M1602" t="b">
        <v>0</v>
      </c>
      <c r="N1602" s="11">
        <f t="shared" si="98"/>
        <v>7.3400000000000007</v>
      </c>
      <c r="O1602" s="22">
        <f t="shared" ref="O1602:O1665" si="100">(((J1602/60)/60)/24)+DATE(1970,1,1)</f>
        <v>41791.057314814818</v>
      </c>
      <c r="P1602" s="18">
        <f t="shared" ref="P1602:P1665" si="101">(((I1602/60)/60)/24)+DATE(1970,1,1)</f>
        <v>41835.21597222222</v>
      </c>
      <c r="Q1602" t="s">
        <v>8291</v>
      </c>
      <c r="R1602" s="7">
        <f t="shared" si="99"/>
        <v>40.777777777777779</v>
      </c>
      <c r="S1602" s="12" t="s">
        <v>8337</v>
      </c>
      <c r="T1602" t="s">
        <v>8344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7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9">
        <v>1304561633</v>
      </c>
      <c r="J1603">
        <v>1301969633</v>
      </c>
      <c r="K1603" t="b">
        <v>0</v>
      </c>
      <c r="L1603">
        <v>56</v>
      </c>
      <c r="M1603" t="b">
        <v>1</v>
      </c>
      <c r="N1603" s="11">
        <f t="shared" ref="N1603:N1666" si="102">E1603/D1603*100</f>
        <v>108.2492</v>
      </c>
      <c r="O1603" s="22">
        <f t="shared" si="100"/>
        <v>40638.092974537038</v>
      </c>
      <c r="P1603" s="18">
        <f t="shared" si="101"/>
        <v>40668.092974537038</v>
      </c>
      <c r="Q1603" t="s">
        <v>8276</v>
      </c>
      <c r="R1603" s="7">
        <f t="shared" ref="R1603:R1666" si="103">E1603/L1603</f>
        <v>48.325535714285714</v>
      </c>
      <c r="S1603" s="12" t="s">
        <v>8324</v>
      </c>
      <c r="T1603" t="s">
        <v>8325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7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9">
        <v>1318633200</v>
      </c>
      <c r="J1604">
        <v>1314947317</v>
      </c>
      <c r="K1604" t="b">
        <v>0</v>
      </c>
      <c r="L1604">
        <v>32</v>
      </c>
      <c r="M1604" t="b">
        <v>1</v>
      </c>
      <c r="N1604" s="11">
        <f t="shared" si="102"/>
        <v>100.16666666666667</v>
      </c>
      <c r="O1604" s="22">
        <f t="shared" si="100"/>
        <v>40788.297650462962</v>
      </c>
      <c r="P1604" s="18">
        <f t="shared" si="101"/>
        <v>40830.958333333336</v>
      </c>
      <c r="Q1604" t="s">
        <v>8276</v>
      </c>
      <c r="R1604" s="7">
        <f t="shared" si="103"/>
        <v>46.953125</v>
      </c>
      <c r="S1604" s="12" t="s">
        <v>8324</v>
      </c>
      <c r="T1604" t="s">
        <v>8325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7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9">
        <v>1327723459</v>
      </c>
      <c r="J1605">
        <v>1322539459</v>
      </c>
      <c r="K1605" t="b">
        <v>0</v>
      </c>
      <c r="L1605">
        <v>30</v>
      </c>
      <c r="M1605" t="b">
        <v>1</v>
      </c>
      <c r="N1605" s="11">
        <f t="shared" si="102"/>
        <v>100.03299999999999</v>
      </c>
      <c r="O1605" s="22">
        <f t="shared" si="100"/>
        <v>40876.169664351852</v>
      </c>
      <c r="P1605" s="18">
        <f t="shared" si="101"/>
        <v>40936.169664351852</v>
      </c>
      <c r="Q1605" t="s">
        <v>8276</v>
      </c>
      <c r="R1605" s="7">
        <f t="shared" si="103"/>
        <v>66.688666666666663</v>
      </c>
      <c r="S1605" s="12" t="s">
        <v>8324</v>
      </c>
      <c r="T1605" t="s">
        <v>8325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7">
        <v>2800</v>
      </c>
      <c r="E1606">
        <v>3419</v>
      </c>
      <c r="F1606" t="s">
        <v>8219</v>
      </c>
      <c r="G1606" t="s">
        <v>8224</v>
      </c>
      <c r="H1606" t="s">
        <v>8246</v>
      </c>
      <c r="I1606" s="9">
        <v>1332011835</v>
      </c>
      <c r="J1606">
        <v>1328559435</v>
      </c>
      <c r="K1606" t="b">
        <v>0</v>
      </c>
      <c r="L1606">
        <v>70</v>
      </c>
      <c r="M1606" t="b">
        <v>1</v>
      </c>
      <c r="N1606" s="11">
        <f t="shared" si="102"/>
        <v>122.10714285714286</v>
      </c>
      <c r="O1606" s="22">
        <f t="shared" si="100"/>
        <v>40945.845312500001</v>
      </c>
      <c r="P1606" s="18">
        <f t="shared" si="101"/>
        <v>40985.80364583333</v>
      </c>
      <c r="Q1606" t="s">
        <v>8276</v>
      </c>
      <c r="R1606" s="7">
        <f t="shared" si="103"/>
        <v>48.842857142857142</v>
      </c>
      <c r="S1606" s="12" t="s">
        <v>8324</v>
      </c>
      <c r="T1606" t="s">
        <v>8325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9">
        <v>1312182000</v>
      </c>
      <c r="J1607">
        <v>1311380313</v>
      </c>
      <c r="K1607" t="b">
        <v>0</v>
      </c>
      <c r="L1607">
        <v>44</v>
      </c>
      <c r="M1607" t="b">
        <v>1</v>
      </c>
      <c r="N1607" s="11">
        <f t="shared" si="102"/>
        <v>100.69333333333334</v>
      </c>
      <c r="O1607" s="22">
        <f t="shared" si="100"/>
        <v>40747.012881944444</v>
      </c>
      <c r="P1607" s="18">
        <f t="shared" si="101"/>
        <v>40756.291666666664</v>
      </c>
      <c r="Q1607" t="s">
        <v>8276</v>
      </c>
      <c r="R1607" s="7">
        <f t="shared" si="103"/>
        <v>137.30909090909091</v>
      </c>
      <c r="S1607" s="12" t="s">
        <v>8324</v>
      </c>
      <c r="T1607" t="s">
        <v>8325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7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9">
        <v>1300930838</v>
      </c>
      <c r="J1608">
        <v>1293158438</v>
      </c>
      <c r="K1608" t="b">
        <v>0</v>
      </c>
      <c r="L1608">
        <v>92</v>
      </c>
      <c r="M1608" t="b">
        <v>1</v>
      </c>
      <c r="N1608" s="11">
        <f t="shared" si="102"/>
        <v>101.004125</v>
      </c>
      <c r="O1608" s="22">
        <f t="shared" si="100"/>
        <v>40536.111550925925</v>
      </c>
      <c r="P1608" s="18">
        <f t="shared" si="101"/>
        <v>40626.069884259261</v>
      </c>
      <c r="Q1608" t="s">
        <v>8276</v>
      </c>
      <c r="R1608" s="7">
        <f t="shared" si="103"/>
        <v>87.829673913043479</v>
      </c>
      <c r="S1608" s="12" t="s">
        <v>8324</v>
      </c>
      <c r="T1608" t="s">
        <v>8325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7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>
        <f t="shared" si="102"/>
        <v>145.11000000000001</v>
      </c>
      <c r="O1609" s="22">
        <f t="shared" si="100"/>
        <v>41053.80846064815</v>
      </c>
      <c r="P1609" s="18">
        <f t="shared" si="101"/>
        <v>41074.80846064815</v>
      </c>
      <c r="Q1609" t="s">
        <v>8276</v>
      </c>
      <c r="R1609" s="7">
        <f t="shared" si="103"/>
        <v>70.785365853658533</v>
      </c>
      <c r="S1609" s="12" t="s">
        <v>8324</v>
      </c>
      <c r="T1609" t="s">
        <v>8325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7">
        <v>1200</v>
      </c>
      <c r="E1610">
        <v>1215</v>
      </c>
      <c r="F1610" t="s">
        <v>8219</v>
      </c>
      <c r="G1610" t="s">
        <v>8224</v>
      </c>
      <c r="H1610" t="s">
        <v>8246</v>
      </c>
      <c r="I1610" s="9">
        <v>1388553960</v>
      </c>
      <c r="J1610">
        <v>1385754986</v>
      </c>
      <c r="K1610" t="b">
        <v>0</v>
      </c>
      <c r="L1610">
        <v>23</v>
      </c>
      <c r="M1610" t="b">
        <v>1</v>
      </c>
      <c r="N1610" s="11">
        <f t="shared" si="102"/>
        <v>101.25</v>
      </c>
      <c r="O1610" s="22">
        <f t="shared" si="100"/>
        <v>41607.83085648148</v>
      </c>
      <c r="P1610" s="18">
        <f t="shared" si="101"/>
        <v>41640.226388888892</v>
      </c>
      <c r="Q1610" t="s">
        <v>8276</v>
      </c>
      <c r="R1610" s="7">
        <f t="shared" si="103"/>
        <v>52.826086956521742</v>
      </c>
      <c r="S1610" s="12" t="s">
        <v>8324</v>
      </c>
      <c r="T1610" t="s">
        <v>8325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7">
        <v>1500</v>
      </c>
      <c r="E1611">
        <v>1775</v>
      </c>
      <c r="F1611" t="s">
        <v>8219</v>
      </c>
      <c r="G1611" t="s">
        <v>8224</v>
      </c>
      <c r="H1611" t="s">
        <v>8246</v>
      </c>
      <c r="I1611" s="9">
        <v>1320220800</v>
      </c>
      <c r="J1611">
        <v>1315612909</v>
      </c>
      <c r="K1611" t="b">
        <v>0</v>
      </c>
      <c r="L1611">
        <v>4</v>
      </c>
      <c r="M1611" t="b">
        <v>1</v>
      </c>
      <c r="N1611" s="11">
        <f t="shared" si="102"/>
        <v>118.33333333333333</v>
      </c>
      <c r="O1611" s="22">
        <f t="shared" si="100"/>
        <v>40796.001261574071</v>
      </c>
      <c r="P1611" s="18">
        <f t="shared" si="101"/>
        <v>40849.333333333336</v>
      </c>
      <c r="Q1611" t="s">
        <v>8276</v>
      </c>
      <c r="R1611" s="7">
        <f t="shared" si="103"/>
        <v>443.75</v>
      </c>
      <c r="S1611" s="12" t="s">
        <v>8324</v>
      </c>
      <c r="T1611" t="s">
        <v>8325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7">
        <v>2000</v>
      </c>
      <c r="E1612">
        <v>5437</v>
      </c>
      <c r="F1612" t="s">
        <v>8219</v>
      </c>
      <c r="G1612" t="s">
        <v>8224</v>
      </c>
      <c r="H1612" t="s">
        <v>8246</v>
      </c>
      <c r="I1612" s="9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>
        <f t="shared" si="102"/>
        <v>271.85000000000002</v>
      </c>
      <c r="O1612" s="22">
        <f t="shared" si="100"/>
        <v>41228.924884259257</v>
      </c>
      <c r="P1612" s="18">
        <f t="shared" si="101"/>
        <v>41258.924884259257</v>
      </c>
      <c r="Q1612" t="s">
        <v>8276</v>
      </c>
      <c r="R1612" s="7">
        <f t="shared" si="103"/>
        <v>48.544642857142854</v>
      </c>
      <c r="S1612" s="12" t="s">
        <v>8324</v>
      </c>
      <c r="T1612" t="s">
        <v>8325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7">
        <v>800</v>
      </c>
      <c r="E1613">
        <v>1001</v>
      </c>
      <c r="F1613" t="s">
        <v>8219</v>
      </c>
      <c r="G1613" t="s">
        <v>8224</v>
      </c>
      <c r="H1613" t="s">
        <v>8246</v>
      </c>
      <c r="I1613" s="9">
        <v>1370390432</v>
      </c>
      <c r="J1613">
        <v>1368576032</v>
      </c>
      <c r="K1613" t="b">
        <v>0</v>
      </c>
      <c r="L1613">
        <v>27</v>
      </c>
      <c r="M1613" t="b">
        <v>1</v>
      </c>
      <c r="N1613" s="11">
        <f t="shared" si="102"/>
        <v>125.125</v>
      </c>
      <c r="O1613" s="22">
        <f t="shared" si="100"/>
        <v>41409.00037037037</v>
      </c>
      <c r="P1613" s="18">
        <f t="shared" si="101"/>
        <v>41430.00037037037</v>
      </c>
      <c r="Q1613" t="s">
        <v>8276</v>
      </c>
      <c r="R1613" s="7">
        <f t="shared" si="103"/>
        <v>37.074074074074076</v>
      </c>
      <c r="S1613" s="12" t="s">
        <v>8324</v>
      </c>
      <c r="T1613" t="s">
        <v>8325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7">
        <v>500</v>
      </c>
      <c r="E1614">
        <v>550</v>
      </c>
      <c r="F1614" t="s">
        <v>8219</v>
      </c>
      <c r="G1614" t="s">
        <v>8224</v>
      </c>
      <c r="H1614" t="s">
        <v>8246</v>
      </c>
      <c r="I1614" s="9">
        <v>1357160384</v>
      </c>
      <c r="J1614">
        <v>1354568384</v>
      </c>
      <c r="K1614" t="b">
        <v>0</v>
      </c>
      <c r="L1614">
        <v>11</v>
      </c>
      <c r="M1614" t="b">
        <v>1</v>
      </c>
      <c r="N1614" s="11">
        <f t="shared" si="102"/>
        <v>110.00000000000001</v>
      </c>
      <c r="O1614" s="22">
        <f t="shared" si="100"/>
        <v>41246.874814814815</v>
      </c>
      <c r="P1614" s="18">
        <f t="shared" si="101"/>
        <v>41276.874814814815</v>
      </c>
      <c r="Q1614" t="s">
        <v>8276</v>
      </c>
      <c r="R1614" s="7">
        <f t="shared" si="103"/>
        <v>50</v>
      </c>
      <c r="S1614" s="12" t="s">
        <v>8324</v>
      </c>
      <c r="T1614" t="s">
        <v>8325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7">
        <v>1000</v>
      </c>
      <c r="E1615">
        <v>1015</v>
      </c>
      <c r="F1615" t="s">
        <v>8219</v>
      </c>
      <c r="G1615" t="s">
        <v>8224</v>
      </c>
      <c r="H1615" t="s">
        <v>8246</v>
      </c>
      <c r="I1615" s="9">
        <v>1342921202</v>
      </c>
      <c r="J1615">
        <v>1340329202</v>
      </c>
      <c r="K1615" t="b">
        <v>0</v>
      </c>
      <c r="L1615">
        <v>26</v>
      </c>
      <c r="M1615" t="b">
        <v>1</v>
      </c>
      <c r="N1615" s="11">
        <f t="shared" si="102"/>
        <v>101.49999999999999</v>
      </c>
      <c r="O1615" s="22">
        <f t="shared" si="100"/>
        <v>41082.069467592592</v>
      </c>
      <c r="P1615" s="18">
        <f t="shared" si="101"/>
        <v>41112.069467592592</v>
      </c>
      <c r="Q1615" t="s">
        <v>8276</v>
      </c>
      <c r="R1615" s="7">
        <f t="shared" si="103"/>
        <v>39.03846153846154</v>
      </c>
      <c r="S1615" s="12" t="s">
        <v>8324</v>
      </c>
      <c r="T1615" t="s">
        <v>8325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7">
        <v>5000</v>
      </c>
      <c r="E1616">
        <v>5135</v>
      </c>
      <c r="F1616" t="s">
        <v>8219</v>
      </c>
      <c r="G1616" t="s">
        <v>8224</v>
      </c>
      <c r="H1616" t="s">
        <v>8246</v>
      </c>
      <c r="I1616" s="9">
        <v>1407085200</v>
      </c>
      <c r="J1616">
        <v>1401924769</v>
      </c>
      <c r="K1616" t="b">
        <v>0</v>
      </c>
      <c r="L1616">
        <v>77</v>
      </c>
      <c r="M1616" t="b">
        <v>1</v>
      </c>
      <c r="N1616" s="11">
        <f t="shared" si="102"/>
        <v>102.69999999999999</v>
      </c>
      <c r="O1616" s="22">
        <f t="shared" si="100"/>
        <v>41794.981122685182</v>
      </c>
      <c r="P1616" s="18">
        <f t="shared" si="101"/>
        <v>41854.708333333336</v>
      </c>
      <c r="Q1616" t="s">
        <v>8276</v>
      </c>
      <c r="R1616" s="7">
        <f t="shared" si="103"/>
        <v>66.688311688311686</v>
      </c>
      <c r="S1616" s="12" t="s">
        <v>8324</v>
      </c>
      <c r="T1616" t="s">
        <v>8325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7">
        <v>8000</v>
      </c>
      <c r="E1617">
        <v>9130</v>
      </c>
      <c r="F1617" t="s">
        <v>8219</v>
      </c>
      <c r="G1617" t="s">
        <v>8224</v>
      </c>
      <c r="H1617" t="s">
        <v>8246</v>
      </c>
      <c r="I1617" s="9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>
        <f t="shared" si="102"/>
        <v>114.12500000000001</v>
      </c>
      <c r="O1617" s="22">
        <f t="shared" si="100"/>
        <v>40845.050879629627</v>
      </c>
      <c r="P1617" s="18">
        <f t="shared" si="101"/>
        <v>40890.092546296299</v>
      </c>
      <c r="Q1617" t="s">
        <v>8276</v>
      </c>
      <c r="R1617" s="7">
        <f t="shared" si="103"/>
        <v>67.132352941176464</v>
      </c>
      <c r="S1617" s="12" t="s">
        <v>8324</v>
      </c>
      <c r="T1617" t="s">
        <v>8325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7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9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>
        <f t="shared" si="102"/>
        <v>104.2</v>
      </c>
      <c r="O1618" s="22">
        <f t="shared" si="100"/>
        <v>41194.715520833335</v>
      </c>
      <c r="P1618" s="18">
        <f t="shared" si="101"/>
        <v>41235.916666666664</v>
      </c>
      <c r="Q1618" t="s">
        <v>8276</v>
      </c>
      <c r="R1618" s="7">
        <f t="shared" si="103"/>
        <v>66.369426751592357</v>
      </c>
      <c r="S1618" s="12" t="s">
        <v>8324</v>
      </c>
      <c r="T1618" t="s">
        <v>8325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7">
        <v>7000</v>
      </c>
      <c r="E1619">
        <v>10210</v>
      </c>
      <c r="F1619" t="s">
        <v>8219</v>
      </c>
      <c r="G1619" t="s">
        <v>8224</v>
      </c>
      <c r="H1619" t="s">
        <v>8246</v>
      </c>
      <c r="I1619" s="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>
        <f t="shared" si="102"/>
        <v>145.85714285714286</v>
      </c>
      <c r="O1619" s="22">
        <f t="shared" si="100"/>
        <v>41546.664212962962</v>
      </c>
      <c r="P1619" s="18">
        <f t="shared" si="101"/>
        <v>41579.791666666664</v>
      </c>
      <c r="Q1619" t="s">
        <v>8276</v>
      </c>
      <c r="R1619" s="7">
        <f t="shared" si="103"/>
        <v>64.620253164556956</v>
      </c>
      <c r="S1619" s="12" t="s">
        <v>8324</v>
      </c>
      <c r="T1619" t="s">
        <v>8325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7">
        <v>1500</v>
      </c>
      <c r="E1620">
        <v>1576</v>
      </c>
      <c r="F1620" t="s">
        <v>8219</v>
      </c>
      <c r="G1620" t="s">
        <v>8224</v>
      </c>
      <c r="H1620" t="s">
        <v>8246</v>
      </c>
      <c r="I1620" s="9">
        <v>1362757335</v>
      </c>
      <c r="J1620">
        <v>1359301335</v>
      </c>
      <c r="K1620" t="b">
        <v>0</v>
      </c>
      <c r="L1620">
        <v>27</v>
      </c>
      <c r="M1620" t="b">
        <v>1</v>
      </c>
      <c r="N1620" s="11">
        <f t="shared" si="102"/>
        <v>105.06666666666666</v>
      </c>
      <c r="O1620" s="22">
        <f t="shared" si="100"/>
        <v>41301.654340277775</v>
      </c>
      <c r="P1620" s="18">
        <f t="shared" si="101"/>
        <v>41341.654340277775</v>
      </c>
      <c r="Q1620" t="s">
        <v>8276</v>
      </c>
      <c r="R1620" s="7">
        <f t="shared" si="103"/>
        <v>58.370370370370374</v>
      </c>
      <c r="S1620" s="12" t="s">
        <v>8324</v>
      </c>
      <c r="T1620" t="s">
        <v>8325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7">
        <v>1500</v>
      </c>
      <c r="E1621">
        <v>2000</v>
      </c>
      <c r="F1621" t="s">
        <v>8219</v>
      </c>
      <c r="G1621" t="s">
        <v>8224</v>
      </c>
      <c r="H1621" t="s">
        <v>8246</v>
      </c>
      <c r="I1621" s="9">
        <v>1410755286</v>
      </c>
      <c r="J1621">
        <v>1408940886</v>
      </c>
      <c r="K1621" t="b">
        <v>0</v>
      </c>
      <c r="L1621">
        <v>23</v>
      </c>
      <c r="M1621" t="b">
        <v>1</v>
      </c>
      <c r="N1621" s="11">
        <f t="shared" si="102"/>
        <v>133.33333333333331</v>
      </c>
      <c r="O1621" s="22">
        <f t="shared" si="100"/>
        <v>41876.18618055556</v>
      </c>
      <c r="P1621" s="18">
        <f t="shared" si="101"/>
        <v>41897.18618055556</v>
      </c>
      <c r="Q1621" t="s">
        <v>8276</v>
      </c>
      <c r="R1621" s="7">
        <f t="shared" si="103"/>
        <v>86.956521739130437</v>
      </c>
      <c r="S1621" s="12" t="s">
        <v>8324</v>
      </c>
      <c r="T1621" t="s">
        <v>8325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7">
        <v>1000</v>
      </c>
      <c r="E1622">
        <v>1130</v>
      </c>
      <c r="F1622" t="s">
        <v>8219</v>
      </c>
      <c r="G1622" t="s">
        <v>8224</v>
      </c>
      <c r="H1622" t="s">
        <v>8246</v>
      </c>
      <c r="I1622" s="9">
        <v>1361606940</v>
      </c>
      <c r="J1622">
        <v>1361002140</v>
      </c>
      <c r="K1622" t="b">
        <v>0</v>
      </c>
      <c r="L1622">
        <v>17</v>
      </c>
      <c r="M1622" t="b">
        <v>1</v>
      </c>
      <c r="N1622" s="11">
        <f t="shared" si="102"/>
        <v>112.99999999999999</v>
      </c>
      <c r="O1622" s="22">
        <f t="shared" si="100"/>
        <v>41321.339583333334</v>
      </c>
      <c r="P1622" s="18">
        <f t="shared" si="101"/>
        <v>41328.339583333334</v>
      </c>
      <c r="Q1622" t="s">
        <v>8276</v>
      </c>
      <c r="R1622" s="7">
        <f t="shared" si="103"/>
        <v>66.470588235294116</v>
      </c>
      <c r="S1622" s="12" t="s">
        <v>8324</v>
      </c>
      <c r="T1622" t="s">
        <v>8325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7">
        <v>5000</v>
      </c>
      <c r="E1623">
        <v>6060</v>
      </c>
      <c r="F1623" t="s">
        <v>8219</v>
      </c>
      <c r="G1623" t="s">
        <v>8224</v>
      </c>
      <c r="H1623" t="s">
        <v>8246</v>
      </c>
      <c r="I1623" s="9">
        <v>1338177540</v>
      </c>
      <c r="J1623">
        <v>1333550015</v>
      </c>
      <c r="K1623" t="b">
        <v>0</v>
      </c>
      <c r="L1623">
        <v>37</v>
      </c>
      <c r="M1623" t="b">
        <v>1</v>
      </c>
      <c r="N1623" s="11">
        <f t="shared" si="102"/>
        <v>121.2</v>
      </c>
      <c r="O1623" s="22">
        <f t="shared" si="100"/>
        <v>41003.60665509259</v>
      </c>
      <c r="P1623" s="18">
        <f t="shared" si="101"/>
        <v>41057.165972222225</v>
      </c>
      <c r="Q1623" t="s">
        <v>8276</v>
      </c>
      <c r="R1623" s="7">
        <f t="shared" si="103"/>
        <v>163.78378378378378</v>
      </c>
      <c r="S1623" s="12" t="s">
        <v>8324</v>
      </c>
      <c r="T1623" t="s">
        <v>8325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7">
        <v>6900</v>
      </c>
      <c r="E1624">
        <v>7019</v>
      </c>
      <c r="F1624" t="s">
        <v>8219</v>
      </c>
      <c r="G1624" t="s">
        <v>8224</v>
      </c>
      <c r="H1624" t="s">
        <v>8246</v>
      </c>
      <c r="I1624" s="9">
        <v>1418803140</v>
      </c>
      <c r="J1624">
        <v>1415343874</v>
      </c>
      <c r="K1624" t="b">
        <v>0</v>
      </c>
      <c r="L1624">
        <v>65</v>
      </c>
      <c r="M1624" t="b">
        <v>1</v>
      </c>
      <c r="N1624" s="11">
        <f t="shared" si="102"/>
        <v>101.72463768115942</v>
      </c>
      <c r="O1624" s="22">
        <f t="shared" si="100"/>
        <v>41950.29483796296</v>
      </c>
      <c r="P1624" s="18">
        <f t="shared" si="101"/>
        <v>41990.332638888889</v>
      </c>
      <c r="Q1624" t="s">
        <v>8276</v>
      </c>
      <c r="R1624" s="7">
        <f t="shared" si="103"/>
        <v>107.98461538461538</v>
      </c>
      <c r="S1624" s="12" t="s">
        <v>8324</v>
      </c>
      <c r="T1624" t="s">
        <v>8325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7">
        <v>750</v>
      </c>
      <c r="E1625">
        <v>758</v>
      </c>
      <c r="F1625" t="s">
        <v>8219</v>
      </c>
      <c r="G1625" t="s">
        <v>8225</v>
      </c>
      <c r="H1625" t="s">
        <v>8247</v>
      </c>
      <c r="I1625" s="9">
        <v>1377621089</v>
      </c>
      <c r="J1625">
        <v>1372437089</v>
      </c>
      <c r="K1625" t="b">
        <v>0</v>
      </c>
      <c r="L1625">
        <v>18</v>
      </c>
      <c r="M1625" t="b">
        <v>1</v>
      </c>
      <c r="N1625" s="11">
        <f t="shared" si="102"/>
        <v>101.06666666666666</v>
      </c>
      <c r="O1625" s="22">
        <f t="shared" si="100"/>
        <v>41453.688530092593</v>
      </c>
      <c r="P1625" s="18">
        <f t="shared" si="101"/>
        <v>41513.688530092593</v>
      </c>
      <c r="Q1625" t="s">
        <v>8276</v>
      </c>
      <c r="R1625" s="7">
        <f t="shared" si="103"/>
        <v>42.111111111111114</v>
      </c>
      <c r="S1625" s="12" t="s">
        <v>8324</v>
      </c>
      <c r="T1625" t="s">
        <v>8325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7">
        <v>1000</v>
      </c>
      <c r="E1626">
        <v>1180</v>
      </c>
      <c r="F1626" t="s">
        <v>8219</v>
      </c>
      <c r="G1626" t="s">
        <v>8224</v>
      </c>
      <c r="H1626" t="s">
        <v>8246</v>
      </c>
      <c r="I1626" s="9">
        <v>1357721335</v>
      </c>
      <c r="J1626">
        <v>1354265335</v>
      </c>
      <c r="K1626" t="b">
        <v>0</v>
      </c>
      <c r="L1626">
        <v>25</v>
      </c>
      <c r="M1626" t="b">
        <v>1</v>
      </c>
      <c r="N1626" s="11">
        <f t="shared" si="102"/>
        <v>118</v>
      </c>
      <c r="O1626" s="22">
        <f t="shared" si="100"/>
        <v>41243.367303240739</v>
      </c>
      <c r="P1626" s="18">
        <f t="shared" si="101"/>
        <v>41283.367303240739</v>
      </c>
      <c r="Q1626" t="s">
        <v>8276</v>
      </c>
      <c r="R1626" s="7">
        <f t="shared" si="103"/>
        <v>47.2</v>
      </c>
      <c r="S1626" s="12" t="s">
        <v>8324</v>
      </c>
      <c r="T1626" t="s">
        <v>8325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9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>
        <f t="shared" si="102"/>
        <v>155.33333333333331</v>
      </c>
      <c r="O1627" s="22">
        <f t="shared" si="100"/>
        <v>41135.699687500004</v>
      </c>
      <c r="P1627" s="18">
        <f t="shared" si="101"/>
        <v>41163.699687500004</v>
      </c>
      <c r="Q1627" t="s">
        <v>8276</v>
      </c>
      <c r="R1627" s="7">
        <f t="shared" si="103"/>
        <v>112.01923076923077</v>
      </c>
      <c r="S1627" s="12" t="s">
        <v>8324</v>
      </c>
      <c r="T1627" t="s">
        <v>8325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7">
        <v>8000</v>
      </c>
      <c r="E1628">
        <v>8095</v>
      </c>
      <c r="F1628" t="s">
        <v>8219</v>
      </c>
      <c r="G1628" t="s">
        <v>8224</v>
      </c>
      <c r="H1628" t="s">
        <v>8246</v>
      </c>
      <c r="I1628" s="9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>
        <f t="shared" si="102"/>
        <v>101.18750000000001</v>
      </c>
      <c r="O1628" s="22">
        <f t="shared" si="100"/>
        <v>41579.847997685189</v>
      </c>
      <c r="P1628" s="18">
        <f t="shared" si="101"/>
        <v>41609.889664351853</v>
      </c>
      <c r="Q1628" t="s">
        <v>8276</v>
      </c>
      <c r="R1628" s="7">
        <f t="shared" si="103"/>
        <v>74.953703703703709</v>
      </c>
      <c r="S1628" s="12" t="s">
        <v>8324</v>
      </c>
      <c r="T1628" t="s">
        <v>8325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7">
        <v>2000</v>
      </c>
      <c r="E1629">
        <v>2340</v>
      </c>
      <c r="F1629" t="s">
        <v>8219</v>
      </c>
      <c r="G1629" t="s">
        <v>8224</v>
      </c>
      <c r="H1629" t="s">
        <v>8246</v>
      </c>
      <c r="I1629" s="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>
        <f t="shared" si="102"/>
        <v>117</v>
      </c>
      <c r="O1629" s="22">
        <f t="shared" si="100"/>
        <v>41205.707048611112</v>
      </c>
      <c r="P1629" s="18">
        <f t="shared" si="101"/>
        <v>41239.207638888889</v>
      </c>
      <c r="Q1629" t="s">
        <v>8276</v>
      </c>
      <c r="R1629" s="7">
        <f t="shared" si="103"/>
        <v>61.578947368421055</v>
      </c>
      <c r="S1629" s="12" t="s">
        <v>8324</v>
      </c>
      <c r="T1629" t="s">
        <v>8325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7">
        <v>4000</v>
      </c>
      <c r="E1630">
        <v>4037</v>
      </c>
      <c r="F1630" t="s">
        <v>8219</v>
      </c>
      <c r="G1630" t="s">
        <v>8224</v>
      </c>
      <c r="H1630" t="s">
        <v>8246</v>
      </c>
      <c r="I1630" s="9">
        <v>1403026882</v>
      </c>
      <c r="J1630">
        <v>1400175682</v>
      </c>
      <c r="K1630" t="b">
        <v>0</v>
      </c>
      <c r="L1630">
        <v>88</v>
      </c>
      <c r="M1630" t="b">
        <v>1</v>
      </c>
      <c r="N1630" s="11">
        <f t="shared" si="102"/>
        <v>100.925</v>
      </c>
      <c r="O1630" s="22">
        <f t="shared" si="100"/>
        <v>41774.737060185187</v>
      </c>
      <c r="P1630" s="18">
        <f t="shared" si="101"/>
        <v>41807.737060185187</v>
      </c>
      <c r="Q1630" t="s">
        <v>8276</v>
      </c>
      <c r="R1630" s="7">
        <f t="shared" si="103"/>
        <v>45.875</v>
      </c>
      <c r="S1630" s="12" t="s">
        <v>8324</v>
      </c>
      <c r="T1630" t="s">
        <v>8325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7">
        <v>6000</v>
      </c>
      <c r="E1631">
        <v>6220</v>
      </c>
      <c r="F1631" t="s">
        <v>8219</v>
      </c>
      <c r="G1631" t="s">
        <v>8224</v>
      </c>
      <c r="H1631" t="s">
        <v>8246</v>
      </c>
      <c r="I1631" s="9">
        <v>1392929333</v>
      </c>
      <c r="J1631">
        <v>1389041333</v>
      </c>
      <c r="K1631" t="b">
        <v>0</v>
      </c>
      <c r="L1631">
        <v>82</v>
      </c>
      <c r="M1631" t="b">
        <v>1</v>
      </c>
      <c r="N1631" s="11">
        <f t="shared" si="102"/>
        <v>103.66666666666666</v>
      </c>
      <c r="O1631" s="22">
        <f t="shared" si="100"/>
        <v>41645.867280092592</v>
      </c>
      <c r="P1631" s="18">
        <f t="shared" si="101"/>
        <v>41690.867280092592</v>
      </c>
      <c r="Q1631" t="s">
        <v>8276</v>
      </c>
      <c r="R1631" s="7">
        <f t="shared" si="103"/>
        <v>75.853658536585371</v>
      </c>
      <c r="S1631" s="12" t="s">
        <v>8324</v>
      </c>
      <c r="T1631" t="s">
        <v>8325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7">
        <v>4000</v>
      </c>
      <c r="E1632">
        <v>10610</v>
      </c>
      <c r="F1632" t="s">
        <v>8219</v>
      </c>
      <c r="G1632" t="s">
        <v>8224</v>
      </c>
      <c r="H1632" t="s">
        <v>8246</v>
      </c>
      <c r="I1632" s="9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>
        <f t="shared" si="102"/>
        <v>265.25</v>
      </c>
      <c r="O1632" s="22">
        <f t="shared" si="100"/>
        <v>40939.837673611109</v>
      </c>
      <c r="P1632" s="18">
        <f t="shared" si="101"/>
        <v>40970.290972222225</v>
      </c>
      <c r="Q1632" t="s">
        <v>8276</v>
      </c>
      <c r="R1632" s="7">
        <f t="shared" si="103"/>
        <v>84.206349206349202</v>
      </c>
      <c r="S1632" s="12" t="s">
        <v>8324</v>
      </c>
      <c r="T1632" t="s">
        <v>8325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7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9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>
        <f t="shared" si="102"/>
        <v>155.91</v>
      </c>
      <c r="O1633" s="22">
        <f t="shared" si="100"/>
        <v>41164.859502314815</v>
      </c>
      <c r="P1633" s="18">
        <f t="shared" si="101"/>
        <v>41194.859502314815</v>
      </c>
      <c r="Q1633" t="s">
        <v>8276</v>
      </c>
      <c r="R1633" s="7">
        <f t="shared" si="103"/>
        <v>117.22556390977444</v>
      </c>
      <c r="S1633" s="12" t="s">
        <v>8324</v>
      </c>
      <c r="T1633" t="s">
        <v>8325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7">
        <v>4000</v>
      </c>
      <c r="E1634">
        <v>4065</v>
      </c>
      <c r="F1634" t="s">
        <v>8219</v>
      </c>
      <c r="G1634" t="s">
        <v>8224</v>
      </c>
      <c r="H1634" t="s">
        <v>8246</v>
      </c>
      <c r="I1634" s="9">
        <v>1316851854</v>
      </c>
      <c r="J1634">
        <v>1311667854</v>
      </c>
      <c r="K1634" t="b">
        <v>0</v>
      </c>
      <c r="L1634">
        <v>47</v>
      </c>
      <c r="M1634" t="b">
        <v>1</v>
      </c>
      <c r="N1634" s="11">
        <f t="shared" si="102"/>
        <v>101.62500000000001</v>
      </c>
      <c r="O1634" s="22">
        <f t="shared" si="100"/>
        <v>40750.340902777774</v>
      </c>
      <c r="P1634" s="18">
        <f t="shared" si="101"/>
        <v>40810.340902777774</v>
      </c>
      <c r="Q1634" t="s">
        <v>8276</v>
      </c>
      <c r="R1634" s="7">
        <f t="shared" si="103"/>
        <v>86.489361702127653</v>
      </c>
      <c r="S1634" s="12" t="s">
        <v>8324</v>
      </c>
      <c r="T1634" t="s">
        <v>8325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7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9">
        <v>1326690000</v>
      </c>
      <c r="J1635">
        <v>1324329156</v>
      </c>
      <c r="K1635" t="b">
        <v>0</v>
      </c>
      <c r="L1635">
        <v>58</v>
      </c>
      <c r="M1635" t="b">
        <v>1</v>
      </c>
      <c r="N1635" s="11">
        <f t="shared" si="102"/>
        <v>100</v>
      </c>
      <c r="O1635" s="22">
        <f t="shared" si="100"/>
        <v>40896.883750000001</v>
      </c>
      <c r="P1635" s="18">
        <f t="shared" si="101"/>
        <v>40924.208333333336</v>
      </c>
      <c r="Q1635" t="s">
        <v>8276</v>
      </c>
      <c r="R1635" s="7">
        <f t="shared" si="103"/>
        <v>172.41379310344828</v>
      </c>
      <c r="S1635" s="12" t="s">
        <v>8324</v>
      </c>
      <c r="T1635" t="s">
        <v>8325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7">
        <v>2000</v>
      </c>
      <c r="E1636">
        <v>2010</v>
      </c>
      <c r="F1636" t="s">
        <v>8219</v>
      </c>
      <c r="G1636" t="s">
        <v>8224</v>
      </c>
      <c r="H1636" t="s">
        <v>8246</v>
      </c>
      <c r="I1636" s="9">
        <v>1306994340</v>
      </c>
      <c r="J1636">
        <v>1303706001</v>
      </c>
      <c r="K1636" t="b">
        <v>0</v>
      </c>
      <c r="L1636">
        <v>32</v>
      </c>
      <c r="M1636" t="b">
        <v>1</v>
      </c>
      <c r="N1636" s="11">
        <f t="shared" si="102"/>
        <v>100.49999999999999</v>
      </c>
      <c r="O1636" s="22">
        <f t="shared" si="100"/>
        <v>40658.189826388887</v>
      </c>
      <c r="P1636" s="18">
        <f t="shared" si="101"/>
        <v>40696.249305555553</v>
      </c>
      <c r="Q1636" t="s">
        <v>8276</v>
      </c>
      <c r="R1636" s="7">
        <f t="shared" si="103"/>
        <v>62.8125</v>
      </c>
      <c r="S1636" s="12" t="s">
        <v>8324</v>
      </c>
      <c r="T1636" t="s">
        <v>8325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7">
        <v>2000</v>
      </c>
      <c r="E1637">
        <v>2506</v>
      </c>
      <c r="F1637" t="s">
        <v>8219</v>
      </c>
      <c r="G1637" t="s">
        <v>8224</v>
      </c>
      <c r="H1637" t="s">
        <v>8246</v>
      </c>
      <c r="I1637" s="9">
        <v>1468270261</v>
      </c>
      <c r="J1637">
        <v>1463086261</v>
      </c>
      <c r="K1637" t="b">
        <v>0</v>
      </c>
      <c r="L1637">
        <v>37</v>
      </c>
      <c r="M1637" t="b">
        <v>1</v>
      </c>
      <c r="N1637" s="11">
        <f t="shared" si="102"/>
        <v>125.29999999999998</v>
      </c>
      <c r="O1637" s="22">
        <f t="shared" si="100"/>
        <v>42502.868761574078</v>
      </c>
      <c r="P1637" s="18">
        <f t="shared" si="101"/>
        <v>42562.868761574078</v>
      </c>
      <c r="Q1637" t="s">
        <v>8276</v>
      </c>
      <c r="R1637" s="7">
        <f t="shared" si="103"/>
        <v>67.729729729729726</v>
      </c>
      <c r="S1637" s="12" t="s">
        <v>8324</v>
      </c>
      <c r="T1637" t="s">
        <v>8325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7">
        <v>4500</v>
      </c>
      <c r="E1638">
        <v>4660</v>
      </c>
      <c r="F1638" t="s">
        <v>8219</v>
      </c>
      <c r="G1638" t="s">
        <v>8224</v>
      </c>
      <c r="H1638" t="s">
        <v>8246</v>
      </c>
      <c r="I1638" s="9">
        <v>1307851200</v>
      </c>
      <c r="J1638">
        <v>1304129088</v>
      </c>
      <c r="K1638" t="b">
        <v>0</v>
      </c>
      <c r="L1638">
        <v>87</v>
      </c>
      <c r="M1638" t="b">
        <v>1</v>
      </c>
      <c r="N1638" s="11">
        <f t="shared" si="102"/>
        <v>103.55555555555556</v>
      </c>
      <c r="O1638" s="22">
        <f t="shared" si="100"/>
        <v>40663.08666666667</v>
      </c>
      <c r="P1638" s="18">
        <f t="shared" si="101"/>
        <v>40706.166666666664</v>
      </c>
      <c r="Q1638" t="s">
        <v>8276</v>
      </c>
      <c r="R1638" s="7">
        <f t="shared" si="103"/>
        <v>53.5632183908046</v>
      </c>
      <c r="S1638" s="12" t="s">
        <v>8324</v>
      </c>
      <c r="T1638" t="s">
        <v>8325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7">
        <v>500</v>
      </c>
      <c r="E1639">
        <v>519</v>
      </c>
      <c r="F1639" t="s">
        <v>8219</v>
      </c>
      <c r="G1639" t="s">
        <v>8224</v>
      </c>
      <c r="H1639" t="s">
        <v>8246</v>
      </c>
      <c r="I1639" s="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>
        <f t="shared" si="102"/>
        <v>103.8</v>
      </c>
      <c r="O1639" s="22">
        <f t="shared" si="100"/>
        <v>40122.751620370371</v>
      </c>
      <c r="P1639" s="18">
        <f t="shared" si="101"/>
        <v>40178.98541666667</v>
      </c>
      <c r="Q1639" t="s">
        <v>8276</v>
      </c>
      <c r="R1639" s="7">
        <f t="shared" si="103"/>
        <v>34.6</v>
      </c>
      <c r="S1639" s="12" t="s">
        <v>8324</v>
      </c>
      <c r="T1639" t="s">
        <v>8325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7">
        <v>1000</v>
      </c>
      <c r="E1640">
        <v>1050</v>
      </c>
      <c r="F1640" t="s">
        <v>8219</v>
      </c>
      <c r="G1640" t="s">
        <v>8224</v>
      </c>
      <c r="H1640" t="s">
        <v>8246</v>
      </c>
      <c r="I1640" s="9">
        <v>1362086700</v>
      </c>
      <c r="J1640">
        <v>1358180968</v>
      </c>
      <c r="K1640" t="b">
        <v>0</v>
      </c>
      <c r="L1640">
        <v>27</v>
      </c>
      <c r="M1640" t="b">
        <v>1</v>
      </c>
      <c r="N1640" s="11">
        <f t="shared" si="102"/>
        <v>105</v>
      </c>
      <c r="O1640" s="22">
        <f t="shared" si="100"/>
        <v>41288.68712962963</v>
      </c>
      <c r="P1640" s="18">
        <f t="shared" si="101"/>
        <v>41333.892361111109</v>
      </c>
      <c r="Q1640" t="s">
        <v>8276</v>
      </c>
      <c r="R1640" s="7">
        <f t="shared" si="103"/>
        <v>38.888888888888886</v>
      </c>
      <c r="S1640" s="12" t="s">
        <v>8324</v>
      </c>
      <c r="T1640" t="s">
        <v>8325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7">
        <v>1800</v>
      </c>
      <c r="E1641">
        <v>1800</v>
      </c>
      <c r="F1641" t="s">
        <v>8219</v>
      </c>
      <c r="G1641" t="s">
        <v>8224</v>
      </c>
      <c r="H1641" t="s">
        <v>8246</v>
      </c>
      <c r="I1641" s="9">
        <v>1330789165</v>
      </c>
      <c r="J1641">
        <v>1328197165</v>
      </c>
      <c r="K1641" t="b">
        <v>0</v>
      </c>
      <c r="L1641">
        <v>19</v>
      </c>
      <c r="M1641" t="b">
        <v>1</v>
      </c>
      <c r="N1641" s="11">
        <f t="shared" si="102"/>
        <v>100</v>
      </c>
      <c r="O1641" s="22">
        <f t="shared" si="100"/>
        <v>40941.652372685188</v>
      </c>
      <c r="P1641" s="18">
        <f t="shared" si="101"/>
        <v>40971.652372685188</v>
      </c>
      <c r="Q1641" t="s">
        <v>8276</v>
      </c>
      <c r="R1641" s="7">
        <f t="shared" si="103"/>
        <v>94.736842105263165</v>
      </c>
      <c r="S1641" s="12" t="s">
        <v>8324</v>
      </c>
      <c r="T1641" t="s">
        <v>8325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7">
        <v>400</v>
      </c>
      <c r="E1642">
        <v>679.44</v>
      </c>
      <c r="F1642" t="s">
        <v>8219</v>
      </c>
      <c r="G1642" t="s">
        <v>8224</v>
      </c>
      <c r="H1642" t="s">
        <v>8246</v>
      </c>
      <c r="I1642" s="9">
        <v>1280800740</v>
      </c>
      <c r="J1642">
        <v>1279603955</v>
      </c>
      <c r="K1642" t="b">
        <v>0</v>
      </c>
      <c r="L1642">
        <v>17</v>
      </c>
      <c r="M1642" t="b">
        <v>1</v>
      </c>
      <c r="N1642" s="11">
        <f t="shared" si="102"/>
        <v>169.86</v>
      </c>
      <c r="O1642" s="22">
        <f t="shared" si="100"/>
        <v>40379.23096064815</v>
      </c>
      <c r="P1642" s="18">
        <f t="shared" si="101"/>
        <v>40393.082638888889</v>
      </c>
      <c r="Q1642" t="s">
        <v>8276</v>
      </c>
      <c r="R1642" s="7">
        <f t="shared" si="103"/>
        <v>39.967058823529413</v>
      </c>
      <c r="S1642" s="12" t="s">
        <v>8324</v>
      </c>
      <c r="T1642" t="s">
        <v>8325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7">
        <v>2500</v>
      </c>
      <c r="E1643">
        <v>2535</v>
      </c>
      <c r="F1643" t="s">
        <v>8219</v>
      </c>
      <c r="G1643" t="s">
        <v>8224</v>
      </c>
      <c r="H1643" t="s">
        <v>8246</v>
      </c>
      <c r="I1643" s="9">
        <v>1418998744</v>
      </c>
      <c r="J1643">
        <v>1416406744</v>
      </c>
      <c r="K1643" t="b">
        <v>0</v>
      </c>
      <c r="L1643">
        <v>26</v>
      </c>
      <c r="M1643" t="b">
        <v>1</v>
      </c>
      <c r="N1643" s="11">
        <f t="shared" si="102"/>
        <v>101.4</v>
      </c>
      <c r="O1643" s="22">
        <f t="shared" si="100"/>
        <v>41962.596574074079</v>
      </c>
      <c r="P1643" s="18">
        <f t="shared" si="101"/>
        <v>41992.596574074079</v>
      </c>
      <c r="Q1643" t="s">
        <v>8292</v>
      </c>
      <c r="R1643" s="7">
        <f t="shared" si="103"/>
        <v>97.5</v>
      </c>
      <c r="S1643" s="12" t="s">
        <v>8324</v>
      </c>
      <c r="T1643" t="s">
        <v>8345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7">
        <v>1200</v>
      </c>
      <c r="E1644">
        <v>1200</v>
      </c>
      <c r="F1644" t="s">
        <v>8219</v>
      </c>
      <c r="G1644" t="s">
        <v>8224</v>
      </c>
      <c r="H1644" t="s">
        <v>8246</v>
      </c>
      <c r="I1644" s="9">
        <v>1308011727</v>
      </c>
      <c r="J1644">
        <v>1306283727</v>
      </c>
      <c r="K1644" t="b">
        <v>0</v>
      </c>
      <c r="L1644">
        <v>28</v>
      </c>
      <c r="M1644" t="b">
        <v>1</v>
      </c>
      <c r="N1644" s="11">
        <f t="shared" si="102"/>
        <v>100</v>
      </c>
      <c r="O1644" s="22">
        <f t="shared" si="100"/>
        <v>40688.024618055555</v>
      </c>
      <c r="P1644" s="18">
        <f t="shared" si="101"/>
        <v>40708.024618055555</v>
      </c>
      <c r="Q1644" t="s">
        <v>8292</v>
      </c>
      <c r="R1644" s="7">
        <f t="shared" si="103"/>
        <v>42.857142857142854</v>
      </c>
      <c r="S1644" s="12" t="s">
        <v>8324</v>
      </c>
      <c r="T1644" t="s">
        <v>8345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7">
        <v>5000</v>
      </c>
      <c r="E1645">
        <v>6235</v>
      </c>
      <c r="F1645" t="s">
        <v>8219</v>
      </c>
      <c r="G1645" t="s">
        <v>8224</v>
      </c>
      <c r="H1645" t="s">
        <v>8246</v>
      </c>
      <c r="I1645" s="9">
        <v>1348516012</v>
      </c>
      <c r="J1645">
        <v>1345924012</v>
      </c>
      <c r="K1645" t="b">
        <v>0</v>
      </c>
      <c r="L1645">
        <v>37</v>
      </c>
      <c r="M1645" t="b">
        <v>1</v>
      </c>
      <c r="N1645" s="11">
        <f t="shared" si="102"/>
        <v>124.70000000000002</v>
      </c>
      <c r="O1645" s="22">
        <f t="shared" si="100"/>
        <v>41146.824212962965</v>
      </c>
      <c r="P1645" s="18">
        <f t="shared" si="101"/>
        <v>41176.824212962965</v>
      </c>
      <c r="Q1645" t="s">
        <v>8292</v>
      </c>
      <c r="R1645" s="7">
        <f t="shared" si="103"/>
        <v>168.51351351351352</v>
      </c>
      <c r="S1645" s="12" t="s">
        <v>8324</v>
      </c>
      <c r="T1645" t="s">
        <v>8345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7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9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>
        <f t="shared" si="102"/>
        <v>109.5</v>
      </c>
      <c r="O1646" s="22">
        <f t="shared" si="100"/>
        <v>41175.05972222222</v>
      </c>
      <c r="P1646" s="18">
        <f t="shared" si="101"/>
        <v>41235.101388888892</v>
      </c>
      <c r="Q1646" t="s">
        <v>8292</v>
      </c>
      <c r="R1646" s="7">
        <f t="shared" si="103"/>
        <v>85.546875</v>
      </c>
      <c r="S1646" s="12" t="s">
        <v>8324</v>
      </c>
      <c r="T1646" t="s">
        <v>8345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7">
        <v>5000</v>
      </c>
      <c r="E1647">
        <v>5540</v>
      </c>
      <c r="F1647" t="s">
        <v>8219</v>
      </c>
      <c r="G1647" t="s">
        <v>8224</v>
      </c>
      <c r="H1647" t="s">
        <v>8246</v>
      </c>
      <c r="I1647" s="9">
        <v>1379515740</v>
      </c>
      <c r="J1647">
        <v>1378306140</v>
      </c>
      <c r="K1647" t="b">
        <v>0</v>
      </c>
      <c r="L1647">
        <v>10</v>
      </c>
      <c r="M1647" t="b">
        <v>1</v>
      </c>
      <c r="N1647" s="11">
        <f t="shared" si="102"/>
        <v>110.80000000000001</v>
      </c>
      <c r="O1647" s="22">
        <f t="shared" si="100"/>
        <v>41521.617361111108</v>
      </c>
      <c r="P1647" s="18">
        <f t="shared" si="101"/>
        <v>41535.617361111108</v>
      </c>
      <c r="Q1647" t="s">
        <v>8292</v>
      </c>
      <c r="R1647" s="7">
        <f t="shared" si="103"/>
        <v>554</v>
      </c>
      <c r="S1647" s="12" t="s">
        <v>8324</v>
      </c>
      <c r="T1647" t="s">
        <v>8345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7">
        <v>2000</v>
      </c>
      <c r="E1648">
        <v>2204</v>
      </c>
      <c r="F1648" t="s">
        <v>8219</v>
      </c>
      <c r="G1648" t="s">
        <v>8225</v>
      </c>
      <c r="H1648" t="s">
        <v>8247</v>
      </c>
      <c r="I1648" s="9">
        <v>1408039860</v>
      </c>
      <c r="J1648">
        <v>1405248503</v>
      </c>
      <c r="K1648" t="b">
        <v>0</v>
      </c>
      <c r="L1648">
        <v>83</v>
      </c>
      <c r="M1648" t="b">
        <v>1</v>
      </c>
      <c r="N1648" s="11">
        <f t="shared" si="102"/>
        <v>110.2</v>
      </c>
      <c r="O1648" s="22">
        <f t="shared" si="100"/>
        <v>41833.450266203705</v>
      </c>
      <c r="P1648" s="18">
        <f t="shared" si="101"/>
        <v>41865.757638888892</v>
      </c>
      <c r="Q1648" t="s">
        <v>8292</v>
      </c>
      <c r="R1648" s="7">
        <f t="shared" si="103"/>
        <v>26.554216867469879</v>
      </c>
      <c r="S1648" s="12" t="s">
        <v>8324</v>
      </c>
      <c r="T1648" t="s">
        <v>8345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7">
        <v>5000</v>
      </c>
      <c r="E1649">
        <v>5236</v>
      </c>
      <c r="F1649" t="s">
        <v>8219</v>
      </c>
      <c r="G1649" t="s">
        <v>8224</v>
      </c>
      <c r="H1649" t="s">
        <v>8246</v>
      </c>
      <c r="I1649" s="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>
        <f t="shared" si="102"/>
        <v>104.71999999999998</v>
      </c>
      <c r="O1649" s="22">
        <f t="shared" si="100"/>
        <v>41039.409456018519</v>
      </c>
      <c r="P1649" s="18">
        <f t="shared" si="101"/>
        <v>41069.409456018519</v>
      </c>
      <c r="Q1649" t="s">
        <v>8292</v>
      </c>
      <c r="R1649" s="7">
        <f t="shared" si="103"/>
        <v>113.82608695652173</v>
      </c>
      <c r="S1649" s="12" t="s">
        <v>8324</v>
      </c>
      <c r="T1649" t="s">
        <v>8345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7">
        <v>2300</v>
      </c>
      <c r="E1650">
        <v>2881</v>
      </c>
      <c r="F1650" t="s">
        <v>8219</v>
      </c>
      <c r="G1650" t="s">
        <v>8224</v>
      </c>
      <c r="H1650" t="s">
        <v>8246</v>
      </c>
      <c r="I1650" s="9">
        <v>1300636482</v>
      </c>
      <c r="J1650">
        <v>1298048082</v>
      </c>
      <c r="K1650" t="b">
        <v>0</v>
      </c>
      <c r="L1650">
        <v>90</v>
      </c>
      <c r="M1650" t="b">
        <v>1</v>
      </c>
      <c r="N1650" s="11">
        <f t="shared" si="102"/>
        <v>125.26086956521738</v>
      </c>
      <c r="O1650" s="22">
        <f t="shared" si="100"/>
        <v>40592.704652777778</v>
      </c>
      <c r="P1650" s="18">
        <f t="shared" si="101"/>
        <v>40622.662986111114</v>
      </c>
      <c r="Q1650" t="s">
        <v>8292</v>
      </c>
      <c r="R1650" s="7">
        <f t="shared" si="103"/>
        <v>32.011111111111113</v>
      </c>
      <c r="S1650" s="12" t="s">
        <v>8324</v>
      </c>
      <c r="T1650" t="s">
        <v>8345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7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9">
        <v>1400862355</v>
      </c>
      <c r="J1651">
        <v>1396974355</v>
      </c>
      <c r="K1651" t="b">
        <v>0</v>
      </c>
      <c r="L1651">
        <v>81</v>
      </c>
      <c r="M1651" t="b">
        <v>1</v>
      </c>
      <c r="N1651" s="11">
        <f t="shared" si="102"/>
        <v>100.58763157894737</v>
      </c>
      <c r="O1651" s="22">
        <f t="shared" si="100"/>
        <v>41737.684664351851</v>
      </c>
      <c r="P1651" s="18">
        <f t="shared" si="101"/>
        <v>41782.684664351851</v>
      </c>
      <c r="Q1651" t="s">
        <v>8292</v>
      </c>
      <c r="R1651" s="7">
        <f t="shared" si="103"/>
        <v>47.189259259259259</v>
      </c>
      <c r="S1651" s="12" t="s">
        <v>8324</v>
      </c>
      <c r="T1651" t="s">
        <v>8345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7">
        <v>2000</v>
      </c>
      <c r="E1652">
        <v>2831</v>
      </c>
      <c r="F1652" t="s">
        <v>8219</v>
      </c>
      <c r="G1652" t="s">
        <v>8224</v>
      </c>
      <c r="H1652" t="s">
        <v>8246</v>
      </c>
      <c r="I1652" s="9">
        <v>1381314437</v>
      </c>
      <c r="J1652">
        <v>1378722437</v>
      </c>
      <c r="K1652" t="b">
        <v>0</v>
      </c>
      <c r="L1652">
        <v>32</v>
      </c>
      <c r="M1652" t="b">
        <v>1</v>
      </c>
      <c r="N1652" s="11">
        <f t="shared" si="102"/>
        <v>141.55000000000001</v>
      </c>
      <c r="O1652" s="22">
        <f t="shared" si="100"/>
        <v>41526.435613425929</v>
      </c>
      <c r="P1652" s="18">
        <f t="shared" si="101"/>
        <v>41556.435613425929</v>
      </c>
      <c r="Q1652" t="s">
        <v>8292</v>
      </c>
      <c r="R1652" s="7">
        <f t="shared" si="103"/>
        <v>88.46875</v>
      </c>
      <c r="S1652" s="12" t="s">
        <v>8324</v>
      </c>
      <c r="T1652" t="s">
        <v>8345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7">
        <v>2000</v>
      </c>
      <c r="E1653">
        <v>2015</v>
      </c>
      <c r="F1653" t="s">
        <v>8219</v>
      </c>
      <c r="G1653" t="s">
        <v>8224</v>
      </c>
      <c r="H1653" t="s">
        <v>8246</v>
      </c>
      <c r="I1653" s="9">
        <v>1303801140</v>
      </c>
      <c r="J1653">
        <v>1300916220</v>
      </c>
      <c r="K1653" t="b">
        <v>0</v>
      </c>
      <c r="L1653">
        <v>20</v>
      </c>
      <c r="M1653" t="b">
        <v>1</v>
      </c>
      <c r="N1653" s="11">
        <f t="shared" si="102"/>
        <v>100.75</v>
      </c>
      <c r="O1653" s="22">
        <f t="shared" si="100"/>
        <v>40625.900694444441</v>
      </c>
      <c r="P1653" s="18">
        <f t="shared" si="101"/>
        <v>40659.290972222225</v>
      </c>
      <c r="Q1653" t="s">
        <v>8292</v>
      </c>
      <c r="R1653" s="7">
        <f t="shared" si="103"/>
        <v>100.75</v>
      </c>
      <c r="S1653" s="12" t="s">
        <v>8324</v>
      </c>
      <c r="T1653" t="s">
        <v>8345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7">
        <v>4500</v>
      </c>
      <c r="E1654">
        <v>4530</v>
      </c>
      <c r="F1654" t="s">
        <v>8219</v>
      </c>
      <c r="G1654" t="s">
        <v>8224</v>
      </c>
      <c r="H1654" t="s">
        <v>8246</v>
      </c>
      <c r="I1654" s="9">
        <v>1385297393</v>
      </c>
      <c r="J1654">
        <v>1382701793</v>
      </c>
      <c r="K1654" t="b">
        <v>0</v>
      </c>
      <c r="L1654">
        <v>70</v>
      </c>
      <c r="M1654" t="b">
        <v>1</v>
      </c>
      <c r="N1654" s="11">
        <f t="shared" si="102"/>
        <v>100.66666666666666</v>
      </c>
      <c r="O1654" s="22">
        <f t="shared" si="100"/>
        <v>41572.492974537039</v>
      </c>
      <c r="P1654" s="18">
        <f t="shared" si="101"/>
        <v>41602.534641203703</v>
      </c>
      <c r="Q1654" t="s">
        <v>8292</v>
      </c>
      <c r="R1654" s="7">
        <f t="shared" si="103"/>
        <v>64.714285714285708</v>
      </c>
      <c r="S1654" s="12" t="s">
        <v>8324</v>
      </c>
      <c r="T1654" t="s">
        <v>8345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7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9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>
        <f t="shared" si="102"/>
        <v>174.2304</v>
      </c>
      <c r="O1655" s="22">
        <f t="shared" si="100"/>
        <v>40626.834444444445</v>
      </c>
      <c r="P1655" s="18">
        <f t="shared" si="101"/>
        <v>40657.834444444445</v>
      </c>
      <c r="Q1655" t="s">
        <v>8292</v>
      </c>
      <c r="R1655" s="7">
        <f t="shared" si="103"/>
        <v>51.854285714285716</v>
      </c>
      <c r="S1655" s="12" t="s">
        <v>8324</v>
      </c>
      <c r="T1655" t="s">
        <v>8345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7">
        <v>1100</v>
      </c>
      <c r="E1656">
        <v>1319</v>
      </c>
      <c r="F1656" t="s">
        <v>8219</v>
      </c>
      <c r="G1656" t="s">
        <v>8224</v>
      </c>
      <c r="H1656" t="s">
        <v>8246</v>
      </c>
      <c r="I1656" s="9">
        <v>1334784160</v>
      </c>
      <c r="J1656">
        <v>1332192160</v>
      </c>
      <c r="K1656" t="b">
        <v>0</v>
      </c>
      <c r="L1656">
        <v>34</v>
      </c>
      <c r="M1656" t="b">
        <v>1</v>
      </c>
      <c r="N1656" s="11">
        <f t="shared" si="102"/>
        <v>119.90909090909089</v>
      </c>
      <c r="O1656" s="22">
        <f t="shared" si="100"/>
        <v>40987.890740740739</v>
      </c>
      <c r="P1656" s="18">
        <f t="shared" si="101"/>
        <v>41017.890740740739</v>
      </c>
      <c r="Q1656" t="s">
        <v>8292</v>
      </c>
      <c r="R1656" s="7">
        <f t="shared" si="103"/>
        <v>38.794117647058826</v>
      </c>
      <c r="S1656" s="12" t="s">
        <v>8324</v>
      </c>
      <c r="T1656" t="s">
        <v>8345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7">
        <v>1500</v>
      </c>
      <c r="E1657">
        <v>2143</v>
      </c>
      <c r="F1657" t="s">
        <v>8219</v>
      </c>
      <c r="G1657" t="s">
        <v>8224</v>
      </c>
      <c r="H1657" t="s">
        <v>8246</v>
      </c>
      <c r="I1657" s="9">
        <v>1333648820</v>
      </c>
      <c r="J1657">
        <v>1331060420</v>
      </c>
      <c r="K1657" t="b">
        <v>0</v>
      </c>
      <c r="L1657">
        <v>48</v>
      </c>
      <c r="M1657" t="b">
        <v>1</v>
      </c>
      <c r="N1657" s="11">
        <f t="shared" si="102"/>
        <v>142.86666666666667</v>
      </c>
      <c r="O1657" s="22">
        <f t="shared" si="100"/>
        <v>40974.791898148149</v>
      </c>
      <c r="P1657" s="18">
        <f t="shared" si="101"/>
        <v>41004.750231481477</v>
      </c>
      <c r="Q1657" t="s">
        <v>8292</v>
      </c>
      <c r="R1657" s="7">
        <f t="shared" si="103"/>
        <v>44.645833333333336</v>
      </c>
      <c r="S1657" s="12" t="s">
        <v>8324</v>
      </c>
      <c r="T1657" t="s">
        <v>8345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7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9">
        <v>1355437052</v>
      </c>
      <c r="J1658">
        <v>1352845052</v>
      </c>
      <c r="K1658" t="b">
        <v>0</v>
      </c>
      <c r="L1658">
        <v>48</v>
      </c>
      <c r="M1658" t="b">
        <v>1</v>
      </c>
      <c r="N1658" s="11">
        <f t="shared" si="102"/>
        <v>100.33493333333334</v>
      </c>
      <c r="O1658" s="22">
        <f t="shared" si="100"/>
        <v>41226.928842592592</v>
      </c>
      <c r="P1658" s="18">
        <f t="shared" si="101"/>
        <v>41256.928842592592</v>
      </c>
      <c r="Q1658" t="s">
        <v>8292</v>
      </c>
      <c r="R1658" s="7">
        <f t="shared" si="103"/>
        <v>156.77333333333334</v>
      </c>
      <c r="S1658" s="12" t="s">
        <v>8324</v>
      </c>
      <c r="T1658" t="s">
        <v>8345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7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>
        <f t="shared" si="102"/>
        <v>104.93380000000001</v>
      </c>
      <c r="O1659" s="22">
        <f t="shared" si="100"/>
        <v>41023.782037037039</v>
      </c>
      <c r="P1659" s="18">
        <f t="shared" si="101"/>
        <v>41053.782037037039</v>
      </c>
      <c r="Q1659" t="s">
        <v>8292</v>
      </c>
      <c r="R1659" s="7">
        <f t="shared" si="103"/>
        <v>118.70339366515837</v>
      </c>
      <c r="S1659" s="12" t="s">
        <v>8324</v>
      </c>
      <c r="T1659" t="s">
        <v>8345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7">
        <v>6000</v>
      </c>
      <c r="E1660">
        <v>7934</v>
      </c>
      <c r="F1660" t="s">
        <v>8219</v>
      </c>
      <c r="G1660" t="s">
        <v>8224</v>
      </c>
      <c r="H1660" t="s">
        <v>8246</v>
      </c>
      <c r="I1660" s="9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>
        <f t="shared" si="102"/>
        <v>132.23333333333335</v>
      </c>
      <c r="O1660" s="22">
        <f t="shared" si="100"/>
        <v>41223.22184027778</v>
      </c>
      <c r="P1660" s="18">
        <f t="shared" si="101"/>
        <v>41261.597222222219</v>
      </c>
      <c r="Q1660" t="s">
        <v>8292</v>
      </c>
      <c r="R1660" s="7">
        <f t="shared" si="103"/>
        <v>74.149532710280369</v>
      </c>
      <c r="S1660" s="12" t="s">
        <v>8324</v>
      </c>
      <c r="T1660" t="s">
        <v>8345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7">
        <v>500</v>
      </c>
      <c r="E1661">
        <v>564</v>
      </c>
      <c r="F1661" t="s">
        <v>8219</v>
      </c>
      <c r="G1661" t="s">
        <v>8225</v>
      </c>
      <c r="H1661" t="s">
        <v>8247</v>
      </c>
      <c r="I1661" s="9">
        <v>1387281600</v>
      </c>
      <c r="J1661">
        <v>1384811721</v>
      </c>
      <c r="K1661" t="b">
        <v>0</v>
      </c>
      <c r="L1661">
        <v>45</v>
      </c>
      <c r="M1661" t="b">
        <v>1</v>
      </c>
      <c r="N1661" s="11">
        <f t="shared" si="102"/>
        <v>112.79999999999998</v>
      </c>
      <c r="O1661" s="22">
        <f t="shared" si="100"/>
        <v>41596.913437499999</v>
      </c>
      <c r="P1661" s="18">
        <f t="shared" si="101"/>
        <v>41625.5</v>
      </c>
      <c r="Q1661" t="s">
        <v>8292</v>
      </c>
      <c r="R1661" s="7">
        <f t="shared" si="103"/>
        <v>12.533333333333333</v>
      </c>
      <c r="S1661" s="12" t="s">
        <v>8324</v>
      </c>
      <c r="T1661" t="s">
        <v>8345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7">
        <v>80</v>
      </c>
      <c r="E1662">
        <v>1003</v>
      </c>
      <c r="F1662" t="s">
        <v>8219</v>
      </c>
      <c r="G1662" t="s">
        <v>8237</v>
      </c>
      <c r="H1662" t="s">
        <v>8249</v>
      </c>
      <c r="I1662" s="9">
        <v>1462053540</v>
      </c>
      <c r="J1662">
        <v>1459355950</v>
      </c>
      <c r="K1662" t="b">
        <v>0</v>
      </c>
      <c r="L1662">
        <v>36</v>
      </c>
      <c r="M1662" t="b">
        <v>1</v>
      </c>
      <c r="N1662" s="11">
        <f t="shared" si="102"/>
        <v>1253.75</v>
      </c>
      <c r="O1662" s="22">
        <f t="shared" si="100"/>
        <v>42459.693865740745</v>
      </c>
      <c r="P1662" s="18">
        <f t="shared" si="101"/>
        <v>42490.915972222225</v>
      </c>
      <c r="Q1662" t="s">
        <v>8292</v>
      </c>
      <c r="R1662" s="7">
        <f t="shared" si="103"/>
        <v>27.861111111111111</v>
      </c>
      <c r="S1662" s="12" t="s">
        <v>8324</v>
      </c>
      <c r="T1662" t="s">
        <v>8345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7">
        <v>7900</v>
      </c>
      <c r="E1663">
        <v>8098</v>
      </c>
      <c r="F1663" t="s">
        <v>8219</v>
      </c>
      <c r="G1663" t="s">
        <v>8239</v>
      </c>
      <c r="H1663" t="s">
        <v>8249</v>
      </c>
      <c r="I1663" s="9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>
        <f t="shared" si="102"/>
        <v>102.50632911392405</v>
      </c>
      <c r="O1663" s="22">
        <f t="shared" si="100"/>
        <v>42343.998043981483</v>
      </c>
      <c r="P1663" s="18">
        <f t="shared" si="101"/>
        <v>42386.875</v>
      </c>
      <c r="Q1663" t="s">
        <v>8292</v>
      </c>
      <c r="R1663" s="7">
        <f t="shared" si="103"/>
        <v>80.178217821782184</v>
      </c>
      <c r="S1663" s="12" t="s">
        <v>8324</v>
      </c>
      <c r="T1663" t="s">
        <v>8345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7">
        <v>8000</v>
      </c>
      <c r="E1664">
        <v>8211</v>
      </c>
      <c r="F1664" t="s">
        <v>8219</v>
      </c>
      <c r="G1664" t="s">
        <v>8224</v>
      </c>
      <c r="H1664" t="s">
        <v>8246</v>
      </c>
      <c r="I1664" s="9">
        <v>1325310336</v>
      </c>
      <c r="J1664">
        <v>1320122736</v>
      </c>
      <c r="K1664" t="b">
        <v>0</v>
      </c>
      <c r="L1664">
        <v>62</v>
      </c>
      <c r="M1664" t="b">
        <v>1</v>
      </c>
      <c r="N1664" s="11">
        <f t="shared" si="102"/>
        <v>102.6375</v>
      </c>
      <c r="O1664" s="22">
        <f t="shared" si="100"/>
        <v>40848.198333333334</v>
      </c>
      <c r="P1664" s="18">
        <f t="shared" si="101"/>
        <v>40908.239999999998</v>
      </c>
      <c r="Q1664" t="s">
        <v>8292</v>
      </c>
      <c r="R1664" s="7">
        <f t="shared" si="103"/>
        <v>132.43548387096774</v>
      </c>
      <c r="S1664" s="12" t="s">
        <v>8324</v>
      </c>
      <c r="T1664" t="s">
        <v>8345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7">
        <v>1000</v>
      </c>
      <c r="E1665">
        <v>1080</v>
      </c>
      <c r="F1665" t="s">
        <v>8219</v>
      </c>
      <c r="G1665" t="s">
        <v>8224</v>
      </c>
      <c r="H1665" t="s">
        <v>8246</v>
      </c>
      <c r="I1665" s="9">
        <v>1422750707</v>
      </c>
      <c r="J1665">
        <v>1420158707</v>
      </c>
      <c r="K1665" t="b">
        <v>0</v>
      </c>
      <c r="L1665">
        <v>32</v>
      </c>
      <c r="M1665" t="b">
        <v>1</v>
      </c>
      <c r="N1665" s="11">
        <f t="shared" si="102"/>
        <v>108</v>
      </c>
      <c r="O1665" s="22">
        <f t="shared" si="100"/>
        <v>42006.02207175926</v>
      </c>
      <c r="P1665" s="18">
        <f t="shared" si="101"/>
        <v>42036.02207175926</v>
      </c>
      <c r="Q1665" t="s">
        <v>8292</v>
      </c>
      <c r="R1665" s="7">
        <f t="shared" si="103"/>
        <v>33.75</v>
      </c>
      <c r="S1665" s="12" t="s">
        <v>8324</v>
      </c>
      <c r="T1665" t="s">
        <v>8345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7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9">
        <v>1331870340</v>
      </c>
      <c r="J1666">
        <v>1328033818</v>
      </c>
      <c r="K1666" t="b">
        <v>0</v>
      </c>
      <c r="L1666">
        <v>89</v>
      </c>
      <c r="M1666" t="b">
        <v>1</v>
      </c>
      <c r="N1666" s="11">
        <f t="shared" si="102"/>
        <v>122.40879999999999</v>
      </c>
      <c r="O1666" s="22">
        <f t="shared" ref="O1666:O1729" si="104">(((J1666/60)/60)/24)+DATE(1970,1,1)</f>
        <v>40939.761782407404</v>
      </c>
      <c r="P1666" s="18">
        <f t="shared" ref="P1666:P1729" si="105">(((I1666/60)/60)/24)+DATE(1970,1,1)</f>
        <v>40984.165972222225</v>
      </c>
      <c r="Q1666" t="s">
        <v>8292</v>
      </c>
      <c r="R1666" s="7">
        <f t="shared" si="103"/>
        <v>34.384494382022467</v>
      </c>
      <c r="S1666" s="12" t="s">
        <v>8324</v>
      </c>
      <c r="T1666" t="s">
        <v>8345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7">
        <v>3500</v>
      </c>
      <c r="E1667">
        <v>4181</v>
      </c>
      <c r="F1667" t="s">
        <v>8219</v>
      </c>
      <c r="G1667" t="s">
        <v>8224</v>
      </c>
      <c r="H1667" t="s">
        <v>8246</v>
      </c>
      <c r="I1667" s="9">
        <v>1298343600</v>
      </c>
      <c r="J1667">
        <v>1295624113</v>
      </c>
      <c r="K1667" t="b">
        <v>0</v>
      </c>
      <c r="L1667">
        <v>93</v>
      </c>
      <c r="M1667" t="b">
        <v>1</v>
      </c>
      <c r="N1667" s="11">
        <f t="shared" ref="N1667:N1730" si="106">E1667/D1667*100</f>
        <v>119.45714285714286</v>
      </c>
      <c r="O1667" s="22">
        <f t="shared" si="104"/>
        <v>40564.649456018517</v>
      </c>
      <c r="P1667" s="18">
        <f t="shared" si="105"/>
        <v>40596.125</v>
      </c>
      <c r="Q1667" t="s">
        <v>8292</v>
      </c>
      <c r="R1667" s="7">
        <f t="shared" ref="R1667:R1730" si="107">E1667/L1667</f>
        <v>44.956989247311824</v>
      </c>
      <c r="S1667" s="12" t="s">
        <v>8324</v>
      </c>
      <c r="T1667" t="s">
        <v>8345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7">
        <v>2500</v>
      </c>
      <c r="E1668">
        <v>4022</v>
      </c>
      <c r="F1668" t="s">
        <v>8219</v>
      </c>
      <c r="G1668" t="s">
        <v>8224</v>
      </c>
      <c r="H1668" t="s">
        <v>8246</v>
      </c>
      <c r="I1668" s="9">
        <v>1364447073</v>
      </c>
      <c r="J1668">
        <v>1361858673</v>
      </c>
      <c r="K1668" t="b">
        <v>0</v>
      </c>
      <c r="L1668">
        <v>98</v>
      </c>
      <c r="M1668" t="b">
        <v>1</v>
      </c>
      <c r="N1668" s="11">
        <f t="shared" si="106"/>
        <v>160.88</v>
      </c>
      <c r="O1668" s="22">
        <f t="shared" si="104"/>
        <v>41331.253159722226</v>
      </c>
      <c r="P1668" s="18">
        <f t="shared" si="105"/>
        <v>41361.211493055554</v>
      </c>
      <c r="Q1668" t="s">
        <v>8292</v>
      </c>
      <c r="R1668" s="7">
        <f t="shared" si="107"/>
        <v>41.04081632653061</v>
      </c>
      <c r="S1668" s="12" t="s">
        <v>8324</v>
      </c>
      <c r="T1668" t="s">
        <v>8345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7">
        <v>3400</v>
      </c>
      <c r="E1669">
        <v>4313</v>
      </c>
      <c r="F1669" t="s">
        <v>8219</v>
      </c>
      <c r="G1669" t="s">
        <v>8224</v>
      </c>
      <c r="H1669" t="s">
        <v>8246</v>
      </c>
      <c r="I1669" s="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>
        <f t="shared" si="106"/>
        <v>126.85294117647059</v>
      </c>
      <c r="O1669" s="22">
        <f t="shared" si="104"/>
        <v>41682.0705787037</v>
      </c>
      <c r="P1669" s="18">
        <f t="shared" si="105"/>
        <v>41709.290972222225</v>
      </c>
      <c r="Q1669" t="s">
        <v>8292</v>
      </c>
      <c r="R1669" s="7">
        <f t="shared" si="107"/>
        <v>52.597560975609753</v>
      </c>
      <c r="S1669" s="12" t="s">
        <v>8324</v>
      </c>
      <c r="T1669" t="s">
        <v>8345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7">
        <v>8000</v>
      </c>
      <c r="E1670">
        <v>8211</v>
      </c>
      <c r="F1670" t="s">
        <v>8219</v>
      </c>
      <c r="G1670" t="s">
        <v>8224</v>
      </c>
      <c r="H1670" t="s">
        <v>8246</v>
      </c>
      <c r="I1670" s="9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>
        <f t="shared" si="106"/>
        <v>102.6375</v>
      </c>
      <c r="O1670" s="22">
        <f t="shared" si="104"/>
        <v>40845.14975694444</v>
      </c>
      <c r="P1670" s="18">
        <f t="shared" si="105"/>
        <v>40875.191423611112</v>
      </c>
      <c r="Q1670" t="s">
        <v>8292</v>
      </c>
      <c r="R1670" s="7">
        <f t="shared" si="107"/>
        <v>70.784482758620683</v>
      </c>
      <c r="S1670" s="12" t="s">
        <v>8324</v>
      </c>
      <c r="T1670" t="s">
        <v>8345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7">
        <v>2000</v>
      </c>
      <c r="E1671">
        <v>2795</v>
      </c>
      <c r="F1671" t="s">
        <v>8219</v>
      </c>
      <c r="G1671" t="s">
        <v>8224</v>
      </c>
      <c r="H1671" t="s">
        <v>8246</v>
      </c>
      <c r="I1671" s="9">
        <v>1464729276</v>
      </c>
      <c r="J1671">
        <v>1459545276</v>
      </c>
      <c r="K1671" t="b">
        <v>0</v>
      </c>
      <c r="L1671">
        <v>52</v>
      </c>
      <c r="M1671" t="b">
        <v>1</v>
      </c>
      <c r="N1671" s="11">
        <f t="shared" si="106"/>
        <v>139.75</v>
      </c>
      <c r="O1671" s="22">
        <f t="shared" si="104"/>
        <v>42461.885138888887</v>
      </c>
      <c r="P1671" s="18">
        <f t="shared" si="105"/>
        <v>42521.885138888887</v>
      </c>
      <c r="Q1671" t="s">
        <v>8292</v>
      </c>
      <c r="R1671" s="7">
        <f t="shared" si="107"/>
        <v>53.75</v>
      </c>
      <c r="S1671" s="12" t="s">
        <v>8324</v>
      </c>
      <c r="T1671" t="s">
        <v>8345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7">
        <v>1000</v>
      </c>
      <c r="E1672">
        <v>1026</v>
      </c>
      <c r="F1672" t="s">
        <v>8219</v>
      </c>
      <c r="G1672" t="s">
        <v>8224</v>
      </c>
      <c r="H1672" t="s">
        <v>8246</v>
      </c>
      <c r="I1672" s="9">
        <v>1278302400</v>
      </c>
      <c r="J1672">
        <v>1273961999</v>
      </c>
      <c r="K1672" t="b">
        <v>0</v>
      </c>
      <c r="L1672">
        <v>23</v>
      </c>
      <c r="M1672" t="b">
        <v>1</v>
      </c>
      <c r="N1672" s="11">
        <f t="shared" si="106"/>
        <v>102.60000000000001</v>
      </c>
      <c r="O1672" s="22">
        <f t="shared" si="104"/>
        <v>40313.930543981485</v>
      </c>
      <c r="P1672" s="18">
        <f t="shared" si="105"/>
        <v>40364.166666666664</v>
      </c>
      <c r="Q1672" t="s">
        <v>8292</v>
      </c>
      <c r="R1672" s="7">
        <f t="shared" si="107"/>
        <v>44.608695652173914</v>
      </c>
      <c r="S1672" s="12" t="s">
        <v>8324</v>
      </c>
      <c r="T1672" t="s">
        <v>8345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7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9">
        <v>1470056614</v>
      </c>
      <c r="J1673">
        <v>1467464614</v>
      </c>
      <c r="K1673" t="b">
        <v>0</v>
      </c>
      <c r="L1673">
        <v>77</v>
      </c>
      <c r="M1673" t="b">
        <v>1</v>
      </c>
      <c r="N1673" s="11">
        <f t="shared" si="106"/>
        <v>100.67349999999999</v>
      </c>
      <c r="O1673" s="22">
        <f t="shared" si="104"/>
        <v>42553.54414351852</v>
      </c>
      <c r="P1673" s="18">
        <f t="shared" si="105"/>
        <v>42583.54414351852</v>
      </c>
      <c r="Q1673" t="s">
        <v>8292</v>
      </c>
      <c r="R1673" s="7">
        <f t="shared" si="107"/>
        <v>26.148961038961041</v>
      </c>
      <c r="S1673" s="12" t="s">
        <v>8324</v>
      </c>
      <c r="T1673" t="s">
        <v>8345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7">
        <v>1700</v>
      </c>
      <c r="E1674">
        <v>1920</v>
      </c>
      <c r="F1674" t="s">
        <v>8219</v>
      </c>
      <c r="G1674" t="s">
        <v>8224</v>
      </c>
      <c r="H1674" t="s">
        <v>8246</v>
      </c>
      <c r="I1674" s="9">
        <v>1338824730</v>
      </c>
      <c r="J1674">
        <v>1336232730</v>
      </c>
      <c r="K1674" t="b">
        <v>0</v>
      </c>
      <c r="L1674">
        <v>49</v>
      </c>
      <c r="M1674" t="b">
        <v>1</v>
      </c>
      <c r="N1674" s="11">
        <f t="shared" si="106"/>
        <v>112.94117647058823</v>
      </c>
      <c r="O1674" s="22">
        <f t="shared" si="104"/>
        <v>41034.656597222223</v>
      </c>
      <c r="P1674" s="18">
        <f t="shared" si="105"/>
        <v>41064.656597222223</v>
      </c>
      <c r="Q1674" t="s">
        <v>8292</v>
      </c>
      <c r="R1674" s="7">
        <f t="shared" si="107"/>
        <v>39.183673469387756</v>
      </c>
      <c r="S1674" s="12" t="s">
        <v>8324</v>
      </c>
      <c r="T1674" t="s">
        <v>8345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7">
        <v>2100</v>
      </c>
      <c r="E1675">
        <v>2690</v>
      </c>
      <c r="F1675" t="s">
        <v>8219</v>
      </c>
      <c r="G1675" t="s">
        <v>8224</v>
      </c>
      <c r="H1675" t="s">
        <v>8246</v>
      </c>
      <c r="I1675" s="9">
        <v>1425675892</v>
      </c>
      <c r="J1675">
        <v>1423083892</v>
      </c>
      <c r="K1675" t="b">
        <v>0</v>
      </c>
      <c r="L1675">
        <v>59</v>
      </c>
      <c r="M1675" t="b">
        <v>1</v>
      </c>
      <c r="N1675" s="11">
        <f t="shared" si="106"/>
        <v>128.09523809523807</v>
      </c>
      <c r="O1675" s="22">
        <f t="shared" si="104"/>
        <v>42039.878379629634</v>
      </c>
      <c r="P1675" s="18">
        <f t="shared" si="105"/>
        <v>42069.878379629634</v>
      </c>
      <c r="Q1675" t="s">
        <v>8292</v>
      </c>
      <c r="R1675" s="7">
        <f t="shared" si="107"/>
        <v>45.593220338983052</v>
      </c>
      <c r="S1675" s="12" t="s">
        <v>8324</v>
      </c>
      <c r="T1675" t="s">
        <v>8345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7">
        <v>5000</v>
      </c>
      <c r="E1676">
        <v>10085</v>
      </c>
      <c r="F1676" t="s">
        <v>8219</v>
      </c>
      <c r="G1676" t="s">
        <v>8224</v>
      </c>
      <c r="H1676" t="s">
        <v>8246</v>
      </c>
      <c r="I1676" s="9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>
        <f t="shared" si="106"/>
        <v>201.7</v>
      </c>
      <c r="O1676" s="22">
        <f t="shared" si="104"/>
        <v>42569.605393518519</v>
      </c>
      <c r="P1676" s="18">
        <f t="shared" si="105"/>
        <v>42600.290972222225</v>
      </c>
      <c r="Q1676" t="s">
        <v>8292</v>
      </c>
      <c r="R1676" s="7">
        <f t="shared" si="107"/>
        <v>89.247787610619469</v>
      </c>
      <c r="S1676" s="12" t="s">
        <v>8324</v>
      </c>
      <c r="T1676" t="s">
        <v>8345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9">
        <v>1318802580</v>
      </c>
      <c r="J1677">
        <v>1316194540</v>
      </c>
      <c r="K1677" t="b">
        <v>0</v>
      </c>
      <c r="L1677">
        <v>34</v>
      </c>
      <c r="M1677" t="b">
        <v>1</v>
      </c>
      <c r="N1677" s="11">
        <f t="shared" si="106"/>
        <v>137.416</v>
      </c>
      <c r="O1677" s="22">
        <f t="shared" si="104"/>
        <v>40802.733101851853</v>
      </c>
      <c r="P1677" s="18">
        <f t="shared" si="105"/>
        <v>40832.918749999997</v>
      </c>
      <c r="Q1677" t="s">
        <v>8292</v>
      </c>
      <c r="R1677" s="7">
        <f t="shared" si="107"/>
        <v>40.416470588235299</v>
      </c>
      <c r="S1677" s="12" t="s">
        <v>8324</v>
      </c>
      <c r="T1677" t="s">
        <v>8345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7">
        <v>3000</v>
      </c>
      <c r="E1678">
        <v>3460</v>
      </c>
      <c r="F1678" t="s">
        <v>8219</v>
      </c>
      <c r="G1678" t="s">
        <v>8224</v>
      </c>
      <c r="H1678" t="s">
        <v>8246</v>
      </c>
      <c r="I1678" s="9">
        <v>1334980740</v>
      </c>
      <c r="J1678">
        <v>1330968347</v>
      </c>
      <c r="K1678" t="b">
        <v>0</v>
      </c>
      <c r="L1678">
        <v>42</v>
      </c>
      <c r="M1678" t="b">
        <v>1</v>
      </c>
      <c r="N1678" s="11">
        <f t="shared" si="106"/>
        <v>115.33333333333333</v>
      </c>
      <c r="O1678" s="22">
        <f t="shared" si="104"/>
        <v>40973.72623842593</v>
      </c>
      <c r="P1678" s="18">
        <f t="shared" si="105"/>
        <v>41020.165972222225</v>
      </c>
      <c r="Q1678" t="s">
        <v>8292</v>
      </c>
      <c r="R1678" s="7">
        <f t="shared" si="107"/>
        <v>82.38095238095238</v>
      </c>
      <c r="S1678" s="12" t="s">
        <v>8324</v>
      </c>
      <c r="T1678" t="s">
        <v>8345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7">
        <v>6000</v>
      </c>
      <c r="E1679">
        <v>6700</v>
      </c>
      <c r="F1679" t="s">
        <v>8219</v>
      </c>
      <c r="G1679" t="s">
        <v>8227</v>
      </c>
      <c r="H1679" t="s">
        <v>8249</v>
      </c>
      <c r="I1679" s="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>
        <f t="shared" si="106"/>
        <v>111.66666666666667</v>
      </c>
      <c r="O1679" s="22">
        <f t="shared" si="104"/>
        <v>42416.407129629632</v>
      </c>
      <c r="P1679" s="18">
        <f t="shared" si="105"/>
        <v>42476.249305555553</v>
      </c>
      <c r="Q1679" t="s">
        <v>8292</v>
      </c>
      <c r="R1679" s="7">
        <f t="shared" si="107"/>
        <v>159.52380952380952</v>
      </c>
      <c r="S1679" s="12" t="s">
        <v>8324</v>
      </c>
      <c r="T1679" t="s">
        <v>8345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7">
        <v>1500</v>
      </c>
      <c r="E1680">
        <v>1776</v>
      </c>
      <c r="F1680" t="s">
        <v>8219</v>
      </c>
      <c r="G1680" t="s">
        <v>8224</v>
      </c>
      <c r="H1680" t="s">
        <v>8246</v>
      </c>
      <c r="I1680" s="9">
        <v>1391718671</v>
      </c>
      <c r="J1680">
        <v>1390509071</v>
      </c>
      <c r="K1680" t="b">
        <v>0</v>
      </c>
      <c r="L1680">
        <v>49</v>
      </c>
      <c r="M1680" t="b">
        <v>1</v>
      </c>
      <c r="N1680" s="11">
        <f t="shared" si="106"/>
        <v>118.39999999999999</v>
      </c>
      <c r="O1680" s="22">
        <f t="shared" si="104"/>
        <v>41662.854988425926</v>
      </c>
      <c r="P1680" s="18">
        <f t="shared" si="105"/>
        <v>41676.854988425926</v>
      </c>
      <c r="Q1680" t="s">
        <v>8292</v>
      </c>
      <c r="R1680" s="7">
        <f t="shared" si="107"/>
        <v>36.244897959183675</v>
      </c>
      <c r="S1680" s="12" t="s">
        <v>8324</v>
      </c>
      <c r="T1680" t="s">
        <v>8345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7">
        <v>2000</v>
      </c>
      <c r="E1681">
        <v>3500</v>
      </c>
      <c r="F1681" t="s">
        <v>8219</v>
      </c>
      <c r="G1681" t="s">
        <v>8224</v>
      </c>
      <c r="H1681" t="s">
        <v>8246</v>
      </c>
      <c r="I1681" s="9">
        <v>1311298745</v>
      </c>
      <c r="J1681">
        <v>1309311545</v>
      </c>
      <c r="K1681" t="b">
        <v>0</v>
      </c>
      <c r="L1681">
        <v>56</v>
      </c>
      <c r="M1681" t="b">
        <v>1</v>
      </c>
      <c r="N1681" s="11">
        <f t="shared" si="106"/>
        <v>175</v>
      </c>
      <c r="O1681" s="22">
        <f t="shared" si="104"/>
        <v>40723.068807870368</v>
      </c>
      <c r="P1681" s="18">
        <f t="shared" si="105"/>
        <v>40746.068807870368</v>
      </c>
      <c r="Q1681" t="s">
        <v>8292</v>
      </c>
      <c r="R1681" s="7">
        <f t="shared" si="107"/>
        <v>62.5</v>
      </c>
      <c r="S1681" s="12" t="s">
        <v>8324</v>
      </c>
      <c r="T1681" t="s">
        <v>8345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7">
        <v>1000</v>
      </c>
      <c r="E1682">
        <v>1175</v>
      </c>
      <c r="F1682" t="s">
        <v>8219</v>
      </c>
      <c r="G1682" t="s">
        <v>8224</v>
      </c>
      <c r="H1682" t="s">
        <v>8246</v>
      </c>
      <c r="I1682" s="9">
        <v>1405188667</v>
      </c>
      <c r="J1682">
        <v>1402596667</v>
      </c>
      <c r="K1682" t="b">
        <v>0</v>
      </c>
      <c r="L1682">
        <v>25</v>
      </c>
      <c r="M1682" t="b">
        <v>1</v>
      </c>
      <c r="N1682" s="11">
        <f t="shared" si="106"/>
        <v>117.5</v>
      </c>
      <c r="O1682" s="22">
        <f t="shared" si="104"/>
        <v>41802.757719907408</v>
      </c>
      <c r="P1682" s="18">
        <f t="shared" si="105"/>
        <v>41832.757719907408</v>
      </c>
      <c r="Q1682" t="s">
        <v>8292</v>
      </c>
      <c r="R1682" s="7">
        <f t="shared" si="107"/>
        <v>47</v>
      </c>
      <c r="S1682" s="12" t="s">
        <v>8324</v>
      </c>
      <c r="T1682" t="s">
        <v>8345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7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9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>
        <f t="shared" si="106"/>
        <v>101.42212307692309</v>
      </c>
      <c r="O1683" s="22">
        <f t="shared" si="104"/>
        <v>42774.121342592596</v>
      </c>
      <c r="P1683" s="18">
        <f t="shared" si="105"/>
        <v>42823.083333333328</v>
      </c>
      <c r="Q1683" t="s">
        <v>8293</v>
      </c>
      <c r="R1683" s="7">
        <f t="shared" si="107"/>
        <v>74.575090497737563</v>
      </c>
      <c r="S1683" s="12" t="s">
        <v>8324</v>
      </c>
      <c r="T1683" t="s">
        <v>8346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7">
        <v>6000</v>
      </c>
      <c r="E1684">
        <v>0</v>
      </c>
      <c r="F1684" t="s">
        <v>8222</v>
      </c>
      <c r="G1684" t="s">
        <v>8224</v>
      </c>
      <c r="H1684" t="s">
        <v>8246</v>
      </c>
      <c r="I1684" s="9">
        <v>1492142860</v>
      </c>
      <c r="J1684">
        <v>1486962460</v>
      </c>
      <c r="K1684" t="b">
        <v>0</v>
      </c>
      <c r="L1684">
        <v>0</v>
      </c>
      <c r="M1684" t="b">
        <v>0</v>
      </c>
      <c r="N1684" s="11">
        <f t="shared" si="106"/>
        <v>0</v>
      </c>
      <c r="O1684" s="22">
        <f t="shared" si="104"/>
        <v>42779.21365740741</v>
      </c>
      <c r="P1684" s="18">
        <f t="shared" si="105"/>
        <v>42839.171990740739</v>
      </c>
      <c r="Q1684" t="s">
        <v>8293</v>
      </c>
      <c r="R1684" s="7" t="e">
        <f t="shared" si="107"/>
        <v>#DIV/0!</v>
      </c>
      <c r="S1684" s="12" t="s">
        <v>8324</v>
      </c>
      <c r="T1684" t="s">
        <v>8346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7">
        <v>3500</v>
      </c>
      <c r="E1685">
        <v>760</v>
      </c>
      <c r="F1685" t="s">
        <v>8222</v>
      </c>
      <c r="G1685" t="s">
        <v>8230</v>
      </c>
      <c r="H1685" t="s">
        <v>8249</v>
      </c>
      <c r="I1685" s="9">
        <v>1491590738</v>
      </c>
      <c r="J1685">
        <v>1489517138</v>
      </c>
      <c r="K1685" t="b">
        <v>0</v>
      </c>
      <c r="L1685">
        <v>10</v>
      </c>
      <c r="M1685" t="b">
        <v>0</v>
      </c>
      <c r="N1685" s="11">
        <f t="shared" si="106"/>
        <v>21.714285714285715</v>
      </c>
      <c r="O1685" s="22">
        <f t="shared" si="104"/>
        <v>42808.781689814816</v>
      </c>
      <c r="P1685" s="18">
        <f t="shared" si="105"/>
        <v>42832.781689814816</v>
      </c>
      <c r="Q1685" t="s">
        <v>8293</v>
      </c>
      <c r="R1685" s="7">
        <f t="shared" si="107"/>
        <v>76</v>
      </c>
      <c r="S1685" s="12" t="s">
        <v>8324</v>
      </c>
      <c r="T1685" t="s">
        <v>8346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7">
        <v>8000</v>
      </c>
      <c r="E1686">
        <v>8730</v>
      </c>
      <c r="F1686" t="s">
        <v>8222</v>
      </c>
      <c r="G1686" t="s">
        <v>8224</v>
      </c>
      <c r="H1686" t="s">
        <v>8246</v>
      </c>
      <c r="I1686" s="9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>
        <f t="shared" si="106"/>
        <v>109.125</v>
      </c>
      <c r="O1686" s="22">
        <f t="shared" si="104"/>
        <v>42783.815289351856</v>
      </c>
      <c r="P1686" s="18">
        <f t="shared" si="105"/>
        <v>42811.773622685185</v>
      </c>
      <c r="Q1686" t="s">
        <v>8293</v>
      </c>
      <c r="R1686" s="7">
        <f t="shared" si="107"/>
        <v>86.43564356435644</v>
      </c>
      <c r="S1686" s="12" t="s">
        <v>8324</v>
      </c>
      <c r="T1686" t="s">
        <v>8346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7">
        <v>350</v>
      </c>
      <c r="E1687">
        <v>360</v>
      </c>
      <c r="F1687" t="s">
        <v>8222</v>
      </c>
      <c r="G1687" t="s">
        <v>8224</v>
      </c>
      <c r="H1687" t="s">
        <v>8246</v>
      </c>
      <c r="I1687" s="9">
        <v>1490331623</v>
      </c>
      <c r="J1687">
        <v>1487743223</v>
      </c>
      <c r="K1687" t="b">
        <v>0</v>
      </c>
      <c r="L1687">
        <v>15</v>
      </c>
      <c r="M1687" t="b">
        <v>0</v>
      </c>
      <c r="N1687" s="11">
        <f t="shared" si="106"/>
        <v>102.85714285714285</v>
      </c>
      <c r="O1687" s="22">
        <f t="shared" si="104"/>
        <v>42788.2502662037</v>
      </c>
      <c r="P1687" s="18">
        <f t="shared" si="105"/>
        <v>42818.208599537036</v>
      </c>
      <c r="Q1687" t="s">
        <v>8293</v>
      </c>
      <c r="R1687" s="7">
        <f t="shared" si="107"/>
        <v>24</v>
      </c>
      <c r="S1687" s="12" t="s">
        <v>8324</v>
      </c>
      <c r="T1687" t="s">
        <v>8346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7">
        <v>5000</v>
      </c>
      <c r="E1688">
        <v>18</v>
      </c>
      <c r="F1688" t="s">
        <v>8222</v>
      </c>
      <c r="G1688" t="s">
        <v>8229</v>
      </c>
      <c r="H1688" t="s">
        <v>8251</v>
      </c>
      <c r="I1688" s="9">
        <v>1493320519</v>
      </c>
      <c r="J1688">
        <v>1488140119</v>
      </c>
      <c r="K1688" t="b">
        <v>0</v>
      </c>
      <c r="L1688">
        <v>1</v>
      </c>
      <c r="M1688" t="b">
        <v>0</v>
      </c>
      <c r="N1688" s="11">
        <f t="shared" si="106"/>
        <v>0.36</v>
      </c>
      <c r="O1688" s="22">
        <f t="shared" si="104"/>
        <v>42792.843969907408</v>
      </c>
      <c r="P1688" s="18">
        <f t="shared" si="105"/>
        <v>42852.802303240736</v>
      </c>
      <c r="Q1688" t="s">
        <v>8293</v>
      </c>
      <c r="R1688" s="7">
        <f t="shared" si="107"/>
        <v>18</v>
      </c>
      <c r="S1688" s="12" t="s">
        <v>8324</v>
      </c>
      <c r="T1688" t="s">
        <v>8346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7">
        <v>10000</v>
      </c>
      <c r="E1689">
        <v>3125</v>
      </c>
      <c r="F1689" t="s">
        <v>8222</v>
      </c>
      <c r="G1689" t="s">
        <v>8224</v>
      </c>
      <c r="H1689" t="s">
        <v>8246</v>
      </c>
      <c r="I1689" s="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>
        <f t="shared" si="106"/>
        <v>31.25</v>
      </c>
      <c r="O1689" s="22">
        <f t="shared" si="104"/>
        <v>42802.046817129631</v>
      </c>
      <c r="P1689" s="18">
        <f t="shared" si="105"/>
        <v>42835.84375</v>
      </c>
      <c r="Q1689" t="s">
        <v>8293</v>
      </c>
      <c r="R1689" s="7">
        <f t="shared" si="107"/>
        <v>80.128205128205124</v>
      </c>
      <c r="S1689" s="12" t="s">
        <v>8324</v>
      </c>
      <c r="T1689" t="s">
        <v>8346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7">
        <v>4000</v>
      </c>
      <c r="E1690">
        <v>1772</v>
      </c>
      <c r="F1690" t="s">
        <v>8222</v>
      </c>
      <c r="G1690" t="s">
        <v>8224</v>
      </c>
      <c r="H1690" t="s">
        <v>8246</v>
      </c>
      <c r="I1690" s="9">
        <v>1491738594</v>
      </c>
      <c r="J1690">
        <v>1489150194</v>
      </c>
      <c r="K1690" t="b">
        <v>0</v>
      </c>
      <c r="L1690">
        <v>7</v>
      </c>
      <c r="M1690" t="b">
        <v>0</v>
      </c>
      <c r="N1690" s="11">
        <f t="shared" si="106"/>
        <v>44.3</v>
      </c>
      <c r="O1690" s="22">
        <f t="shared" si="104"/>
        <v>42804.534652777773</v>
      </c>
      <c r="P1690" s="18">
        <f t="shared" si="105"/>
        <v>42834.492986111116</v>
      </c>
      <c r="Q1690" t="s">
        <v>8293</v>
      </c>
      <c r="R1690" s="7">
        <f t="shared" si="107"/>
        <v>253.14285714285714</v>
      </c>
      <c r="S1690" s="12" t="s">
        <v>8324</v>
      </c>
      <c r="T1690" t="s">
        <v>8346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7">
        <v>2400</v>
      </c>
      <c r="E1691">
        <v>2400</v>
      </c>
      <c r="F1691" t="s">
        <v>8222</v>
      </c>
      <c r="G1691" t="s">
        <v>8224</v>
      </c>
      <c r="H1691" t="s">
        <v>8246</v>
      </c>
      <c r="I1691" s="9">
        <v>1489700230</v>
      </c>
      <c r="J1691">
        <v>1487111830</v>
      </c>
      <c r="K1691" t="b">
        <v>0</v>
      </c>
      <c r="L1691">
        <v>14</v>
      </c>
      <c r="M1691" t="b">
        <v>0</v>
      </c>
      <c r="N1691" s="11">
        <f t="shared" si="106"/>
        <v>100</v>
      </c>
      <c r="O1691" s="22">
        <f t="shared" si="104"/>
        <v>42780.942476851851</v>
      </c>
      <c r="P1691" s="18">
        <f t="shared" si="105"/>
        <v>42810.900810185187</v>
      </c>
      <c r="Q1691" t="s">
        <v>8293</v>
      </c>
      <c r="R1691" s="7">
        <f t="shared" si="107"/>
        <v>171.42857142857142</v>
      </c>
      <c r="S1691" s="12" t="s">
        <v>8324</v>
      </c>
      <c r="T1691" t="s">
        <v>8346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7">
        <v>2500</v>
      </c>
      <c r="E1692">
        <v>635</v>
      </c>
      <c r="F1692" t="s">
        <v>8222</v>
      </c>
      <c r="G1692" t="s">
        <v>8224</v>
      </c>
      <c r="H1692" t="s">
        <v>8246</v>
      </c>
      <c r="I1692" s="9">
        <v>1491470442</v>
      </c>
      <c r="J1692">
        <v>1488882042</v>
      </c>
      <c r="K1692" t="b">
        <v>0</v>
      </c>
      <c r="L1692">
        <v>11</v>
      </c>
      <c r="M1692" t="b">
        <v>0</v>
      </c>
      <c r="N1692" s="11">
        <f t="shared" si="106"/>
        <v>25.4</v>
      </c>
      <c r="O1692" s="22">
        <f t="shared" si="104"/>
        <v>42801.43104166667</v>
      </c>
      <c r="P1692" s="18">
        <f t="shared" si="105"/>
        <v>42831.389374999999</v>
      </c>
      <c r="Q1692" t="s">
        <v>8293</v>
      </c>
      <c r="R1692" s="7">
        <f t="shared" si="107"/>
        <v>57.727272727272727</v>
      </c>
      <c r="S1692" s="12" t="s">
        <v>8324</v>
      </c>
      <c r="T1692" t="s">
        <v>8346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7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9">
        <v>1491181200</v>
      </c>
      <c r="J1693">
        <v>1488387008</v>
      </c>
      <c r="K1693" t="b">
        <v>0</v>
      </c>
      <c r="L1693">
        <v>38</v>
      </c>
      <c r="M1693" t="b">
        <v>0</v>
      </c>
      <c r="N1693" s="11">
        <f t="shared" si="106"/>
        <v>33.473333333333329</v>
      </c>
      <c r="O1693" s="22">
        <f t="shared" si="104"/>
        <v>42795.701481481476</v>
      </c>
      <c r="P1693" s="18">
        <f t="shared" si="105"/>
        <v>42828.041666666672</v>
      </c>
      <c r="Q1693" t="s">
        <v>8293</v>
      </c>
      <c r="R1693" s="7">
        <f t="shared" si="107"/>
        <v>264.26315789473682</v>
      </c>
      <c r="S1693" s="12" t="s">
        <v>8324</v>
      </c>
      <c r="T1693" t="s">
        <v>8346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7">
        <v>5000</v>
      </c>
      <c r="E1694">
        <v>2390</v>
      </c>
      <c r="F1694" t="s">
        <v>8222</v>
      </c>
      <c r="G1694" t="s">
        <v>8224</v>
      </c>
      <c r="H1694" t="s">
        <v>8246</v>
      </c>
      <c r="I1694" s="9">
        <v>1490572740</v>
      </c>
      <c r="J1694">
        <v>1487734667</v>
      </c>
      <c r="K1694" t="b">
        <v>0</v>
      </c>
      <c r="L1694">
        <v>15</v>
      </c>
      <c r="M1694" t="b">
        <v>0</v>
      </c>
      <c r="N1694" s="11">
        <f t="shared" si="106"/>
        <v>47.8</v>
      </c>
      <c r="O1694" s="22">
        <f t="shared" si="104"/>
        <v>42788.151238425926</v>
      </c>
      <c r="P1694" s="18">
        <f t="shared" si="105"/>
        <v>42820.999305555553</v>
      </c>
      <c r="Q1694" t="s">
        <v>8293</v>
      </c>
      <c r="R1694" s="7">
        <f t="shared" si="107"/>
        <v>159.33333333333334</v>
      </c>
      <c r="S1694" s="12" t="s">
        <v>8324</v>
      </c>
      <c r="T1694" t="s">
        <v>8346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7">
        <v>3000</v>
      </c>
      <c r="E1695">
        <v>280</v>
      </c>
      <c r="F1695" t="s">
        <v>8222</v>
      </c>
      <c r="G1695" t="s">
        <v>8225</v>
      </c>
      <c r="H1695" t="s">
        <v>8247</v>
      </c>
      <c r="I1695" s="9">
        <v>1491768000</v>
      </c>
      <c r="J1695">
        <v>1489097112</v>
      </c>
      <c r="K1695" t="b">
        <v>0</v>
      </c>
      <c r="L1695">
        <v>8</v>
      </c>
      <c r="M1695" t="b">
        <v>0</v>
      </c>
      <c r="N1695" s="11">
        <f t="shared" si="106"/>
        <v>9.3333333333333339</v>
      </c>
      <c r="O1695" s="22">
        <f t="shared" si="104"/>
        <v>42803.920277777783</v>
      </c>
      <c r="P1695" s="18">
        <f t="shared" si="105"/>
        <v>42834.833333333328</v>
      </c>
      <c r="Q1695" t="s">
        <v>8293</v>
      </c>
      <c r="R1695" s="7">
        <f t="shared" si="107"/>
        <v>35</v>
      </c>
      <c r="S1695" s="12" t="s">
        <v>8324</v>
      </c>
      <c r="T1695" t="s">
        <v>8346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7">
        <v>10000</v>
      </c>
      <c r="E1696">
        <v>5</v>
      </c>
      <c r="F1696" t="s">
        <v>8222</v>
      </c>
      <c r="G1696" t="s">
        <v>8224</v>
      </c>
      <c r="H1696" t="s">
        <v>8246</v>
      </c>
      <c r="I1696" s="9">
        <v>1490589360</v>
      </c>
      <c r="J1696">
        <v>1488038674</v>
      </c>
      <c r="K1696" t="b">
        <v>0</v>
      </c>
      <c r="L1696">
        <v>1</v>
      </c>
      <c r="M1696" t="b">
        <v>0</v>
      </c>
      <c r="N1696" s="11">
        <f t="shared" si="106"/>
        <v>0.05</v>
      </c>
      <c r="O1696" s="22">
        <f t="shared" si="104"/>
        <v>42791.669837962967</v>
      </c>
      <c r="P1696" s="18">
        <f t="shared" si="105"/>
        <v>42821.191666666666</v>
      </c>
      <c r="Q1696" t="s">
        <v>8293</v>
      </c>
      <c r="R1696" s="7">
        <f t="shared" si="107"/>
        <v>5</v>
      </c>
      <c r="S1696" s="12" t="s">
        <v>8324</v>
      </c>
      <c r="T1696" t="s">
        <v>8346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9">
        <v>1491786000</v>
      </c>
      <c r="J1697">
        <v>1488847514</v>
      </c>
      <c r="K1697" t="b">
        <v>0</v>
      </c>
      <c r="L1697">
        <v>23</v>
      </c>
      <c r="M1697" t="b">
        <v>0</v>
      </c>
      <c r="N1697" s="11">
        <f t="shared" si="106"/>
        <v>11.708333333333334</v>
      </c>
      <c r="O1697" s="22">
        <f t="shared" si="104"/>
        <v>42801.031412037039</v>
      </c>
      <c r="P1697" s="18">
        <f t="shared" si="105"/>
        <v>42835.041666666672</v>
      </c>
      <c r="Q1697" t="s">
        <v>8293</v>
      </c>
      <c r="R1697" s="7">
        <f t="shared" si="107"/>
        <v>61.086956521739133</v>
      </c>
      <c r="S1697" s="12" t="s">
        <v>8324</v>
      </c>
      <c r="T1697" t="s">
        <v>8346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7">
        <v>300000</v>
      </c>
      <c r="E1698">
        <v>0</v>
      </c>
      <c r="F1698" t="s">
        <v>8222</v>
      </c>
      <c r="G1698" t="s">
        <v>8224</v>
      </c>
      <c r="H1698" t="s">
        <v>8246</v>
      </c>
      <c r="I1698" s="9">
        <v>1491007211</v>
      </c>
      <c r="J1698">
        <v>1488418811</v>
      </c>
      <c r="K1698" t="b">
        <v>0</v>
      </c>
      <c r="L1698">
        <v>0</v>
      </c>
      <c r="M1698" t="b">
        <v>0</v>
      </c>
      <c r="N1698" s="11">
        <f t="shared" si="106"/>
        <v>0</v>
      </c>
      <c r="O1698" s="22">
        <f t="shared" si="104"/>
        <v>42796.069571759261</v>
      </c>
      <c r="P1698" s="18">
        <f t="shared" si="105"/>
        <v>42826.027905092589</v>
      </c>
      <c r="Q1698" t="s">
        <v>8293</v>
      </c>
      <c r="R1698" s="7" t="e">
        <f t="shared" si="107"/>
        <v>#DIV/0!</v>
      </c>
      <c r="S1698" s="12" t="s">
        <v>8324</v>
      </c>
      <c r="T1698" t="s">
        <v>8346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7">
        <v>12500</v>
      </c>
      <c r="E1699">
        <v>2526</v>
      </c>
      <c r="F1699" t="s">
        <v>8222</v>
      </c>
      <c r="G1699" t="s">
        <v>8224</v>
      </c>
      <c r="H1699" t="s">
        <v>8246</v>
      </c>
      <c r="I1699" s="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>
        <f t="shared" si="106"/>
        <v>20.208000000000002</v>
      </c>
      <c r="O1699" s="22">
        <f t="shared" si="104"/>
        <v>42805.032962962956</v>
      </c>
      <c r="P1699" s="18">
        <f t="shared" si="105"/>
        <v>42834.991296296299</v>
      </c>
      <c r="Q1699" t="s">
        <v>8293</v>
      </c>
      <c r="R1699" s="7">
        <f t="shared" si="107"/>
        <v>114.81818181818181</v>
      </c>
      <c r="S1699" s="12" t="s">
        <v>8324</v>
      </c>
      <c r="T1699" t="s">
        <v>8346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7">
        <v>125000</v>
      </c>
      <c r="E1700">
        <v>0</v>
      </c>
      <c r="F1700" t="s">
        <v>8222</v>
      </c>
      <c r="G1700" t="s">
        <v>8224</v>
      </c>
      <c r="H1700" t="s">
        <v>8246</v>
      </c>
      <c r="I1700" s="9">
        <v>1490499180</v>
      </c>
      <c r="J1700">
        <v>1488430760</v>
      </c>
      <c r="K1700" t="b">
        <v>0</v>
      </c>
      <c r="L1700">
        <v>0</v>
      </c>
      <c r="M1700" t="b">
        <v>0</v>
      </c>
      <c r="N1700" s="11">
        <f t="shared" si="106"/>
        <v>0</v>
      </c>
      <c r="O1700" s="22">
        <f t="shared" si="104"/>
        <v>42796.207870370374</v>
      </c>
      <c r="P1700" s="18">
        <f t="shared" si="105"/>
        <v>42820.147916666669</v>
      </c>
      <c r="Q1700" t="s">
        <v>8293</v>
      </c>
      <c r="R1700" s="7" t="e">
        <f t="shared" si="107"/>
        <v>#DIV/0!</v>
      </c>
      <c r="S1700" s="12" t="s">
        <v>8324</v>
      </c>
      <c r="T1700" t="s">
        <v>8346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7">
        <v>5105</v>
      </c>
      <c r="E1701">
        <v>216</v>
      </c>
      <c r="F1701" t="s">
        <v>8222</v>
      </c>
      <c r="G1701" t="s">
        <v>8224</v>
      </c>
      <c r="H1701" t="s">
        <v>8246</v>
      </c>
      <c r="I1701" s="9">
        <v>1491943445</v>
      </c>
      <c r="J1701">
        <v>1489351445</v>
      </c>
      <c r="K1701" t="b">
        <v>0</v>
      </c>
      <c r="L1701">
        <v>4</v>
      </c>
      <c r="M1701" t="b">
        <v>0</v>
      </c>
      <c r="N1701" s="11">
        <f t="shared" si="106"/>
        <v>4.2311459353574925</v>
      </c>
      <c r="O1701" s="22">
        <f t="shared" si="104"/>
        <v>42806.863946759258</v>
      </c>
      <c r="P1701" s="18">
        <f t="shared" si="105"/>
        <v>42836.863946759258</v>
      </c>
      <c r="Q1701" t="s">
        <v>8293</v>
      </c>
      <c r="R1701" s="7">
        <f t="shared" si="107"/>
        <v>54</v>
      </c>
      <c r="S1701" s="12" t="s">
        <v>8324</v>
      </c>
      <c r="T1701" t="s">
        <v>8346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7">
        <v>20000</v>
      </c>
      <c r="E1702">
        <v>5212</v>
      </c>
      <c r="F1702" t="s">
        <v>8222</v>
      </c>
      <c r="G1702" t="s">
        <v>8224</v>
      </c>
      <c r="H1702" t="s">
        <v>8246</v>
      </c>
      <c r="I1702" s="9">
        <v>1491019200</v>
      </c>
      <c r="J1702">
        <v>1488418990</v>
      </c>
      <c r="K1702" t="b">
        <v>0</v>
      </c>
      <c r="L1702">
        <v>79</v>
      </c>
      <c r="M1702" t="b">
        <v>0</v>
      </c>
      <c r="N1702" s="11">
        <f t="shared" si="106"/>
        <v>26.06</v>
      </c>
      <c r="O1702" s="22">
        <f t="shared" si="104"/>
        <v>42796.071643518517</v>
      </c>
      <c r="P1702" s="18">
        <f t="shared" si="105"/>
        <v>42826.166666666672</v>
      </c>
      <c r="Q1702" t="s">
        <v>8293</v>
      </c>
      <c r="R1702" s="7">
        <f t="shared" si="107"/>
        <v>65.974683544303801</v>
      </c>
      <c r="S1702" s="12" t="s">
        <v>8324</v>
      </c>
      <c r="T1702" t="s">
        <v>8346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7">
        <v>5050</v>
      </c>
      <c r="E1703">
        <v>10</v>
      </c>
      <c r="F1703" t="s">
        <v>8221</v>
      </c>
      <c r="G1703" t="s">
        <v>8224</v>
      </c>
      <c r="H1703" t="s">
        <v>8246</v>
      </c>
      <c r="I1703" s="9">
        <v>1421337405</v>
      </c>
      <c r="J1703">
        <v>1418745405</v>
      </c>
      <c r="K1703" t="b">
        <v>0</v>
      </c>
      <c r="L1703">
        <v>2</v>
      </c>
      <c r="M1703" t="b">
        <v>0</v>
      </c>
      <c r="N1703" s="11">
        <f t="shared" si="106"/>
        <v>0.19801980198019803</v>
      </c>
      <c r="O1703" s="22">
        <f t="shared" si="104"/>
        <v>41989.664409722223</v>
      </c>
      <c r="P1703" s="18">
        <f t="shared" si="105"/>
        <v>42019.664409722223</v>
      </c>
      <c r="Q1703" t="s">
        <v>8293</v>
      </c>
      <c r="R1703" s="7">
        <f t="shared" si="107"/>
        <v>5</v>
      </c>
      <c r="S1703" s="12" t="s">
        <v>8324</v>
      </c>
      <c r="T1703" t="s">
        <v>8346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7">
        <v>16500</v>
      </c>
      <c r="E1704">
        <v>1</v>
      </c>
      <c r="F1704" t="s">
        <v>8221</v>
      </c>
      <c r="G1704" t="s">
        <v>8224</v>
      </c>
      <c r="H1704" t="s">
        <v>8246</v>
      </c>
      <c r="I1704" s="9">
        <v>1427745150</v>
      </c>
      <c r="J1704">
        <v>1425156750</v>
      </c>
      <c r="K1704" t="b">
        <v>0</v>
      </c>
      <c r="L1704">
        <v>1</v>
      </c>
      <c r="M1704" t="b">
        <v>0</v>
      </c>
      <c r="N1704" s="11">
        <f t="shared" si="106"/>
        <v>6.0606060606060606E-3</v>
      </c>
      <c r="O1704" s="22">
        <f t="shared" si="104"/>
        <v>42063.869791666672</v>
      </c>
      <c r="P1704" s="18">
        <f t="shared" si="105"/>
        <v>42093.828125</v>
      </c>
      <c r="Q1704" t="s">
        <v>8293</v>
      </c>
      <c r="R1704" s="7">
        <f t="shared" si="107"/>
        <v>1</v>
      </c>
      <c r="S1704" s="12" t="s">
        <v>8324</v>
      </c>
      <c r="T1704" t="s">
        <v>8346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7">
        <v>5000</v>
      </c>
      <c r="E1705">
        <v>51</v>
      </c>
      <c r="F1705" t="s">
        <v>8221</v>
      </c>
      <c r="G1705" t="s">
        <v>8224</v>
      </c>
      <c r="H1705" t="s">
        <v>8246</v>
      </c>
      <c r="I1705" s="9">
        <v>1441003537</v>
      </c>
      <c r="J1705">
        <v>1435819537</v>
      </c>
      <c r="K1705" t="b">
        <v>0</v>
      </c>
      <c r="L1705">
        <v>2</v>
      </c>
      <c r="M1705" t="b">
        <v>0</v>
      </c>
      <c r="N1705" s="11">
        <f t="shared" si="106"/>
        <v>1.02</v>
      </c>
      <c r="O1705" s="22">
        <f t="shared" si="104"/>
        <v>42187.281678240746</v>
      </c>
      <c r="P1705" s="18">
        <f t="shared" si="105"/>
        <v>42247.281678240746</v>
      </c>
      <c r="Q1705" t="s">
        <v>8293</v>
      </c>
      <c r="R1705" s="7">
        <f t="shared" si="107"/>
        <v>25.5</v>
      </c>
      <c r="S1705" s="12" t="s">
        <v>8324</v>
      </c>
      <c r="T1705" t="s">
        <v>8346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7">
        <v>2000</v>
      </c>
      <c r="E1706">
        <v>1302</v>
      </c>
      <c r="F1706" t="s">
        <v>8221</v>
      </c>
      <c r="G1706" t="s">
        <v>8224</v>
      </c>
      <c r="H1706" t="s">
        <v>8246</v>
      </c>
      <c r="I1706" s="9">
        <v>1424056873</v>
      </c>
      <c r="J1706">
        <v>1421464873</v>
      </c>
      <c r="K1706" t="b">
        <v>0</v>
      </c>
      <c r="L1706">
        <v>11</v>
      </c>
      <c r="M1706" t="b">
        <v>0</v>
      </c>
      <c r="N1706" s="11">
        <f t="shared" si="106"/>
        <v>65.100000000000009</v>
      </c>
      <c r="O1706" s="22">
        <f t="shared" si="104"/>
        <v>42021.139733796299</v>
      </c>
      <c r="P1706" s="18">
        <f t="shared" si="105"/>
        <v>42051.139733796299</v>
      </c>
      <c r="Q1706" t="s">
        <v>8293</v>
      </c>
      <c r="R1706" s="7">
        <f t="shared" si="107"/>
        <v>118.36363636363636</v>
      </c>
      <c r="S1706" s="12" t="s">
        <v>8324</v>
      </c>
      <c r="T1706" t="s">
        <v>8346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7">
        <v>2000</v>
      </c>
      <c r="E1707">
        <v>0</v>
      </c>
      <c r="F1707" t="s">
        <v>8221</v>
      </c>
      <c r="G1707" t="s">
        <v>8224</v>
      </c>
      <c r="H1707" t="s">
        <v>8246</v>
      </c>
      <c r="I1707" s="9">
        <v>1441814400</v>
      </c>
      <c r="J1707">
        <v>1440807846</v>
      </c>
      <c r="K1707" t="b">
        <v>0</v>
      </c>
      <c r="L1707">
        <v>0</v>
      </c>
      <c r="M1707" t="b">
        <v>0</v>
      </c>
      <c r="N1707" s="11">
        <f t="shared" si="106"/>
        <v>0</v>
      </c>
      <c r="O1707" s="22">
        <f t="shared" si="104"/>
        <v>42245.016736111109</v>
      </c>
      <c r="P1707" s="18">
        <f t="shared" si="105"/>
        <v>42256.666666666672</v>
      </c>
      <c r="Q1707" t="s">
        <v>8293</v>
      </c>
      <c r="R1707" s="7" t="e">
        <f t="shared" si="107"/>
        <v>#DIV/0!</v>
      </c>
      <c r="S1707" s="12" t="s">
        <v>8324</v>
      </c>
      <c r="T1707" t="s">
        <v>8346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7">
        <v>5500</v>
      </c>
      <c r="E1708">
        <v>0</v>
      </c>
      <c r="F1708" t="s">
        <v>8221</v>
      </c>
      <c r="G1708" t="s">
        <v>8236</v>
      </c>
      <c r="H1708" t="s">
        <v>8249</v>
      </c>
      <c r="I1708" s="9">
        <v>1440314472</v>
      </c>
      <c r="J1708">
        <v>1435130472</v>
      </c>
      <c r="K1708" t="b">
        <v>0</v>
      </c>
      <c r="L1708">
        <v>0</v>
      </c>
      <c r="M1708" t="b">
        <v>0</v>
      </c>
      <c r="N1708" s="11">
        <f t="shared" si="106"/>
        <v>0</v>
      </c>
      <c r="O1708" s="22">
        <f t="shared" si="104"/>
        <v>42179.306388888886</v>
      </c>
      <c r="P1708" s="18">
        <f t="shared" si="105"/>
        <v>42239.306388888886</v>
      </c>
      <c r="Q1708" t="s">
        <v>8293</v>
      </c>
      <c r="R1708" s="7" t="e">
        <f t="shared" si="107"/>
        <v>#DIV/0!</v>
      </c>
      <c r="S1708" s="12" t="s">
        <v>8324</v>
      </c>
      <c r="T1708" t="s">
        <v>8346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7">
        <v>5000</v>
      </c>
      <c r="E1709">
        <v>487</v>
      </c>
      <c r="F1709" t="s">
        <v>8221</v>
      </c>
      <c r="G1709" t="s">
        <v>8224</v>
      </c>
      <c r="H1709" t="s">
        <v>8246</v>
      </c>
      <c r="I1709" s="9">
        <v>1459181895</v>
      </c>
      <c r="J1709">
        <v>1456593495</v>
      </c>
      <c r="K1709" t="b">
        <v>0</v>
      </c>
      <c r="L1709">
        <v>9</v>
      </c>
      <c r="M1709" t="b">
        <v>0</v>
      </c>
      <c r="N1709" s="11">
        <f t="shared" si="106"/>
        <v>9.74</v>
      </c>
      <c r="O1709" s="22">
        <f t="shared" si="104"/>
        <v>42427.721006944441</v>
      </c>
      <c r="P1709" s="18">
        <f t="shared" si="105"/>
        <v>42457.679340277777</v>
      </c>
      <c r="Q1709" t="s">
        <v>8293</v>
      </c>
      <c r="R1709" s="7">
        <f t="shared" si="107"/>
        <v>54.111111111111114</v>
      </c>
      <c r="S1709" s="12" t="s">
        <v>8324</v>
      </c>
      <c r="T1709" t="s">
        <v>8346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7">
        <v>7000</v>
      </c>
      <c r="E1710">
        <v>0</v>
      </c>
      <c r="F1710" t="s">
        <v>8221</v>
      </c>
      <c r="G1710" t="s">
        <v>8224</v>
      </c>
      <c r="H1710" t="s">
        <v>8246</v>
      </c>
      <c r="I1710" s="9">
        <v>1462135706</v>
      </c>
      <c r="J1710">
        <v>1458679706</v>
      </c>
      <c r="K1710" t="b">
        <v>0</v>
      </c>
      <c r="L1710">
        <v>0</v>
      </c>
      <c r="M1710" t="b">
        <v>0</v>
      </c>
      <c r="N1710" s="11">
        <f t="shared" si="106"/>
        <v>0</v>
      </c>
      <c r="O1710" s="22">
        <f t="shared" si="104"/>
        <v>42451.866967592592</v>
      </c>
      <c r="P1710" s="18">
        <f t="shared" si="105"/>
        <v>42491.866967592592</v>
      </c>
      <c r="Q1710" t="s">
        <v>8293</v>
      </c>
      <c r="R1710" s="7" t="e">
        <f t="shared" si="107"/>
        <v>#DIV/0!</v>
      </c>
      <c r="S1710" s="12" t="s">
        <v>8324</v>
      </c>
      <c r="T1710" t="s">
        <v>8346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7">
        <v>1750</v>
      </c>
      <c r="E1711">
        <v>85</v>
      </c>
      <c r="F1711" t="s">
        <v>8221</v>
      </c>
      <c r="G1711" t="s">
        <v>8224</v>
      </c>
      <c r="H1711" t="s">
        <v>8246</v>
      </c>
      <c r="I1711" s="9">
        <v>1409513940</v>
      </c>
      <c r="J1711">
        <v>1405949514</v>
      </c>
      <c r="K1711" t="b">
        <v>0</v>
      </c>
      <c r="L1711">
        <v>4</v>
      </c>
      <c r="M1711" t="b">
        <v>0</v>
      </c>
      <c r="N1711" s="11">
        <f t="shared" si="106"/>
        <v>4.8571428571428568</v>
      </c>
      <c r="O1711" s="22">
        <f t="shared" si="104"/>
        <v>41841.56381944444</v>
      </c>
      <c r="P1711" s="18">
        <f t="shared" si="105"/>
        <v>41882.818749999999</v>
      </c>
      <c r="Q1711" t="s">
        <v>8293</v>
      </c>
      <c r="R1711" s="7">
        <f t="shared" si="107"/>
        <v>21.25</v>
      </c>
      <c r="S1711" s="12" t="s">
        <v>8324</v>
      </c>
      <c r="T1711" t="s">
        <v>8346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7">
        <v>5000</v>
      </c>
      <c r="E1712">
        <v>34</v>
      </c>
      <c r="F1712" t="s">
        <v>8221</v>
      </c>
      <c r="G1712" t="s">
        <v>8236</v>
      </c>
      <c r="H1712" t="s">
        <v>8249</v>
      </c>
      <c r="I1712" s="9">
        <v>1453122000</v>
      </c>
      <c r="J1712">
        <v>1449151888</v>
      </c>
      <c r="K1712" t="b">
        <v>0</v>
      </c>
      <c r="L1712">
        <v>1</v>
      </c>
      <c r="M1712" t="b">
        <v>0</v>
      </c>
      <c r="N1712" s="11">
        <f t="shared" si="106"/>
        <v>0.67999999999999994</v>
      </c>
      <c r="O1712" s="22">
        <f t="shared" si="104"/>
        <v>42341.59129629629</v>
      </c>
      <c r="P1712" s="18">
        <f t="shared" si="105"/>
        <v>42387.541666666672</v>
      </c>
      <c r="Q1712" t="s">
        <v>8293</v>
      </c>
      <c r="R1712" s="7">
        <f t="shared" si="107"/>
        <v>34</v>
      </c>
      <c r="S1712" s="12" t="s">
        <v>8324</v>
      </c>
      <c r="T1712" t="s">
        <v>8346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7">
        <v>10000</v>
      </c>
      <c r="E1713">
        <v>1050</v>
      </c>
      <c r="F1713" t="s">
        <v>8221</v>
      </c>
      <c r="G1713" t="s">
        <v>8224</v>
      </c>
      <c r="H1713" t="s">
        <v>8246</v>
      </c>
      <c r="I1713" s="9">
        <v>1409585434</v>
      </c>
      <c r="J1713">
        <v>1406907034</v>
      </c>
      <c r="K1713" t="b">
        <v>0</v>
      </c>
      <c r="L1713">
        <v>2</v>
      </c>
      <c r="M1713" t="b">
        <v>0</v>
      </c>
      <c r="N1713" s="11">
        <f t="shared" si="106"/>
        <v>10.5</v>
      </c>
      <c r="O1713" s="22">
        <f t="shared" si="104"/>
        <v>41852.646226851852</v>
      </c>
      <c r="P1713" s="18">
        <f t="shared" si="105"/>
        <v>41883.646226851852</v>
      </c>
      <c r="Q1713" t="s">
        <v>8293</v>
      </c>
      <c r="R1713" s="7">
        <f t="shared" si="107"/>
        <v>525</v>
      </c>
      <c r="S1713" s="12" t="s">
        <v>8324</v>
      </c>
      <c r="T1713" t="s">
        <v>8346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7">
        <v>5000</v>
      </c>
      <c r="E1714">
        <v>0</v>
      </c>
      <c r="F1714" t="s">
        <v>8221</v>
      </c>
      <c r="G1714" t="s">
        <v>8224</v>
      </c>
      <c r="H1714" t="s">
        <v>8246</v>
      </c>
      <c r="I1714" s="9">
        <v>1435701353</v>
      </c>
      <c r="J1714">
        <v>1430517353</v>
      </c>
      <c r="K1714" t="b">
        <v>0</v>
      </c>
      <c r="L1714">
        <v>0</v>
      </c>
      <c r="M1714" t="b">
        <v>0</v>
      </c>
      <c r="N1714" s="11">
        <f t="shared" si="106"/>
        <v>0</v>
      </c>
      <c r="O1714" s="22">
        <f t="shared" si="104"/>
        <v>42125.913807870369</v>
      </c>
      <c r="P1714" s="18">
        <f t="shared" si="105"/>
        <v>42185.913807870369</v>
      </c>
      <c r="Q1714" t="s">
        <v>8293</v>
      </c>
      <c r="R1714" s="7" t="e">
        <f t="shared" si="107"/>
        <v>#DIV/0!</v>
      </c>
      <c r="S1714" s="12" t="s">
        <v>8324</v>
      </c>
      <c r="T1714" t="s">
        <v>8346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7">
        <v>3000</v>
      </c>
      <c r="E1715">
        <v>50</v>
      </c>
      <c r="F1715" t="s">
        <v>8221</v>
      </c>
      <c r="G1715" t="s">
        <v>8224</v>
      </c>
      <c r="H1715" t="s">
        <v>8246</v>
      </c>
      <c r="I1715" s="9">
        <v>1412536412</v>
      </c>
      <c r="J1715">
        <v>1409944412</v>
      </c>
      <c r="K1715" t="b">
        <v>0</v>
      </c>
      <c r="L1715">
        <v>1</v>
      </c>
      <c r="M1715" t="b">
        <v>0</v>
      </c>
      <c r="N1715" s="11">
        <f t="shared" si="106"/>
        <v>1.6666666666666667</v>
      </c>
      <c r="O1715" s="22">
        <f t="shared" si="104"/>
        <v>41887.801064814819</v>
      </c>
      <c r="P1715" s="18">
        <f t="shared" si="105"/>
        <v>41917.801064814819</v>
      </c>
      <c r="Q1715" t="s">
        <v>8293</v>
      </c>
      <c r="R1715" s="7">
        <f t="shared" si="107"/>
        <v>50</v>
      </c>
      <c r="S1715" s="12" t="s">
        <v>8324</v>
      </c>
      <c r="T1715" t="s">
        <v>8346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7">
        <v>25000</v>
      </c>
      <c r="E1716">
        <v>1967</v>
      </c>
      <c r="F1716" t="s">
        <v>8221</v>
      </c>
      <c r="G1716" t="s">
        <v>8224</v>
      </c>
      <c r="H1716" t="s">
        <v>8246</v>
      </c>
      <c r="I1716" s="9">
        <v>1430517761</v>
      </c>
      <c r="J1716">
        <v>1427925761</v>
      </c>
      <c r="K1716" t="b">
        <v>0</v>
      </c>
      <c r="L1716">
        <v>17</v>
      </c>
      <c r="M1716" t="b">
        <v>0</v>
      </c>
      <c r="N1716" s="11">
        <f t="shared" si="106"/>
        <v>7.8680000000000003</v>
      </c>
      <c r="O1716" s="22">
        <f t="shared" si="104"/>
        <v>42095.918530092589</v>
      </c>
      <c r="P1716" s="18">
        <f t="shared" si="105"/>
        <v>42125.918530092589</v>
      </c>
      <c r="Q1716" t="s">
        <v>8293</v>
      </c>
      <c r="R1716" s="7">
        <f t="shared" si="107"/>
        <v>115.70588235294117</v>
      </c>
      <c r="S1716" s="12" t="s">
        <v>8324</v>
      </c>
      <c r="T1716" t="s">
        <v>8346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7">
        <v>5000</v>
      </c>
      <c r="E1717">
        <v>11</v>
      </c>
      <c r="F1717" t="s">
        <v>8221</v>
      </c>
      <c r="G1717" t="s">
        <v>8224</v>
      </c>
      <c r="H1717" t="s">
        <v>8246</v>
      </c>
      <c r="I1717" s="9">
        <v>1427772120</v>
      </c>
      <c r="J1717">
        <v>1425186785</v>
      </c>
      <c r="K1717" t="b">
        <v>0</v>
      </c>
      <c r="L1717">
        <v>2</v>
      </c>
      <c r="M1717" t="b">
        <v>0</v>
      </c>
      <c r="N1717" s="11">
        <f t="shared" si="106"/>
        <v>0.22</v>
      </c>
      <c r="O1717" s="22">
        <f t="shared" si="104"/>
        <v>42064.217418981483</v>
      </c>
      <c r="P1717" s="18">
        <f t="shared" si="105"/>
        <v>42094.140277777777</v>
      </c>
      <c r="Q1717" t="s">
        <v>8293</v>
      </c>
      <c r="R1717" s="7">
        <f t="shared" si="107"/>
        <v>5.5</v>
      </c>
      <c r="S1717" s="12" t="s">
        <v>8324</v>
      </c>
      <c r="T1717" t="s">
        <v>8346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7">
        <v>2000</v>
      </c>
      <c r="E1718">
        <v>150</v>
      </c>
      <c r="F1718" t="s">
        <v>8221</v>
      </c>
      <c r="G1718" t="s">
        <v>8224</v>
      </c>
      <c r="H1718" t="s">
        <v>8246</v>
      </c>
      <c r="I1718" s="9">
        <v>1481295099</v>
      </c>
      <c r="J1718">
        <v>1477835499</v>
      </c>
      <c r="K1718" t="b">
        <v>0</v>
      </c>
      <c r="L1718">
        <v>3</v>
      </c>
      <c r="M1718" t="b">
        <v>0</v>
      </c>
      <c r="N1718" s="11">
        <f t="shared" si="106"/>
        <v>7.5</v>
      </c>
      <c r="O1718" s="22">
        <f t="shared" si="104"/>
        <v>42673.577534722222</v>
      </c>
      <c r="P1718" s="18">
        <f t="shared" si="105"/>
        <v>42713.619201388887</v>
      </c>
      <c r="Q1718" t="s">
        <v>8293</v>
      </c>
      <c r="R1718" s="7">
        <f t="shared" si="107"/>
        <v>50</v>
      </c>
      <c r="S1718" s="12" t="s">
        <v>8324</v>
      </c>
      <c r="T1718" t="s">
        <v>8346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7">
        <v>3265</v>
      </c>
      <c r="E1719">
        <v>1395</v>
      </c>
      <c r="F1719" t="s">
        <v>8221</v>
      </c>
      <c r="G1719" t="s">
        <v>8224</v>
      </c>
      <c r="H1719" t="s">
        <v>8246</v>
      </c>
      <c r="I1719" s="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>
        <f t="shared" si="106"/>
        <v>42.725880551301685</v>
      </c>
      <c r="O1719" s="22">
        <f t="shared" si="104"/>
        <v>42460.98192129629</v>
      </c>
      <c r="P1719" s="18">
        <f t="shared" si="105"/>
        <v>42481.166666666672</v>
      </c>
      <c r="Q1719" t="s">
        <v>8293</v>
      </c>
      <c r="R1719" s="7">
        <f t="shared" si="107"/>
        <v>34.024390243902438</v>
      </c>
      <c r="S1719" s="12" t="s">
        <v>8324</v>
      </c>
      <c r="T1719" t="s">
        <v>8346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7">
        <v>35000</v>
      </c>
      <c r="E1720">
        <v>75</v>
      </c>
      <c r="F1720" t="s">
        <v>8221</v>
      </c>
      <c r="G1720" t="s">
        <v>8224</v>
      </c>
      <c r="H1720" t="s">
        <v>8246</v>
      </c>
      <c r="I1720" s="9">
        <v>1463201940</v>
      </c>
      <c r="J1720">
        <v>1459435149</v>
      </c>
      <c r="K1720" t="b">
        <v>0</v>
      </c>
      <c r="L1720">
        <v>2</v>
      </c>
      <c r="M1720" t="b">
        <v>0</v>
      </c>
      <c r="N1720" s="11">
        <f t="shared" si="106"/>
        <v>0.2142857142857143</v>
      </c>
      <c r="O1720" s="22">
        <f t="shared" si="104"/>
        <v>42460.610520833332</v>
      </c>
      <c r="P1720" s="18">
        <f t="shared" si="105"/>
        <v>42504.207638888889</v>
      </c>
      <c r="Q1720" t="s">
        <v>8293</v>
      </c>
      <c r="R1720" s="7">
        <f t="shared" si="107"/>
        <v>37.5</v>
      </c>
      <c r="S1720" s="12" t="s">
        <v>8324</v>
      </c>
      <c r="T1720" t="s">
        <v>8346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7">
        <v>4000</v>
      </c>
      <c r="E1721">
        <v>35</v>
      </c>
      <c r="F1721" t="s">
        <v>8221</v>
      </c>
      <c r="G1721" t="s">
        <v>8224</v>
      </c>
      <c r="H1721" t="s">
        <v>8246</v>
      </c>
      <c r="I1721" s="9">
        <v>1410958191</v>
      </c>
      <c r="J1721">
        <v>1408366191</v>
      </c>
      <c r="K1721" t="b">
        <v>0</v>
      </c>
      <c r="L1721">
        <v>3</v>
      </c>
      <c r="M1721" t="b">
        <v>0</v>
      </c>
      <c r="N1721" s="11">
        <f t="shared" si="106"/>
        <v>0.87500000000000011</v>
      </c>
      <c r="O1721" s="22">
        <f t="shared" si="104"/>
        <v>41869.534618055557</v>
      </c>
      <c r="P1721" s="18">
        <f t="shared" si="105"/>
        <v>41899.534618055557</v>
      </c>
      <c r="Q1721" t="s">
        <v>8293</v>
      </c>
      <c r="R1721" s="7">
        <f t="shared" si="107"/>
        <v>11.666666666666666</v>
      </c>
      <c r="S1721" s="12" t="s">
        <v>8324</v>
      </c>
      <c r="T1721" t="s">
        <v>8346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7">
        <v>4000</v>
      </c>
      <c r="E1722">
        <v>225</v>
      </c>
      <c r="F1722" t="s">
        <v>8221</v>
      </c>
      <c r="G1722" t="s">
        <v>8224</v>
      </c>
      <c r="H1722" t="s">
        <v>8246</v>
      </c>
      <c r="I1722" s="9">
        <v>1415562471</v>
      </c>
      <c r="J1722">
        <v>1412966871</v>
      </c>
      <c r="K1722" t="b">
        <v>0</v>
      </c>
      <c r="L1722">
        <v>8</v>
      </c>
      <c r="M1722" t="b">
        <v>0</v>
      </c>
      <c r="N1722" s="11">
        <f t="shared" si="106"/>
        <v>5.625</v>
      </c>
      <c r="O1722" s="22">
        <f t="shared" si="104"/>
        <v>41922.783229166671</v>
      </c>
      <c r="P1722" s="18">
        <f t="shared" si="105"/>
        <v>41952.824895833335</v>
      </c>
      <c r="Q1722" t="s">
        <v>8293</v>
      </c>
      <c r="R1722" s="7">
        <f t="shared" si="107"/>
        <v>28.125</v>
      </c>
      <c r="S1722" s="12" t="s">
        <v>8324</v>
      </c>
      <c r="T1722" t="s">
        <v>8346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7">
        <v>5000</v>
      </c>
      <c r="E1723">
        <v>0</v>
      </c>
      <c r="F1723" t="s">
        <v>8221</v>
      </c>
      <c r="G1723" t="s">
        <v>8224</v>
      </c>
      <c r="H1723" t="s">
        <v>8246</v>
      </c>
      <c r="I1723" s="9">
        <v>1449831863</v>
      </c>
      <c r="J1723">
        <v>1447239863</v>
      </c>
      <c r="K1723" t="b">
        <v>0</v>
      </c>
      <c r="L1723">
        <v>0</v>
      </c>
      <c r="M1723" t="b">
        <v>0</v>
      </c>
      <c r="N1723" s="11">
        <f t="shared" si="106"/>
        <v>0</v>
      </c>
      <c r="O1723" s="22">
        <f t="shared" si="104"/>
        <v>42319.461377314816</v>
      </c>
      <c r="P1723" s="18">
        <f t="shared" si="105"/>
        <v>42349.461377314816</v>
      </c>
      <c r="Q1723" t="s">
        <v>8293</v>
      </c>
      <c r="R1723" s="7" t="e">
        <f t="shared" si="107"/>
        <v>#DIV/0!</v>
      </c>
      <c r="S1723" s="12" t="s">
        <v>8324</v>
      </c>
      <c r="T1723" t="s">
        <v>8346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7">
        <v>2880</v>
      </c>
      <c r="E1724">
        <v>1</v>
      </c>
      <c r="F1724" t="s">
        <v>8221</v>
      </c>
      <c r="G1724" t="s">
        <v>8224</v>
      </c>
      <c r="H1724" t="s">
        <v>8246</v>
      </c>
      <c r="I1724" s="9">
        <v>1459642200</v>
      </c>
      <c r="J1724">
        <v>1456441429</v>
      </c>
      <c r="K1724" t="b">
        <v>0</v>
      </c>
      <c r="L1724">
        <v>1</v>
      </c>
      <c r="M1724" t="b">
        <v>0</v>
      </c>
      <c r="N1724" s="11">
        <f t="shared" si="106"/>
        <v>3.4722222222222224E-2</v>
      </c>
      <c r="O1724" s="22">
        <f t="shared" si="104"/>
        <v>42425.960983796293</v>
      </c>
      <c r="P1724" s="18">
        <f t="shared" si="105"/>
        <v>42463.006944444445</v>
      </c>
      <c r="Q1724" t="s">
        <v>8293</v>
      </c>
      <c r="R1724" s="7">
        <f t="shared" si="107"/>
        <v>1</v>
      </c>
      <c r="S1724" s="12" t="s">
        <v>8324</v>
      </c>
      <c r="T1724" t="s">
        <v>8346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7">
        <v>10000</v>
      </c>
      <c r="E1725">
        <v>650</v>
      </c>
      <c r="F1725" t="s">
        <v>8221</v>
      </c>
      <c r="G1725" t="s">
        <v>8224</v>
      </c>
      <c r="H1725" t="s">
        <v>8246</v>
      </c>
      <c r="I1725" s="9">
        <v>1435730400</v>
      </c>
      <c r="J1725">
        <v>1430855315</v>
      </c>
      <c r="K1725" t="b">
        <v>0</v>
      </c>
      <c r="L1725">
        <v>3</v>
      </c>
      <c r="M1725" t="b">
        <v>0</v>
      </c>
      <c r="N1725" s="11">
        <f t="shared" si="106"/>
        <v>6.5</v>
      </c>
      <c r="O1725" s="22">
        <f t="shared" si="104"/>
        <v>42129.82540509259</v>
      </c>
      <c r="P1725" s="18">
        <f t="shared" si="105"/>
        <v>42186.25</v>
      </c>
      <c r="Q1725" t="s">
        <v>8293</v>
      </c>
      <c r="R1725" s="7">
        <f t="shared" si="107"/>
        <v>216.66666666666666</v>
      </c>
      <c r="S1725" s="12" t="s">
        <v>8324</v>
      </c>
      <c r="T1725" t="s">
        <v>8346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7">
        <v>6000</v>
      </c>
      <c r="E1726">
        <v>35</v>
      </c>
      <c r="F1726" t="s">
        <v>8221</v>
      </c>
      <c r="G1726" t="s">
        <v>8224</v>
      </c>
      <c r="H1726" t="s">
        <v>8246</v>
      </c>
      <c r="I1726" s="9">
        <v>1414707762</v>
      </c>
      <c r="J1726">
        <v>1412115762</v>
      </c>
      <c r="K1726" t="b">
        <v>0</v>
      </c>
      <c r="L1726">
        <v>4</v>
      </c>
      <c r="M1726" t="b">
        <v>0</v>
      </c>
      <c r="N1726" s="11">
        <f t="shared" si="106"/>
        <v>0.58333333333333337</v>
      </c>
      <c r="O1726" s="22">
        <f t="shared" si="104"/>
        <v>41912.932430555556</v>
      </c>
      <c r="P1726" s="18">
        <f t="shared" si="105"/>
        <v>41942.932430555556</v>
      </c>
      <c r="Q1726" t="s">
        <v>8293</v>
      </c>
      <c r="R1726" s="7">
        <f t="shared" si="107"/>
        <v>8.75</v>
      </c>
      <c r="S1726" s="12" t="s">
        <v>8324</v>
      </c>
      <c r="T1726" t="s">
        <v>8346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7">
        <v>5500</v>
      </c>
      <c r="E1727">
        <v>560</v>
      </c>
      <c r="F1727" t="s">
        <v>8221</v>
      </c>
      <c r="G1727" t="s">
        <v>8224</v>
      </c>
      <c r="H1727" t="s">
        <v>8246</v>
      </c>
      <c r="I1727" s="9">
        <v>1408922049</v>
      </c>
      <c r="J1727">
        <v>1406330049</v>
      </c>
      <c r="K1727" t="b">
        <v>0</v>
      </c>
      <c r="L1727">
        <v>9</v>
      </c>
      <c r="M1727" t="b">
        <v>0</v>
      </c>
      <c r="N1727" s="11">
        <f t="shared" si="106"/>
        <v>10.181818181818182</v>
      </c>
      <c r="O1727" s="22">
        <f t="shared" si="104"/>
        <v>41845.968159722222</v>
      </c>
      <c r="P1727" s="18">
        <f t="shared" si="105"/>
        <v>41875.968159722222</v>
      </c>
      <c r="Q1727" t="s">
        <v>8293</v>
      </c>
      <c r="R1727" s="7">
        <f t="shared" si="107"/>
        <v>62.222222222222221</v>
      </c>
      <c r="S1727" s="12" t="s">
        <v>8324</v>
      </c>
      <c r="T1727" t="s">
        <v>8346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7">
        <v>6500</v>
      </c>
      <c r="E1728">
        <v>2196</v>
      </c>
      <c r="F1728" t="s">
        <v>8221</v>
      </c>
      <c r="G1728" t="s">
        <v>8224</v>
      </c>
      <c r="H1728" t="s">
        <v>8246</v>
      </c>
      <c r="I1728" s="9">
        <v>1403906664</v>
      </c>
      <c r="J1728">
        <v>1401401064</v>
      </c>
      <c r="K1728" t="b">
        <v>0</v>
      </c>
      <c r="L1728">
        <v>16</v>
      </c>
      <c r="M1728" t="b">
        <v>0</v>
      </c>
      <c r="N1728" s="11">
        <f t="shared" si="106"/>
        <v>33.784615384615385</v>
      </c>
      <c r="O1728" s="22">
        <f t="shared" si="104"/>
        <v>41788.919722222221</v>
      </c>
      <c r="P1728" s="18">
        <f t="shared" si="105"/>
        <v>41817.919722222221</v>
      </c>
      <c r="Q1728" t="s">
        <v>8293</v>
      </c>
      <c r="R1728" s="7">
        <f t="shared" si="107"/>
        <v>137.25</v>
      </c>
      <c r="S1728" s="12" t="s">
        <v>8324</v>
      </c>
      <c r="T1728" t="s">
        <v>8346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7">
        <v>3000</v>
      </c>
      <c r="E1729">
        <v>1</v>
      </c>
      <c r="F1729" t="s">
        <v>8221</v>
      </c>
      <c r="G1729" t="s">
        <v>8225</v>
      </c>
      <c r="H1729" t="s">
        <v>8247</v>
      </c>
      <c r="I1729" s="9">
        <v>1428231600</v>
      </c>
      <c r="J1729">
        <v>1423520177</v>
      </c>
      <c r="K1729" t="b">
        <v>0</v>
      </c>
      <c r="L1729">
        <v>1</v>
      </c>
      <c r="M1729" t="b">
        <v>0</v>
      </c>
      <c r="N1729" s="11">
        <f t="shared" si="106"/>
        <v>3.3333333333333333E-2</v>
      </c>
      <c r="O1729" s="22">
        <f t="shared" si="104"/>
        <v>42044.927974537044</v>
      </c>
      <c r="P1729" s="18">
        <f t="shared" si="105"/>
        <v>42099.458333333328</v>
      </c>
      <c r="Q1729" t="s">
        <v>8293</v>
      </c>
      <c r="R1729" s="7">
        <f t="shared" si="107"/>
        <v>1</v>
      </c>
      <c r="S1729" s="12" t="s">
        <v>8324</v>
      </c>
      <c r="T1729" t="s">
        <v>8346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7">
        <v>1250</v>
      </c>
      <c r="E1730">
        <v>855</v>
      </c>
      <c r="F1730" t="s">
        <v>8221</v>
      </c>
      <c r="G1730" t="s">
        <v>8224</v>
      </c>
      <c r="H1730" t="s">
        <v>8246</v>
      </c>
      <c r="I1730" s="9">
        <v>1445439674</v>
      </c>
      <c r="J1730">
        <v>1442847674</v>
      </c>
      <c r="K1730" t="b">
        <v>0</v>
      </c>
      <c r="L1730">
        <v>7</v>
      </c>
      <c r="M1730" t="b">
        <v>0</v>
      </c>
      <c r="N1730" s="11">
        <f t="shared" si="106"/>
        <v>68.400000000000006</v>
      </c>
      <c r="O1730" s="22">
        <f t="shared" ref="O1730:O1793" si="108">(((J1730/60)/60)/24)+DATE(1970,1,1)</f>
        <v>42268.625856481478</v>
      </c>
      <c r="P1730" s="18">
        <f t="shared" ref="P1730:P1793" si="109">(((I1730/60)/60)/24)+DATE(1970,1,1)</f>
        <v>42298.625856481478</v>
      </c>
      <c r="Q1730" t="s">
        <v>8293</v>
      </c>
      <c r="R1730" s="7">
        <f t="shared" si="107"/>
        <v>122.14285714285714</v>
      </c>
      <c r="S1730" s="12" t="s">
        <v>8324</v>
      </c>
      <c r="T1730" t="s">
        <v>8346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7">
        <v>10000</v>
      </c>
      <c r="E1731">
        <v>0</v>
      </c>
      <c r="F1731" t="s">
        <v>8221</v>
      </c>
      <c r="G1731" t="s">
        <v>8224</v>
      </c>
      <c r="H1731" t="s">
        <v>8246</v>
      </c>
      <c r="I1731" s="9">
        <v>1465521306</v>
      </c>
      <c r="J1731">
        <v>1460337306</v>
      </c>
      <c r="K1731" t="b">
        <v>0</v>
      </c>
      <c r="L1731">
        <v>0</v>
      </c>
      <c r="M1731" t="b">
        <v>0</v>
      </c>
      <c r="N1731" s="11">
        <f t="shared" ref="N1731:N1794" si="110">E1731/D1731*100</f>
        <v>0</v>
      </c>
      <c r="O1731" s="22">
        <f t="shared" si="108"/>
        <v>42471.052152777775</v>
      </c>
      <c r="P1731" s="18">
        <f t="shared" si="109"/>
        <v>42531.052152777775</v>
      </c>
      <c r="Q1731" t="s">
        <v>8293</v>
      </c>
      <c r="R1731" s="7" t="e">
        <f t="shared" ref="R1731:R1794" si="111">E1731/L1731</f>
        <v>#DIV/0!</v>
      </c>
      <c r="S1731" s="12" t="s">
        <v>8324</v>
      </c>
      <c r="T1731" t="s">
        <v>8346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7">
        <v>3000</v>
      </c>
      <c r="E1732">
        <v>0</v>
      </c>
      <c r="F1732" t="s">
        <v>8221</v>
      </c>
      <c r="G1732" t="s">
        <v>8224</v>
      </c>
      <c r="H1732" t="s">
        <v>8246</v>
      </c>
      <c r="I1732" s="9">
        <v>1445738783</v>
      </c>
      <c r="J1732">
        <v>1443146783</v>
      </c>
      <c r="K1732" t="b">
        <v>0</v>
      </c>
      <c r="L1732">
        <v>0</v>
      </c>
      <c r="M1732" t="b">
        <v>0</v>
      </c>
      <c r="N1732" s="11">
        <f t="shared" si="110"/>
        <v>0</v>
      </c>
      <c r="O1732" s="22">
        <f t="shared" si="108"/>
        <v>42272.087766203709</v>
      </c>
      <c r="P1732" s="18">
        <f t="shared" si="109"/>
        <v>42302.087766203709</v>
      </c>
      <c r="Q1732" t="s">
        <v>8293</v>
      </c>
      <c r="R1732" s="7" t="e">
        <f t="shared" si="111"/>
        <v>#DIV/0!</v>
      </c>
      <c r="S1732" s="12" t="s">
        <v>8324</v>
      </c>
      <c r="T1732" t="s">
        <v>8346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7">
        <v>1000</v>
      </c>
      <c r="E1733">
        <v>0</v>
      </c>
      <c r="F1733" t="s">
        <v>8221</v>
      </c>
      <c r="G1733" t="s">
        <v>8224</v>
      </c>
      <c r="H1733" t="s">
        <v>8246</v>
      </c>
      <c r="I1733" s="9">
        <v>1434034800</v>
      </c>
      <c r="J1733">
        <v>1432849552</v>
      </c>
      <c r="K1733" t="b">
        <v>0</v>
      </c>
      <c r="L1733">
        <v>0</v>
      </c>
      <c r="M1733" t="b">
        <v>0</v>
      </c>
      <c r="N1733" s="11">
        <f t="shared" si="110"/>
        <v>0</v>
      </c>
      <c r="O1733" s="22">
        <f t="shared" si="108"/>
        <v>42152.906851851847</v>
      </c>
      <c r="P1733" s="18">
        <f t="shared" si="109"/>
        <v>42166.625</v>
      </c>
      <c r="Q1733" t="s">
        <v>8293</v>
      </c>
      <c r="R1733" s="7" t="e">
        <f t="shared" si="111"/>
        <v>#DIV/0!</v>
      </c>
      <c r="S1733" s="12" t="s">
        <v>8324</v>
      </c>
      <c r="T1733" t="s">
        <v>8346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7">
        <v>4000</v>
      </c>
      <c r="E1734">
        <v>0</v>
      </c>
      <c r="F1734" t="s">
        <v>8221</v>
      </c>
      <c r="G1734" t="s">
        <v>8224</v>
      </c>
      <c r="H1734" t="s">
        <v>8246</v>
      </c>
      <c r="I1734" s="9">
        <v>1452920400</v>
      </c>
      <c r="J1734">
        <v>1447777481</v>
      </c>
      <c r="K1734" t="b">
        <v>0</v>
      </c>
      <c r="L1734">
        <v>0</v>
      </c>
      <c r="M1734" t="b">
        <v>0</v>
      </c>
      <c r="N1734" s="11">
        <f t="shared" si="110"/>
        <v>0</v>
      </c>
      <c r="O1734" s="22">
        <f t="shared" si="108"/>
        <v>42325.683807870373</v>
      </c>
      <c r="P1734" s="18">
        <f t="shared" si="109"/>
        <v>42385.208333333328</v>
      </c>
      <c r="Q1734" t="s">
        <v>8293</v>
      </c>
      <c r="R1734" s="7" t="e">
        <f t="shared" si="111"/>
        <v>#DIV/0!</v>
      </c>
      <c r="S1734" s="12" t="s">
        <v>8324</v>
      </c>
      <c r="T1734" t="s">
        <v>8346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7">
        <v>10000</v>
      </c>
      <c r="E1735">
        <v>0</v>
      </c>
      <c r="F1735" t="s">
        <v>8221</v>
      </c>
      <c r="G1735" t="s">
        <v>8224</v>
      </c>
      <c r="H1735" t="s">
        <v>8246</v>
      </c>
      <c r="I1735" s="9">
        <v>1473802200</v>
      </c>
      <c r="J1735">
        <v>1472746374</v>
      </c>
      <c r="K1735" t="b">
        <v>0</v>
      </c>
      <c r="L1735">
        <v>0</v>
      </c>
      <c r="M1735" t="b">
        <v>0</v>
      </c>
      <c r="N1735" s="11">
        <f t="shared" si="110"/>
        <v>0</v>
      </c>
      <c r="O1735" s="22">
        <f t="shared" si="108"/>
        <v>42614.675625000003</v>
      </c>
      <c r="P1735" s="18">
        <f t="shared" si="109"/>
        <v>42626.895833333328</v>
      </c>
      <c r="Q1735" t="s">
        <v>8293</v>
      </c>
      <c r="R1735" s="7" t="e">
        <f t="shared" si="111"/>
        <v>#DIV/0!</v>
      </c>
      <c r="S1735" s="12" t="s">
        <v>8324</v>
      </c>
      <c r="T1735" t="s">
        <v>8346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7">
        <v>4500</v>
      </c>
      <c r="E1736">
        <v>1</v>
      </c>
      <c r="F1736" t="s">
        <v>8221</v>
      </c>
      <c r="G1736" t="s">
        <v>8224</v>
      </c>
      <c r="H1736" t="s">
        <v>8246</v>
      </c>
      <c r="I1736" s="9">
        <v>1431046356</v>
      </c>
      <c r="J1736">
        <v>1428454356</v>
      </c>
      <c r="K1736" t="b">
        <v>0</v>
      </c>
      <c r="L1736">
        <v>1</v>
      </c>
      <c r="M1736" t="b">
        <v>0</v>
      </c>
      <c r="N1736" s="11">
        <f t="shared" si="110"/>
        <v>2.2222222222222223E-2</v>
      </c>
      <c r="O1736" s="22">
        <f t="shared" si="108"/>
        <v>42102.036527777775</v>
      </c>
      <c r="P1736" s="18">
        <f t="shared" si="109"/>
        <v>42132.036527777775</v>
      </c>
      <c r="Q1736" t="s">
        <v>8293</v>
      </c>
      <c r="R1736" s="7">
        <f t="shared" si="111"/>
        <v>1</v>
      </c>
      <c r="S1736" s="12" t="s">
        <v>8324</v>
      </c>
      <c r="T1736" t="s">
        <v>8346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7">
        <v>1000</v>
      </c>
      <c r="E1737">
        <v>110</v>
      </c>
      <c r="F1737" t="s">
        <v>8221</v>
      </c>
      <c r="G1737" t="s">
        <v>8224</v>
      </c>
      <c r="H1737" t="s">
        <v>8246</v>
      </c>
      <c r="I1737" s="9">
        <v>1470598345</v>
      </c>
      <c r="J1737">
        <v>1468006345</v>
      </c>
      <c r="K1737" t="b">
        <v>0</v>
      </c>
      <c r="L1737">
        <v>2</v>
      </c>
      <c r="M1737" t="b">
        <v>0</v>
      </c>
      <c r="N1737" s="11">
        <f t="shared" si="110"/>
        <v>11</v>
      </c>
      <c r="O1737" s="22">
        <f t="shared" si="108"/>
        <v>42559.814178240747</v>
      </c>
      <c r="P1737" s="18">
        <f t="shared" si="109"/>
        <v>42589.814178240747</v>
      </c>
      <c r="Q1737" t="s">
        <v>8293</v>
      </c>
      <c r="R1737" s="7">
        <f t="shared" si="111"/>
        <v>55</v>
      </c>
      <c r="S1737" s="12" t="s">
        <v>8324</v>
      </c>
      <c r="T1737" t="s">
        <v>8346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7">
        <v>3000</v>
      </c>
      <c r="E1738">
        <v>22</v>
      </c>
      <c r="F1738" t="s">
        <v>8221</v>
      </c>
      <c r="G1738" t="s">
        <v>8224</v>
      </c>
      <c r="H1738" t="s">
        <v>8246</v>
      </c>
      <c r="I1738" s="9">
        <v>1447018833</v>
      </c>
      <c r="J1738">
        <v>1444423233</v>
      </c>
      <c r="K1738" t="b">
        <v>0</v>
      </c>
      <c r="L1738">
        <v>1</v>
      </c>
      <c r="M1738" t="b">
        <v>0</v>
      </c>
      <c r="N1738" s="11">
        <f t="shared" si="110"/>
        <v>0.73333333333333328</v>
      </c>
      <c r="O1738" s="22">
        <f t="shared" si="108"/>
        <v>42286.861493055556</v>
      </c>
      <c r="P1738" s="18">
        <f t="shared" si="109"/>
        <v>42316.90315972222</v>
      </c>
      <c r="Q1738" t="s">
        <v>8293</v>
      </c>
      <c r="R1738" s="7">
        <f t="shared" si="111"/>
        <v>22</v>
      </c>
      <c r="S1738" s="12" t="s">
        <v>8324</v>
      </c>
      <c r="T1738" t="s">
        <v>8346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7">
        <v>4000</v>
      </c>
      <c r="E1739">
        <v>850</v>
      </c>
      <c r="F1739" t="s">
        <v>8221</v>
      </c>
      <c r="G1739" t="s">
        <v>8224</v>
      </c>
      <c r="H1739" t="s">
        <v>8246</v>
      </c>
      <c r="I1739" s="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>
        <f t="shared" si="110"/>
        <v>21.25</v>
      </c>
      <c r="O1739" s="22">
        <f t="shared" si="108"/>
        <v>42175.948981481488</v>
      </c>
      <c r="P1739" s="18">
        <f t="shared" si="109"/>
        <v>42205.948981481488</v>
      </c>
      <c r="Q1739" t="s">
        <v>8293</v>
      </c>
      <c r="R1739" s="7">
        <f t="shared" si="111"/>
        <v>56.666666666666664</v>
      </c>
      <c r="S1739" s="12" t="s">
        <v>8324</v>
      </c>
      <c r="T1739" t="s">
        <v>8346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7">
        <v>5000</v>
      </c>
      <c r="E1740">
        <v>20</v>
      </c>
      <c r="F1740" t="s">
        <v>8221</v>
      </c>
      <c r="G1740" t="s">
        <v>8224</v>
      </c>
      <c r="H1740" t="s">
        <v>8246</v>
      </c>
      <c r="I1740" s="9">
        <v>1412283542</v>
      </c>
      <c r="J1740">
        <v>1409691542</v>
      </c>
      <c r="K1740" t="b">
        <v>0</v>
      </c>
      <c r="L1740">
        <v>1</v>
      </c>
      <c r="M1740" t="b">
        <v>0</v>
      </c>
      <c r="N1740" s="11">
        <f t="shared" si="110"/>
        <v>0.4</v>
      </c>
      <c r="O1740" s="22">
        <f t="shared" si="108"/>
        <v>41884.874328703707</v>
      </c>
      <c r="P1740" s="18">
        <f t="shared" si="109"/>
        <v>41914.874328703707</v>
      </c>
      <c r="Q1740" t="s">
        <v>8293</v>
      </c>
      <c r="R1740" s="7">
        <f t="shared" si="111"/>
        <v>20</v>
      </c>
      <c r="S1740" s="12" t="s">
        <v>8324</v>
      </c>
      <c r="T1740" t="s">
        <v>8346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7">
        <v>1000</v>
      </c>
      <c r="E1741">
        <v>1</v>
      </c>
      <c r="F1741" t="s">
        <v>8221</v>
      </c>
      <c r="G1741" t="s">
        <v>8224</v>
      </c>
      <c r="H1741" t="s">
        <v>8246</v>
      </c>
      <c r="I1741" s="9">
        <v>1462391932</v>
      </c>
      <c r="J1741">
        <v>1457297932</v>
      </c>
      <c r="K1741" t="b">
        <v>0</v>
      </c>
      <c r="L1741">
        <v>1</v>
      </c>
      <c r="M1741" t="b">
        <v>0</v>
      </c>
      <c r="N1741" s="11">
        <f t="shared" si="110"/>
        <v>0.1</v>
      </c>
      <c r="O1741" s="22">
        <f t="shared" si="108"/>
        <v>42435.874212962968</v>
      </c>
      <c r="P1741" s="18">
        <f t="shared" si="109"/>
        <v>42494.832546296297</v>
      </c>
      <c r="Q1741" t="s">
        <v>8293</v>
      </c>
      <c r="R1741" s="7">
        <f t="shared" si="111"/>
        <v>1</v>
      </c>
      <c r="S1741" s="12" t="s">
        <v>8324</v>
      </c>
      <c r="T1741" t="s">
        <v>8346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7">
        <v>3000</v>
      </c>
      <c r="E1742">
        <v>0</v>
      </c>
      <c r="F1742" t="s">
        <v>8221</v>
      </c>
      <c r="G1742" t="s">
        <v>8224</v>
      </c>
      <c r="H1742" t="s">
        <v>8246</v>
      </c>
      <c r="I1742" s="9">
        <v>1437075422</v>
      </c>
      <c r="J1742">
        <v>1434483422</v>
      </c>
      <c r="K1742" t="b">
        <v>0</v>
      </c>
      <c r="L1742">
        <v>0</v>
      </c>
      <c r="M1742" t="b">
        <v>0</v>
      </c>
      <c r="N1742" s="11">
        <f t="shared" si="110"/>
        <v>0</v>
      </c>
      <c r="O1742" s="22">
        <f t="shared" si="108"/>
        <v>42171.817384259266</v>
      </c>
      <c r="P1742" s="18">
        <f t="shared" si="109"/>
        <v>42201.817384259266</v>
      </c>
      <c r="Q1742" t="s">
        <v>8293</v>
      </c>
      <c r="R1742" s="7" t="e">
        <f t="shared" si="111"/>
        <v>#DIV/0!</v>
      </c>
      <c r="S1742" s="12" t="s">
        <v>8324</v>
      </c>
      <c r="T1742" t="s">
        <v>8346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7">
        <v>1200</v>
      </c>
      <c r="E1743">
        <v>1330</v>
      </c>
      <c r="F1743" t="s">
        <v>8219</v>
      </c>
      <c r="G1743" t="s">
        <v>8225</v>
      </c>
      <c r="H1743" t="s">
        <v>8247</v>
      </c>
      <c r="I1743" s="9">
        <v>1433948671</v>
      </c>
      <c r="J1743">
        <v>1430060671</v>
      </c>
      <c r="K1743" t="b">
        <v>0</v>
      </c>
      <c r="L1743">
        <v>52</v>
      </c>
      <c r="M1743" t="b">
        <v>1</v>
      </c>
      <c r="N1743" s="11">
        <f t="shared" si="110"/>
        <v>110.83333333333334</v>
      </c>
      <c r="O1743" s="22">
        <f t="shared" si="108"/>
        <v>42120.628136574072</v>
      </c>
      <c r="P1743" s="18">
        <f t="shared" si="109"/>
        <v>42165.628136574072</v>
      </c>
      <c r="Q1743" t="s">
        <v>8285</v>
      </c>
      <c r="R1743" s="7">
        <f t="shared" si="111"/>
        <v>25.576923076923077</v>
      </c>
      <c r="S1743" s="12" t="s">
        <v>8337</v>
      </c>
      <c r="T1743" t="s">
        <v>8338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7">
        <v>2000</v>
      </c>
      <c r="E1744">
        <v>2175</v>
      </c>
      <c r="F1744" t="s">
        <v>8219</v>
      </c>
      <c r="G1744" t="s">
        <v>8224</v>
      </c>
      <c r="H1744" t="s">
        <v>8246</v>
      </c>
      <c r="I1744" s="9">
        <v>1483822800</v>
      </c>
      <c r="J1744">
        <v>1481058170</v>
      </c>
      <c r="K1744" t="b">
        <v>0</v>
      </c>
      <c r="L1744">
        <v>34</v>
      </c>
      <c r="M1744" t="b">
        <v>1</v>
      </c>
      <c r="N1744" s="11">
        <f t="shared" si="110"/>
        <v>108.74999999999999</v>
      </c>
      <c r="O1744" s="22">
        <f t="shared" si="108"/>
        <v>42710.876967592587</v>
      </c>
      <c r="P1744" s="18">
        <f t="shared" si="109"/>
        <v>42742.875</v>
      </c>
      <c r="Q1744" t="s">
        <v>8285</v>
      </c>
      <c r="R1744" s="7">
        <f t="shared" si="111"/>
        <v>63.970588235294116</v>
      </c>
      <c r="S1744" s="12" t="s">
        <v>8337</v>
      </c>
      <c r="T1744" t="s">
        <v>8338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7">
        <v>6000</v>
      </c>
      <c r="E1745">
        <v>6025</v>
      </c>
      <c r="F1745" t="s">
        <v>8219</v>
      </c>
      <c r="G1745" t="s">
        <v>8224</v>
      </c>
      <c r="H1745" t="s">
        <v>8246</v>
      </c>
      <c r="I1745" s="9">
        <v>1472270340</v>
      </c>
      <c r="J1745">
        <v>1470348775</v>
      </c>
      <c r="K1745" t="b">
        <v>0</v>
      </c>
      <c r="L1745">
        <v>67</v>
      </c>
      <c r="M1745" t="b">
        <v>1</v>
      </c>
      <c r="N1745" s="11">
        <f t="shared" si="110"/>
        <v>100.41666666666667</v>
      </c>
      <c r="O1745" s="22">
        <f t="shared" si="108"/>
        <v>42586.925636574073</v>
      </c>
      <c r="P1745" s="18">
        <f t="shared" si="109"/>
        <v>42609.165972222225</v>
      </c>
      <c r="Q1745" t="s">
        <v>8285</v>
      </c>
      <c r="R1745" s="7">
        <f t="shared" si="111"/>
        <v>89.925373134328353</v>
      </c>
      <c r="S1745" s="12" t="s">
        <v>8337</v>
      </c>
      <c r="T1745" t="s">
        <v>8338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7">
        <v>5500</v>
      </c>
      <c r="E1746">
        <v>6515</v>
      </c>
      <c r="F1746" t="s">
        <v>8219</v>
      </c>
      <c r="G1746" t="s">
        <v>8225</v>
      </c>
      <c r="H1746" t="s">
        <v>8247</v>
      </c>
      <c r="I1746" s="9">
        <v>1425821477</v>
      </c>
      <c r="J1746">
        <v>1421937077</v>
      </c>
      <c r="K1746" t="b">
        <v>0</v>
      </c>
      <c r="L1746">
        <v>70</v>
      </c>
      <c r="M1746" t="b">
        <v>1</v>
      </c>
      <c r="N1746" s="11">
        <f t="shared" si="110"/>
        <v>118.45454545454545</v>
      </c>
      <c r="O1746" s="22">
        <f t="shared" si="108"/>
        <v>42026.605057870373</v>
      </c>
      <c r="P1746" s="18">
        <f t="shared" si="109"/>
        <v>42071.563391203701</v>
      </c>
      <c r="Q1746" t="s">
        <v>8285</v>
      </c>
      <c r="R1746" s="7">
        <f t="shared" si="111"/>
        <v>93.071428571428569</v>
      </c>
      <c r="S1746" s="12" t="s">
        <v>8337</v>
      </c>
      <c r="T1746" t="s">
        <v>8338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7">
        <v>7000</v>
      </c>
      <c r="E1747">
        <v>7981</v>
      </c>
      <c r="F1747" t="s">
        <v>8219</v>
      </c>
      <c r="G1747" t="s">
        <v>8224</v>
      </c>
      <c r="H1747" t="s">
        <v>8246</v>
      </c>
      <c r="I1747" s="9">
        <v>1482372000</v>
      </c>
      <c r="J1747">
        <v>1479276838</v>
      </c>
      <c r="K1747" t="b">
        <v>0</v>
      </c>
      <c r="L1747">
        <v>89</v>
      </c>
      <c r="M1747" t="b">
        <v>1</v>
      </c>
      <c r="N1747" s="11">
        <f t="shared" si="110"/>
        <v>114.01428571428571</v>
      </c>
      <c r="O1747" s="22">
        <f t="shared" si="108"/>
        <v>42690.259699074071</v>
      </c>
      <c r="P1747" s="18">
        <f t="shared" si="109"/>
        <v>42726.083333333328</v>
      </c>
      <c r="Q1747" t="s">
        <v>8285</v>
      </c>
      <c r="R1747" s="7">
        <f t="shared" si="111"/>
        <v>89.674157303370791</v>
      </c>
      <c r="S1747" s="12" t="s">
        <v>8337</v>
      </c>
      <c r="T1747" t="s">
        <v>8338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7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9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>
        <f t="shared" si="110"/>
        <v>148.10000000000002</v>
      </c>
      <c r="O1748" s="22">
        <f t="shared" si="108"/>
        <v>42668.176701388889</v>
      </c>
      <c r="P1748" s="18">
        <f t="shared" si="109"/>
        <v>42698.083333333328</v>
      </c>
      <c r="Q1748" t="s">
        <v>8285</v>
      </c>
      <c r="R1748" s="7">
        <f t="shared" si="111"/>
        <v>207.61682242990653</v>
      </c>
      <c r="S1748" s="12" t="s">
        <v>8337</v>
      </c>
      <c r="T1748" t="s">
        <v>8338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7">
        <v>9000</v>
      </c>
      <c r="E1749">
        <v>9446</v>
      </c>
      <c r="F1749" t="s">
        <v>8219</v>
      </c>
      <c r="G1749" t="s">
        <v>8225</v>
      </c>
      <c r="H1749" t="s">
        <v>8247</v>
      </c>
      <c r="I1749" s="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>
        <f t="shared" si="110"/>
        <v>104.95555555555556</v>
      </c>
      <c r="O1749" s="22">
        <f t="shared" si="108"/>
        <v>42292.435532407413</v>
      </c>
      <c r="P1749" s="18">
        <f t="shared" si="109"/>
        <v>42321.625</v>
      </c>
      <c r="Q1749" t="s">
        <v>8285</v>
      </c>
      <c r="R1749" s="7">
        <f t="shared" si="111"/>
        <v>59.408805031446541</v>
      </c>
      <c r="S1749" s="12" t="s">
        <v>8337</v>
      </c>
      <c r="T1749" t="s">
        <v>8338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7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9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>
        <f t="shared" si="110"/>
        <v>129.94800000000001</v>
      </c>
      <c r="O1750" s="22">
        <f t="shared" si="108"/>
        <v>42219.950729166667</v>
      </c>
      <c r="P1750" s="18">
        <f t="shared" si="109"/>
        <v>42249.950729166667</v>
      </c>
      <c r="Q1750" t="s">
        <v>8285</v>
      </c>
      <c r="R1750" s="7">
        <f t="shared" si="111"/>
        <v>358.97237569060775</v>
      </c>
      <c r="S1750" s="12" t="s">
        <v>8337</v>
      </c>
      <c r="T1750" t="s">
        <v>8338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7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9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>
        <f t="shared" si="110"/>
        <v>123.48756218905473</v>
      </c>
      <c r="O1751" s="22">
        <f t="shared" si="108"/>
        <v>42758.975937499999</v>
      </c>
      <c r="P1751" s="18">
        <f t="shared" si="109"/>
        <v>42795.791666666672</v>
      </c>
      <c r="Q1751" t="s">
        <v>8285</v>
      </c>
      <c r="R1751" s="7">
        <f t="shared" si="111"/>
        <v>94.736641221374043</v>
      </c>
      <c r="S1751" s="12" t="s">
        <v>8337</v>
      </c>
      <c r="T1751" t="s">
        <v>8338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7">
        <v>5000</v>
      </c>
      <c r="E1752">
        <v>10081</v>
      </c>
      <c r="F1752" t="s">
        <v>8219</v>
      </c>
      <c r="G1752" t="s">
        <v>8224</v>
      </c>
      <c r="H1752" t="s">
        <v>8246</v>
      </c>
      <c r="I1752" s="9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>
        <f t="shared" si="110"/>
        <v>201.62</v>
      </c>
      <c r="O1752" s="22">
        <f t="shared" si="108"/>
        <v>42454.836851851855</v>
      </c>
      <c r="P1752" s="18">
        <f t="shared" si="109"/>
        <v>42479.836851851855</v>
      </c>
      <c r="Q1752" t="s">
        <v>8285</v>
      </c>
      <c r="R1752" s="7">
        <f t="shared" si="111"/>
        <v>80.647999999999996</v>
      </c>
      <c r="S1752" s="12" t="s">
        <v>8337</v>
      </c>
      <c r="T1752" t="s">
        <v>8338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7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9">
        <v>1426787123</v>
      </c>
      <c r="J1753">
        <v>1424198723</v>
      </c>
      <c r="K1753" t="b">
        <v>0</v>
      </c>
      <c r="L1753">
        <v>61</v>
      </c>
      <c r="M1753" t="b">
        <v>1</v>
      </c>
      <c r="N1753" s="11">
        <f t="shared" si="110"/>
        <v>102.89999999999999</v>
      </c>
      <c r="O1753" s="22">
        <f t="shared" si="108"/>
        <v>42052.7815162037</v>
      </c>
      <c r="P1753" s="18">
        <f t="shared" si="109"/>
        <v>42082.739849537036</v>
      </c>
      <c r="Q1753" t="s">
        <v>8285</v>
      </c>
      <c r="R1753" s="7">
        <f t="shared" si="111"/>
        <v>168.68852459016392</v>
      </c>
      <c r="S1753" s="12" t="s">
        <v>8337</v>
      </c>
      <c r="T1753" t="s">
        <v>8338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7">
        <v>1200</v>
      </c>
      <c r="E1754">
        <v>3122</v>
      </c>
      <c r="F1754" t="s">
        <v>8219</v>
      </c>
      <c r="G1754" t="s">
        <v>8225</v>
      </c>
      <c r="H1754" t="s">
        <v>8247</v>
      </c>
      <c r="I1754" s="9">
        <v>1476425082</v>
      </c>
      <c r="J1754">
        <v>1473833082</v>
      </c>
      <c r="K1754" t="b">
        <v>0</v>
      </c>
      <c r="L1754">
        <v>90</v>
      </c>
      <c r="M1754" t="b">
        <v>1</v>
      </c>
      <c r="N1754" s="11">
        <f t="shared" si="110"/>
        <v>260.16666666666663</v>
      </c>
      <c r="O1754" s="22">
        <f t="shared" si="108"/>
        <v>42627.253263888888</v>
      </c>
      <c r="P1754" s="18">
        <f t="shared" si="109"/>
        <v>42657.253263888888</v>
      </c>
      <c r="Q1754" t="s">
        <v>8285</v>
      </c>
      <c r="R1754" s="7">
        <f t="shared" si="111"/>
        <v>34.68888888888889</v>
      </c>
      <c r="S1754" s="12" t="s">
        <v>8337</v>
      </c>
      <c r="T1754" t="s">
        <v>8338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7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9">
        <v>1458579568</v>
      </c>
      <c r="J1755">
        <v>1455991168</v>
      </c>
      <c r="K1755" t="b">
        <v>0</v>
      </c>
      <c r="L1755">
        <v>35</v>
      </c>
      <c r="M1755" t="b">
        <v>1</v>
      </c>
      <c r="N1755" s="11">
        <f t="shared" si="110"/>
        <v>108</v>
      </c>
      <c r="O1755" s="22">
        <f t="shared" si="108"/>
        <v>42420.74962962963</v>
      </c>
      <c r="P1755" s="18">
        <f t="shared" si="109"/>
        <v>42450.707962962959</v>
      </c>
      <c r="Q1755" t="s">
        <v>8285</v>
      </c>
      <c r="R1755" s="7">
        <f t="shared" si="111"/>
        <v>462.85714285714283</v>
      </c>
      <c r="S1755" s="12" t="s">
        <v>8337</v>
      </c>
      <c r="T1755" t="s">
        <v>8338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7">
        <v>8500</v>
      </c>
      <c r="E1756">
        <v>9395</v>
      </c>
      <c r="F1756" t="s">
        <v>8219</v>
      </c>
      <c r="G1756" t="s">
        <v>8229</v>
      </c>
      <c r="H1756" t="s">
        <v>8251</v>
      </c>
      <c r="I1756" s="9">
        <v>1428091353</v>
      </c>
      <c r="J1756">
        <v>1425502953</v>
      </c>
      <c r="K1756" t="b">
        <v>0</v>
      </c>
      <c r="L1756">
        <v>90</v>
      </c>
      <c r="M1756" t="b">
        <v>1</v>
      </c>
      <c r="N1756" s="11">
        <f t="shared" si="110"/>
        <v>110.52941176470587</v>
      </c>
      <c r="O1756" s="22">
        <f t="shared" si="108"/>
        <v>42067.876770833333</v>
      </c>
      <c r="P1756" s="18">
        <f t="shared" si="109"/>
        <v>42097.835104166668</v>
      </c>
      <c r="Q1756" t="s">
        <v>8285</v>
      </c>
      <c r="R1756" s="7">
        <f t="shared" si="111"/>
        <v>104.38888888888889</v>
      </c>
      <c r="S1756" s="12" t="s">
        <v>8337</v>
      </c>
      <c r="T1756" t="s">
        <v>8338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7">
        <v>25</v>
      </c>
      <c r="E1757">
        <v>30</v>
      </c>
      <c r="F1757" t="s">
        <v>8219</v>
      </c>
      <c r="G1757" t="s">
        <v>8224</v>
      </c>
      <c r="H1757" t="s">
        <v>8246</v>
      </c>
      <c r="I1757" s="9">
        <v>1444071361</v>
      </c>
      <c r="J1757">
        <v>1441479361</v>
      </c>
      <c r="K1757" t="b">
        <v>0</v>
      </c>
      <c r="L1757">
        <v>4</v>
      </c>
      <c r="M1757" t="b">
        <v>1</v>
      </c>
      <c r="N1757" s="11">
        <f t="shared" si="110"/>
        <v>120</v>
      </c>
      <c r="O1757" s="22">
        <f t="shared" si="108"/>
        <v>42252.788900462961</v>
      </c>
      <c r="P1757" s="18">
        <f t="shared" si="109"/>
        <v>42282.788900462961</v>
      </c>
      <c r="Q1757" t="s">
        <v>8285</v>
      </c>
      <c r="R1757" s="7">
        <f t="shared" si="111"/>
        <v>7.5</v>
      </c>
      <c r="S1757" s="12" t="s">
        <v>8337</v>
      </c>
      <c r="T1757" t="s">
        <v>8338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7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9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>
        <f t="shared" si="110"/>
        <v>102.82909090909091</v>
      </c>
      <c r="O1758" s="22">
        <f t="shared" si="108"/>
        <v>42571.167465277773</v>
      </c>
      <c r="P1758" s="18">
        <f t="shared" si="109"/>
        <v>42611.167465277773</v>
      </c>
      <c r="Q1758" t="s">
        <v>8285</v>
      </c>
      <c r="R1758" s="7">
        <f t="shared" si="111"/>
        <v>47.13</v>
      </c>
      <c r="S1758" s="12" t="s">
        <v>8337</v>
      </c>
      <c r="T1758" t="s">
        <v>8338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7">
        <v>5000</v>
      </c>
      <c r="E1759">
        <v>5800</v>
      </c>
      <c r="F1759" t="s">
        <v>8219</v>
      </c>
      <c r="G1759" t="s">
        <v>8224</v>
      </c>
      <c r="H1759" t="s">
        <v>8246</v>
      </c>
      <c r="I1759" s="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>
        <f t="shared" si="110"/>
        <v>115.99999999999999</v>
      </c>
      <c r="O1759" s="22">
        <f t="shared" si="108"/>
        <v>42733.827349537038</v>
      </c>
      <c r="P1759" s="18">
        <f t="shared" si="109"/>
        <v>42763.811805555553</v>
      </c>
      <c r="Q1759" t="s">
        <v>8285</v>
      </c>
      <c r="R1759" s="7">
        <f t="shared" si="111"/>
        <v>414.28571428571428</v>
      </c>
      <c r="S1759" s="12" t="s">
        <v>8337</v>
      </c>
      <c r="T1759" t="s">
        <v>8338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7">
        <v>1000</v>
      </c>
      <c r="E1760">
        <v>1147</v>
      </c>
      <c r="F1760" t="s">
        <v>8219</v>
      </c>
      <c r="G1760" t="s">
        <v>8224</v>
      </c>
      <c r="H1760" t="s">
        <v>8246</v>
      </c>
      <c r="I1760" s="9">
        <v>1468536992</v>
      </c>
      <c r="J1760">
        <v>1463352992</v>
      </c>
      <c r="K1760" t="b">
        <v>0</v>
      </c>
      <c r="L1760">
        <v>27</v>
      </c>
      <c r="M1760" t="b">
        <v>1</v>
      </c>
      <c r="N1760" s="11">
        <f t="shared" si="110"/>
        <v>114.7</v>
      </c>
      <c r="O1760" s="22">
        <f t="shared" si="108"/>
        <v>42505.955925925926</v>
      </c>
      <c r="P1760" s="18">
        <f t="shared" si="109"/>
        <v>42565.955925925926</v>
      </c>
      <c r="Q1760" t="s">
        <v>8285</v>
      </c>
      <c r="R1760" s="7">
        <f t="shared" si="111"/>
        <v>42.481481481481481</v>
      </c>
      <c r="S1760" s="12" t="s">
        <v>8337</v>
      </c>
      <c r="T1760" t="s">
        <v>8338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7">
        <v>5000</v>
      </c>
      <c r="E1761">
        <v>5330</v>
      </c>
      <c r="F1761" t="s">
        <v>8219</v>
      </c>
      <c r="G1761" t="s">
        <v>8224</v>
      </c>
      <c r="H1761" t="s">
        <v>8246</v>
      </c>
      <c r="I1761" s="9">
        <v>1427309629</v>
      </c>
      <c r="J1761">
        <v>1425585229</v>
      </c>
      <c r="K1761" t="b">
        <v>0</v>
      </c>
      <c r="L1761">
        <v>49</v>
      </c>
      <c r="M1761" t="b">
        <v>1</v>
      </c>
      <c r="N1761" s="11">
        <f t="shared" si="110"/>
        <v>106.60000000000001</v>
      </c>
      <c r="O1761" s="22">
        <f t="shared" si="108"/>
        <v>42068.829039351855</v>
      </c>
      <c r="P1761" s="18">
        <f t="shared" si="109"/>
        <v>42088.787372685183</v>
      </c>
      <c r="Q1761" t="s">
        <v>8285</v>
      </c>
      <c r="R1761" s="7">
        <f t="shared" si="111"/>
        <v>108.77551020408163</v>
      </c>
      <c r="S1761" s="12" t="s">
        <v>8337</v>
      </c>
      <c r="T1761" t="s">
        <v>8338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7">
        <v>5000</v>
      </c>
      <c r="E1762">
        <v>8272</v>
      </c>
      <c r="F1762" t="s">
        <v>8219</v>
      </c>
      <c r="G1762" t="s">
        <v>8224</v>
      </c>
      <c r="H1762" t="s">
        <v>8246</v>
      </c>
      <c r="I1762" s="9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>
        <f t="shared" si="110"/>
        <v>165.44</v>
      </c>
      <c r="O1762" s="22">
        <f t="shared" si="108"/>
        <v>42405.67260416667</v>
      </c>
      <c r="P1762" s="18">
        <f t="shared" si="109"/>
        <v>42425.67260416667</v>
      </c>
      <c r="Q1762" t="s">
        <v>8285</v>
      </c>
      <c r="R1762" s="7">
        <f t="shared" si="111"/>
        <v>81.098039215686271</v>
      </c>
      <c r="S1762" s="12" t="s">
        <v>8337</v>
      </c>
      <c r="T1762" t="s">
        <v>8338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7">
        <v>100</v>
      </c>
      <c r="E1763">
        <v>155</v>
      </c>
      <c r="F1763" t="s">
        <v>8219</v>
      </c>
      <c r="G1763" t="s">
        <v>8225</v>
      </c>
      <c r="H1763" t="s">
        <v>8247</v>
      </c>
      <c r="I1763" s="9">
        <v>1442065060</v>
      </c>
      <c r="J1763">
        <v>1437745060</v>
      </c>
      <c r="K1763" t="b">
        <v>0</v>
      </c>
      <c r="L1763">
        <v>3</v>
      </c>
      <c r="M1763" t="b">
        <v>1</v>
      </c>
      <c r="N1763" s="11">
        <f t="shared" si="110"/>
        <v>155</v>
      </c>
      <c r="O1763" s="22">
        <f t="shared" si="108"/>
        <v>42209.567824074074</v>
      </c>
      <c r="P1763" s="18">
        <f t="shared" si="109"/>
        <v>42259.567824074074</v>
      </c>
      <c r="Q1763" t="s">
        <v>8285</v>
      </c>
      <c r="R1763" s="7">
        <f t="shared" si="111"/>
        <v>51.666666666666664</v>
      </c>
      <c r="S1763" s="12" t="s">
        <v>8337</v>
      </c>
      <c r="T1763" t="s">
        <v>8338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7">
        <v>100</v>
      </c>
      <c r="E1764">
        <v>885</v>
      </c>
      <c r="F1764" t="s">
        <v>8219</v>
      </c>
      <c r="G1764" t="s">
        <v>8224</v>
      </c>
      <c r="H1764" t="s">
        <v>8246</v>
      </c>
      <c r="I1764" s="9">
        <v>1457739245</v>
      </c>
      <c r="J1764">
        <v>1455147245</v>
      </c>
      <c r="K1764" t="b">
        <v>0</v>
      </c>
      <c r="L1764">
        <v>25</v>
      </c>
      <c r="M1764" t="b">
        <v>1</v>
      </c>
      <c r="N1764" s="11">
        <f t="shared" si="110"/>
        <v>885</v>
      </c>
      <c r="O1764" s="22">
        <f t="shared" si="108"/>
        <v>42410.982002314813</v>
      </c>
      <c r="P1764" s="18">
        <f t="shared" si="109"/>
        <v>42440.982002314813</v>
      </c>
      <c r="Q1764" t="s">
        <v>8285</v>
      </c>
      <c r="R1764" s="7">
        <f t="shared" si="111"/>
        <v>35.4</v>
      </c>
      <c r="S1764" s="12" t="s">
        <v>8337</v>
      </c>
      <c r="T1764" t="s">
        <v>8338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7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9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>
        <f t="shared" si="110"/>
        <v>101.90833333333333</v>
      </c>
      <c r="O1765" s="22">
        <f t="shared" si="108"/>
        <v>42636.868518518517</v>
      </c>
      <c r="P1765" s="18">
        <f t="shared" si="109"/>
        <v>42666.868518518517</v>
      </c>
      <c r="Q1765" t="s">
        <v>8285</v>
      </c>
      <c r="R1765" s="7">
        <f t="shared" si="111"/>
        <v>103.63559322033899</v>
      </c>
      <c r="S1765" s="12" t="s">
        <v>8337</v>
      </c>
      <c r="T1765" t="s">
        <v>8338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7">
        <v>11000</v>
      </c>
      <c r="E1766">
        <v>2156</v>
      </c>
      <c r="F1766" t="s">
        <v>8221</v>
      </c>
      <c r="G1766" t="s">
        <v>8225</v>
      </c>
      <c r="H1766" t="s">
        <v>8247</v>
      </c>
      <c r="I1766" s="9">
        <v>1407065979</v>
      </c>
      <c r="J1766">
        <v>1404560379</v>
      </c>
      <c r="K1766" t="b">
        <v>1</v>
      </c>
      <c r="L1766">
        <v>39</v>
      </c>
      <c r="M1766" t="b">
        <v>0</v>
      </c>
      <c r="N1766" s="11">
        <f t="shared" si="110"/>
        <v>19.600000000000001</v>
      </c>
      <c r="O1766" s="22">
        <f t="shared" si="108"/>
        <v>41825.485868055555</v>
      </c>
      <c r="P1766" s="18">
        <f t="shared" si="109"/>
        <v>41854.485868055555</v>
      </c>
      <c r="Q1766" t="s">
        <v>8285</v>
      </c>
      <c r="R1766" s="7">
        <f t="shared" si="111"/>
        <v>55.282051282051285</v>
      </c>
      <c r="S1766" s="12" t="s">
        <v>8337</v>
      </c>
      <c r="T1766" t="s">
        <v>8338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9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>
        <f t="shared" si="110"/>
        <v>59.467839999999995</v>
      </c>
      <c r="O1767" s="22">
        <f t="shared" si="108"/>
        <v>41834.980462962965</v>
      </c>
      <c r="P1767" s="18">
        <f t="shared" si="109"/>
        <v>41864.980462962965</v>
      </c>
      <c r="Q1767" t="s">
        <v>8285</v>
      </c>
      <c r="R1767" s="7">
        <f t="shared" si="111"/>
        <v>72.16970873786407</v>
      </c>
      <c r="S1767" s="12" t="s">
        <v>8337</v>
      </c>
      <c r="T1767" t="s">
        <v>8338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7">
        <v>1500</v>
      </c>
      <c r="E1768">
        <v>0</v>
      </c>
      <c r="F1768" t="s">
        <v>8221</v>
      </c>
      <c r="G1768" t="s">
        <v>8226</v>
      </c>
      <c r="H1768" t="s">
        <v>8248</v>
      </c>
      <c r="I1768" s="9">
        <v>1408999088</v>
      </c>
      <c r="J1768">
        <v>1407184688</v>
      </c>
      <c r="K1768" t="b">
        <v>1</v>
      </c>
      <c r="L1768">
        <v>0</v>
      </c>
      <c r="M1768" t="b">
        <v>0</v>
      </c>
      <c r="N1768" s="11">
        <f t="shared" si="110"/>
        <v>0</v>
      </c>
      <c r="O1768" s="22">
        <f t="shared" si="108"/>
        <v>41855.859814814816</v>
      </c>
      <c r="P1768" s="18">
        <f t="shared" si="109"/>
        <v>41876.859814814816</v>
      </c>
      <c r="Q1768" t="s">
        <v>8285</v>
      </c>
      <c r="R1768" s="7" t="e">
        <f t="shared" si="111"/>
        <v>#DIV/0!</v>
      </c>
      <c r="S1768" s="12" t="s">
        <v>8337</v>
      </c>
      <c r="T1768" t="s">
        <v>8338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7">
        <v>5000</v>
      </c>
      <c r="E1769">
        <v>2286</v>
      </c>
      <c r="F1769" t="s">
        <v>8221</v>
      </c>
      <c r="G1769" t="s">
        <v>8224</v>
      </c>
      <c r="H1769" t="s">
        <v>8246</v>
      </c>
      <c r="I1769" s="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>
        <f t="shared" si="110"/>
        <v>45.72</v>
      </c>
      <c r="O1769" s="22">
        <f t="shared" si="108"/>
        <v>41824.658379629633</v>
      </c>
      <c r="P1769" s="18">
        <f t="shared" si="109"/>
        <v>41854.658379629633</v>
      </c>
      <c r="Q1769" t="s">
        <v>8285</v>
      </c>
      <c r="R1769" s="7">
        <f t="shared" si="111"/>
        <v>58.615384615384613</v>
      </c>
      <c r="S1769" s="12" t="s">
        <v>8337</v>
      </c>
      <c r="T1769" t="s">
        <v>8338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7">
        <v>5000</v>
      </c>
      <c r="E1770">
        <v>187</v>
      </c>
      <c r="F1770" t="s">
        <v>8221</v>
      </c>
      <c r="G1770" t="s">
        <v>8224</v>
      </c>
      <c r="H1770" t="s">
        <v>8246</v>
      </c>
      <c r="I1770" s="9">
        <v>1411824444</v>
      </c>
      <c r="J1770">
        <v>1406640444</v>
      </c>
      <c r="K1770" t="b">
        <v>1</v>
      </c>
      <c r="L1770">
        <v>15</v>
      </c>
      <c r="M1770" t="b">
        <v>0</v>
      </c>
      <c r="N1770" s="11">
        <f t="shared" si="110"/>
        <v>3.74</v>
      </c>
      <c r="O1770" s="22">
        <f t="shared" si="108"/>
        <v>41849.560694444444</v>
      </c>
      <c r="P1770" s="18">
        <f t="shared" si="109"/>
        <v>41909.560694444444</v>
      </c>
      <c r="Q1770" t="s">
        <v>8285</v>
      </c>
      <c r="R1770" s="7">
        <f t="shared" si="111"/>
        <v>12.466666666666667</v>
      </c>
      <c r="S1770" s="12" t="s">
        <v>8337</v>
      </c>
      <c r="T1770" t="s">
        <v>8338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7">
        <v>40000</v>
      </c>
      <c r="E1771">
        <v>1081</v>
      </c>
      <c r="F1771" t="s">
        <v>8221</v>
      </c>
      <c r="G1771" t="s">
        <v>8224</v>
      </c>
      <c r="H1771" t="s">
        <v>8246</v>
      </c>
      <c r="I1771" s="9">
        <v>1421177959</v>
      </c>
      <c r="J1771">
        <v>1418585959</v>
      </c>
      <c r="K1771" t="b">
        <v>1</v>
      </c>
      <c r="L1771">
        <v>22</v>
      </c>
      <c r="M1771" t="b">
        <v>0</v>
      </c>
      <c r="N1771" s="11">
        <f t="shared" si="110"/>
        <v>2.7025000000000001</v>
      </c>
      <c r="O1771" s="22">
        <f t="shared" si="108"/>
        <v>41987.818969907406</v>
      </c>
      <c r="P1771" s="18">
        <f t="shared" si="109"/>
        <v>42017.818969907406</v>
      </c>
      <c r="Q1771" t="s">
        <v>8285</v>
      </c>
      <c r="R1771" s="7">
        <f t="shared" si="111"/>
        <v>49.136363636363633</v>
      </c>
      <c r="S1771" s="12" t="s">
        <v>8337</v>
      </c>
      <c r="T1771" t="s">
        <v>8338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7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9">
        <v>1413312194</v>
      </c>
      <c r="J1772">
        <v>1410288194</v>
      </c>
      <c r="K1772" t="b">
        <v>1</v>
      </c>
      <c r="L1772">
        <v>92</v>
      </c>
      <c r="M1772" t="b">
        <v>0</v>
      </c>
      <c r="N1772" s="11">
        <f t="shared" si="110"/>
        <v>56.51428571428572</v>
      </c>
      <c r="O1772" s="22">
        <f t="shared" si="108"/>
        <v>41891.780023148152</v>
      </c>
      <c r="P1772" s="18">
        <f t="shared" si="109"/>
        <v>41926.780023148152</v>
      </c>
      <c r="Q1772" t="s">
        <v>8285</v>
      </c>
      <c r="R1772" s="7">
        <f t="shared" si="111"/>
        <v>150.5</v>
      </c>
      <c r="S1772" s="12" t="s">
        <v>8337</v>
      </c>
      <c r="T1772" t="s">
        <v>8338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7">
        <v>4200</v>
      </c>
      <c r="E1773">
        <v>895</v>
      </c>
      <c r="F1773" t="s">
        <v>8221</v>
      </c>
      <c r="G1773" t="s">
        <v>8225</v>
      </c>
      <c r="H1773" t="s">
        <v>8247</v>
      </c>
      <c r="I1773" s="9">
        <v>1414107040</v>
      </c>
      <c r="J1773">
        <v>1411515040</v>
      </c>
      <c r="K1773" t="b">
        <v>1</v>
      </c>
      <c r="L1773">
        <v>25</v>
      </c>
      <c r="M1773" t="b">
        <v>0</v>
      </c>
      <c r="N1773" s="11">
        <f t="shared" si="110"/>
        <v>21.30952380952381</v>
      </c>
      <c r="O1773" s="22">
        <f t="shared" si="108"/>
        <v>41905.979629629634</v>
      </c>
      <c r="P1773" s="18">
        <f t="shared" si="109"/>
        <v>41935.979629629634</v>
      </c>
      <c r="Q1773" t="s">
        <v>8285</v>
      </c>
      <c r="R1773" s="7">
        <f t="shared" si="111"/>
        <v>35.799999999999997</v>
      </c>
      <c r="S1773" s="12" t="s">
        <v>8337</v>
      </c>
      <c r="T1773" t="s">
        <v>8338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7">
        <v>5500</v>
      </c>
      <c r="E1774">
        <v>858</v>
      </c>
      <c r="F1774" t="s">
        <v>8221</v>
      </c>
      <c r="G1774" t="s">
        <v>8225</v>
      </c>
      <c r="H1774" t="s">
        <v>8247</v>
      </c>
      <c r="I1774" s="9">
        <v>1404666836</v>
      </c>
      <c r="J1774">
        <v>1399482836</v>
      </c>
      <c r="K1774" t="b">
        <v>1</v>
      </c>
      <c r="L1774">
        <v>19</v>
      </c>
      <c r="M1774" t="b">
        <v>0</v>
      </c>
      <c r="N1774" s="11">
        <f t="shared" si="110"/>
        <v>15.6</v>
      </c>
      <c r="O1774" s="22">
        <f t="shared" si="108"/>
        <v>41766.718009259261</v>
      </c>
      <c r="P1774" s="18">
        <f t="shared" si="109"/>
        <v>41826.718009259261</v>
      </c>
      <c r="Q1774" t="s">
        <v>8285</v>
      </c>
      <c r="R1774" s="7">
        <f t="shared" si="111"/>
        <v>45.157894736842103</v>
      </c>
      <c r="S1774" s="12" t="s">
        <v>8337</v>
      </c>
      <c r="T1774" t="s">
        <v>8338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7">
        <v>30000</v>
      </c>
      <c r="E1775">
        <v>1877</v>
      </c>
      <c r="F1775" t="s">
        <v>8221</v>
      </c>
      <c r="G1775" t="s">
        <v>8224</v>
      </c>
      <c r="H1775" t="s">
        <v>8246</v>
      </c>
      <c r="I1775" s="9">
        <v>1421691298</v>
      </c>
      <c r="J1775">
        <v>1417803298</v>
      </c>
      <c r="K1775" t="b">
        <v>1</v>
      </c>
      <c r="L1775">
        <v>19</v>
      </c>
      <c r="M1775" t="b">
        <v>0</v>
      </c>
      <c r="N1775" s="11">
        <f t="shared" si="110"/>
        <v>6.2566666666666677</v>
      </c>
      <c r="O1775" s="22">
        <f t="shared" si="108"/>
        <v>41978.760393518518</v>
      </c>
      <c r="P1775" s="18">
        <f t="shared" si="109"/>
        <v>42023.760393518518</v>
      </c>
      <c r="Q1775" t="s">
        <v>8285</v>
      </c>
      <c r="R1775" s="7">
        <f t="shared" si="111"/>
        <v>98.78947368421052</v>
      </c>
      <c r="S1775" s="12" t="s">
        <v>8337</v>
      </c>
      <c r="T1775" t="s">
        <v>8338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7">
        <v>2500</v>
      </c>
      <c r="E1776">
        <v>1148</v>
      </c>
      <c r="F1776" t="s">
        <v>8221</v>
      </c>
      <c r="G1776" t="s">
        <v>8224</v>
      </c>
      <c r="H1776" t="s">
        <v>8246</v>
      </c>
      <c r="I1776" s="9">
        <v>1417273140</v>
      </c>
      <c r="J1776">
        <v>1413609292</v>
      </c>
      <c r="K1776" t="b">
        <v>1</v>
      </c>
      <c r="L1776">
        <v>13</v>
      </c>
      <c r="M1776" t="b">
        <v>0</v>
      </c>
      <c r="N1776" s="11">
        <f t="shared" si="110"/>
        <v>45.92</v>
      </c>
      <c r="O1776" s="22">
        <f t="shared" si="108"/>
        <v>41930.218657407408</v>
      </c>
      <c r="P1776" s="18">
        <f t="shared" si="109"/>
        <v>41972.624305555553</v>
      </c>
      <c r="Q1776" t="s">
        <v>8285</v>
      </c>
      <c r="R1776" s="7">
        <f t="shared" si="111"/>
        <v>88.307692307692307</v>
      </c>
      <c r="S1776" s="12" t="s">
        <v>8337</v>
      </c>
      <c r="T1776" t="s">
        <v>8338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9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>
        <f t="shared" si="110"/>
        <v>65.101538461538468</v>
      </c>
      <c r="O1777" s="22">
        <f t="shared" si="108"/>
        <v>41891.976388888892</v>
      </c>
      <c r="P1777" s="18">
        <f t="shared" si="109"/>
        <v>41936.976388888892</v>
      </c>
      <c r="Q1777" t="s">
        <v>8285</v>
      </c>
      <c r="R1777" s="7">
        <f t="shared" si="111"/>
        <v>170.62903225806451</v>
      </c>
      <c r="S1777" s="12" t="s">
        <v>8337</v>
      </c>
      <c r="T1777" t="s">
        <v>8338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7">
        <v>5000</v>
      </c>
      <c r="E1778">
        <v>335</v>
      </c>
      <c r="F1778" t="s">
        <v>8221</v>
      </c>
      <c r="G1778" t="s">
        <v>8225</v>
      </c>
      <c r="H1778" t="s">
        <v>8247</v>
      </c>
      <c r="I1778" s="9">
        <v>1414623471</v>
      </c>
      <c r="J1778">
        <v>1411513071</v>
      </c>
      <c r="K1778" t="b">
        <v>1</v>
      </c>
      <c r="L1778">
        <v>4</v>
      </c>
      <c r="M1778" t="b">
        <v>0</v>
      </c>
      <c r="N1778" s="11">
        <f t="shared" si="110"/>
        <v>6.7</v>
      </c>
      <c r="O1778" s="22">
        <f t="shared" si="108"/>
        <v>41905.95684027778</v>
      </c>
      <c r="P1778" s="18">
        <f t="shared" si="109"/>
        <v>41941.95684027778</v>
      </c>
      <c r="Q1778" t="s">
        <v>8285</v>
      </c>
      <c r="R1778" s="7">
        <f t="shared" si="111"/>
        <v>83.75</v>
      </c>
      <c r="S1778" s="12" t="s">
        <v>8337</v>
      </c>
      <c r="T1778" t="s">
        <v>8338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7">
        <v>4800</v>
      </c>
      <c r="E1779">
        <v>651</v>
      </c>
      <c r="F1779" t="s">
        <v>8221</v>
      </c>
      <c r="G1779" t="s">
        <v>8233</v>
      </c>
      <c r="H1779" t="s">
        <v>8249</v>
      </c>
      <c r="I1779" s="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>
        <f t="shared" si="110"/>
        <v>13.5625</v>
      </c>
      <c r="O1779" s="22">
        <f t="shared" si="108"/>
        <v>42025.357094907406</v>
      </c>
      <c r="P1779" s="18">
        <f t="shared" si="109"/>
        <v>42055.357094907406</v>
      </c>
      <c r="Q1779" t="s">
        <v>8285</v>
      </c>
      <c r="R1779" s="7">
        <f t="shared" si="111"/>
        <v>65.099999999999994</v>
      </c>
      <c r="S1779" s="12" t="s">
        <v>8337</v>
      </c>
      <c r="T1779" t="s">
        <v>8338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7">
        <v>50000</v>
      </c>
      <c r="E1780">
        <v>995</v>
      </c>
      <c r="F1780" t="s">
        <v>8221</v>
      </c>
      <c r="G1780" t="s">
        <v>8224</v>
      </c>
      <c r="H1780" t="s">
        <v>8246</v>
      </c>
      <c r="I1780" s="9">
        <v>1427485395</v>
      </c>
      <c r="J1780">
        <v>1423600995</v>
      </c>
      <c r="K1780" t="b">
        <v>1</v>
      </c>
      <c r="L1780">
        <v>15</v>
      </c>
      <c r="M1780" t="b">
        <v>0</v>
      </c>
      <c r="N1780" s="11">
        <f t="shared" si="110"/>
        <v>1.9900000000000002</v>
      </c>
      <c r="O1780" s="22">
        <f t="shared" si="108"/>
        <v>42045.86336805555</v>
      </c>
      <c r="P1780" s="18">
        <f t="shared" si="109"/>
        <v>42090.821701388893</v>
      </c>
      <c r="Q1780" t="s">
        <v>8285</v>
      </c>
      <c r="R1780" s="7">
        <f t="shared" si="111"/>
        <v>66.333333333333329</v>
      </c>
      <c r="S1780" s="12" t="s">
        <v>8337</v>
      </c>
      <c r="T1780" t="s">
        <v>8338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7">
        <v>11000</v>
      </c>
      <c r="E1781">
        <v>3986</v>
      </c>
      <c r="F1781" t="s">
        <v>8221</v>
      </c>
      <c r="G1781" t="s">
        <v>8224</v>
      </c>
      <c r="H1781" t="s">
        <v>8246</v>
      </c>
      <c r="I1781" s="9">
        <v>1472834180</v>
      </c>
      <c r="J1781">
        <v>1470242180</v>
      </c>
      <c r="K1781" t="b">
        <v>1</v>
      </c>
      <c r="L1781">
        <v>38</v>
      </c>
      <c r="M1781" t="b">
        <v>0</v>
      </c>
      <c r="N1781" s="11">
        <f t="shared" si="110"/>
        <v>36.236363636363642</v>
      </c>
      <c r="O1781" s="22">
        <f t="shared" si="108"/>
        <v>42585.691898148143</v>
      </c>
      <c r="P1781" s="18">
        <f t="shared" si="109"/>
        <v>42615.691898148143</v>
      </c>
      <c r="Q1781" t="s">
        <v>8285</v>
      </c>
      <c r="R1781" s="7">
        <f t="shared" si="111"/>
        <v>104.89473684210526</v>
      </c>
      <c r="S1781" s="12" t="s">
        <v>8337</v>
      </c>
      <c r="T1781" t="s">
        <v>8338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7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9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>
        <f t="shared" si="110"/>
        <v>39.743333333333339</v>
      </c>
      <c r="O1782" s="22">
        <f t="shared" si="108"/>
        <v>42493.600810185191</v>
      </c>
      <c r="P1782" s="18">
        <f t="shared" si="109"/>
        <v>42553.600810185191</v>
      </c>
      <c r="Q1782" t="s">
        <v>8285</v>
      </c>
      <c r="R1782" s="7">
        <f t="shared" si="111"/>
        <v>78.440789473684205</v>
      </c>
      <c r="S1782" s="12" t="s">
        <v>8337</v>
      </c>
      <c r="T1782" t="s">
        <v>8338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7">
        <v>5500</v>
      </c>
      <c r="E1783">
        <v>1417</v>
      </c>
      <c r="F1783" t="s">
        <v>8221</v>
      </c>
      <c r="G1783" t="s">
        <v>8224</v>
      </c>
      <c r="H1783" t="s">
        <v>8246</v>
      </c>
      <c r="I1783" s="9">
        <v>1473950945</v>
      </c>
      <c r="J1783">
        <v>1471272545</v>
      </c>
      <c r="K1783" t="b">
        <v>1</v>
      </c>
      <c r="L1783">
        <v>24</v>
      </c>
      <c r="M1783" t="b">
        <v>0</v>
      </c>
      <c r="N1783" s="11">
        <f t="shared" si="110"/>
        <v>25.763636363636365</v>
      </c>
      <c r="O1783" s="22">
        <f t="shared" si="108"/>
        <v>42597.617418981477</v>
      </c>
      <c r="P1783" s="18">
        <f t="shared" si="109"/>
        <v>42628.617418981477</v>
      </c>
      <c r="Q1783" t="s">
        <v>8285</v>
      </c>
      <c r="R1783" s="7">
        <f t="shared" si="111"/>
        <v>59.041666666666664</v>
      </c>
      <c r="S1783" s="12" t="s">
        <v>8337</v>
      </c>
      <c r="T1783" t="s">
        <v>8338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7">
        <v>35000</v>
      </c>
      <c r="E1784">
        <v>5422</v>
      </c>
      <c r="F1784" t="s">
        <v>8221</v>
      </c>
      <c r="G1784" t="s">
        <v>8224</v>
      </c>
      <c r="H1784" t="s">
        <v>8246</v>
      </c>
      <c r="I1784" s="9">
        <v>1456062489</v>
      </c>
      <c r="J1784">
        <v>1453211289</v>
      </c>
      <c r="K1784" t="b">
        <v>1</v>
      </c>
      <c r="L1784">
        <v>76</v>
      </c>
      <c r="M1784" t="b">
        <v>0</v>
      </c>
      <c r="N1784" s="11">
        <f t="shared" si="110"/>
        <v>15.491428571428573</v>
      </c>
      <c r="O1784" s="22">
        <f t="shared" si="108"/>
        <v>42388.575104166666</v>
      </c>
      <c r="P1784" s="18">
        <f t="shared" si="109"/>
        <v>42421.575104166666</v>
      </c>
      <c r="Q1784" t="s">
        <v>8285</v>
      </c>
      <c r="R1784" s="7">
        <f t="shared" si="111"/>
        <v>71.34210526315789</v>
      </c>
      <c r="S1784" s="12" t="s">
        <v>8337</v>
      </c>
      <c r="T1784" t="s">
        <v>8338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7">
        <v>40000</v>
      </c>
      <c r="E1785">
        <v>9477</v>
      </c>
      <c r="F1785" t="s">
        <v>8221</v>
      </c>
      <c r="G1785" t="s">
        <v>8224</v>
      </c>
      <c r="H1785" t="s">
        <v>8246</v>
      </c>
      <c r="I1785" s="9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>
        <f t="shared" si="110"/>
        <v>23.692499999999999</v>
      </c>
      <c r="O1785" s="22">
        <f t="shared" si="108"/>
        <v>42115.949976851851</v>
      </c>
      <c r="P1785" s="18">
        <f t="shared" si="109"/>
        <v>42145.949976851851</v>
      </c>
      <c r="Q1785" t="s">
        <v>8285</v>
      </c>
      <c r="R1785" s="7">
        <f t="shared" si="111"/>
        <v>51.227027027027027</v>
      </c>
      <c r="S1785" s="12" t="s">
        <v>8337</v>
      </c>
      <c r="T1785" t="s">
        <v>8338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7">
        <v>5000</v>
      </c>
      <c r="E1786">
        <v>1988</v>
      </c>
      <c r="F1786" t="s">
        <v>8221</v>
      </c>
      <c r="G1786" t="s">
        <v>8224</v>
      </c>
      <c r="H1786" t="s">
        <v>8246</v>
      </c>
      <c r="I1786" s="9">
        <v>1422674700</v>
      </c>
      <c r="J1786">
        <v>1419954240</v>
      </c>
      <c r="K1786" t="b">
        <v>1</v>
      </c>
      <c r="L1786">
        <v>33</v>
      </c>
      <c r="M1786" t="b">
        <v>0</v>
      </c>
      <c r="N1786" s="11">
        <f t="shared" si="110"/>
        <v>39.76</v>
      </c>
      <c r="O1786" s="22">
        <f t="shared" si="108"/>
        <v>42003.655555555553</v>
      </c>
      <c r="P1786" s="18">
        <f t="shared" si="109"/>
        <v>42035.142361111109</v>
      </c>
      <c r="Q1786" t="s">
        <v>8285</v>
      </c>
      <c r="R1786" s="7">
        <f t="shared" si="111"/>
        <v>60.242424242424242</v>
      </c>
      <c r="S1786" s="12" t="s">
        <v>8337</v>
      </c>
      <c r="T1786" t="s">
        <v>8338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9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>
        <f t="shared" si="110"/>
        <v>20.220833333333331</v>
      </c>
      <c r="O1787" s="22">
        <f t="shared" si="108"/>
        <v>41897.134895833333</v>
      </c>
      <c r="P1787" s="18">
        <f t="shared" si="109"/>
        <v>41928</v>
      </c>
      <c r="Q1787" t="s">
        <v>8285</v>
      </c>
      <c r="R1787" s="7">
        <f t="shared" si="111"/>
        <v>44.935185185185183</v>
      </c>
      <c r="S1787" s="12" t="s">
        <v>8337</v>
      </c>
      <c r="T1787" t="s">
        <v>8338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7">
        <v>1900</v>
      </c>
      <c r="E1788">
        <v>905</v>
      </c>
      <c r="F1788" t="s">
        <v>8221</v>
      </c>
      <c r="G1788" t="s">
        <v>8233</v>
      </c>
      <c r="H1788" t="s">
        <v>8249</v>
      </c>
      <c r="I1788" s="9">
        <v>1418649177</v>
      </c>
      <c r="J1788">
        <v>1416057177</v>
      </c>
      <c r="K1788" t="b">
        <v>1</v>
      </c>
      <c r="L1788">
        <v>29</v>
      </c>
      <c r="M1788" t="b">
        <v>0</v>
      </c>
      <c r="N1788" s="11">
        <f t="shared" si="110"/>
        <v>47.631578947368418</v>
      </c>
      <c r="O1788" s="22">
        <f t="shared" si="108"/>
        <v>41958.550659722227</v>
      </c>
      <c r="P1788" s="18">
        <f t="shared" si="109"/>
        <v>41988.550659722227</v>
      </c>
      <c r="Q1788" t="s">
        <v>8285</v>
      </c>
      <c r="R1788" s="7">
        <f t="shared" si="111"/>
        <v>31.206896551724139</v>
      </c>
      <c r="S1788" s="12" t="s">
        <v>8337</v>
      </c>
      <c r="T1788" t="s">
        <v>8338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7">
        <v>10000</v>
      </c>
      <c r="E1789">
        <v>1533</v>
      </c>
      <c r="F1789" t="s">
        <v>8221</v>
      </c>
      <c r="G1789" t="s">
        <v>8224</v>
      </c>
      <c r="H1789" t="s">
        <v>8246</v>
      </c>
      <c r="I1789" s="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>
        <f t="shared" si="110"/>
        <v>15.329999999999998</v>
      </c>
      <c r="O1789" s="22">
        <f t="shared" si="108"/>
        <v>42068.65552083333</v>
      </c>
      <c r="P1789" s="18">
        <f t="shared" si="109"/>
        <v>42098.613854166666</v>
      </c>
      <c r="Q1789" t="s">
        <v>8285</v>
      </c>
      <c r="R1789" s="7">
        <f t="shared" si="111"/>
        <v>63.875</v>
      </c>
      <c r="S1789" s="12" t="s">
        <v>8337</v>
      </c>
      <c r="T1789" t="s">
        <v>8338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7">
        <v>5500</v>
      </c>
      <c r="E1790">
        <v>76</v>
      </c>
      <c r="F1790" t="s">
        <v>8221</v>
      </c>
      <c r="G1790" t="s">
        <v>8225</v>
      </c>
      <c r="H1790" t="s">
        <v>8247</v>
      </c>
      <c r="I1790" s="9">
        <v>1414795542</v>
      </c>
      <c r="J1790">
        <v>1412203542</v>
      </c>
      <c r="K1790" t="b">
        <v>1</v>
      </c>
      <c r="L1790">
        <v>4</v>
      </c>
      <c r="M1790" t="b">
        <v>0</v>
      </c>
      <c r="N1790" s="11">
        <f t="shared" si="110"/>
        <v>1.3818181818181818</v>
      </c>
      <c r="O1790" s="22">
        <f t="shared" si="108"/>
        <v>41913.94840277778</v>
      </c>
      <c r="P1790" s="18">
        <f t="shared" si="109"/>
        <v>41943.94840277778</v>
      </c>
      <c r="Q1790" t="s">
        <v>8285</v>
      </c>
      <c r="R1790" s="7">
        <f t="shared" si="111"/>
        <v>19</v>
      </c>
      <c r="S1790" s="12" t="s">
        <v>8337</v>
      </c>
      <c r="T1790" t="s">
        <v>8338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7">
        <v>8000</v>
      </c>
      <c r="E1791">
        <v>40</v>
      </c>
      <c r="F1791" t="s">
        <v>8221</v>
      </c>
      <c r="G1791" t="s">
        <v>8224</v>
      </c>
      <c r="H1791" t="s">
        <v>8246</v>
      </c>
      <c r="I1791" s="9">
        <v>1421042403</v>
      </c>
      <c r="J1791">
        <v>1415858403</v>
      </c>
      <c r="K1791" t="b">
        <v>1</v>
      </c>
      <c r="L1791">
        <v>4</v>
      </c>
      <c r="M1791" t="b">
        <v>0</v>
      </c>
      <c r="N1791" s="11">
        <f t="shared" si="110"/>
        <v>0.5</v>
      </c>
      <c r="O1791" s="22">
        <f t="shared" si="108"/>
        <v>41956.250034722223</v>
      </c>
      <c r="P1791" s="18">
        <f t="shared" si="109"/>
        <v>42016.250034722223</v>
      </c>
      <c r="Q1791" t="s">
        <v>8285</v>
      </c>
      <c r="R1791" s="7">
        <f t="shared" si="111"/>
        <v>10</v>
      </c>
      <c r="S1791" s="12" t="s">
        <v>8337</v>
      </c>
      <c r="T1791" t="s">
        <v>8338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7">
        <v>33000</v>
      </c>
      <c r="E1792">
        <v>1636</v>
      </c>
      <c r="F1792" t="s">
        <v>8221</v>
      </c>
      <c r="G1792" t="s">
        <v>8224</v>
      </c>
      <c r="H1792" t="s">
        <v>8246</v>
      </c>
      <c r="I1792" s="9">
        <v>1423152678</v>
      </c>
      <c r="J1792">
        <v>1420560678</v>
      </c>
      <c r="K1792" t="b">
        <v>1</v>
      </c>
      <c r="L1792">
        <v>15</v>
      </c>
      <c r="M1792" t="b">
        <v>0</v>
      </c>
      <c r="N1792" s="11">
        <f t="shared" si="110"/>
        <v>4.957575757575758</v>
      </c>
      <c r="O1792" s="22">
        <f t="shared" si="108"/>
        <v>42010.674513888895</v>
      </c>
      <c r="P1792" s="18">
        <f t="shared" si="109"/>
        <v>42040.674513888895</v>
      </c>
      <c r="Q1792" t="s">
        <v>8285</v>
      </c>
      <c r="R1792" s="7">
        <f t="shared" si="111"/>
        <v>109.06666666666666</v>
      </c>
      <c r="S1792" s="12" t="s">
        <v>8337</v>
      </c>
      <c r="T1792" t="s">
        <v>8338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7">
        <v>3000</v>
      </c>
      <c r="E1793">
        <v>107</v>
      </c>
      <c r="F1793" t="s">
        <v>8221</v>
      </c>
      <c r="G1793" t="s">
        <v>8225</v>
      </c>
      <c r="H1793" t="s">
        <v>8247</v>
      </c>
      <c r="I1793" s="9">
        <v>1422553565</v>
      </c>
      <c r="J1793">
        <v>1417369565</v>
      </c>
      <c r="K1793" t="b">
        <v>1</v>
      </c>
      <c r="L1793">
        <v>4</v>
      </c>
      <c r="M1793" t="b">
        <v>0</v>
      </c>
      <c r="N1793" s="11">
        <f t="shared" si="110"/>
        <v>3.5666666666666664</v>
      </c>
      <c r="O1793" s="22">
        <f t="shared" si="108"/>
        <v>41973.740335648152</v>
      </c>
      <c r="P1793" s="18">
        <f t="shared" si="109"/>
        <v>42033.740335648152</v>
      </c>
      <c r="Q1793" t="s">
        <v>8285</v>
      </c>
      <c r="R1793" s="7">
        <f t="shared" si="111"/>
        <v>26.75</v>
      </c>
      <c r="S1793" s="12" t="s">
        <v>8337</v>
      </c>
      <c r="T1793" t="s">
        <v>8338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7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9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>
        <f t="shared" si="110"/>
        <v>61.124000000000002</v>
      </c>
      <c r="O1794" s="22">
        <f t="shared" ref="O1794:O1857" si="112">(((J1794/60)/60)/24)+DATE(1970,1,1)</f>
        <v>42189.031041666662</v>
      </c>
      <c r="P1794" s="18">
        <f t="shared" ref="P1794:P1857" si="113">(((I1794/60)/60)/24)+DATE(1970,1,1)</f>
        <v>42226.290972222225</v>
      </c>
      <c r="Q1794" t="s">
        <v>8285</v>
      </c>
      <c r="R1794" s="7">
        <f t="shared" si="111"/>
        <v>109.93525179856115</v>
      </c>
      <c r="S1794" s="12" t="s">
        <v>8337</v>
      </c>
      <c r="T1794" t="s">
        <v>8338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7">
        <v>3000</v>
      </c>
      <c r="E1795">
        <v>40</v>
      </c>
      <c r="F1795" t="s">
        <v>8221</v>
      </c>
      <c r="G1795" t="s">
        <v>8226</v>
      </c>
      <c r="H1795" t="s">
        <v>8248</v>
      </c>
      <c r="I1795" s="9">
        <v>1417127040</v>
      </c>
      <c r="J1795">
        <v>1414531440</v>
      </c>
      <c r="K1795" t="b">
        <v>1</v>
      </c>
      <c r="L1795">
        <v>2</v>
      </c>
      <c r="M1795" t="b">
        <v>0</v>
      </c>
      <c r="N1795" s="11">
        <f t="shared" ref="N1795:N1858" si="114">E1795/D1795*100</f>
        <v>1.3333333333333335</v>
      </c>
      <c r="O1795" s="22">
        <f t="shared" si="112"/>
        <v>41940.89166666667</v>
      </c>
      <c r="P1795" s="18">
        <f t="shared" si="113"/>
        <v>41970.933333333334</v>
      </c>
      <c r="Q1795" t="s">
        <v>8285</v>
      </c>
      <c r="R1795" s="7">
        <f t="shared" ref="R1795:R1858" si="115">E1795/L1795</f>
        <v>20</v>
      </c>
      <c r="S1795" s="12" t="s">
        <v>8337</v>
      </c>
      <c r="T1795" t="s">
        <v>8338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7">
        <v>9000</v>
      </c>
      <c r="E1796">
        <v>997</v>
      </c>
      <c r="F1796" t="s">
        <v>8221</v>
      </c>
      <c r="G1796" t="s">
        <v>8224</v>
      </c>
      <c r="H1796" t="s">
        <v>8246</v>
      </c>
      <c r="I1796" s="9">
        <v>1423660422</v>
      </c>
      <c r="J1796">
        <v>1420636422</v>
      </c>
      <c r="K1796" t="b">
        <v>1</v>
      </c>
      <c r="L1796">
        <v>18</v>
      </c>
      <c r="M1796" t="b">
        <v>0</v>
      </c>
      <c r="N1796" s="11">
        <f t="shared" si="114"/>
        <v>11.077777777777778</v>
      </c>
      <c r="O1796" s="22">
        <f t="shared" si="112"/>
        <v>42011.551180555558</v>
      </c>
      <c r="P1796" s="18">
        <f t="shared" si="113"/>
        <v>42046.551180555558</v>
      </c>
      <c r="Q1796" t="s">
        <v>8285</v>
      </c>
      <c r="R1796" s="7">
        <f t="shared" si="115"/>
        <v>55.388888888888886</v>
      </c>
      <c r="S1796" s="12" t="s">
        <v>8337</v>
      </c>
      <c r="T1796" t="s">
        <v>8338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9">
        <v>1476460800</v>
      </c>
      <c r="J1797">
        <v>1473922541</v>
      </c>
      <c r="K1797" t="b">
        <v>1</v>
      </c>
      <c r="L1797">
        <v>81</v>
      </c>
      <c r="M1797" t="b">
        <v>0</v>
      </c>
      <c r="N1797" s="11">
        <f t="shared" si="114"/>
        <v>38.735714285714288</v>
      </c>
      <c r="O1797" s="22">
        <f t="shared" si="112"/>
        <v>42628.288668981477</v>
      </c>
      <c r="P1797" s="18">
        <f t="shared" si="113"/>
        <v>42657.666666666672</v>
      </c>
      <c r="Q1797" t="s">
        <v>8285</v>
      </c>
      <c r="R1797" s="7">
        <f t="shared" si="115"/>
        <v>133.90123456790124</v>
      </c>
      <c r="S1797" s="12" t="s">
        <v>8337</v>
      </c>
      <c r="T1797" t="s">
        <v>8338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7">
        <v>19000</v>
      </c>
      <c r="E1798">
        <v>4190</v>
      </c>
      <c r="F1798" t="s">
        <v>8221</v>
      </c>
      <c r="G1798" t="s">
        <v>8225</v>
      </c>
      <c r="H1798" t="s">
        <v>8247</v>
      </c>
      <c r="I1798" s="9">
        <v>1469356366</v>
      </c>
      <c r="J1798">
        <v>1464172366</v>
      </c>
      <c r="K1798" t="b">
        <v>1</v>
      </c>
      <c r="L1798">
        <v>86</v>
      </c>
      <c r="M1798" t="b">
        <v>0</v>
      </c>
      <c r="N1798" s="11">
        <f t="shared" si="114"/>
        <v>22.05263157894737</v>
      </c>
      <c r="O1798" s="22">
        <f t="shared" si="112"/>
        <v>42515.439421296294</v>
      </c>
      <c r="P1798" s="18">
        <f t="shared" si="113"/>
        <v>42575.439421296294</v>
      </c>
      <c r="Q1798" t="s">
        <v>8285</v>
      </c>
      <c r="R1798" s="7">
        <f t="shared" si="115"/>
        <v>48.720930232558139</v>
      </c>
      <c r="S1798" s="12" t="s">
        <v>8337</v>
      </c>
      <c r="T1798" t="s">
        <v>8338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7">
        <v>10000</v>
      </c>
      <c r="E1799">
        <v>6755</v>
      </c>
      <c r="F1799" t="s">
        <v>8221</v>
      </c>
      <c r="G1799" t="s">
        <v>8224</v>
      </c>
      <c r="H1799" t="s">
        <v>8246</v>
      </c>
      <c r="I1799" s="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>
        <f t="shared" si="114"/>
        <v>67.55</v>
      </c>
      <c r="O1799" s="22">
        <f t="shared" si="112"/>
        <v>42689.56931712963</v>
      </c>
      <c r="P1799" s="18">
        <f t="shared" si="113"/>
        <v>42719.56931712963</v>
      </c>
      <c r="Q1799" t="s">
        <v>8285</v>
      </c>
      <c r="R1799" s="7">
        <f t="shared" si="115"/>
        <v>48.25</v>
      </c>
      <c r="S1799" s="12" t="s">
        <v>8337</v>
      </c>
      <c r="T1799" t="s">
        <v>8338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7">
        <v>16000</v>
      </c>
      <c r="E1800">
        <v>2182</v>
      </c>
      <c r="F1800" t="s">
        <v>8221</v>
      </c>
      <c r="G1800" t="s">
        <v>8224</v>
      </c>
      <c r="H1800" t="s">
        <v>8246</v>
      </c>
      <c r="I1800" s="9">
        <v>1454572233</v>
      </c>
      <c r="J1800">
        <v>1449388233</v>
      </c>
      <c r="K1800" t="b">
        <v>1</v>
      </c>
      <c r="L1800">
        <v>37</v>
      </c>
      <c r="M1800" t="b">
        <v>0</v>
      </c>
      <c r="N1800" s="11">
        <f t="shared" si="114"/>
        <v>13.637499999999999</v>
      </c>
      <c r="O1800" s="22">
        <f t="shared" si="112"/>
        <v>42344.32677083333</v>
      </c>
      <c r="P1800" s="18">
        <f t="shared" si="113"/>
        <v>42404.32677083333</v>
      </c>
      <c r="Q1800" t="s">
        <v>8285</v>
      </c>
      <c r="R1800" s="7">
        <f t="shared" si="115"/>
        <v>58.972972972972975</v>
      </c>
      <c r="S1800" s="12" t="s">
        <v>8337</v>
      </c>
      <c r="T1800" t="s">
        <v>8338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7">
        <v>4000</v>
      </c>
      <c r="E1801">
        <v>69.83</v>
      </c>
      <c r="F1801" t="s">
        <v>8221</v>
      </c>
      <c r="G1801" t="s">
        <v>8225</v>
      </c>
      <c r="H1801" t="s">
        <v>8247</v>
      </c>
      <c r="I1801" s="9">
        <v>1415740408</v>
      </c>
      <c r="J1801">
        <v>1414008808</v>
      </c>
      <c r="K1801" t="b">
        <v>1</v>
      </c>
      <c r="L1801">
        <v>6</v>
      </c>
      <c r="M1801" t="b">
        <v>0</v>
      </c>
      <c r="N1801" s="11">
        <f t="shared" si="114"/>
        <v>1.7457500000000001</v>
      </c>
      <c r="O1801" s="22">
        <f t="shared" si="112"/>
        <v>41934.842685185184</v>
      </c>
      <c r="P1801" s="18">
        <f t="shared" si="113"/>
        <v>41954.884351851855</v>
      </c>
      <c r="Q1801" t="s">
        <v>8285</v>
      </c>
      <c r="R1801" s="7">
        <f t="shared" si="115"/>
        <v>11.638333333333334</v>
      </c>
      <c r="S1801" s="12" t="s">
        <v>8337</v>
      </c>
      <c r="T1801" t="s">
        <v>8338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7">
        <v>46260</v>
      </c>
      <c r="E1802">
        <v>9460</v>
      </c>
      <c r="F1802" t="s">
        <v>8221</v>
      </c>
      <c r="G1802" t="s">
        <v>8225</v>
      </c>
      <c r="H1802" t="s">
        <v>8247</v>
      </c>
      <c r="I1802" s="9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>
        <f t="shared" si="114"/>
        <v>20.44963251188932</v>
      </c>
      <c r="O1802" s="22">
        <f t="shared" si="112"/>
        <v>42623.606134259258</v>
      </c>
      <c r="P1802" s="18">
        <f t="shared" si="113"/>
        <v>42653.606134259258</v>
      </c>
      <c r="Q1802" t="s">
        <v>8285</v>
      </c>
      <c r="R1802" s="7">
        <f t="shared" si="115"/>
        <v>83.716814159292042</v>
      </c>
      <c r="S1802" s="12" t="s">
        <v>8337</v>
      </c>
      <c r="T1802" t="s">
        <v>8338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7">
        <v>17000</v>
      </c>
      <c r="E1803">
        <v>2355</v>
      </c>
      <c r="F1803" t="s">
        <v>8221</v>
      </c>
      <c r="G1803" t="s">
        <v>8225</v>
      </c>
      <c r="H1803" t="s">
        <v>8247</v>
      </c>
      <c r="I1803" s="9">
        <v>1450181400</v>
      </c>
      <c r="J1803">
        <v>1447429868</v>
      </c>
      <c r="K1803" t="b">
        <v>1</v>
      </c>
      <c r="L1803">
        <v>37</v>
      </c>
      <c r="M1803" t="b">
        <v>0</v>
      </c>
      <c r="N1803" s="11">
        <f t="shared" si="114"/>
        <v>13.852941176470587</v>
      </c>
      <c r="O1803" s="22">
        <f t="shared" si="112"/>
        <v>42321.660509259258</v>
      </c>
      <c r="P1803" s="18">
        <f t="shared" si="113"/>
        <v>42353.506944444445</v>
      </c>
      <c r="Q1803" t="s">
        <v>8285</v>
      </c>
      <c r="R1803" s="7">
        <f t="shared" si="115"/>
        <v>63.648648648648646</v>
      </c>
      <c r="S1803" s="12" t="s">
        <v>8337</v>
      </c>
      <c r="T1803" t="s">
        <v>8338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7">
        <v>3500</v>
      </c>
      <c r="E1804">
        <v>1697</v>
      </c>
      <c r="F1804" t="s">
        <v>8221</v>
      </c>
      <c r="G1804" t="s">
        <v>8236</v>
      </c>
      <c r="H1804" t="s">
        <v>8249</v>
      </c>
      <c r="I1804" s="9">
        <v>1435442340</v>
      </c>
      <c r="J1804">
        <v>1433416830</v>
      </c>
      <c r="K1804" t="b">
        <v>1</v>
      </c>
      <c r="L1804">
        <v>18</v>
      </c>
      <c r="M1804" t="b">
        <v>0</v>
      </c>
      <c r="N1804" s="11">
        <f t="shared" si="114"/>
        <v>48.485714285714288</v>
      </c>
      <c r="O1804" s="22">
        <f t="shared" si="112"/>
        <v>42159.47256944445</v>
      </c>
      <c r="P1804" s="18">
        <f t="shared" si="113"/>
        <v>42182.915972222225</v>
      </c>
      <c r="Q1804" t="s">
        <v>8285</v>
      </c>
      <c r="R1804" s="7">
        <f t="shared" si="115"/>
        <v>94.277777777777771</v>
      </c>
      <c r="S1804" s="12" t="s">
        <v>8337</v>
      </c>
      <c r="T1804" t="s">
        <v>8338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7">
        <v>17500</v>
      </c>
      <c r="E1805">
        <v>5390</v>
      </c>
      <c r="F1805" t="s">
        <v>8221</v>
      </c>
      <c r="G1805" t="s">
        <v>8224</v>
      </c>
      <c r="H1805" t="s">
        <v>8246</v>
      </c>
      <c r="I1805" s="9">
        <v>1423878182</v>
      </c>
      <c r="J1805">
        <v>1421199782</v>
      </c>
      <c r="K1805" t="b">
        <v>1</v>
      </c>
      <c r="L1805">
        <v>75</v>
      </c>
      <c r="M1805" t="b">
        <v>0</v>
      </c>
      <c r="N1805" s="11">
        <f t="shared" si="114"/>
        <v>30.8</v>
      </c>
      <c r="O1805" s="22">
        <f t="shared" si="112"/>
        <v>42018.071550925932</v>
      </c>
      <c r="P1805" s="18">
        <f t="shared" si="113"/>
        <v>42049.071550925932</v>
      </c>
      <c r="Q1805" t="s">
        <v>8285</v>
      </c>
      <c r="R1805" s="7">
        <f t="shared" si="115"/>
        <v>71.86666666666666</v>
      </c>
      <c r="S1805" s="12" t="s">
        <v>8337</v>
      </c>
      <c r="T1805" t="s">
        <v>8338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7">
        <v>15500</v>
      </c>
      <c r="E1806">
        <v>5452</v>
      </c>
      <c r="F1806" t="s">
        <v>8221</v>
      </c>
      <c r="G1806" t="s">
        <v>8224</v>
      </c>
      <c r="H1806" t="s">
        <v>8246</v>
      </c>
      <c r="I1806" s="9">
        <v>1447521404</v>
      </c>
      <c r="J1806">
        <v>1444061804</v>
      </c>
      <c r="K1806" t="b">
        <v>1</v>
      </c>
      <c r="L1806">
        <v>52</v>
      </c>
      <c r="M1806" t="b">
        <v>0</v>
      </c>
      <c r="N1806" s="11">
        <f t="shared" si="114"/>
        <v>35.174193548387095</v>
      </c>
      <c r="O1806" s="22">
        <f t="shared" si="112"/>
        <v>42282.678287037037</v>
      </c>
      <c r="P1806" s="18">
        <f t="shared" si="113"/>
        <v>42322.719953703709</v>
      </c>
      <c r="Q1806" t="s">
        <v>8285</v>
      </c>
      <c r="R1806" s="7">
        <f t="shared" si="115"/>
        <v>104.84615384615384</v>
      </c>
      <c r="S1806" s="12" t="s">
        <v>8337</v>
      </c>
      <c r="T1806" t="s">
        <v>8338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9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>
        <f t="shared" si="114"/>
        <v>36.404444444444444</v>
      </c>
      <c r="O1807" s="22">
        <f t="shared" si="112"/>
        <v>42247.803912037038</v>
      </c>
      <c r="P1807" s="18">
        <f t="shared" si="113"/>
        <v>42279.75</v>
      </c>
      <c r="Q1807" t="s">
        <v>8285</v>
      </c>
      <c r="R1807" s="7">
        <f t="shared" si="115"/>
        <v>67.139344262295083</v>
      </c>
      <c r="S1807" s="12" t="s">
        <v>8337</v>
      </c>
      <c r="T1807" t="s">
        <v>8338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7">
        <v>20000</v>
      </c>
      <c r="E1808">
        <v>591</v>
      </c>
      <c r="F1808" t="s">
        <v>8221</v>
      </c>
      <c r="G1808" t="s">
        <v>8225</v>
      </c>
      <c r="H1808" t="s">
        <v>8247</v>
      </c>
      <c r="I1808" s="9">
        <v>1412090349</v>
      </c>
      <c r="J1808">
        <v>1409066349</v>
      </c>
      <c r="K1808" t="b">
        <v>1</v>
      </c>
      <c r="L1808">
        <v>8</v>
      </c>
      <c r="M1808" t="b">
        <v>0</v>
      </c>
      <c r="N1808" s="11">
        <f t="shared" si="114"/>
        <v>2.9550000000000001</v>
      </c>
      <c r="O1808" s="22">
        <f t="shared" si="112"/>
        <v>41877.638298611113</v>
      </c>
      <c r="P1808" s="18">
        <f t="shared" si="113"/>
        <v>41912.638298611113</v>
      </c>
      <c r="Q1808" t="s">
        <v>8285</v>
      </c>
      <c r="R1808" s="7">
        <f t="shared" si="115"/>
        <v>73.875</v>
      </c>
      <c r="S1808" s="12" t="s">
        <v>8337</v>
      </c>
      <c r="T1808" t="s">
        <v>8338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7">
        <v>5000</v>
      </c>
      <c r="E1809">
        <v>553</v>
      </c>
      <c r="F1809" t="s">
        <v>8221</v>
      </c>
      <c r="G1809" t="s">
        <v>8224</v>
      </c>
      <c r="H1809" t="s">
        <v>8246</v>
      </c>
      <c r="I1809" s="9">
        <v>1411868313</v>
      </c>
      <c r="J1809">
        <v>1409276313</v>
      </c>
      <c r="K1809" t="b">
        <v>1</v>
      </c>
      <c r="L1809">
        <v>8</v>
      </c>
      <c r="M1809" t="b">
        <v>0</v>
      </c>
      <c r="N1809" s="11">
        <f t="shared" si="114"/>
        <v>11.06</v>
      </c>
      <c r="O1809" s="22">
        <f t="shared" si="112"/>
        <v>41880.068437499998</v>
      </c>
      <c r="P1809" s="18">
        <f t="shared" si="113"/>
        <v>41910.068437499998</v>
      </c>
      <c r="Q1809" t="s">
        <v>8285</v>
      </c>
      <c r="R1809" s="7">
        <f t="shared" si="115"/>
        <v>69.125</v>
      </c>
      <c r="S1809" s="12" t="s">
        <v>8337</v>
      </c>
      <c r="T1809" t="s">
        <v>8338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7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9">
        <v>1486830030</v>
      </c>
      <c r="J1810">
        <v>1483806030</v>
      </c>
      <c r="K1810" t="b">
        <v>1</v>
      </c>
      <c r="L1810">
        <v>96</v>
      </c>
      <c r="M1810" t="b">
        <v>0</v>
      </c>
      <c r="N1810" s="11">
        <f t="shared" si="114"/>
        <v>41.407142857142858</v>
      </c>
      <c r="O1810" s="22">
        <f t="shared" si="112"/>
        <v>42742.680902777778</v>
      </c>
      <c r="P1810" s="18">
        <f t="shared" si="113"/>
        <v>42777.680902777778</v>
      </c>
      <c r="Q1810" t="s">
        <v>8285</v>
      </c>
      <c r="R1810" s="7">
        <f t="shared" si="115"/>
        <v>120.77083333333333</v>
      </c>
      <c r="S1810" s="12" t="s">
        <v>8337</v>
      </c>
      <c r="T1810" t="s">
        <v>8338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7">
        <v>3500</v>
      </c>
      <c r="E1811">
        <v>380</v>
      </c>
      <c r="F1811" t="s">
        <v>8221</v>
      </c>
      <c r="G1811" t="s">
        <v>8229</v>
      </c>
      <c r="H1811" t="s">
        <v>8251</v>
      </c>
      <c r="I1811" s="9">
        <v>1425246439</v>
      </c>
      <c r="J1811">
        <v>1422222439</v>
      </c>
      <c r="K1811" t="b">
        <v>1</v>
      </c>
      <c r="L1811">
        <v>9</v>
      </c>
      <c r="M1811" t="b">
        <v>0</v>
      </c>
      <c r="N1811" s="11">
        <f t="shared" si="114"/>
        <v>10.857142857142858</v>
      </c>
      <c r="O1811" s="22">
        <f t="shared" si="112"/>
        <v>42029.907858796301</v>
      </c>
      <c r="P1811" s="18">
        <f t="shared" si="113"/>
        <v>42064.907858796301</v>
      </c>
      <c r="Q1811" t="s">
        <v>8285</v>
      </c>
      <c r="R1811" s="7">
        <f t="shared" si="115"/>
        <v>42.222222222222221</v>
      </c>
      <c r="S1811" s="12" t="s">
        <v>8337</v>
      </c>
      <c r="T1811" t="s">
        <v>8338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7">
        <v>450</v>
      </c>
      <c r="E1812">
        <v>15</v>
      </c>
      <c r="F1812" t="s">
        <v>8221</v>
      </c>
      <c r="G1812" t="s">
        <v>8224</v>
      </c>
      <c r="H1812" t="s">
        <v>8246</v>
      </c>
      <c r="I1812" s="9">
        <v>1408657826</v>
      </c>
      <c r="J1812">
        <v>1407621026</v>
      </c>
      <c r="K1812" t="b">
        <v>0</v>
      </c>
      <c r="L1812">
        <v>2</v>
      </c>
      <c r="M1812" t="b">
        <v>0</v>
      </c>
      <c r="N1812" s="11">
        <f t="shared" si="114"/>
        <v>3.3333333333333335</v>
      </c>
      <c r="O1812" s="22">
        <f t="shared" si="112"/>
        <v>41860.91002314815</v>
      </c>
      <c r="P1812" s="18">
        <f t="shared" si="113"/>
        <v>41872.91002314815</v>
      </c>
      <c r="Q1812" t="s">
        <v>8285</v>
      </c>
      <c r="R1812" s="7">
        <f t="shared" si="115"/>
        <v>7.5</v>
      </c>
      <c r="S1812" s="12" t="s">
        <v>8337</v>
      </c>
      <c r="T1812" t="s">
        <v>8338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7">
        <v>54000</v>
      </c>
      <c r="E1813">
        <v>40</v>
      </c>
      <c r="F1813" t="s">
        <v>8221</v>
      </c>
      <c r="G1813" t="s">
        <v>8224</v>
      </c>
      <c r="H1813" t="s">
        <v>8246</v>
      </c>
      <c r="I1813" s="9">
        <v>1414123200</v>
      </c>
      <c r="J1813">
        <v>1408962270</v>
      </c>
      <c r="K1813" t="b">
        <v>0</v>
      </c>
      <c r="L1813">
        <v>26</v>
      </c>
      <c r="M1813" t="b">
        <v>0</v>
      </c>
      <c r="N1813" s="11">
        <f t="shared" si="114"/>
        <v>7.407407407407407E-2</v>
      </c>
      <c r="O1813" s="22">
        <f t="shared" si="112"/>
        <v>41876.433680555558</v>
      </c>
      <c r="P1813" s="18">
        <f t="shared" si="113"/>
        <v>41936.166666666664</v>
      </c>
      <c r="Q1813" t="s">
        <v>8285</v>
      </c>
      <c r="R1813" s="7">
        <f t="shared" si="115"/>
        <v>1.5384615384615385</v>
      </c>
      <c r="S1813" s="12" t="s">
        <v>8337</v>
      </c>
      <c r="T1813" t="s">
        <v>8338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7">
        <v>6500</v>
      </c>
      <c r="E1814">
        <v>865</v>
      </c>
      <c r="F1814" t="s">
        <v>8221</v>
      </c>
      <c r="G1814" t="s">
        <v>8225</v>
      </c>
      <c r="H1814" t="s">
        <v>8247</v>
      </c>
      <c r="I1814" s="9">
        <v>1467531536</v>
      </c>
      <c r="J1814">
        <v>1464939536</v>
      </c>
      <c r="K1814" t="b">
        <v>0</v>
      </c>
      <c r="L1814">
        <v>23</v>
      </c>
      <c r="M1814" t="b">
        <v>0</v>
      </c>
      <c r="N1814" s="11">
        <f t="shared" si="114"/>
        <v>13.307692307692307</v>
      </c>
      <c r="O1814" s="22">
        <f t="shared" si="112"/>
        <v>42524.318703703699</v>
      </c>
      <c r="P1814" s="18">
        <f t="shared" si="113"/>
        <v>42554.318703703699</v>
      </c>
      <c r="Q1814" t="s">
        <v>8285</v>
      </c>
      <c r="R1814" s="7">
        <f t="shared" si="115"/>
        <v>37.608695652173914</v>
      </c>
      <c r="S1814" s="12" t="s">
        <v>8337</v>
      </c>
      <c r="T1814" t="s">
        <v>8338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7">
        <v>8750</v>
      </c>
      <c r="E1815">
        <v>0</v>
      </c>
      <c r="F1815" t="s">
        <v>8221</v>
      </c>
      <c r="G1815" t="s">
        <v>8225</v>
      </c>
      <c r="H1815" t="s">
        <v>8247</v>
      </c>
      <c r="I1815" s="9">
        <v>1407532812</v>
      </c>
      <c r="J1815">
        <v>1404940812</v>
      </c>
      <c r="K1815" t="b">
        <v>0</v>
      </c>
      <c r="L1815">
        <v>0</v>
      </c>
      <c r="M1815" t="b">
        <v>0</v>
      </c>
      <c r="N1815" s="11">
        <f t="shared" si="114"/>
        <v>0</v>
      </c>
      <c r="O1815" s="22">
        <f t="shared" si="112"/>
        <v>41829.889027777775</v>
      </c>
      <c r="P1815" s="18">
        <f t="shared" si="113"/>
        <v>41859.889027777775</v>
      </c>
      <c r="Q1815" t="s">
        <v>8285</v>
      </c>
      <c r="R1815" s="7" t="e">
        <f t="shared" si="115"/>
        <v>#DIV/0!</v>
      </c>
      <c r="S1815" s="12" t="s">
        <v>8337</v>
      </c>
      <c r="T1815" t="s">
        <v>8338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7">
        <v>12000</v>
      </c>
      <c r="E1816">
        <v>5902</v>
      </c>
      <c r="F1816" t="s">
        <v>8221</v>
      </c>
      <c r="G1816" t="s">
        <v>8225</v>
      </c>
      <c r="H1816" t="s">
        <v>8247</v>
      </c>
      <c r="I1816" s="9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>
        <f t="shared" si="114"/>
        <v>49.183333333333337</v>
      </c>
      <c r="O1816" s="22">
        <f t="shared" si="112"/>
        <v>42033.314074074078</v>
      </c>
      <c r="P1816" s="18">
        <f t="shared" si="113"/>
        <v>42063.314074074078</v>
      </c>
      <c r="Q1816" t="s">
        <v>8285</v>
      </c>
      <c r="R1816" s="7">
        <f t="shared" si="115"/>
        <v>42.157142857142858</v>
      </c>
      <c r="S1816" s="12" t="s">
        <v>8337</v>
      </c>
      <c r="T1816" t="s">
        <v>8338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7">
        <v>3000</v>
      </c>
      <c r="E1817">
        <v>0</v>
      </c>
      <c r="F1817" t="s">
        <v>8221</v>
      </c>
      <c r="G1817" t="s">
        <v>8224</v>
      </c>
      <c r="H1817" t="s">
        <v>8246</v>
      </c>
      <c r="I1817" s="9">
        <v>1435787137</v>
      </c>
      <c r="J1817">
        <v>1434577537</v>
      </c>
      <c r="K1817" t="b">
        <v>0</v>
      </c>
      <c r="L1817">
        <v>0</v>
      </c>
      <c r="M1817" t="b">
        <v>0</v>
      </c>
      <c r="N1817" s="11">
        <f t="shared" si="114"/>
        <v>0</v>
      </c>
      <c r="O1817" s="22">
        <f t="shared" si="112"/>
        <v>42172.906678240746</v>
      </c>
      <c r="P1817" s="18">
        <f t="shared" si="113"/>
        <v>42186.906678240746</v>
      </c>
      <c r="Q1817" t="s">
        <v>8285</v>
      </c>
      <c r="R1817" s="7" t="e">
        <f t="shared" si="115"/>
        <v>#DIV/0!</v>
      </c>
      <c r="S1817" s="12" t="s">
        <v>8337</v>
      </c>
      <c r="T1817" t="s">
        <v>8338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7">
        <v>25000</v>
      </c>
      <c r="E1818">
        <v>509</v>
      </c>
      <c r="F1818" t="s">
        <v>8221</v>
      </c>
      <c r="G1818" t="s">
        <v>8240</v>
      </c>
      <c r="H1818" t="s">
        <v>8257</v>
      </c>
      <c r="I1818" s="9">
        <v>1469473200</v>
      </c>
      <c r="J1818">
        <v>1467061303</v>
      </c>
      <c r="K1818" t="b">
        <v>0</v>
      </c>
      <c r="L1818">
        <v>6</v>
      </c>
      <c r="M1818" t="b">
        <v>0</v>
      </c>
      <c r="N1818" s="11">
        <f t="shared" si="114"/>
        <v>2.036</v>
      </c>
      <c r="O1818" s="22">
        <f t="shared" si="112"/>
        <v>42548.876192129625</v>
      </c>
      <c r="P1818" s="18">
        <f t="shared" si="113"/>
        <v>42576.791666666672</v>
      </c>
      <c r="Q1818" t="s">
        <v>8285</v>
      </c>
      <c r="R1818" s="7">
        <f t="shared" si="115"/>
        <v>84.833333333333329</v>
      </c>
      <c r="S1818" s="12" t="s">
        <v>8337</v>
      </c>
      <c r="T1818" t="s">
        <v>8338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7">
        <v>18000</v>
      </c>
      <c r="E1819">
        <v>9419</v>
      </c>
      <c r="F1819" t="s">
        <v>8221</v>
      </c>
      <c r="G1819" t="s">
        <v>8224</v>
      </c>
      <c r="H1819" t="s">
        <v>8246</v>
      </c>
      <c r="I1819" s="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>
        <f t="shared" si="114"/>
        <v>52.327777777777776</v>
      </c>
      <c r="O1819" s="22">
        <f t="shared" si="112"/>
        <v>42705.662118055552</v>
      </c>
      <c r="P1819" s="18">
        <f t="shared" si="113"/>
        <v>42765.290972222225</v>
      </c>
      <c r="Q1819" t="s">
        <v>8285</v>
      </c>
      <c r="R1819" s="7">
        <f t="shared" si="115"/>
        <v>94.19</v>
      </c>
      <c r="S1819" s="12" t="s">
        <v>8337</v>
      </c>
      <c r="T1819" t="s">
        <v>8338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7">
        <v>15000</v>
      </c>
      <c r="E1820">
        <v>0</v>
      </c>
      <c r="F1820" t="s">
        <v>8221</v>
      </c>
      <c r="G1820" t="s">
        <v>8224</v>
      </c>
      <c r="H1820" t="s">
        <v>8246</v>
      </c>
      <c r="I1820" s="9">
        <v>1428035850</v>
      </c>
      <c r="J1820">
        <v>1425447450</v>
      </c>
      <c r="K1820" t="b">
        <v>0</v>
      </c>
      <c r="L1820">
        <v>0</v>
      </c>
      <c r="M1820" t="b">
        <v>0</v>
      </c>
      <c r="N1820" s="11">
        <f t="shared" si="114"/>
        <v>0</v>
      </c>
      <c r="O1820" s="22">
        <f t="shared" si="112"/>
        <v>42067.234375</v>
      </c>
      <c r="P1820" s="18">
        <f t="shared" si="113"/>
        <v>42097.192708333328</v>
      </c>
      <c r="Q1820" t="s">
        <v>8285</v>
      </c>
      <c r="R1820" s="7" t="e">
        <f t="shared" si="115"/>
        <v>#DIV/0!</v>
      </c>
      <c r="S1820" s="12" t="s">
        <v>8337</v>
      </c>
      <c r="T1820" t="s">
        <v>8338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7">
        <v>1200</v>
      </c>
      <c r="E1821">
        <v>25</v>
      </c>
      <c r="F1821" t="s">
        <v>8221</v>
      </c>
      <c r="G1821" t="s">
        <v>8224</v>
      </c>
      <c r="H1821" t="s">
        <v>8246</v>
      </c>
      <c r="I1821" s="9">
        <v>1406743396</v>
      </c>
      <c r="J1821">
        <v>1404151396</v>
      </c>
      <c r="K1821" t="b">
        <v>0</v>
      </c>
      <c r="L1821">
        <v>4</v>
      </c>
      <c r="M1821" t="b">
        <v>0</v>
      </c>
      <c r="N1821" s="11">
        <f t="shared" si="114"/>
        <v>2.083333333333333</v>
      </c>
      <c r="O1821" s="22">
        <f t="shared" si="112"/>
        <v>41820.752268518518</v>
      </c>
      <c r="P1821" s="18">
        <f t="shared" si="113"/>
        <v>41850.752268518518</v>
      </c>
      <c r="Q1821" t="s">
        <v>8285</v>
      </c>
      <c r="R1821" s="7">
        <f t="shared" si="115"/>
        <v>6.25</v>
      </c>
      <c r="S1821" s="12" t="s">
        <v>8337</v>
      </c>
      <c r="T1821" t="s">
        <v>8338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7">
        <v>26000</v>
      </c>
      <c r="E1822">
        <v>1707</v>
      </c>
      <c r="F1822" t="s">
        <v>8221</v>
      </c>
      <c r="G1822" t="s">
        <v>8224</v>
      </c>
      <c r="H1822" t="s">
        <v>8246</v>
      </c>
      <c r="I1822" s="9">
        <v>1427850090</v>
      </c>
      <c r="J1822">
        <v>1425261690</v>
      </c>
      <c r="K1822" t="b">
        <v>0</v>
      </c>
      <c r="L1822">
        <v>8</v>
      </c>
      <c r="M1822" t="b">
        <v>0</v>
      </c>
      <c r="N1822" s="11">
        <f t="shared" si="114"/>
        <v>6.565384615384616</v>
      </c>
      <c r="O1822" s="22">
        <f t="shared" si="112"/>
        <v>42065.084375000006</v>
      </c>
      <c r="P1822" s="18">
        <f t="shared" si="113"/>
        <v>42095.042708333334</v>
      </c>
      <c r="Q1822" t="s">
        <v>8285</v>
      </c>
      <c r="R1822" s="7">
        <f t="shared" si="115"/>
        <v>213.375</v>
      </c>
      <c r="S1822" s="12" t="s">
        <v>8337</v>
      </c>
      <c r="T1822" t="s">
        <v>8338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7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9">
        <v>1330760367</v>
      </c>
      <c r="J1823">
        <v>1326872367</v>
      </c>
      <c r="K1823" t="b">
        <v>0</v>
      </c>
      <c r="L1823">
        <v>57</v>
      </c>
      <c r="M1823" t="b">
        <v>1</v>
      </c>
      <c r="N1823" s="11">
        <f t="shared" si="114"/>
        <v>134.88999999999999</v>
      </c>
      <c r="O1823" s="22">
        <f t="shared" si="112"/>
        <v>40926.319062499999</v>
      </c>
      <c r="P1823" s="18">
        <f t="shared" si="113"/>
        <v>40971.319062499999</v>
      </c>
      <c r="Q1823" t="s">
        <v>8276</v>
      </c>
      <c r="R1823" s="7">
        <f t="shared" si="115"/>
        <v>59.162280701754383</v>
      </c>
      <c r="S1823" s="12" t="s">
        <v>8324</v>
      </c>
      <c r="T1823" t="s">
        <v>8325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7">
        <v>300</v>
      </c>
      <c r="E1824">
        <v>300</v>
      </c>
      <c r="F1824" t="s">
        <v>8219</v>
      </c>
      <c r="G1824" t="s">
        <v>8229</v>
      </c>
      <c r="H1824" t="s">
        <v>8251</v>
      </c>
      <c r="I1824" s="9">
        <v>1391194860</v>
      </c>
      <c r="J1824">
        <v>1388084862</v>
      </c>
      <c r="K1824" t="b">
        <v>0</v>
      </c>
      <c r="L1824">
        <v>11</v>
      </c>
      <c r="M1824" t="b">
        <v>1</v>
      </c>
      <c r="N1824" s="11">
        <f t="shared" si="114"/>
        <v>100</v>
      </c>
      <c r="O1824" s="22">
        <f t="shared" si="112"/>
        <v>41634.797013888885</v>
      </c>
      <c r="P1824" s="18">
        <f t="shared" si="113"/>
        <v>41670.792361111111</v>
      </c>
      <c r="Q1824" t="s">
        <v>8276</v>
      </c>
      <c r="R1824" s="7">
        <f t="shared" si="115"/>
        <v>27.272727272727273</v>
      </c>
      <c r="S1824" s="12" t="s">
        <v>8324</v>
      </c>
      <c r="T1824" t="s">
        <v>8325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7">
        <v>700</v>
      </c>
      <c r="E1825">
        <v>811</v>
      </c>
      <c r="F1825" t="s">
        <v>8219</v>
      </c>
      <c r="G1825" t="s">
        <v>8224</v>
      </c>
      <c r="H1825" t="s">
        <v>8246</v>
      </c>
      <c r="I1825" s="9">
        <v>1351095976</v>
      </c>
      <c r="J1825">
        <v>1348503976</v>
      </c>
      <c r="K1825" t="b">
        <v>0</v>
      </c>
      <c r="L1825">
        <v>33</v>
      </c>
      <c r="M1825" t="b">
        <v>1</v>
      </c>
      <c r="N1825" s="11">
        <f t="shared" si="114"/>
        <v>115.85714285714286</v>
      </c>
      <c r="O1825" s="22">
        <f t="shared" si="112"/>
        <v>41176.684907407405</v>
      </c>
      <c r="P1825" s="18">
        <f t="shared" si="113"/>
        <v>41206.684907407405</v>
      </c>
      <c r="Q1825" t="s">
        <v>8276</v>
      </c>
      <c r="R1825" s="7">
        <f t="shared" si="115"/>
        <v>24.575757575757574</v>
      </c>
      <c r="S1825" s="12" t="s">
        <v>8324</v>
      </c>
      <c r="T1825" t="s">
        <v>8325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7">
        <v>3000</v>
      </c>
      <c r="E1826">
        <v>3002</v>
      </c>
      <c r="F1826" t="s">
        <v>8219</v>
      </c>
      <c r="G1826" t="s">
        <v>8224</v>
      </c>
      <c r="H1826" t="s">
        <v>8246</v>
      </c>
      <c r="I1826" s="9">
        <v>1389146880</v>
      </c>
      <c r="J1826">
        <v>1387403967</v>
      </c>
      <c r="K1826" t="b">
        <v>0</v>
      </c>
      <c r="L1826">
        <v>40</v>
      </c>
      <c r="M1826" t="b">
        <v>1</v>
      </c>
      <c r="N1826" s="11">
        <f t="shared" si="114"/>
        <v>100.06666666666666</v>
      </c>
      <c r="O1826" s="22">
        <f t="shared" si="112"/>
        <v>41626.916284722225</v>
      </c>
      <c r="P1826" s="18">
        <f t="shared" si="113"/>
        <v>41647.088888888888</v>
      </c>
      <c r="Q1826" t="s">
        <v>8276</v>
      </c>
      <c r="R1826" s="7">
        <f t="shared" si="115"/>
        <v>75.05</v>
      </c>
      <c r="S1826" s="12" t="s">
        <v>8324</v>
      </c>
      <c r="T1826" t="s">
        <v>8325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7">
        <v>2000</v>
      </c>
      <c r="E1827">
        <v>2101</v>
      </c>
      <c r="F1827" t="s">
        <v>8219</v>
      </c>
      <c r="G1827" t="s">
        <v>8224</v>
      </c>
      <c r="H1827" t="s">
        <v>8246</v>
      </c>
      <c r="I1827" s="9">
        <v>1373572903</v>
      </c>
      <c r="J1827">
        <v>1371585703</v>
      </c>
      <c r="K1827" t="b">
        <v>0</v>
      </c>
      <c r="L1827">
        <v>50</v>
      </c>
      <c r="M1827" t="b">
        <v>1</v>
      </c>
      <c r="N1827" s="11">
        <f t="shared" si="114"/>
        <v>105.05</v>
      </c>
      <c r="O1827" s="22">
        <f t="shared" si="112"/>
        <v>41443.83452546296</v>
      </c>
      <c r="P1827" s="18">
        <f t="shared" si="113"/>
        <v>41466.83452546296</v>
      </c>
      <c r="Q1827" t="s">
        <v>8276</v>
      </c>
      <c r="R1827" s="7">
        <f t="shared" si="115"/>
        <v>42.02</v>
      </c>
      <c r="S1827" s="12" t="s">
        <v>8324</v>
      </c>
      <c r="T1827" t="s">
        <v>8325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7">
        <v>2000</v>
      </c>
      <c r="E1828">
        <v>2020</v>
      </c>
      <c r="F1828" t="s">
        <v>8219</v>
      </c>
      <c r="G1828" t="s">
        <v>8224</v>
      </c>
      <c r="H1828" t="s">
        <v>8246</v>
      </c>
      <c r="I1828" s="9">
        <v>1392675017</v>
      </c>
      <c r="J1828">
        <v>1390083017</v>
      </c>
      <c r="K1828" t="b">
        <v>0</v>
      </c>
      <c r="L1828">
        <v>38</v>
      </c>
      <c r="M1828" t="b">
        <v>1</v>
      </c>
      <c r="N1828" s="11">
        <f t="shared" si="114"/>
        <v>101</v>
      </c>
      <c r="O1828" s="22">
        <f t="shared" si="112"/>
        <v>41657.923807870371</v>
      </c>
      <c r="P1828" s="18">
        <f t="shared" si="113"/>
        <v>41687.923807870371</v>
      </c>
      <c r="Q1828" t="s">
        <v>8276</v>
      </c>
      <c r="R1828" s="7">
        <f t="shared" si="115"/>
        <v>53.157894736842103</v>
      </c>
      <c r="S1828" s="12" t="s">
        <v>8324</v>
      </c>
      <c r="T1828" t="s">
        <v>8325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7">
        <v>8000</v>
      </c>
      <c r="E1829">
        <v>8053</v>
      </c>
      <c r="F1829" t="s">
        <v>8219</v>
      </c>
      <c r="G1829" t="s">
        <v>8224</v>
      </c>
      <c r="H1829" t="s">
        <v>8246</v>
      </c>
      <c r="I1829" s="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>
        <f t="shared" si="114"/>
        <v>100.66250000000001</v>
      </c>
      <c r="O1829" s="22">
        <f t="shared" si="112"/>
        <v>40555.325937499998</v>
      </c>
      <c r="P1829" s="18">
        <f t="shared" si="113"/>
        <v>40605.325937499998</v>
      </c>
      <c r="Q1829" t="s">
        <v>8276</v>
      </c>
      <c r="R1829" s="7">
        <f t="shared" si="115"/>
        <v>83.885416666666671</v>
      </c>
      <c r="S1829" s="12" t="s">
        <v>8324</v>
      </c>
      <c r="T1829" t="s">
        <v>8325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7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9">
        <v>1399672800</v>
      </c>
      <c r="J1830">
        <v>1396906530</v>
      </c>
      <c r="K1830" t="b">
        <v>0</v>
      </c>
      <c r="L1830">
        <v>48</v>
      </c>
      <c r="M1830" t="b">
        <v>1</v>
      </c>
      <c r="N1830" s="11">
        <f t="shared" si="114"/>
        <v>100.16000000000001</v>
      </c>
      <c r="O1830" s="22">
        <f t="shared" si="112"/>
        <v>41736.899652777778</v>
      </c>
      <c r="P1830" s="18">
        <f t="shared" si="113"/>
        <v>41768.916666666664</v>
      </c>
      <c r="Q1830" t="s">
        <v>8276</v>
      </c>
      <c r="R1830" s="7">
        <f t="shared" si="115"/>
        <v>417.33333333333331</v>
      </c>
      <c r="S1830" s="12" t="s">
        <v>8324</v>
      </c>
      <c r="T1830" t="s">
        <v>8325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7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9">
        <v>1295647200</v>
      </c>
      <c r="J1831">
        <v>1291428371</v>
      </c>
      <c r="K1831" t="b">
        <v>0</v>
      </c>
      <c r="L1831">
        <v>33</v>
      </c>
      <c r="M1831" t="b">
        <v>1</v>
      </c>
      <c r="N1831" s="11">
        <f t="shared" si="114"/>
        <v>166.68333333333334</v>
      </c>
      <c r="O1831" s="22">
        <f t="shared" si="112"/>
        <v>40516.087627314817</v>
      </c>
      <c r="P1831" s="18">
        <f t="shared" si="113"/>
        <v>40564.916666666664</v>
      </c>
      <c r="Q1831" t="s">
        <v>8276</v>
      </c>
      <c r="R1831" s="7">
        <f t="shared" si="115"/>
        <v>75.765151515151516</v>
      </c>
      <c r="S1831" s="12" t="s">
        <v>8324</v>
      </c>
      <c r="T1831" t="s">
        <v>8325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7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9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>
        <f t="shared" si="114"/>
        <v>101.53333333333335</v>
      </c>
      <c r="O1832" s="22">
        <f t="shared" si="112"/>
        <v>41664.684108796297</v>
      </c>
      <c r="P1832" s="18">
        <f t="shared" si="113"/>
        <v>41694.684108796297</v>
      </c>
      <c r="Q1832" t="s">
        <v>8276</v>
      </c>
      <c r="R1832" s="7">
        <f t="shared" si="115"/>
        <v>67.389380530973455</v>
      </c>
      <c r="S1832" s="12" t="s">
        <v>8324</v>
      </c>
      <c r="T1832" t="s">
        <v>8325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7">
        <v>1000</v>
      </c>
      <c r="E1833">
        <v>1030</v>
      </c>
      <c r="F1833" t="s">
        <v>8219</v>
      </c>
      <c r="G1833" t="s">
        <v>8224</v>
      </c>
      <c r="H1833" t="s">
        <v>8246</v>
      </c>
      <c r="I1833" s="9">
        <v>1336866863</v>
      </c>
      <c r="J1833">
        <v>1335570863</v>
      </c>
      <c r="K1833" t="b">
        <v>0</v>
      </c>
      <c r="L1833">
        <v>14</v>
      </c>
      <c r="M1833" t="b">
        <v>1</v>
      </c>
      <c r="N1833" s="11">
        <f t="shared" si="114"/>
        <v>103</v>
      </c>
      <c r="O1833" s="22">
        <f t="shared" si="112"/>
        <v>41026.996099537035</v>
      </c>
      <c r="P1833" s="18">
        <f t="shared" si="113"/>
        <v>41041.996099537035</v>
      </c>
      <c r="Q1833" t="s">
        <v>8276</v>
      </c>
      <c r="R1833" s="7">
        <f t="shared" si="115"/>
        <v>73.571428571428569</v>
      </c>
      <c r="S1833" s="12" t="s">
        <v>8324</v>
      </c>
      <c r="T1833" t="s">
        <v>8325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7">
        <v>350</v>
      </c>
      <c r="E1834">
        <v>500</v>
      </c>
      <c r="F1834" t="s">
        <v>8219</v>
      </c>
      <c r="G1834" t="s">
        <v>8224</v>
      </c>
      <c r="H1834" t="s">
        <v>8246</v>
      </c>
      <c r="I1834" s="9">
        <v>1299243427</v>
      </c>
      <c r="J1834">
        <v>1296651427</v>
      </c>
      <c r="K1834" t="b">
        <v>0</v>
      </c>
      <c r="L1834">
        <v>20</v>
      </c>
      <c r="M1834" t="b">
        <v>1</v>
      </c>
      <c r="N1834" s="11">
        <f t="shared" si="114"/>
        <v>142.85714285714286</v>
      </c>
      <c r="O1834" s="22">
        <f t="shared" si="112"/>
        <v>40576.539664351854</v>
      </c>
      <c r="P1834" s="18">
        <f t="shared" si="113"/>
        <v>40606.539664351854</v>
      </c>
      <c r="Q1834" t="s">
        <v>8276</v>
      </c>
      <c r="R1834" s="7">
        <f t="shared" si="115"/>
        <v>25</v>
      </c>
      <c r="S1834" s="12" t="s">
        <v>8324</v>
      </c>
      <c r="T1834" t="s">
        <v>8325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7">
        <v>400</v>
      </c>
      <c r="E1835">
        <v>1050</v>
      </c>
      <c r="F1835" t="s">
        <v>8219</v>
      </c>
      <c r="G1835" t="s">
        <v>8224</v>
      </c>
      <c r="H1835" t="s">
        <v>8246</v>
      </c>
      <c r="I1835" s="9">
        <v>1362211140</v>
      </c>
      <c r="J1835">
        <v>1359421403</v>
      </c>
      <c r="K1835" t="b">
        <v>0</v>
      </c>
      <c r="L1835">
        <v>25</v>
      </c>
      <c r="M1835" t="b">
        <v>1</v>
      </c>
      <c r="N1835" s="11">
        <f t="shared" si="114"/>
        <v>262.5</v>
      </c>
      <c r="O1835" s="22">
        <f t="shared" si="112"/>
        <v>41303.044016203705</v>
      </c>
      <c r="P1835" s="18">
        <f t="shared" si="113"/>
        <v>41335.332638888889</v>
      </c>
      <c r="Q1835" t="s">
        <v>8276</v>
      </c>
      <c r="R1835" s="7">
        <f t="shared" si="115"/>
        <v>42</v>
      </c>
      <c r="S1835" s="12" t="s">
        <v>8324</v>
      </c>
      <c r="T1835" t="s">
        <v>8325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7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9">
        <v>1422140895</v>
      </c>
      <c r="J1836">
        <v>1418684895</v>
      </c>
      <c r="K1836" t="b">
        <v>0</v>
      </c>
      <c r="L1836">
        <v>90</v>
      </c>
      <c r="M1836" t="b">
        <v>1</v>
      </c>
      <c r="N1836" s="11">
        <f t="shared" si="114"/>
        <v>118.05000000000001</v>
      </c>
      <c r="O1836" s="22">
        <f t="shared" si="112"/>
        <v>41988.964062500003</v>
      </c>
      <c r="P1836" s="18">
        <f t="shared" si="113"/>
        <v>42028.964062500003</v>
      </c>
      <c r="Q1836" t="s">
        <v>8276</v>
      </c>
      <c r="R1836" s="7">
        <f t="shared" si="115"/>
        <v>131.16666666666666</v>
      </c>
      <c r="S1836" s="12" t="s">
        <v>8324</v>
      </c>
      <c r="T1836" t="s">
        <v>8325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7">
        <v>500</v>
      </c>
      <c r="E1837">
        <v>520</v>
      </c>
      <c r="F1837" t="s">
        <v>8219</v>
      </c>
      <c r="G1837" t="s">
        <v>8225</v>
      </c>
      <c r="H1837" t="s">
        <v>8247</v>
      </c>
      <c r="I1837" s="9">
        <v>1459439471</v>
      </c>
      <c r="J1837">
        <v>1456851071</v>
      </c>
      <c r="K1837" t="b">
        <v>0</v>
      </c>
      <c r="L1837">
        <v>11</v>
      </c>
      <c r="M1837" t="b">
        <v>1</v>
      </c>
      <c r="N1837" s="11">
        <f t="shared" si="114"/>
        <v>104</v>
      </c>
      <c r="O1837" s="22">
        <f t="shared" si="112"/>
        <v>42430.702210648145</v>
      </c>
      <c r="P1837" s="18">
        <f t="shared" si="113"/>
        <v>42460.660543981481</v>
      </c>
      <c r="Q1837" t="s">
        <v>8276</v>
      </c>
      <c r="R1837" s="7">
        <f t="shared" si="115"/>
        <v>47.272727272727273</v>
      </c>
      <c r="S1837" s="12" t="s">
        <v>8324</v>
      </c>
      <c r="T1837" t="s">
        <v>8325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7">
        <v>5000</v>
      </c>
      <c r="E1838">
        <v>10017</v>
      </c>
      <c r="F1838" t="s">
        <v>8219</v>
      </c>
      <c r="G1838" t="s">
        <v>8224</v>
      </c>
      <c r="H1838" t="s">
        <v>8246</v>
      </c>
      <c r="I1838" s="9">
        <v>1361129129</v>
      </c>
      <c r="J1838">
        <v>1359660329</v>
      </c>
      <c r="K1838" t="b">
        <v>0</v>
      </c>
      <c r="L1838">
        <v>55</v>
      </c>
      <c r="M1838" t="b">
        <v>1</v>
      </c>
      <c r="N1838" s="11">
        <f t="shared" si="114"/>
        <v>200.34</v>
      </c>
      <c r="O1838" s="22">
        <f t="shared" si="112"/>
        <v>41305.809363425928</v>
      </c>
      <c r="P1838" s="18">
        <f t="shared" si="113"/>
        <v>41322.809363425928</v>
      </c>
      <c r="Q1838" t="s">
        <v>8276</v>
      </c>
      <c r="R1838" s="7">
        <f t="shared" si="115"/>
        <v>182.12727272727273</v>
      </c>
      <c r="S1838" s="12" t="s">
        <v>8324</v>
      </c>
      <c r="T1838" t="s">
        <v>8325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7">
        <v>600</v>
      </c>
      <c r="E1839">
        <v>1841</v>
      </c>
      <c r="F1839" t="s">
        <v>8219</v>
      </c>
      <c r="G1839" t="s">
        <v>8224</v>
      </c>
      <c r="H1839" t="s">
        <v>8246</v>
      </c>
      <c r="I1839" s="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>
        <f t="shared" si="114"/>
        <v>306.83333333333331</v>
      </c>
      <c r="O1839" s="22">
        <f t="shared" si="112"/>
        <v>40926.047858796301</v>
      </c>
      <c r="P1839" s="18">
        <f t="shared" si="113"/>
        <v>40986.006192129629</v>
      </c>
      <c r="Q1839" t="s">
        <v>8276</v>
      </c>
      <c r="R1839" s="7">
        <f t="shared" si="115"/>
        <v>61.366666666666667</v>
      </c>
      <c r="S1839" s="12" t="s">
        <v>8324</v>
      </c>
      <c r="T1839" t="s">
        <v>8325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7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9">
        <v>1317438000</v>
      </c>
      <c r="J1840">
        <v>1314989557</v>
      </c>
      <c r="K1840" t="b">
        <v>0</v>
      </c>
      <c r="L1840">
        <v>28</v>
      </c>
      <c r="M1840" t="b">
        <v>1</v>
      </c>
      <c r="N1840" s="11">
        <f t="shared" si="114"/>
        <v>100.149</v>
      </c>
      <c r="O1840" s="22">
        <f t="shared" si="112"/>
        <v>40788.786539351851</v>
      </c>
      <c r="P1840" s="18">
        <f t="shared" si="113"/>
        <v>40817.125</v>
      </c>
      <c r="Q1840" t="s">
        <v>8276</v>
      </c>
      <c r="R1840" s="7">
        <f t="shared" si="115"/>
        <v>35.767499999999998</v>
      </c>
      <c r="S1840" s="12" t="s">
        <v>8324</v>
      </c>
      <c r="T1840" t="s">
        <v>8325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7">
        <v>1000</v>
      </c>
      <c r="E1841">
        <v>2053</v>
      </c>
      <c r="F1841" t="s">
        <v>8219</v>
      </c>
      <c r="G1841" t="s">
        <v>8224</v>
      </c>
      <c r="H1841" t="s">
        <v>8246</v>
      </c>
      <c r="I1841" s="9">
        <v>1475342382</v>
      </c>
      <c r="J1841">
        <v>1472750382</v>
      </c>
      <c r="K1841" t="b">
        <v>0</v>
      </c>
      <c r="L1841">
        <v>45</v>
      </c>
      <c r="M1841" t="b">
        <v>1</v>
      </c>
      <c r="N1841" s="11">
        <f t="shared" si="114"/>
        <v>205.29999999999998</v>
      </c>
      <c r="O1841" s="22">
        <f t="shared" si="112"/>
        <v>42614.722013888888</v>
      </c>
      <c r="P1841" s="18">
        <f t="shared" si="113"/>
        <v>42644.722013888888</v>
      </c>
      <c r="Q1841" t="s">
        <v>8276</v>
      </c>
      <c r="R1841" s="7">
        <f t="shared" si="115"/>
        <v>45.62222222222222</v>
      </c>
      <c r="S1841" s="12" t="s">
        <v>8324</v>
      </c>
      <c r="T1841" t="s">
        <v>8325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7">
        <v>900</v>
      </c>
      <c r="E1842">
        <v>980</v>
      </c>
      <c r="F1842" t="s">
        <v>8219</v>
      </c>
      <c r="G1842" t="s">
        <v>8224</v>
      </c>
      <c r="H1842" t="s">
        <v>8246</v>
      </c>
      <c r="I1842" s="9">
        <v>1367902740</v>
      </c>
      <c r="J1842">
        <v>1366251510</v>
      </c>
      <c r="K1842" t="b">
        <v>0</v>
      </c>
      <c r="L1842">
        <v>13</v>
      </c>
      <c r="M1842" t="b">
        <v>1</v>
      </c>
      <c r="N1842" s="11">
        <f t="shared" si="114"/>
        <v>108.88888888888889</v>
      </c>
      <c r="O1842" s="22">
        <f t="shared" si="112"/>
        <v>41382.096180555556</v>
      </c>
      <c r="P1842" s="18">
        <f t="shared" si="113"/>
        <v>41401.207638888889</v>
      </c>
      <c r="Q1842" t="s">
        <v>8276</v>
      </c>
      <c r="R1842" s="7">
        <f t="shared" si="115"/>
        <v>75.384615384615387</v>
      </c>
      <c r="S1842" s="12" t="s">
        <v>8324</v>
      </c>
      <c r="T1842" t="s">
        <v>8325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7">
        <v>2000</v>
      </c>
      <c r="E1843">
        <v>2035</v>
      </c>
      <c r="F1843" t="s">
        <v>8219</v>
      </c>
      <c r="G1843" t="s">
        <v>8224</v>
      </c>
      <c r="H1843" t="s">
        <v>8246</v>
      </c>
      <c r="I1843" s="9">
        <v>1400561940</v>
      </c>
      <c r="J1843">
        <v>1397679445</v>
      </c>
      <c r="K1843" t="b">
        <v>0</v>
      </c>
      <c r="L1843">
        <v>40</v>
      </c>
      <c r="M1843" t="b">
        <v>1</v>
      </c>
      <c r="N1843" s="11">
        <f t="shared" si="114"/>
        <v>101.75</v>
      </c>
      <c r="O1843" s="22">
        <f t="shared" si="112"/>
        <v>41745.84542824074</v>
      </c>
      <c r="P1843" s="18">
        <f t="shared" si="113"/>
        <v>41779.207638888889</v>
      </c>
      <c r="Q1843" t="s">
        <v>8276</v>
      </c>
      <c r="R1843" s="7">
        <f t="shared" si="115"/>
        <v>50.875</v>
      </c>
      <c r="S1843" s="12" t="s">
        <v>8324</v>
      </c>
      <c r="T1843" t="s">
        <v>8325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7">
        <v>2000</v>
      </c>
      <c r="E1844">
        <v>2505</v>
      </c>
      <c r="F1844" t="s">
        <v>8219</v>
      </c>
      <c r="G1844" t="s">
        <v>8224</v>
      </c>
      <c r="H1844" t="s">
        <v>8246</v>
      </c>
      <c r="I1844" s="9">
        <v>1425275940</v>
      </c>
      <c r="J1844">
        <v>1422371381</v>
      </c>
      <c r="K1844" t="b">
        <v>0</v>
      </c>
      <c r="L1844">
        <v>21</v>
      </c>
      <c r="M1844" t="b">
        <v>1</v>
      </c>
      <c r="N1844" s="11">
        <f t="shared" si="114"/>
        <v>125.25</v>
      </c>
      <c r="O1844" s="22">
        <f t="shared" si="112"/>
        <v>42031.631724537037</v>
      </c>
      <c r="P1844" s="18">
        <f t="shared" si="113"/>
        <v>42065.249305555553</v>
      </c>
      <c r="Q1844" t="s">
        <v>8276</v>
      </c>
      <c r="R1844" s="7">
        <f t="shared" si="115"/>
        <v>119.28571428571429</v>
      </c>
      <c r="S1844" s="12" t="s">
        <v>8324</v>
      </c>
      <c r="T1844" t="s">
        <v>8325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7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9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>
        <f t="shared" si="114"/>
        <v>124.0061</v>
      </c>
      <c r="O1845" s="22">
        <f t="shared" si="112"/>
        <v>40564.994837962964</v>
      </c>
      <c r="P1845" s="18">
        <f t="shared" si="113"/>
        <v>40594.994837962964</v>
      </c>
      <c r="Q1845" t="s">
        <v>8276</v>
      </c>
      <c r="R1845" s="7">
        <f t="shared" si="115"/>
        <v>92.541865671641801</v>
      </c>
      <c r="S1845" s="12" t="s">
        <v>8324</v>
      </c>
      <c r="T1845" t="s">
        <v>8325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7">
        <v>1500</v>
      </c>
      <c r="E1846">
        <v>1521</v>
      </c>
      <c r="F1846" t="s">
        <v>8219</v>
      </c>
      <c r="G1846" t="s">
        <v>8224</v>
      </c>
      <c r="H1846" t="s">
        <v>8246</v>
      </c>
      <c r="I1846" s="9">
        <v>1307761200</v>
      </c>
      <c r="J1846">
        <v>1304464914</v>
      </c>
      <c r="K1846" t="b">
        <v>0</v>
      </c>
      <c r="L1846">
        <v>20</v>
      </c>
      <c r="M1846" t="b">
        <v>1</v>
      </c>
      <c r="N1846" s="11">
        <f t="shared" si="114"/>
        <v>101.4</v>
      </c>
      <c r="O1846" s="22">
        <f t="shared" si="112"/>
        <v>40666.973541666666</v>
      </c>
      <c r="P1846" s="18">
        <f t="shared" si="113"/>
        <v>40705.125</v>
      </c>
      <c r="Q1846" t="s">
        <v>8276</v>
      </c>
      <c r="R1846" s="7">
        <f t="shared" si="115"/>
        <v>76.05</v>
      </c>
      <c r="S1846" s="12" t="s">
        <v>8324</v>
      </c>
      <c r="T1846" t="s">
        <v>8325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7">
        <v>1000</v>
      </c>
      <c r="E1847">
        <v>1000</v>
      </c>
      <c r="F1847" t="s">
        <v>8219</v>
      </c>
      <c r="G1847" t="s">
        <v>8224</v>
      </c>
      <c r="H1847" t="s">
        <v>8246</v>
      </c>
      <c r="I1847" s="9">
        <v>1466139300</v>
      </c>
      <c r="J1847">
        <v>1464854398</v>
      </c>
      <c r="K1847" t="b">
        <v>0</v>
      </c>
      <c r="L1847">
        <v>19</v>
      </c>
      <c r="M1847" t="b">
        <v>1</v>
      </c>
      <c r="N1847" s="11">
        <f t="shared" si="114"/>
        <v>100</v>
      </c>
      <c r="O1847" s="22">
        <f t="shared" si="112"/>
        <v>42523.333310185189</v>
      </c>
      <c r="P1847" s="18">
        <f t="shared" si="113"/>
        <v>42538.204861111109</v>
      </c>
      <c r="Q1847" t="s">
        <v>8276</v>
      </c>
      <c r="R1847" s="7">
        <f t="shared" si="115"/>
        <v>52.631578947368418</v>
      </c>
      <c r="S1847" s="12" t="s">
        <v>8324</v>
      </c>
      <c r="T1847" t="s">
        <v>8325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7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9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>
        <f t="shared" si="114"/>
        <v>137.92666666666668</v>
      </c>
      <c r="O1848" s="22">
        <f t="shared" si="112"/>
        <v>41228.650196759263</v>
      </c>
      <c r="P1848" s="18">
        <f t="shared" si="113"/>
        <v>41258.650196759263</v>
      </c>
      <c r="Q1848" t="s">
        <v>8276</v>
      </c>
      <c r="R1848" s="7">
        <f t="shared" si="115"/>
        <v>98.990430622009569</v>
      </c>
      <c r="S1848" s="12" t="s">
        <v>8324</v>
      </c>
      <c r="T1848" t="s">
        <v>8325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7">
        <v>2500</v>
      </c>
      <c r="E1849">
        <v>3022</v>
      </c>
      <c r="F1849" t="s">
        <v>8219</v>
      </c>
      <c r="G1849" t="s">
        <v>8224</v>
      </c>
      <c r="H1849" t="s">
        <v>8246</v>
      </c>
      <c r="I1849" s="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>
        <f t="shared" si="114"/>
        <v>120.88000000000001</v>
      </c>
      <c r="O1849" s="22">
        <f t="shared" si="112"/>
        <v>42094.236481481479</v>
      </c>
      <c r="P1849" s="18">
        <f t="shared" si="113"/>
        <v>42115.236481481479</v>
      </c>
      <c r="Q1849" t="s">
        <v>8276</v>
      </c>
      <c r="R1849" s="7">
        <f t="shared" si="115"/>
        <v>79.526315789473685</v>
      </c>
      <c r="S1849" s="12" t="s">
        <v>8324</v>
      </c>
      <c r="T1849" t="s">
        <v>8325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7">
        <v>3000</v>
      </c>
      <c r="E1850">
        <v>3221</v>
      </c>
      <c r="F1850" t="s">
        <v>8219</v>
      </c>
      <c r="G1850" t="s">
        <v>8224</v>
      </c>
      <c r="H1850" t="s">
        <v>8246</v>
      </c>
      <c r="I1850" s="9">
        <v>1312095540</v>
      </c>
      <c r="J1850">
        <v>1306608888</v>
      </c>
      <c r="K1850" t="b">
        <v>0</v>
      </c>
      <c r="L1850">
        <v>24</v>
      </c>
      <c r="M1850" t="b">
        <v>1</v>
      </c>
      <c r="N1850" s="11">
        <f t="shared" si="114"/>
        <v>107.36666666666667</v>
      </c>
      <c r="O1850" s="22">
        <f t="shared" si="112"/>
        <v>40691.788055555553</v>
      </c>
      <c r="P1850" s="18">
        <f t="shared" si="113"/>
        <v>40755.290972222225</v>
      </c>
      <c r="Q1850" t="s">
        <v>8276</v>
      </c>
      <c r="R1850" s="7">
        <f t="shared" si="115"/>
        <v>134.20833333333334</v>
      </c>
      <c r="S1850" s="12" t="s">
        <v>8324</v>
      </c>
      <c r="T1850" t="s">
        <v>8325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7">
        <v>300</v>
      </c>
      <c r="E1851">
        <v>301</v>
      </c>
      <c r="F1851" t="s">
        <v>8219</v>
      </c>
      <c r="G1851" t="s">
        <v>8224</v>
      </c>
      <c r="H1851" t="s">
        <v>8246</v>
      </c>
      <c r="I1851" s="9">
        <v>1350505059</v>
      </c>
      <c r="J1851">
        <v>1347913059</v>
      </c>
      <c r="K1851" t="b">
        <v>0</v>
      </c>
      <c r="L1851">
        <v>8</v>
      </c>
      <c r="M1851" t="b">
        <v>1</v>
      </c>
      <c r="N1851" s="11">
        <f t="shared" si="114"/>
        <v>100.33333333333334</v>
      </c>
      <c r="O1851" s="22">
        <f t="shared" si="112"/>
        <v>41169.845590277779</v>
      </c>
      <c r="P1851" s="18">
        <f t="shared" si="113"/>
        <v>41199.845590277779</v>
      </c>
      <c r="Q1851" t="s">
        <v>8276</v>
      </c>
      <c r="R1851" s="7">
        <f t="shared" si="115"/>
        <v>37.625</v>
      </c>
      <c r="S1851" s="12" t="s">
        <v>8324</v>
      </c>
      <c r="T1851" t="s">
        <v>8325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7">
        <v>9000</v>
      </c>
      <c r="E1852">
        <v>9137</v>
      </c>
      <c r="F1852" t="s">
        <v>8219</v>
      </c>
      <c r="G1852" t="s">
        <v>8224</v>
      </c>
      <c r="H1852" t="s">
        <v>8246</v>
      </c>
      <c r="I1852" s="9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>
        <f t="shared" si="114"/>
        <v>101.52222222222223</v>
      </c>
      <c r="O1852" s="22">
        <f t="shared" si="112"/>
        <v>41800.959490740745</v>
      </c>
      <c r="P1852" s="18">
        <f t="shared" si="113"/>
        <v>41830.959490740745</v>
      </c>
      <c r="Q1852" t="s">
        <v>8276</v>
      </c>
      <c r="R1852" s="7">
        <f t="shared" si="115"/>
        <v>51.044692737430168</v>
      </c>
      <c r="S1852" s="12" t="s">
        <v>8324</v>
      </c>
      <c r="T1852" t="s">
        <v>8325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7">
        <v>1300</v>
      </c>
      <c r="E1853">
        <v>1301</v>
      </c>
      <c r="F1853" t="s">
        <v>8219</v>
      </c>
      <c r="G1853" t="s">
        <v>8224</v>
      </c>
      <c r="H1853" t="s">
        <v>8246</v>
      </c>
      <c r="I1853" s="9">
        <v>1406509200</v>
      </c>
      <c r="J1853">
        <v>1404769538</v>
      </c>
      <c r="K1853" t="b">
        <v>0</v>
      </c>
      <c r="L1853">
        <v>26</v>
      </c>
      <c r="M1853" t="b">
        <v>1</v>
      </c>
      <c r="N1853" s="11">
        <f t="shared" si="114"/>
        <v>100.07692307692308</v>
      </c>
      <c r="O1853" s="22">
        <f t="shared" si="112"/>
        <v>41827.906689814816</v>
      </c>
      <c r="P1853" s="18">
        <f t="shared" si="113"/>
        <v>41848.041666666664</v>
      </c>
      <c r="Q1853" t="s">
        <v>8276</v>
      </c>
      <c r="R1853" s="7">
        <f t="shared" si="115"/>
        <v>50.03846153846154</v>
      </c>
      <c r="S1853" s="12" t="s">
        <v>8324</v>
      </c>
      <c r="T1853" t="s">
        <v>8325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7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9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>
        <f t="shared" si="114"/>
        <v>116.96666666666667</v>
      </c>
      <c r="O1854" s="22">
        <f t="shared" si="112"/>
        <v>42081.77143518519</v>
      </c>
      <c r="P1854" s="18">
        <f t="shared" si="113"/>
        <v>42119</v>
      </c>
      <c r="Q1854" t="s">
        <v>8276</v>
      </c>
      <c r="R1854" s="7">
        <f t="shared" si="115"/>
        <v>133.93129770992365</v>
      </c>
      <c r="S1854" s="12" t="s">
        <v>8324</v>
      </c>
      <c r="T1854" t="s">
        <v>8325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7">
        <v>800</v>
      </c>
      <c r="E1855">
        <v>815</v>
      </c>
      <c r="F1855" t="s">
        <v>8219</v>
      </c>
      <c r="G1855" t="s">
        <v>8224</v>
      </c>
      <c r="H1855" t="s">
        <v>8246</v>
      </c>
      <c r="I1855" s="9">
        <v>1352860017</v>
      </c>
      <c r="J1855">
        <v>1348536417</v>
      </c>
      <c r="K1855" t="b">
        <v>0</v>
      </c>
      <c r="L1855">
        <v>14</v>
      </c>
      <c r="M1855" t="b">
        <v>1</v>
      </c>
      <c r="N1855" s="11">
        <f t="shared" si="114"/>
        <v>101.875</v>
      </c>
      <c r="O1855" s="22">
        <f t="shared" si="112"/>
        <v>41177.060381944444</v>
      </c>
      <c r="P1855" s="18">
        <f t="shared" si="113"/>
        <v>41227.102048611108</v>
      </c>
      <c r="Q1855" t="s">
        <v>8276</v>
      </c>
      <c r="R1855" s="7">
        <f t="shared" si="115"/>
        <v>58.214285714285715</v>
      </c>
      <c r="S1855" s="12" t="s">
        <v>8324</v>
      </c>
      <c r="T1855" t="s">
        <v>8325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7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9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>
        <f t="shared" si="114"/>
        <v>102.12366666666665</v>
      </c>
      <c r="O1856" s="22">
        <f t="shared" si="112"/>
        <v>41388.021261574075</v>
      </c>
      <c r="P1856" s="18">
        <f t="shared" si="113"/>
        <v>41418.021261574075</v>
      </c>
      <c r="Q1856" t="s">
        <v>8276</v>
      </c>
      <c r="R1856" s="7">
        <f t="shared" si="115"/>
        <v>88.037643678160919</v>
      </c>
      <c r="S1856" s="12" t="s">
        <v>8324</v>
      </c>
      <c r="T1856" t="s">
        <v>8325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9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>
        <f t="shared" si="114"/>
        <v>154.05897142857143</v>
      </c>
      <c r="O1857" s="22">
        <f t="shared" si="112"/>
        <v>41600.538657407407</v>
      </c>
      <c r="P1857" s="18">
        <f t="shared" si="113"/>
        <v>41645.538657407407</v>
      </c>
      <c r="Q1857" t="s">
        <v>8276</v>
      </c>
      <c r="R1857" s="7">
        <f t="shared" si="115"/>
        <v>70.576753926701571</v>
      </c>
      <c r="S1857" s="12" t="s">
        <v>8324</v>
      </c>
      <c r="T1857" t="s">
        <v>8325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7">
        <v>2000</v>
      </c>
      <c r="E1858">
        <v>2025</v>
      </c>
      <c r="F1858" t="s">
        <v>8219</v>
      </c>
      <c r="G1858" t="s">
        <v>8224</v>
      </c>
      <c r="H1858" t="s">
        <v>8246</v>
      </c>
      <c r="I1858" s="9">
        <v>1405715472</v>
      </c>
      <c r="J1858">
        <v>1403901072</v>
      </c>
      <c r="K1858" t="b">
        <v>0</v>
      </c>
      <c r="L1858">
        <v>38</v>
      </c>
      <c r="M1858" t="b">
        <v>1</v>
      </c>
      <c r="N1858" s="11">
        <f t="shared" si="114"/>
        <v>101.25</v>
      </c>
      <c r="O1858" s="22">
        <f t="shared" ref="O1858:O1921" si="116">(((J1858/60)/60)/24)+DATE(1970,1,1)</f>
        <v>41817.854999999996</v>
      </c>
      <c r="P1858" s="18">
        <f t="shared" ref="P1858:P1921" si="117">(((I1858/60)/60)/24)+DATE(1970,1,1)</f>
        <v>41838.854999999996</v>
      </c>
      <c r="Q1858" t="s">
        <v>8276</v>
      </c>
      <c r="R1858" s="7">
        <f t="shared" si="115"/>
        <v>53.289473684210527</v>
      </c>
      <c r="S1858" s="12" t="s">
        <v>8324</v>
      </c>
      <c r="T1858" t="s">
        <v>8325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7">
        <v>3000</v>
      </c>
      <c r="E1859">
        <v>3000</v>
      </c>
      <c r="F1859" t="s">
        <v>8219</v>
      </c>
      <c r="G1859" t="s">
        <v>8224</v>
      </c>
      <c r="H1859" t="s">
        <v>8246</v>
      </c>
      <c r="I1859" s="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>
        <f t="shared" ref="N1859:N1922" si="118">E1859/D1859*100</f>
        <v>100</v>
      </c>
      <c r="O1859" s="22">
        <f t="shared" si="116"/>
        <v>41864.76866898148</v>
      </c>
      <c r="P1859" s="18">
        <f t="shared" si="117"/>
        <v>41894.76866898148</v>
      </c>
      <c r="Q1859" t="s">
        <v>8276</v>
      </c>
      <c r="R1859" s="7">
        <f t="shared" ref="R1859:R1922" si="119">E1859/L1859</f>
        <v>136.36363636363637</v>
      </c>
      <c r="S1859" s="12" t="s">
        <v>8324</v>
      </c>
      <c r="T1859" t="s">
        <v>8325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7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9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>
        <f t="shared" si="118"/>
        <v>108.74800874800874</v>
      </c>
      <c r="O1860" s="22">
        <f t="shared" si="116"/>
        <v>40833.200474537036</v>
      </c>
      <c r="P1860" s="18">
        <f t="shared" si="117"/>
        <v>40893.242141203707</v>
      </c>
      <c r="Q1860" t="s">
        <v>8276</v>
      </c>
      <c r="R1860" s="7">
        <f t="shared" si="119"/>
        <v>40.547315436241611</v>
      </c>
      <c r="S1860" s="12" t="s">
        <v>8324</v>
      </c>
      <c r="T1860" t="s">
        <v>8325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7">
        <v>3000</v>
      </c>
      <c r="E1861">
        <v>3955</v>
      </c>
      <c r="F1861" t="s">
        <v>8219</v>
      </c>
      <c r="G1861" t="s">
        <v>8224</v>
      </c>
      <c r="H1861" t="s">
        <v>8246</v>
      </c>
      <c r="I1861" s="9">
        <v>1316716129</v>
      </c>
      <c r="J1861">
        <v>1314124129</v>
      </c>
      <c r="K1861" t="b">
        <v>0</v>
      </c>
      <c r="L1861">
        <v>56</v>
      </c>
      <c r="M1861" t="b">
        <v>1</v>
      </c>
      <c r="N1861" s="11">
        <f t="shared" si="118"/>
        <v>131.83333333333334</v>
      </c>
      <c r="O1861" s="22">
        <f t="shared" si="116"/>
        <v>40778.770011574074</v>
      </c>
      <c r="P1861" s="18">
        <f t="shared" si="117"/>
        <v>40808.770011574074</v>
      </c>
      <c r="Q1861" t="s">
        <v>8276</v>
      </c>
      <c r="R1861" s="7">
        <f t="shared" si="119"/>
        <v>70.625</v>
      </c>
      <c r="S1861" s="12" t="s">
        <v>8324</v>
      </c>
      <c r="T1861" t="s">
        <v>8325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7">
        <v>750</v>
      </c>
      <c r="E1862">
        <v>1001</v>
      </c>
      <c r="F1862" t="s">
        <v>8219</v>
      </c>
      <c r="G1862" t="s">
        <v>8224</v>
      </c>
      <c r="H1862" t="s">
        <v>8246</v>
      </c>
      <c r="I1862" s="9">
        <v>1391706084</v>
      </c>
      <c r="J1862">
        <v>1389891684</v>
      </c>
      <c r="K1862" t="b">
        <v>0</v>
      </c>
      <c r="L1862">
        <v>19</v>
      </c>
      <c r="M1862" t="b">
        <v>1</v>
      </c>
      <c r="N1862" s="11">
        <f t="shared" si="118"/>
        <v>133.46666666666667</v>
      </c>
      <c r="O1862" s="22">
        <f t="shared" si="116"/>
        <v>41655.709305555552</v>
      </c>
      <c r="P1862" s="18">
        <f t="shared" si="117"/>
        <v>41676.709305555552</v>
      </c>
      <c r="Q1862" t="s">
        <v>8276</v>
      </c>
      <c r="R1862" s="7">
        <f t="shared" si="119"/>
        <v>52.684210526315788</v>
      </c>
      <c r="S1862" s="12" t="s">
        <v>8324</v>
      </c>
      <c r="T1862" t="s">
        <v>8325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7">
        <v>250000</v>
      </c>
      <c r="E1863">
        <v>0</v>
      </c>
      <c r="F1863" t="s">
        <v>8221</v>
      </c>
      <c r="G1863" t="s">
        <v>8225</v>
      </c>
      <c r="H1863" t="s">
        <v>8247</v>
      </c>
      <c r="I1863" s="9">
        <v>1422256341</v>
      </c>
      <c r="J1863">
        <v>1419664341</v>
      </c>
      <c r="K1863" t="b">
        <v>0</v>
      </c>
      <c r="L1863">
        <v>0</v>
      </c>
      <c r="M1863" t="b">
        <v>0</v>
      </c>
      <c r="N1863" s="11">
        <f t="shared" si="118"/>
        <v>0</v>
      </c>
      <c r="O1863" s="22">
        <f t="shared" si="116"/>
        <v>42000.300243055557</v>
      </c>
      <c r="P1863" s="18">
        <f t="shared" si="117"/>
        <v>42030.300243055557</v>
      </c>
      <c r="Q1863" t="s">
        <v>8283</v>
      </c>
      <c r="R1863" s="7" t="e">
        <f t="shared" si="119"/>
        <v>#DIV/0!</v>
      </c>
      <c r="S1863" s="12" t="s">
        <v>8332</v>
      </c>
      <c r="T1863" t="s">
        <v>8334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7">
        <v>18000</v>
      </c>
      <c r="E1864">
        <v>1455</v>
      </c>
      <c r="F1864" t="s">
        <v>8221</v>
      </c>
      <c r="G1864" t="s">
        <v>8224</v>
      </c>
      <c r="H1864" t="s">
        <v>8246</v>
      </c>
      <c r="I1864" s="9">
        <v>1488958200</v>
      </c>
      <c r="J1864">
        <v>1484912974</v>
      </c>
      <c r="K1864" t="b">
        <v>0</v>
      </c>
      <c r="L1864">
        <v>16</v>
      </c>
      <c r="M1864" t="b">
        <v>0</v>
      </c>
      <c r="N1864" s="11">
        <f t="shared" si="118"/>
        <v>8.0833333333333321</v>
      </c>
      <c r="O1864" s="22">
        <f t="shared" si="116"/>
        <v>42755.492754629624</v>
      </c>
      <c r="P1864" s="18">
        <f t="shared" si="117"/>
        <v>42802.3125</v>
      </c>
      <c r="Q1864" t="s">
        <v>8283</v>
      </c>
      <c r="R1864" s="7">
        <f t="shared" si="119"/>
        <v>90.9375</v>
      </c>
      <c r="S1864" s="12" t="s">
        <v>8332</v>
      </c>
      <c r="T1864" t="s">
        <v>8334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7">
        <v>2500</v>
      </c>
      <c r="E1865">
        <v>10</v>
      </c>
      <c r="F1865" t="s">
        <v>8221</v>
      </c>
      <c r="G1865" t="s">
        <v>8224</v>
      </c>
      <c r="H1865" t="s">
        <v>8246</v>
      </c>
      <c r="I1865" s="9">
        <v>1402600085</v>
      </c>
      <c r="J1865">
        <v>1400008085</v>
      </c>
      <c r="K1865" t="b">
        <v>0</v>
      </c>
      <c r="L1865">
        <v>2</v>
      </c>
      <c r="M1865" t="b">
        <v>0</v>
      </c>
      <c r="N1865" s="11">
        <f t="shared" si="118"/>
        <v>0.4</v>
      </c>
      <c r="O1865" s="22">
        <f t="shared" si="116"/>
        <v>41772.797280092593</v>
      </c>
      <c r="P1865" s="18">
        <f t="shared" si="117"/>
        <v>41802.797280092593</v>
      </c>
      <c r="Q1865" t="s">
        <v>8283</v>
      </c>
      <c r="R1865" s="7">
        <f t="shared" si="119"/>
        <v>5</v>
      </c>
      <c r="S1865" s="12" t="s">
        <v>8332</v>
      </c>
      <c r="T1865" t="s">
        <v>8334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7">
        <v>6500</v>
      </c>
      <c r="E1866">
        <v>2788</v>
      </c>
      <c r="F1866" t="s">
        <v>8221</v>
      </c>
      <c r="G1866" t="s">
        <v>8224</v>
      </c>
      <c r="H1866" t="s">
        <v>8246</v>
      </c>
      <c r="I1866" s="9">
        <v>1399223500</v>
      </c>
      <c r="J1866">
        <v>1396631500</v>
      </c>
      <c r="K1866" t="b">
        <v>0</v>
      </c>
      <c r="L1866">
        <v>48</v>
      </c>
      <c r="M1866" t="b">
        <v>0</v>
      </c>
      <c r="N1866" s="11">
        <f t="shared" si="118"/>
        <v>42.892307692307689</v>
      </c>
      <c r="O1866" s="22">
        <f t="shared" si="116"/>
        <v>41733.716435185182</v>
      </c>
      <c r="P1866" s="18">
        <f t="shared" si="117"/>
        <v>41763.716435185182</v>
      </c>
      <c r="Q1866" t="s">
        <v>8283</v>
      </c>
      <c r="R1866" s="7">
        <f t="shared" si="119"/>
        <v>58.083333333333336</v>
      </c>
      <c r="S1866" s="12" t="s">
        <v>8332</v>
      </c>
      <c r="T1866" t="s">
        <v>8334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7">
        <v>110000</v>
      </c>
      <c r="E1867">
        <v>4</v>
      </c>
      <c r="F1867" t="s">
        <v>8221</v>
      </c>
      <c r="G1867" t="s">
        <v>8225</v>
      </c>
      <c r="H1867" t="s">
        <v>8247</v>
      </c>
      <c r="I1867" s="9">
        <v>1478425747</v>
      </c>
      <c r="J1867">
        <v>1475398147</v>
      </c>
      <c r="K1867" t="b">
        <v>0</v>
      </c>
      <c r="L1867">
        <v>2</v>
      </c>
      <c r="M1867" t="b">
        <v>0</v>
      </c>
      <c r="N1867" s="11">
        <f t="shared" si="118"/>
        <v>3.6363636363636364E-3</v>
      </c>
      <c r="O1867" s="22">
        <f t="shared" si="116"/>
        <v>42645.367442129631</v>
      </c>
      <c r="P1867" s="18">
        <f t="shared" si="117"/>
        <v>42680.409108796302</v>
      </c>
      <c r="Q1867" t="s">
        <v>8283</v>
      </c>
      <c r="R1867" s="7">
        <f t="shared" si="119"/>
        <v>2</v>
      </c>
      <c r="S1867" s="12" t="s">
        <v>8332</v>
      </c>
      <c r="T1867" t="s">
        <v>8334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7">
        <v>25000</v>
      </c>
      <c r="E1868">
        <v>125</v>
      </c>
      <c r="F1868" t="s">
        <v>8221</v>
      </c>
      <c r="G1868" t="s">
        <v>8224</v>
      </c>
      <c r="H1868" t="s">
        <v>8246</v>
      </c>
      <c r="I1868" s="9">
        <v>1488340800</v>
      </c>
      <c r="J1868">
        <v>1483768497</v>
      </c>
      <c r="K1868" t="b">
        <v>0</v>
      </c>
      <c r="L1868">
        <v>2</v>
      </c>
      <c r="M1868" t="b">
        <v>0</v>
      </c>
      <c r="N1868" s="11">
        <f t="shared" si="118"/>
        <v>0.5</v>
      </c>
      <c r="O1868" s="22">
        <f t="shared" si="116"/>
        <v>42742.246493055558</v>
      </c>
      <c r="P1868" s="18">
        <f t="shared" si="117"/>
        <v>42795.166666666672</v>
      </c>
      <c r="Q1868" t="s">
        <v>8283</v>
      </c>
      <c r="R1868" s="7">
        <f t="shared" si="119"/>
        <v>62.5</v>
      </c>
      <c r="S1868" s="12" t="s">
        <v>8332</v>
      </c>
      <c r="T1868" t="s">
        <v>8334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7">
        <v>20000</v>
      </c>
      <c r="E1869">
        <v>10</v>
      </c>
      <c r="F1869" t="s">
        <v>8221</v>
      </c>
      <c r="G1869" t="s">
        <v>8224</v>
      </c>
      <c r="H1869" t="s">
        <v>8246</v>
      </c>
      <c r="I1869" s="9">
        <v>1478383912</v>
      </c>
      <c r="J1869">
        <v>1475791912</v>
      </c>
      <c r="K1869" t="b">
        <v>0</v>
      </c>
      <c r="L1869">
        <v>1</v>
      </c>
      <c r="M1869" t="b">
        <v>0</v>
      </c>
      <c r="N1869" s="11">
        <f t="shared" si="118"/>
        <v>0.05</v>
      </c>
      <c r="O1869" s="22">
        <f t="shared" si="116"/>
        <v>42649.924907407403</v>
      </c>
      <c r="P1869" s="18">
        <f t="shared" si="117"/>
        <v>42679.924907407403</v>
      </c>
      <c r="Q1869" t="s">
        <v>8283</v>
      </c>
      <c r="R1869" s="7">
        <f t="shared" si="119"/>
        <v>10</v>
      </c>
      <c r="S1869" s="12" t="s">
        <v>8332</v>
      </c>
      <c r="T1869" t="s">
        <v>8334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7">
        <v>25000</v>
      </c>
      <c r="E1870">
        <v>1217</v>
      </c>
      <c r="F1870" t="s">
        <v>8221</v>
      </c>
      <c r="G1870" t="s">
        <v>8224</v>
      </c>
      <c r="H1870" t="s">
        <v>8246</v>
      </c>
      <c r="I1870" s="9">
        <v>1450166340</v>
      </c>
      <c r="J1870">
        <v>1448044925</v>
      </c>
      <c r="K1870" t="b">
        <v>0</v>
      </c>
      <c r="L1870">
        <v>17</v>
      </c>
      <c r="M1870" t="b">
        <v>0</v>
      </c>
      <c r="N1870" s="11">
        <f t="shared" si="118"/>
        <v>4.8680000000000003</v>
      </c>
      <c r="O1870" s="22">
        <f t="shared" si="116"/>
        <v>42328.779224537036</v>
      </c>
      <c r="P1870" s="18">
        <f t="shared" si="117"/>
        <v>42353.332638888889</v>
      </c>
      <c r="Q1870" t="s">
        <v>8283</v>
      </c>
      <c r="R1870" s="7">
        <f t="shared" si="119"/>
        <v>71.588235294117652</v>
      </c>
      <c r="S1870" s="12" t="s">
        <v>8332</v>
      </c>
      <c r="T1870" t="s">
        <v>8334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7">
        <v>10000</v>
      </c>
      <c r="E1871">
        <v>0</v>
      </c>
      <c r="F1871" t="s">
        <v>8221</v>
      </c>
      <c r="G1871" t="s">
        <v>8224</v>
      </c>
      <c r="H1871" t="s">
        <v>8246</v>
      </c>
      <c r="I1871" s="9">
        <v>1483488249</v>
      </c>
      <c r="J1871">
        <v>1480896249</v>
      </c>
      <c r="K1871" t="b">
        <v>0</v>
      </c>
      <c r="L1871">
        <v>0</v>
      </c>
      <c r="M1871" t="b">
        <v>0</v>
      </c>
      <c r="N1871" s="11">
        <f t="shared" si="118"/>
        <v>0</v>
      </c>
      <c r="O1871" s="22">
        <f t="shared" si="116"/>
        <v>42709.002881944441</v>
      </c>
      <c r="P1871" s="18">
        <f t="shared" si="117"/>
        <v>42739.002881944441</v>
      </c>
      <c r="Q1871" t="s">
        <v>8283</v>
      </c>
      <c r="R1871" s="7" t="e">
        <f t="shared" si="119"/>
        <v>#DIV/0!</v>
      </c>
      <c r="S1871" s="12" t="s">
        <v>8332</v>
      </c>
      <c r="T1871" t="s">
        <v>8334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7">
        <v>3500</v>
      </c>
      <c r="E1872">
        <v>361</v>
      </c>
      <c r="F1872" t="s">
        <v>8221</v>
      </c>
      <c r="G1872" t="s">
        <v>8224</v>
      </c>
      <c r="H1872" t="s">
        <v>8246</v>
      </c>
      <c r="I1872" s="9">
        <v>1454213820</v>
      </c>
      <c r="J1872">
        <v>1451723535</v>
      </c>
      <c r="K1872" t="b">
        <v>0</v>
      </c>
      <c r="L1872">
        <v>11</v>
      </c>
      <c r="M1872" t="b">
        <v>0</v>
      </c>
      <c r="N1872" s="11">
        <f t="shared" si="118"/>
        <v>10.314285714285715</v>
      </c>
      <c r="O1872" s="22">
        <f t="shared" si="116"/>
        <v>42371.355729166666</v>
      </c>
      <c r="P1872" s="18">
        <f t="shared" si="117"/>
        <v>42400.178472222222</v>
      </c>
      <c r="Q1872" t="s">
        <v>8283</v>
      </c>
      <c r="R1872" s="7">
        <f t="shared" si="119"/>
        <v>32.81818181818182</v>
      </c>
      <c r="S1872" s="12" t="s">
        <v>8332</v>
      </c>
      <c r="T1872" t="s">
        <v>8334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7">
        <v>6500</v>
      </c>
      <c r="E1873">
        <v>4666</v>
      </c>
      <c r="F1873" t="s">
        <v>8221</v>
      </c>
      <c r="G1873" t="s">
        <v>8224</v>
      </c>
      <c r="H1873" t="s">
        <v>8246</v>
      </c>
      <c r="I1873" s="9">
        <v>1416512901</v>
      </c>
      <c r="J1873">
        <v>1413053301</v>
      </c>
      <c r="K1873" t="b">
        <v>0</v>
      </c>
      <c r="L1873">
        <v>95</v>
      </c>
      <c r="M1873" t="b">
        <v>0</v>
      </c>
      <c r="N1873" s="11">
        <f t="shared" si="118"/>
        <v>71.784615384615378</v>
      </c>
      <c r="O1873" s="22">
        <f t="shared" si="116"/>
        <v>41923.783576388887</v>
      </c>
      <c r="P1873" s="18">
        <f t="shared" si="117"/>
        <v>41963.825243055559</v>
      </c>
      <c r="Q1873" t="s">
        <v>8283</v>
      </c>
      <c r="R1873" s="7">
        <f t="shared" si="119"/>
        <v>49.11578947368421</v>
      </c>
      <c r="S1873" s="12" t="s">
        <v>8332</v>
      </c>
      <c r="T1873" t="s">
        <v>8334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7">
        <v>20000</v>
      </c>
      <c r="E1874">
        <v>212</v>
      </c>
      <c r="F1874" t="s">
        <v>8221</v>
      </c>
      <c r="G1874" t="s">
        <v>8224</v>
      </c>
      <c r="H1874" t="s">
        <v>8246</v>
      </c>
      <c r="I1874" s="9">
        <v>1435633602</v>
      </c>
      <c r="J1874">
        <v>1433041602</v>
      </c>
      <c r="K1874" t="b">
        <v>0</v>
      </c>
      <c r="L1874">
        <v>13</v>
      </c>
      <c r="M1874" t="b">
        <v>0</v>
      </c>
      <c r="N1874" s="11">
        <f t="shared" si="118"/>
        <v>1.06</v>
      </c>
      <c r="O1874" s="22">
        <f t="shared" si="116"/>
        <v>42155.129652777774</v>
      </c>
      <c r="P1874" s="18">
        <f t="shared" si="117"/>
        <v>42185.129652777774</v>
      </c>
      <c r="Q1874" t="s">
        <v>8283</v>
      </c>
      <c r="R1874" s="7">
        <f t="shared" si="119"/>
        <v>16.307692307692307</v>
      </c>
      <c r="S1874" s="12" t="s">
        <v>8332</v>
      </c>
      <c r="T1874" t="s">
        <v>8334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7">
        <v>8000</v>
      </c>
      <c r="E1875">
        <v>36</v>
      </c>
      <c r="F1875" t="s">
        <v>8221</v>
      </c>
      <c r="G1875" t="s">
        <v>8229</v>
      </c>
      <c r="H1875" t="s">
        <v>8251</v>
      </c>
      <c r="I1875" s="9">
        <v>1436373900</v>
      </c>
      <c r="J1875">
        <v>1433861210</v>
      </c>
      <c r="K1875" t="b">
        <v>0</v>
      </c>
      <c r="L1875">
        <v>2</v>
      </c>
      <c r="M1875" t="b">
        <v>0</v>
      </c>
      <c r="N1875" s="11">
        <f t="shared" si="118"/>
        <v>0.44999999999999996</v>
      </c>
      <c r="O1875" s="22">
        <f t="shared" si="116"/>
        <v>42164.615856481483</v>
      </c>
      <c r="P1875" s="18">
        <f t="shared" si="117"/>
        <v>42193.697916666672</v>
      </c>
      <c r="Q1875" t="s">
        <v>8283</v>
      </c>
      <c r="R1875" s="7">
        <f t="shared" si="119"/>
        <v>18</v>
      </c>
      <c r="S1875" s="12" t="s">
        <v>8332</v>
      </c>
      <c r="T1875" t="s">
        <v>8334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7">
        <v>160000</v>
      </c>
      <c r="E1876">
        <v>26</v>
      </c>
      <c r="F1876" t="s">
        <v>8221</v>
      </c>
      <c r="G1876" t="s">
        <v>8224</v>
      </c>
      <c r="H1876" t="s">
        <v>8246</v>
      </c>
      <c r="I1876" s="9">
        <v>1467155733</v>
      </c>
      <c r="J1876">
        <v>1465427733</v>
      </c>
      <c r="K1876" t="b">
        <v>0</v>
      </c>
      <c r="L1876">
        <v>2</v>
      </c>
      <c r="M1876" t="b">
        <v>0</v>
      </c>
      <c r="N1876" s="11">
        <f t="shared" si="118"/>
        <v>1.6250000000000001E-2</v>
      </c>
      <c r="O1876" s="22">
        <f t="shared" si="116"/>
        <v>42529.969131944439</v>
      </c>
      <c r="P1876" s="18">
        <f t="shared" si="117"/>
        <v>42549.969131944439</v>
      </c>
      <c r="Q1876" t="s">
        <v>8283</v>
      </c>
      <c r="R1876" s="7">
        <f t="shared" si="119"/>
        <v>13</v>
      </c>
      <c r="S1876" s="12" t="s">
        <v>8332</v>
      </c>
      <c r="T1876" t="s">
        <v>8334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7">
        <v>10000</v>
      </c>
      <c r="E1877">
        <v>51</v>
      </c>
      <c r="F1877" t="s">
        <v>8221</v>
      </c>
      <c r="G1877" t="s">
        <v>8224</v>
      </c>
      <c r="H1877" t="s">
        <v>8246</v>
      </c>
      <c r="I1877" s="9">
        <v>1470519308</v>
      </c>
      <c r="J1877">
        <v>1465335308</v>
      </c>
      <c r="K1877" t="b">
        <v>0</v>
      </c>
      <c r="L1877">
        <v>3</v>
      </c>
      <c r="M1877" t="b">
        <v>0</v>
      </c>
      <c r="N1877" s="11">
        <f t="shared" si="118"/>
        <v>0.51</v>
      </c>
      <c r="O1877" s="22">
        <f t="shared" si="116"/>
        <v>42528.899398148147</v>
      </c>
      <c r="P1877" s="18">
        <f t="shared" si="117"/>
        <v>42588.899398148147</v>
      </c>
      <c r="Q1877" t="s">
        <v>8283</v>
      </c>
      <c r="R1877" s="7">
        <f t="shared" si="119"/>
        <v>17</v>
      </c>
      <c r="S1877" s="12" t="s">
        <v>8332</v>
      </c>
      <c r="T1877" t="s">
        <v>8334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7">
        <v>280</v>
      </c>
      <c r="E1878">
        <v>0</v>
      </c>
      <c r="F1878" t="s">
        <v>8221</v>
      </c>
      <c r="G1878" t="s">
        <v>8226</v>
      </c>
      <c r="H1878" t="s">
        <v>8248</v>
      </c>
      <c r="I1878" s="9">
        <v>1402901405</v>
      </c>
      <c r="J1878">
        <v>1400309405</v>
      </c>
      <c r="K1878" t="b">
        <v>0</v>
      </c>
      <c r="L1878">
        <v>0</v>
      </c>
      <c r="M1878" t="b">
        <v>0</v>
      </c>
      <c r="N1878" s="11">
        <f t="shared" si="118"/>
        <v>0</v>
      </c>
      <c r="O1878" s="22">
        <f t="shared" si="116"/>
        <v>41776.284780092588</v>
      </c>
      <c r="P1878" s="18">
        <f t="shared" si="117"/>
        <v>41806.284780092588</v>
      </c>
      <c r="Q1878" t="s">
        <v>8283</v>
      </c>
      <c r="R1878" s="7" t="e">
        <f t="shared" si="119"/>
        <v>#DIV/0!</v>
      </c>
      <c r="S1878" s="12" t="s">
        <v>8332</v>
      </c>
      <c r="T1878" t="s">
        <v>8334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7">
        <v>60</v>
      </c>
      <c r="E1879">
        <v>0</v>
      </c>
      <c r="F1879" t="s">
        <v>8221</v>
      </c>
      <c r="G1879" t="s">
        <v>8224</v>
      </c>
      <c r="H1879" t="s">
        <v>8246</v>
      </c>
      <c r="I1879" s="9">
        <v>1425170525</v>
      </c>
      <c r="J1879">
        <v>1422664925</v>
      </c>
      <c r="K1879" t="b">
        <v>0</v>
      </c>
      <c r="L1879">
        <v>0</v>
      </c>
      <c r="M1879" t="b">
        <v>0</v>
      </c>
      <c r="N1879" s="11">
        <f t="shared" si="118"/>
        <v>0</v>
      </c>
      <c r="O1879" s="22">
        <f t="shared" si="116"/>
        <v>42035.029224537036</v>
      </c>
      <c r="P1879" s="18">
        <f t="shared" si="117"/>
        <v>42064.029224537036</v>
      </c>
      <c r="Q1879" t="s">
        <v>8283</v>
      </c>
      <c r="R1879" s="7" t="e">
        <f t="shared" si="119"/>
        <v>#DIV/0!</v>
      </c>
      <c r="S1879" s="12" t="s">
        <v>8332</v>
      </c>
      <c r="T1879" t="s">
        <v>8334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7">
        <v>8000</v>
      </c>
      <c r="E1880">
        <v>0</v>
      </c>
      <c r="F1880" t="s">
        <v>8221</v>
      </c>
      <c r="G1880" t="s">
        <v>8226</v>
      </c>
      <c r="H1880" t="s">
        <v>8248</v>
      </c>
      <c r="I1880" s="9">
        <v>1402618355</v>
      </c>
      <c r="J1880">
        <v>1400026355</v>
      </c>
      <c r="K1880" t="b">
        <v>0</v>
      </c>
      <c r="L1880">
        <v>0</v>
      </c>
      <c r="M1880" t="b">
        <v>0</v>
      </c>
      <c r="N1880" s="11">
        <f t="shared" si="118"/>
        <v>0</v>
      </c>
      <c r="O1880" s="22">
        <f t="shared" si="116"/>
        <v>41773.008738425924</v>
      </c>
      <c r="P1880" s="18">
        <f t="shared" si="117"/>
        <v>41803.008738425924</v>
      </c>
      <c r="Q1880" t="s">
        <v>8283</v>
      </c>
      <c r="R1880" s="7" t="e">
        <f t="shared" si="119"/>
        <v>#DIV/0!</v>
      </c>
      <c r="S1880" s="12" t="s">
        <v>8332</v>
      </c>
      <c r="T1880" t="s">
        <v>8334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7">
        <v>5000</v>
      </c>
      <c r="E1881">
        <v>6</v>
      </c>
      <c r="F1881" t="s">
        <v>8221</v>
      </c>
      <c r="G1881" t="s">
        <v>8227</v>
      </c>
      <c r="H1881" t="s">
        <v>8249</v>
      </c>
      <c r="I1881" s="9">
        <v>1457966129</v>
      </c>
      <c r="J1881">
        <v>1455377729</v>
      </c>
      <c r="K1881" t="b">
        <v>0</v>
      </c>
      <c r="L1881">
        <v>2</v>
      </c>
      <c r="M1881" t="b">
        <v>0</v>
      </c>
      <c r="N1881" s="11">
        <f t="shared" si="118"/>
        <v>0.12</v>
      </c>
      <c r="O1881" s="22">
        <f t="shared" si="116"/>
        <v>42413.649641203709</v>
      </c>
      <c r="P1881" s="18">
        <f t="shared" si="117"/>
        <v>42443.607974537037</v>
      </c>
      <c r="Q1881" t="s">
        <v>8283</v>
      </c>
      <c r="R1881" s="7">
        <f t="shared" si="119"/>
        <v>3</v>
      </c>
      <c r="S1881" s="12" t="s">
        <v>8332</v>
      </c>
      <c r="T1881" t="s">
        <v>8334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7">
        <v>5000</v>
      </c>
      <c r="E1882">
        <v>1004</v>
      </c>
      <c r="F1882" t="s">
        <v>8221</v>
      </c>
      <c r="G1882" t="s">
        <v>8225</v>
      </c>
      <c r="H1882" t="s">
        <v>8247</v>
      </c>
      <c r="I1882" s="9">
        <v>1459341380</v>
      </c>
      <c r="J1882">
        <v>1456839380</v>
      </c>
      <c r="K1882" t="b">
        <v>0</v>
      </c>
      <c r="L1882">
        <v>24</v>
      </c>
      <c r="M1882" t="b">
        <v>0</v>
      </c>
      <c r="N1882" s="11">
        <f t="shared" si="118"/>
        <v>20.080000000000002</v>
      </c>
      <c r="O1882" s="22">
        <f t="shared" si="116"/>
        <v>42430.566898148143</v>
      </c>
      <c r="P1882" s="18">
        <f t="shared" si="117"/>
        <v>42459.525231481486</v>
      </c>
      <c r="Q1882" t="s">
        <v>8283</v>
      </c>
      <c r="R1882" s="7">
        <f t="shared" si="119"/>
        <v>41.833333333333336</v>
      </c>
      <c r="S1882" s="12" t="s">
        <v>8332</v>
      </c>
      <c r="T1882" t="s">
        <v>8334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7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9">
        <v>1425955189</v>
      </c>
      <c r="J1883">
        <v>1423366789</v>
      </c>
      <c r="K1883" t="b">
        <v>0</v>
      </c>
      <c r="L1883">
        <v>70</v>
      </c>
      <c r="M1883" t="b">
        <v>1</v>
      </c>
      <c r="N1883" s="11">
        <f t="shared" si="118"/>
        <v>172.68449999999999</v>
      </c>
      <c r="O1883" s="22">
        <f t="shared" si="116"/>
        <v>42043.152650462958</v>
      </c>
      <c r="P1883" s="18">
        <f t="shared" si="117"/>
        <v>42073.110983796301</v>
      </c>
      <c r="Q1883" t="s">
        <v>8279</v>
      </c>
      <c r="R1883" s="7">
        <f t="shared" si="119"/>
        <v>49.338428571428572</v>
      </c>
      <c r="S1883" s="12" t="s">
        <v>8324</v>
      </c>
      <c r="T1883" t="s">
        <v>8328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7">
        <v>3350</v>
      </c>
      <c r="E1884">
        <v>3380</v>
      </c>
      <c r="F1884" t="s">
        <v>8219</v>
      </c>
      <c r="G1884" t="s">
        <v>8224</v>
      </c>
      <c r="H1884" t="s">
        <v>8246</v>
      </c>
      <c r="I1884" s="9">
        <v>1341964080</v>
      </c>
      <c r="J1884">
        <v>1339109212</v>
      </c>
      <c r="K1884" t="b">
        <v>0</v>
      </c>
      <c r="L1884">
        <v>81</v>
      </c>
      <c r="M1884" t="b">
        <v>1</v>
      </c>
      <c r="N1884" s="11">
        <f t="shared" si="118"/>
        <v>100.8955223880597</v>
      </c>
      <c r="O1884" s="22">
        <f t="shared" si="116"/>
        <v>41067.949212962965</v>
      </c>
      <c r="P1884" s="18">
        <f t="shared" si="117"/>
        <v>41100.991666666669</v>
      </c>
      <c r="Q1884" t="s">
        <v>8279</v>
      </c>
      <c r="R1884" s="7">
        <f t="shared" si="119"/>
        <v>41.728395061728392</v>
      </c>
      <c r="S1884" s="12" t="s">
        <v>8324</v>
      </c>
      <c r="T1884" t="s">
        <v>8328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7">
        <v>999</v>
      </c>
      <c r="E1885">
        <v>1047</v>
      </c>
      <c r="F1885" t="s">
        <v>8219</v>
      </c>
      <c r="G1885" t="s">
        <v>8224</v>
      </c>
      <c r="H1885" t="s">
        <v>8246</v>
      </c>
      <c r="I1885" s="9">
        <v>1333921508</v>
      </c>
      <c r="J1885">
        <v>1331333108</v>
      </c>
      <c r="K1885" t="b">
        <v>0</v>
      </c>
      <c r="L1885">
        <v>32</v>
      </c>
      <c r="M1885" t="b">
        <v>1</v>
      </c>
      <c r="N1885" s="11">
        <f t="shared" si="118"/>
        <v>104.8048048048048</v>
      </c>
      <c r="O1885" s="22">
        <f t="shared" si="116"/>
        <v>40977.948009259257</v>
      </c>
      <c r="P1885" s="18">
        <f t="shared" si="117"/>
        <v>41007.906342592592</v>
      </c>
      <c r="Q1885" t="s">
        <v>8279</v>
      </c>
      <c r="R1885" s="7">
        <f t="shared" si="119"/>
        <v>32.71875</v>
      </c>
      <c r="S1885" s="12" t="s">
        <v>8324</v>
      </c>
      <c r="T1885" t="s">
        <v>8328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7">
        <v>1000</v>
      </c>
      <c r="E1886">
        <v>1351</v>
      </c>
      <c r="F1886" t="s">
        <v>8219</v>
      </c>
      <c r="G1886" t="s">
        <v>8224</v>
      </c>
      <c r="H1886" t="s">
        <v>8246</v>
      </c>
      <c r="I1886" s="9">
        <v>1354017600</v>
      </c>
      <c r="J1886">
        <v>1350967535</v>
      </c>
      <c r="K1886" t="b">
        <v>0</v>
      </c>
      <c r="L1886">
        <v>26</v>
      </c>
      <c r="M1886" t="b">
        <v>1</v>
      </c>
      <c r="N1886" s="11">
        <f t="shared" si="118"/>
        <v>135.1</v>
      </c>
      <c r="O1886" s="22">
        <f t="shared" si="116"/>
        <v>41205.198321759257</v>
      </c>
      <c r="P1886" s="18">
        <f t="shared" si="117"/>
        <v>41240.5</v>
      </c>
      <c r="Q1886" t="s">
        <v>8279</v>
      </c>
      <c r="R1886" s="7">
        <f t="shared" si="119"/>
        <v>51.96153846153846</v>
      </c>
      <c r="S1886" s="12" t="s">
        <v>8324</v>
      </c>
      <c r="T1886" t="s">
        <v>8328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7">
        <v>4575</v>
      </c>
      <c r="E1887">
        <v>5322</v>
      </c>
      <c r="F1887" t="s">
        <v>8219</v>
      </c>
      <c r="G1887" t="s">
        <v>8224</v>
      </c>
      <c r="H1887" t="s">
        <v>8246</v>
      </c>
      <c r="I1887" s="9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>
        <f t="shared" si="118"/>
        <v>116.32786885245903</v>
      </c>
      <c r="O1887" s="22">
        <f t="shared" si="116"/>
        <v>41099.093865740739</v>
      </c>
      <c r="P1887" s="18">
        <f t="shared" si="117"/>
        <v>41131.916666666664</v>
      </c>
      <c r="Q1887" t="s">
        <v>8279</v>
      </c>
      <c r="R1887" s="7">
        <f t="shared" si="119"/>
        <v>50.685714285714283</v>
      </c>
      <c r="S1887" s="12" t="s">
        <v>8324</v>
      </c>
      <c r="T1887" t="s">
        <v>8328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7">
        <v>1200</v>
      </c>
      <c r="E1888">
        <v>1225</v>
      </c>
      <c r="F1888" t="s">
        <v>8219</v>
      </c>
      <c r="G1888" t="s">
        <v>8224</v>
      </c>
      <c r="H1888" t="s">
        <v>8246</v>
      </c>
      <c r="I1888" s="9">
        <v>1415832338</v>
      </c>
      <c r="J1888">
        <v>1413236738</v>
      </c>
      <c r="K1888" t="b">
        <v>0</v>
      </c>
      <c r="L1888">
        <v>29</v>
      </c>
      <c r="M1888" t="b">
        <v>1</v>
      </c>
      <c r="N1888" s="11">
        <f t="shared" si="118"/>
        <v>102.08333333333333</v>
      </c>
      <c r="O1888" s="22">
        <f t="shared" si="116"/>
        <v>41925.906689814816</v>
      </c>
      <c r="P1888" s="18">
        <f t="shared" si="117"/>
        <v>41955.94835648148</v>
      </c>
      <c r="Q1888" t="s">
        <v>8279</v>
      </c>
      <c r="R1888" s="7">
        <f t="shared" si="119"/>
        <v>42.241379310344826</v>
      </c>
      <c r="S1888" s="12" t="s">
        <v>8324</v>
      </c>
      <c r="T1888" t="s">
        <v>8328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7">
        <v>3000</v>
      </c>
      <c r="E1889">
        <v>3335</v>
      </c>
      <c r="F1889" t="s">
        <v>8219</v>
      </c>
      <c r="G1889" t="s">
        <v>8227</v>
      </c>
      <c r="H1889" t="s">
        <v>8249</v>
      </c>
      <c r="I1889" s="9">
        <v>1449178200</v>
      </c>
      <c r="J1889">
        <v>1447614732</v>
      </c>
      <c r="K1889" t="b">
        <v>0</v>
      </c>
      <c r="L1889">
        <v>8</v>
      </c>
      <c r="M1889" t="b">
        <v>1</v>
      </c>
      <c r="N1889" s="11">
        <f t="shared" si="118"/>
        <v>111.16666666666666</v>
      </c>
      <c r="O1889" s="22">
        <f t="shared" si="116"/>
        <v>42323.800138888888</v>
      </c>
      <c r="P1889" s="18">
        <f t="shared" si="117"/>
        <v>42341.895833333328</v>
      </c>
      <c r="Q1889" t="s">
        <v>8279</v>
      </c>
      <c r="R1889" s="7">
        <f t="shared" si="119"/>
        <v>416.875</v>
      </c>
      <c r="S1889" s="12" t="s">
        <v>8324</v>
      </c>
      <c r="T1889" t="s">
        <v>8328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7">
        <v>2500</v>
      </c>
      <c r="E1890">
        <v>4152</v>
      </c>
      <c r="F1890" t="s">
        <v>8219</v>
      </c>
      <c r="G1890" t="s">
        <v>8224</v>
      </c>
      <c r="H1890" t="s">
        <v>8246</v>
      </c>
      <c r="I1890" s="9">
        <v>1275368340</v>
      </c>
      <c r="J1890">
        <v>1272692732</v>
      </c>
      <c r="K1890" t="b">
        <v>0</v>
      </c>
      <c r="L1890">
        <v>89</v>
      </c>
      <c r="M1890" t="b">
        <v>1</v>
      </c>
      <c r="N1890" s="11">
        <f t="shared" si="118"/>
        <v>166.08</v>
      </c>
      <c r="O1890" s="22">
        <f t="shared" si="116"/>
        <v>40299.239953703705</v>
      </c>
      <c r="P1890" s="18">
        <f t="shared" si="117"/>
        <v>40330.207638888889</v>
      </c>
      <c r="Q1890" t="s">
        <v>8279</v>
      </c>
      <c r="R1890" s="7">
        <f t="shared" si="119"/>
        <v>46.651685393258425</v>
      </c>
      <c r="S1890" s="12" t="s">
        <v>8324</v>
      </c>
      <c r="T1890" t="s">
        <v>8328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7">
        <v>2000</v>
      </c>
      <c r="E1891">
        <v>2132</v>
      </c>
      <c r="F1891" t="s">
        <v>8219</v>
      </c>
      <c r="G1891" t="s">
        <v>8224</v>
      </c>
      <c r="H1891" t="s">
        <v>8246</v>
      </c>
      <c r="I1891" s="9">
        <v>1363024946</v>
      </c>
      <c r="J1891">
        <v>1359140546</v>
      </c>
      <c r="K1891" t="b">
        <v>0</v>
      </c>
      <c r="L1891">
        <v>44</v>
      </c>
      <c r="M1891" t="b">
        <v>1</v>
      </c>
      <c r="N1891" s="11">
        <f t="shared" si="118"/>
        <v>106.60000000000001</v>
      </c>
      <c r="O1891" s="22">
        <f t="shared" si="116"/>
        <v>41299.793356481481</v>
      </c>
      <c r="P1891" s="18">
        <f t="shared" si="117"/>
        <v>41344.751689814817</v>
      </c>
      <c r="Q1891" t="s">
        <v>8279</v>
      </c>
      <c r="R1891" s="7">
        <f t="shared" si="119"/>
        <v>48.454545454545453</v>
      </c>
      <c r="S1891" s="12" t="s">
        <v>8324</v>
      </c>
      <c r="T1891" t="s">
        <v>8328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7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9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>
        <f t="shared" si="118"/>
        <v>144.58441666666667</v>
      </c>
      <c r="O1892" s="22">
        <f t="shared" si="116"/>
        <v>41228.786203703705</v>
      </c>
      <c r="P1892" s="18">
        <f t="shared" si="117"/>
        <v>41258.786203703705</v>
      </c>
      <c r="Q1892" t="s">
        <v>8279</v>
      </c>
      <c r="R1892" s="7">
        <f t="shared" si="119"/>
        <v>70.5289837398374</v>
      </c>
      <c r="S1892" s="12" t="s">
        <v>8324</v>
      </c>
      <c r="T1892" t="s">
        <v>8328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7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9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>
        <f t="shared" si="118"/>
        <v>105.55000000000001</v>
      </c>
      <c r="O1893" s="22">
        <f t="shared" si="116"/>
        <v>40335.798078703701</v>
      </c>
      <c r="P1893" s="18">
        <f t="shared" si="117"/>
        <v>40381.25</v>
      </c>
      <c r="Q1893" t="s">
        <v>8279</v>
      </c>
      <c r="R1893" s="7">
        <f t="shared" si="119"/>
        <v>87.958333333333329</v>
      </c>
      <c r="S1893" s="12" t="s">
        <v>8324</v>
      </c>
      <c r="T1893" t="s">
        <v>8328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7">
        <v>500</v>
      </c>
      <c r="E1894">
        <v>683</v>
      </c>
      <c r="F1894" t="s">
        <v>8219</v>
      </c>
      <c r="G1894" t="s">
        <v>8224</v>
      </c>
      <c r="H1894" t="s">
        <v>8246</v>
      </c>
      <c r="I1894" s="9">
        <v>1307459881</v>
      </c>
      <c r="J1894">
        <v>1304867881</v>
      </c>
      <c r="K1894" t="b">
        <v>0</v>
      </c>
      <c r="L1894">
        <v>26</v>
      </c>
      <c r="M1894" t="b">
        <v>1</v>
      </c>
      <c r="N1894" s="11">
        <f t="shared" si="118"/>
        <v>136.60000000000002</v>
      </c>
      <c r="O1894" s="22">
        <f t="shared" si="116"/>
        <v>40671.637511574074</v>
      </c>
      <c r="P1894" s="18">
        <f t="shared" si="117"/>
        <v>40701.637511574074</v>
      </c>
      <c r="Q1894" t="s">
        <v>8279</v>
      </c>
      <c r="R1894" s="7">
        <f t="shared" si="119"/>
        <v>26.26923076923077</v>
      </c>
      <c r="S1894" s="12" t="s">
        <v>8324</v>
      </c>
      <c r="T1894" t="s">
        <v>8328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7">
        <v>2500</v>
      </c>
      <c r="E1895">
        <v>2600</v>
      </c>
      <c r="F1895" t="s">
        <v>8219</v>
      </c>
      <c r="G1895" t="s">
        <v>8224</v>
      </c>
      <c r="H1895" t="s">
        <v>8246</v>
      </c>
      <c r="I1895" s="9">
        <v>1302926340</v>
      </c>
      <c r="J1895">
        <v>1301524585</v>
      </c>
      <c r="K1895" t="b">
        <v>0</v>
      </c>
      <c r="L1895">
        <v>45</v>
      </c>
      <c r="M1895" t="b">
        <v>1</v>
      </c>
      <c r="N1895" s="11">
        <f t="shared" si="118"/>
        <v>104</v>
      </c>
      <c r="O1895" s="22">
        <f t="shared" si="116"/>
        <v>40632.94195601852</v>
      </c>
      <c r="P1895" s="18">
        <f t="shared" si="117"/>
        <v>40649.165972222225</v>
      </c>
      <c r="Q1895" t="s">
        <v>8279</v>
      </c>
      <c r="R1895" s="7">
        <f t="shared" si="119"/>
        <v>57.777777777777779</v>
      </c>
      <c r="S1895" s="12" t="s">
        <v>8324</v>
      </c>
      <c r="T1895" t="s">
        <v>8328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7">
        <v>1000</v>
      </c>
      <c r="E1896">
        <v>1145</v>
      </c>
      <c r="F1896" t="s">
        <v>8219</v>
      </c>
      <c r="G1896" t="s">
        <v>8224</v>
      </c>
      <c r="H1896" t="s">
        <v>8246</v>
      </c>
      <c r="I1896" s="9">
        <v>1329082983</v>
      </c>
      <c r="J1896">
        <v>1326404583</v>
      </c>
      <c r="K1896" t="b">
        <v>0</v>
      </c>
      <c r="L1896">
        <v>20</v>
      </c>
      <c r="M1896" t="b">
        <v>1</v>
      </c>
      <c r="N1896" s="11">
        <f t="shared" si="118"/>
        <v>114.5</v>
      </c>
      <c r="O1896" s="22">
        <f t="shared" si="116"/>
        <v>40920.904895833337</v>
      </c>
      <c r="P1896" s="18">
        <f t="shared" si="117"/>
        <v>40951.904895833337</v>
      </c>
      <c r="Q1896" t="s">
        <v>8279</v>
      </c>
      <c r="R1896" s="7">
        <f t="shared" si="119"/>
        <v>57.25</v>
      </c>
      <c r="S1896" s="12" t="s">
        <v>8324</v>
      </c>
      <c r="T1896" t="s">
        <v>8328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7">
        <v>9072</v>
      </c>
      <c r="E1897">
        <v>9228</v>
      </c>
      <c r="F1897" t="s">
        <v>8219</v>
      </c>
      <c r="G1897" t="s">
        <v>8224</v>
      </c>
      <c r="H1897" t="s">
        <v>8246</v>
      </c>
      <c r="I1897" s="9">
        <v>1445363722</v>
      </c>
      <c r="J1897">
        <v>1442771722</v>
      </c>
      <c r="K1897" t="b">
        <v>0</v>
      </c>
      <c r="L1897">
        <v>47</v>
      </c>
      <c r="M1897" t="b">
        <v>1</v>
      </c>
      <c r="N1897" s="11">
        <f t="shared" si="118"/>
        <v>101.71957671957672</v>
      </c>
      <c r="O1897" s="22">
        <f t="shared" si="116"/>
        <v>42267.746782407412</v>
      </c>
      <c r="P1897" s="18">
        <f t="shared" si="117"/>
        <v>42297.746782407412</v>
      </c>
      <c r="Q1897" t="s">
        <v>8279</v>
      </c>
      <c r="R1897" s="7">
        <f t="shared" si="119"/>
        <v>196.34042553191489</v>
      </c>
      <c r="S1897" s="12" t="s">
        <v>8324</v>
      </c>
      <c r="T1897" t="s">
        <v>8328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7">
        <v>451</v>
      </c>
      <c r="E1898">
        <v>559</v>
      </c>
      <c r="F1898" t="s">
        <v>8219</v>
      </c>
      <c r="G1898" t="s">
        <v>8224</v>
      </c>
      <c r="H1898" t="s">
        <v>8246</v>
      </c>
      <c r="I1898" s="9">
        <v>1334250165</v>
      </c>
      <c r="J1898">
        <v>1331658165</v>
      </c>
      <c r="K1898" t="b">
        <v>0</v>
      </c>
      <c r="L1898">
        <v>13</v>
      </c>
      <c r="M1898" t="b">
        <v>1</v>
      </c>
      <c r="N1898" s="11">
        <f t="shared" si="118"/>
        <v>123.94678492239468</v>
      </c>
      <c r="O1898" s="22">
        <f t="shared" si="116"/>
        <v>40981.710243055553</v>
      </c>
      <c r="P1898" s="18">
        <f t="shared" si="117"/>
        <v>41011.710243055553</v>
      </c>
      <c r="Q1898" t="s">
        <v>8279</v>
      </c>
      <c r="R1898" s="7">
        <f t="shared" si="119"/>
        <v>43</v>
      </c>
      <c r="S1898" s="12" t="s">
        <v>8324</v>
      </c>
      <c r="T1898" t="s">
        <v>8328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7">
        <v>6350</v>
      </c>
      <c r="E1899">
        <v>6506</v>
      </c>
      <c r="F1899" t="s">
        <v>8219</v>
      </c>
      <c r="G1899" t="s">
        <v>8224</v>
      </c>
      <c r="H1899" t="s">
        <v>8246</v>
      </c>
      <c r="I1899" s="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>
        <f t="shared" si="118"/>
        <v>102.45669291338582</v>
      </c>
      <c r="O1899" s="22">
        <f t="shared" si="116"/>
        <v>41680.583402777782</v>
      </c>
      <c r="P1899" s="18">
        <f t="shared" si="117"/>
        <v>41702.875</v>
      </c>
      <c r="Q1899" t="s">
        <v>8279</v>
      </c>
      <c r="R1899" s="7">
        <f t="shared" si="119"/>
        <v>35.551912568306008</v>
      </c>
      <c r="S1899" s="12" t="s">
        <v>8324</v>
      </c>
      <c r="T1899" t="s">
        <v>8328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7">
        <v>1000</v>
      </c>
      <c r="E1900">
        <v>1445</v>
      </c>
      <c r="F1900" t="s">
        <v>8219</v>
      </c>
      <c r="G1900" t="s">
        <v>8224</v>
      </c>
      <c r="H1900" t="s">
        <v>8246</v>
      </c>
      <c r="I1900" s="9">
        <v>1454349600</v>
      </c>
      <c r="J1900">
        <v>1451277473</v>
      </c>
      <c r="K1900" t="b">
        <v>0</v>
      </c>
      <c r="L1900">
        <v>21</v>
      </c>
      <c r="M1900" t="b">
        <v>1</v>
      </c>
      <c r="N1900" s="11">
        <f t="shared" si="118"/>
        <v>144.5</v>
      </c>
      <c r="O1900" s="22">
        <f t="shared" si="116"/>
        <v>42366.192974537036</v>
      </c>
      <c r="P1900" s="18">
        <f t="shared" si="117"/>
        <v>42401.75</v>
      </c>
      <c r="Q1900" t="s">
        <v>8279</v>
      </c>
      <c r="R1900" s="7">
        <f t="shared" si="119"/>
        <v>68.80952380952381</v>
      </c>
      <c r="S1900" s="12" t="s">
        <v>8324</v>
      </c>
      <c r="T1900" t="s">
        <v>8328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7">
        <v>900</v>
      </c>
      <c r="E1901">
        <v>1200</v>
      </c>
      <c r="F1901" t="s">
        <v>8219</v>
      </c>
      <c r="G1901" t="s">
        <v>8224</v>
      </c>
      <c r="H1901" t="s">
        <v>8246</v>
      </c>
      <c r="I1901" s="9">
        <v>1427319366</v>
      </c>
      <c r="J1901">
        <v>1424730966</v>
      </c>
      <c r="K1901" t="b">
        <v>0</v>
      </c>
      <c r="L1901">
        <v>42</v>
      </c>
      <c r="M1901" t="b">
        <v>1</v>
      </c>
      <c r="N1901" s="11">
        <f t="shared" si="118"/>
        <v>133.33333333333331</v>
      </c>
      <c r="O1901" s="22">
        <f t="shared" si="116"/>
        <v>42058.941736111112</v>
      </c>
      <c r="P1901" s="18">
        <f t="shared" si="117"/>
        <v>42088.90006944444</v>
      </c>
      <c r="Q1901" t="s">
        <v>8279</v>
      </c>
      <c r="R1901" s="7">
        <f t="shared" si="119"/>
        <v>28.571428571428573</v>
      </c>
      <c r="S1901" s="12" t="s">
        <v>8324</v>
      </c>
      <c r="T1901" t="s">
        <v>8328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7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9">
        <v>1349517540</v>
      </c>
      <c r="J1902">
        <v>1347137731</v>
      </c>
      <c r="K1902" t="b">
        <v>0</v>
      </c>
      <c r="L1902">
        <v>54</v>
      </c>
      <c r="M1902" t="b">
        <v>1</v>
      </c>
      <c r="N1902" s="11">
        <f t="shared" si="118"/>
        <v>109.3644</v>
      </c>
      <c r="O1902" s="22">
        <f t="shared" si="116"/>
        <v>41160.871886574074</v>
      </c>
      <c r="P1902" s="18">
        <f t="shared" si="117"/>
        <v>41188.415972222225</v>
      </c>
      <c r="Q1902" t="s">
        <v>8279</v>
      </c>
      <c r="R1902" s="7">
        <f t="shared" si="119"/>
        <v>50.631666666666668</v>
      </c>
      <c r="S1902" s="12" t="s">
        <v>8324</v>
      </c>
      <c r="T1902" t="s">
        <v>8328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7">
        <v>99000</v>
      </c>
      <c r="E1903">
        <v>2670</v>
      </c>
      <c r="F1903" t="s">
        <v>8221</v>
      </c>
      <c r="G1903" t="s">
        <v>8225</v>
      </c>
      <c r="H1903" t="s">
        <v>8247</v>
      </c>
      <c r="I1903" s="9">
        <v>1432299600</v>
      </c>
      <c r="J1903">
        <v>1429707729</v>
      </c>
      <c r="K1903" t="b">
        <v>0</v>
      </c>
      <c r="L1903">
        <v>25</v>
      </c>
      <c r="M1903" t="b">
        <v>0</v>
      </c>
      <c r="N1903" s="11">
        <f t="shared" si="118"/>
        <v>2.6969696969696968</v>
      </c>
      <c r="O1903" s="22">
        <f t="shared" si="116"/>
        <v>42116.54315972222</v>
      </c>
      <c r="P1903" s="18">
        <f t="shared" si="117"/>
        <v>42146.541666666672</v>
      </c>
      <c r="Q1903" t="s">
        <v>8294</v>
      </c>
      <c r="R1903" s="7">
        <f t="shared" si="119"/>
        <v>106.8</v>
      </c>
      <c r="S1903" s="12" t="s">
        <v>8318</v>
      </c>
      <c r="T1903" t="s">
        <v>8347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7">
        <v>1000</v>
      </c>
      <c r="E1904">
        <v>12</v>
      </c>
      <c r="F1904" t="s">
        <v>8221</v>
      </c>
      <c r="G1904" t="s">
        <v>8233</v>
      </c>
      <c r="H1904" t="s">
        <v>8249</v>
      </c>
      <c r="I1904" s="9">
        <v>1425495447</v>
      </c>
      <c r="J1904">
        <v>1422903447</v>
      </c>
      <c r="K1904" t="b">
        <v>0</v>
      </c>
      <c r="L1904">
        <v>3</v>
      </c>
      <c r="M1904" t="b">
        <v>0</v>
      </c>
      <c r="N1904" s="11">
        <f t="shared" si="118"/>
        <v>1.2</v>
      </c>
      <c r="O1904" s="22">
        <f t="shared" si="116"/>
        <v>42037.789895833332</v>
      </c>
      <c r="P1904" s="18">
        <f t="shared" si="117"/>
        <v>42067.789895833332</v>
      </c>
      <c r="Q1904" t="s">
        <v>8294</v>
      </c>
      <c r="R1904" s="7">
        <f t="shared" si="119"/>
        <v>4</v>
      </c>
      <c r="S1904" s="12" t="s">
        <v>8318</v>
      </c>
      <c r="T1904" t="s">
        <v>8347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7">
        <v>3000</v>
      </c>
      <c r="E1905">
        <v>1398</v>
      </c>
      <c r="F1905" t="s">
        <v>8221</v>
      </c>
      <c r="G1905" t="s">
        <v>8224</v>
      </c>
      <c r="H1905" t="s">
        <v>8246</v>
      </c>
      <c r="I1905" s="9">
        <v>1485541791</v>
      </c>
      <c r="J1905">
        <v>1480357791</v>
      </c>
      <c r="K1905" t="b">
        <v>0</v>
      </c>
      <c r="L1905">
        <v>41</v>
      </c>
      <c r="M1905" t="b">
        <v>0</v>
      </c>
      <c r="N1905" s="11">
        <f t="shared" si="118"/>
        <v>46.6</v>
      </c>
      <c r="O1905" s="22">
        <f t="shared" si="116"/>
        <v>42702.770729166667</v>
      </c>
      <c r="P1905" s="18">
        <f t="shared" si="117"/>
        <v>42762.770729166667</v>
      </c>
      <c r="Q1905" t="s">
        <v>8294</v>
      </c>
      <c r="R1905" s="7">
        <f t="shared" si="119"/>
        <v>34.097560975609753</v>
      </c>
      <c r="S1905" s="12" t="s">
        <v>8318</v>
      </c>
      <c r="T1905" t="s">
        <v>8347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7">
        <v>50000</v>
      </c>
      <c r="E1906">
        <v>50</v>
      </c>
      <c r="F1906" t="s">
        <v>8221</v>
      </c>
      <c r="G1906" t="s">
        <v>8224</v>
      </c>
      <c r="H1906" t="s">
        <v>8246</v>
      </c>
      <c r="I1906" s="9">
        <v>1451752021</v>
      </c>
      <c r="J1906">
        <v>1447864021</v>
      </c>
      <c r="K1906" t="b">
        <v>0</v>
      </c>
      <c r="L1906">
        <v>2</v>
      </c>
      <c r="M1906" t="b">
        <v>0</v>
      </c>
      <c r="N1906" s="11">
        <f t="shared" si="118"/>
        <v>0.1</v>
      </c>
      <c r="O1906" s="22">
        <f t="shared" si="116"/>
        <v>42326.685428240744</v>
      </c>
      <c r="P1906" s="18">
        <f t="shared" si="117"/>
        <v>42371.685428240744</v>
      </c>
      <c r="Q1906" t="s">
        <v>8294</v>
      </c>
      <c r="R1906" s="7">
        <f t="shared" si="119"/>
        <v>25</v>
      </c>
      <c r="S1906" s="12" t="s">
        <v>8318</v>
      </c>
      <c r="T1906" t="s">
        <v>8347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7">
        <v>25000</v>
      </c>
      <c r="E1907">
        <v>42</v>
      </c>
      <c r="F1907" t="s">
        <v>8221</v>
      </c>
      <c r="G1907" t="s">
        <v>8224</v>
      </c>
      <c r="H1907" t="s">
        <v>8246</v>
      </c>
      <c r="I1907" s="9">
        <v>1410127994</v>
      </c>
      <c r="J1907">
        <v>1407535994</v>
      </c>
      <c r="K1907" t="b">
        <v>0</v>
      </c>
      <c r="L1907">
        <v>4</v>
      </c>
      <c r="M1907" t="b">
        <v>0</v>
      </c>
      <c r="N1907" s="11">
        <f t="shared" si="118"/>
        <v>0.16800000000000001</v>
      </c>
      <c r="O1907" s="22">
        <f t="shared" si="116"/>
        <v>41859.925856481481</v>
      </c>
      <c r="P1907" s="18">
        <f t="shared" si="117"/>
        <v>41889.925856481481</v>
      </c>
      <c r="Q1907" t="s">
        <v>8294</v>
      </c>
      <c r="R1907" s="7">
        <f t="shared" si="119"/>
        <v>10.5</v>
      </c>
      <c r="S1907" s="12" t="s">
        <v>8318</v>
      </c>
      <c r="T1907" t="s">
        <v>8347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7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9">
        <v>1466697983</v>
      </c>
      <c r="J1908">
        <v>1464105983</v>
      </c>
      <c r="K1908" t="b">
        <v>0</v>
      </c>
      <c r="L1908">
        <v>99</v>
      </c>
      <c r="M1908" t="b">
        <v>0</v>
      </c>
      <c r="N1908" s="11">
        <f t="shared" si="118"/>
        <v>42.76</v>
      </c>
      <c r="O1908" s="22">
        <f t="shared" si="116"/>
        <v>42514.671099537038</v>
      </c>
      <c r="P1908" s="18">
        <f t="shared" si="117"/>
        <v>42544.671099537038</v>
      </c>
      <c r="Q1908" t="s">
        <v>8294</v>
      </c>
      <c r="R1908" s="7">
        <f t="shared" si="119"/>
        <v>215.95959595959596</v>
      </c>
      <c r="S1908" s="12" t="s">
        <v>8318</v>
      </c>
      <c r="T1908" t="s">
        <v>8347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7">
        <v>30000</v>
      </c>
      <c r="E1909">
        <v>85</v>
      </c>
      <c r="F1909" t="s">
        <v>8221</v>
      </c>
      <c r="G1909" t="s">
        <v>8224</v>
      </c>
      <c r="H1909" t="s">
        <v>8246</v>
      </c>
      <c r="I1909" s="9">
        <v>1400853925</v>
      </c>
      <c r="J1909">
        <v>1399557925</v>
      </c>
      <c r="K1909" t="b">
        <v>0</v>
      </c>
      <c r="L1909">
        <v>4</v>
      </c>
      <c r="M1909" t="b">
        <v>0</v>
      </c>
      <c r="N1909" s="11">
        <f t="shared" si="118"/>
        <v>0.28333333333333333</v>
      </c>
      <c r="O1909" s="22">
        <f t="shared" si="116"/>
        <v>41767.587094907409</v>
      </c>
      <c r="P1909" s="18">
        <f t="shared" si="117"/>
        <v>41782.587094907409</v>
      </c>
      <c r="Q1909" t="s">
        <v>8294</v>
      </c>
      <c r="R1909" s="7">
        <f t="shared" si="119"/>
        <v>21.25</v>
      </c>
      <c r="S1909" s="12" t="s">
        <v>8318</v>
      </c>
      <c r="T1909" t="s">
        <v>8347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7">
        <v>25000</v>
      </c>
      <c r="E1910">
        <v>433</v>
      </c>
      <c r="F1910" t="s">
        <v>8221</v>
      </c>
      <c r="G1910" t="s">
        <v>8224</v>
      </c>
      <c r="H1910" t="s">
        <v>8246</v>
      </c>
      <c r="I1910" s="9">
        <v>1483048900</v>
      </c>
      <c r="J1910">
        <v>1480456900</v>
      </c>
      <c r="K1910" t="b">
        <v>0</v>
      </c>
      <c r="L1910">
        <v>4</v>
      </c>
      <c r="M1910" t="b">
        <v>0</v>
      </c>
      <c r="N1910" s="11">
        <f t="shared" si="118"/>
        <v>1.7319999999999998</v>
      </c>
      <c r="O1910" s="22">
        <f t="shared" si="116"/>
        <v>42703.917824074073</v>
      </c>
      <c r="P1910" s="18">
        <f t="shared" si="117"/>
        <v>42733.917824074073</v>
      </c>
      <c r="Q1910" t="s">
        <v>8294</v>
      </c>
      <c r="R1910" s="7">
        <f t="shared" si="119"/>
        <v>108.25</v>
      </c>
      <c r="S1910" s="12" t="s">
        <v>8318</v>
      </c>
      <c r="T1910" t="s">
        <v>8347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7">
        <v>35000</v>
      </c>
      <c r="E1911">
        <v>4939</v>
      </c>
      <c r="F1911" t="s">
        <v>8221</v>
      </c>
      <c r="G1911" t="s">
        <v>8224</v>
      </c>
      <c r="H1911" t="s">
        <v>8246</v>
      </c>
      <c r="I1911" s="9">
        <v>1414059479</v>
      </c>
      <c r="J1911">
        <v>1411467479</v>
      </c>
      <c r="K1911" t="b">
        <v>0</v>
      </c>
      <c r="L1911">
        <v>38</v>
      </c>
      <c r="M1911" t="b">
        <v>0</v>
      </c>
      <c r="N1911" s="11">
        <f t="shared" si="118"/>
        <v>14.111428571428572</v>
      </c>
      <c r="O1911" s="22">
        <f t="shared" si="116"/>
        <v>41905.429155092592</v>
      </c>
      <c r="P1911" s="18">
        <f t="shared" si="117"/>
        <v>41935.429155092592</v>
      </c>
      <c r="Q1911" t="s">
        <v>8294</v>
      </c>
      <c r="R1911" s="7">
        <f t="shared" si="119"/>
        <v>129.97368421052633</v>
      </c>
      <c r="S1911" s="12" t="s">
        <v>8318</v>
      </c>
      <c r="T1911" t="s">
        <v>8347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7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9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>
        <f t="shared" si="118"/>
        <v>39.395294117647055</v>
      </c>
      <c r="O1912" s="22">
        <f t="shared" si="116"/>
        <v>42264.963159722218</v>
      </c>
      <c r="P1912" s="18">
        <f t="shared" si="117"/>
        <v>42308.947916666672</v>
      </c>
      <c r="Q1912" t="s">
        <v>8294</v>
      </c>
      <c r="R1912" s="7">
        <f t="shared" si="119"/>
        <v>117.49473684210527</v>
      </c>
      <c r="S1912" s="12" t="s">
        <v>8318</v>
      </c>
      <c r="T1912" t="s">
        <v>8347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7">
        <v>42500</v>
      </c>
      <c r="E1913">
        <v>10</v>
      </c>
      <c r="F1913" t="s">
        <v>8221</v>
      </c>
      <c r="G1913" t="s">
        <v>8228</v>
      </c>
      <c r="H1913" t="s">
        <v>8250</v>
      </c>
      <c r="I1913" s="9">
        <v>1407545334</v>
      </c>
      <c r="J1913">
        <v>1404953334</v>
      </c>
      <c r="K1913" t="b">
        <v>0</v>
      </c>
      <c r="L1913">
        <v>1</v>
      </c>
      <c r="M1913" t="b">
        <v>0</v>
      </c>
      <c r="N1913" s="11">
        <f t="shared" si="118"/>
        <v>2.3529411764705882E-2</v>
      </c>
      <c r="O1913" s="22">
        <f t="shared" si="116"/>
        <v>41830.033958333333</v>
      </c>
      <c r="P1913" s="18">
        <f t="shared" si="117"/>
        <v>41860.033958333333</v>
      </c>
      <c r="Q1913" t="s">
        <v>8294</v>
      </c>
      <c r="R1913" s="7">
        <f t="shared" si="119"/>
        <v>10</v>
      </c>
      <c r="S1913" s="12" t="s">
        <v>8318</v>
      </c>
      <c r="T1913" t="s">
        <v>8347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7">
        <v>5000</v>
      </c>
      <c r="E1914">
        <v>2965</v>
      </c>
      <c r="F1914" t="s">
        <v>8221</v>
      </c>
      <c r="G1914" t="s">
        <v>8224</v>
      </c>
      <c r="H1914" t="s">
        <v>8246</v>
      </c>
      <c r="I1914" s="9">
        <v>1433395560</v>
      </c>
      <c r="J1914">
        <v>1430803560</v>
      </c>
      <c r="K1914" t="b">
        <v>0</v>
      </c>
      <c r="L1914">
        <v>42</v>
      </c>
      <c r="M1914" t="b">
        <v>0</v>
      </c>
      <c r="N1914" s="11">
        <f t="shared" si="118"/>
        <v>59.3</v>
      </c>
      <c r="O1914" s="22">
        <f t="shared" si="116"/>
        <v>42129.226388888885</v>
      </c>
      <c r="P1914" s="18">
        <f t="shared" si="117"/>
        <v>42159.226388888885</v>
      </c>
      <c r="Q1914" t="s">
        <v>8294</v>
      </c>
      <c r="R1914" s="7">
        <f t="shared" si="119"/>
        <v>70.595238095238102</v>
      </c>
      <c r="S1914" s="12" t="s">
        <v>8318</v>
      </c>
      <c r="T1914" t="s">
        <v>8347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7">
        <v>48000</v>
      </c>
      <c r="E1915">
        <v>637</v>
      </c>
      <c r="F1915" t="s">
        <v>8221</v>
      </c>
      <c r="G1915" t="s">
        <v>8225</v>
      </c>
      <c r="H1915" t="s">
        <v>8247</v>
      </c>
      <c r="I1915" s="9">
        <v>1412770578</v>
      </c>
      <c r="J1915">
        <v>1410178578</v>
      </c>
      <c r="K1915" t="b">
        <v>0</v>
      </c>
      <c r="L1915">
        <v>26</v>
      </c>
      <c r="M1915" t="b">
        <v>0</v>
      </c>
      <c r="N1915" s="11">
        <f t="shared" si="118"/>
        <v>1.3270833333333334</v>
      </c>
      <c r="O1915" s="22">
        <f t="shared" si="116"/>
        <v>41890.511319444442</v>
      </c>
      <c r="P1915" s="18">
        <f t="shared" si="117"/>
        <v>41920.511319444442</v>
      </c>
      <c r="Q1915" t="s">
        <v>8294</v>
      </c>
      <c r="R1915" s="7">
        <f t="shared" si="119"/>
        <v>24.5</v>
      </c>
      <c r="S1915" s="12" t="s">
        <v>8318</v>
      </c>
      <c r="T1915" t="s">
        <v>8347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7">
        <v>666</v>
      </c>
      <c r="E1916">
        <v>60</v>
      </c>
      <c r="F1916" t="s">
        <v>8221</v>
      </c>
      <c r="G1916" t="s">
        <v>8224</v>
      </c>
      <c r="H1916" t="s">
        <v>8246</v>
      </c>
      <c r="I1916" s="9">
        <v>1414814340</v>
      </c>
      <c r="J1916">
        <v>1413519073</v>
      </c>
      <c r="K1916" t="b">
        <v>0</v>
      </c>
      <c r="L1916">
        <v>2</v>
      </c>
      <c r="M1916" t="b">
        <v>0</v>
      </c>
      <c r="N1916" s="11">
        <f t="shared" si="118"/>
        <v>9.0090090090090094</v>
      </c>
      <c r="O1916" s="22">
        <f t="shared" si="116"/>
        <v>41929.174456018518</v>
      </c>
      <c r="P1916" s="18">
        <f t="shared" si="117"/>
        <v>41944.165972222225</v>
      </c>
      <c r="Q1916" t="s">
        <v>8294</v>
      </c>
      <c r="R1916" s="7">
        <f t="shared" si="119"/>
        <v>30</v>
      </c>
      <c r="S1916" s="12" t="s">
        <v>8318</v>
      </c>
      <c r="T1916" t="s">
        <v>8347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7">
        <v>500</v>
      </c>
      <c r="E1917">
        <v>8</v>
      </c>
      <c r="F1917" t="s">
        <v>8221</v>
      </c>
      <c r="G1917" t="s">
        <v>8224</v>
      </c>
      <c r="H1917" t="s">
        <v>8246</v>
      </c>
      <c r="I1917" s="9">
        <v>1409620222</v>
      </c>
      <c r="J1917">
        <v>1407892222</v>
      </c>
      <c r="K1917" t="b">
        <v>0</v>
      </c>
      <c r="L1917">
        <v>4</v>
      </c>
      <c r="M1917" t="b">
        <v>0</v>
      </c>
      <c r="N1917" s="11">
        <f t="shared" si="118"/>
        <v>1.6</v>
      </c>
      <c r="O1917" s="22">
        <f t="shared" si="116"/>
        <v>41864.04886574074</v>
      </c>
      <c r="P1917" s="18">
        <f t="shared" si="117"/>
        <v>41884.04886574074</v>
      </c>
      <c r="Q1917" t="s">
        <v>8294</v>
      </c>
      <c r="R1917" s="7">
        <f t="shared" si="119"/>
        <v>2</v>
      </c>
      <c r="S1917" s="12" t="s">
        <v>8318</v>
      </c>
      <c r="T1917" t="s">
        <v>8347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7">
        <v>20000</v>
      </c>
      <c r="E1918">
        <v>102</v>
      </c>
      <c r="F1918" t="s">
        <v>8221</v>
      </c>
      <c r="G1918" t="s">
        <v>8224</v>
      </c>
      <c r="H1918" t="s">
        <v>8246</v>
      </c>
      <c r="I1918" s="9">
        <v>1478542375</v>
      </c>
      <c r="J1918">
        <v>1476378775</v>
      </c>
      <c r="K1918" t="b">
        <v>0</v>
      </c>
      <c r="L1918">
        <v>6</v>
      </c>
      <c r="M1918" t="b">
        <v>0</v>
      </c>
      <c r="N1918" s="11">
        <f t="shared" si="118"/>
        <v>0.51</v>
      </c>
      <c r="O1918" s="22">
        <f t="shared" si="116"/>
        <v>42656.717303240745</v>
      </c>
      <c r="P1918" s="18">
        <f t="shared" si="117"/>
        <v>42681.758969907409</v>
      </c>
      <c r="Q1918" t="s">
        <v>8294</v>
      </c>
      <c r="R1918" s="7">
        <f t="shared" si="119"/>
        <v>17</v>
      </c>
      <c r="S1918" s="12" t="s">
        <v>8318</v>
      </c>
      <c r="T1918" t="s">
        <v>8347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7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>
        <f t="shared" si="118"/>
        <v>52.570512820512818</v>
      </c>
      <c r="O1919" s="22">
        <f t="shared" si="116"/>
        <v>42746.270057870366</v>
      </c>
      <c r="P1919" s="18">
        <f t="shared" si="117"/>
        <v>42776.270057870366</v>
      </c>
      <c r="Q1919" t="s">
        <v>8294</v>
      </c>
      <c r="R1919" s="7">
        <f t="shared" si="119"/>
        <v>2928.9285714285716</v>
      </c>
      <c r="S1919" s="12" t="s">
        <v>8318</v>
      </c>
      <c r="T1919" t="s">
        <v>8347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7">
        <v>25000</v>
      </c>
      <c r="E1920">
        <v>260</v>
      </c>
      <c r="F1920" t="s">
        <v>8221</v>
      </c>
      <c r="G1920" t="s">
        <v>8224</v>
      </c>
      <c r="H1920" t="s">
        <v>8246</v>
      </c>
      <c r="I1920" s="9">
        <v>1407869851</v>
      </c>
      <c r="J1920">
        <v>1404845851</v>
      </c>
      <c r="K1920" t="b">
        <v>0</v>
      </c>
      <c r="L1920">
        <v>9</v>
      </c>
      <c r="M1920" t="b">
        <v>0</v>
      </c>
      <c r="N1920" s="11">
        <f t="shared" si="118"/>
        <v>1.04</v>
      </c>
      <c r="O1920" s="22">
        <f t="shared" si="116"/>
        <v>41828.789942129632</v>
      </c>
      <c r="P1920" s="18">
        <f t="shared" si="117"/>
        <v>41863.789942129632</v>
      </c>
      <c r="Q1920" t="s">
        <v>8294</v>
      </c>
      <c r="R1920" s="7">
        <f t="shared" si="119"/>
        <v>28.888888888888889</v>
      </c>
      <c r="S1920" s="12" t="s">
        <v>8318</v>
      </c>
      <c r="T1920" t="s">
        <v>8347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7">
        <v>500</v>
      </c>
      <c r="E1921">
        <v>237</v>
      </c>
      <c r="F1921" t="s">
        <v>8221</v>
      </c>
      <c r="G1921" t="s">
        <v>8224</v>
      </c>
      <c r="H1921" t="s">
        <v>8246</v>
      </c>
      <c r="I1921" s="9">
        <v>1432069249</v>
      </c>
      <c r="J1921">
        <v>1429477249</v>
      </c>
      <c r="K1921" t="b">
        <v>0</v>
      </c>
      <c r="L1921">
        <v>8</v>
      </c>
      <c r="M1921" t="b">
        <v>0</v>
      </c>
      <c r="N1921" s="11">
        <f t="shared" si="118"/>
        <v>47.4</v>
      </c>
      <c r="O1921" s="22">
        <f t="shared" si="116"/>
        <v>42113.875567129624</v>
      </c>
      <c r="P1921" s="18">
        <f t="shared" si="117"/>
        <v>42143.875567129624</v>
      </c>
      <c r="Q1921" t="s">
        <v>8294</v>
      </c>
      <c r="R1921" s="7">
        <f t="shared" si="119"/>
        <v>29.625</v>
      </c>
      <c r="S1921" s="12" t="s">
        <v>8318</v>
      </c>
      <c r="T1921" t="s">
        <v>8347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7">
        <v>10000</v>
      </c>
      <c r="E1922">
        <v>4303</v>
      </c>
      <c r="F1922" t="s">
        <v>8221</v>
      </c>
      <c r="G1922" t="s">
        <v>8225</v>
      </c>
      <c r="H1922" t="s">
        <v>8247</v>
      </c>
      <c r="I1922" s="9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>
        <f t="shared" si="118"/>
        <v>43.03</v>
      </c>
      <c r="O1922" s="22">
        <f t="shared" ref="O1922:O1985" si="120">(((J1922/60)/60)/24)+DATE(1970,1,1)</f>
        <v>42270.875706018516</v>
      </c>
      <c r="P1922" s="18">
        <f t="shared" ref="P1922:P1985" si="121">(((I1922/60)/60)/24)+DATE(1970,1,1)</f>
        <v>42298.958333333328</v>
      </c>
      <c r="Q1922" t="s">
        <v>8294</v>
      </c>
      <c r="R1922" s="7">
        <f t="shared" si="119"/>
        <v>40.980952380952381</v>
      </c>
      <c r="S1922" s="12" t="s">
        <v>8318</v>
      </c>
      <c r="T1922" t="s">
        <v>8347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7">
        <v>1500</v>
      </c>
      <c r="E1923">
        <v>2052</v>
      </c>
      <c r="F1923" t="s">
        <v>8219</v>
      </c>
      <c r="G1923" t="s">
        <v>8224</v>
      </c>
      <c r="H1923" t="s">
        <v>8246</v>
      </c>
      <c r="I1923" s="9">
        <v>1342243143</v>
      </c>
      <c r="J1923">
        <v>1339651143</v>
      </c>
      <c r="K1923" t="b">
        <v>0</v>
      </c>
      <c r="L1923">
        <v>38</v>
      </c>
      <c r="M1923" t="b">
        <v>1</v>
      </c>
      <c r="N1923" s="11">
        <f t="shared" ref="N1923:N1986" si="122">E1923/D1923*100</f>
        <v>136.80000000000001</v>
      </c>
      <c r="O1923" s="22">
        <f t="shared" si="120"/>
        <v>41074.221562500003</v>
      </c>
      <c r="P1923" s="18">
        <f t="shared" si="121"/>
        <v>41104.221562500003</v>
      </c>
      <c r="Q1923" t="s">
        <v>8279</v>
      </c>
      <c r="R1923" s="7">
        <f t="shared" ref="R1923:R1986" si="123">E1923/L1923</f>
        <v>54</v>
      </c>
      <c r="S1923" s="12" t="s">
        <v>8324</v>
      </c>
      <c r="T1923" t="s">
        <v>8328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7">
        <v>2000</v>
      </c>
      <c r="E1924">
        <v>2311</v>
      </c>
      <c r="F1924" t="s">
        <v>8219</v>
      </c>
      <c r="G1924" t="s">
        <v>8224</v>
      </c>
      <c r="H1924" t="s">
        <v>8246</v>
      </c>
      <c r="I1924" s="9">
        <v>1386828507</v>
      </c>
      <c r="J1924">
        <v>1384236507</v>
      </c>
      <c r="K1924" t="b">
        <v>0</v>
      </c>
      <c r="L1924">
        <v>64</v>
      </c>
      <c r="M1924" t="b">
        <v>1</v>
      </c>
      <c r="N1924" s="11">
        <f t="shared" si="122"/>
        <v>115.55</v>
      </c>
      <c r="O1924" s="22">
        <f t="shared" si="120"/>
        <v>41590.255868055552</v>
      </c>
      <c r="P1924" s="18">
        <f t="shared" si="121"/>
        <v>41620.255868055552</v>
      </c>
      <c r="Q1924" t="s">
        <v>8279</v>
      </c>
      <c r="R1924" s="7">
        <f t="shared" si="123"/>
        <v>36.109375</v>
      </c>
      <c r="S1924" s="12" t="s">
        <v>8324</v>
      </c>
      <c r="T1924" t="s">
        <v>8328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7">
        <v>125</v>
      </c>
      <c r="E1925">
        <v>301</v>
      </c>
      <c r="F1925" t="s">
        <v>8219</v>
      </c>
      <c r="G1925" t="s">
        <v>8224</v>
      </c>
      <c r="H1925" t="s">
        <v>8246</v>
      </c>
      <c r="I1925" s="9">
        <v>1317099540</v>
      </c>
      <c r="J1925">
        <v>1313612532</v>
      </c>
      <c r="K1925" t="b">
        <v>0</v>
      </c>
      <c r="L1925">
        <v>13</v>
      </c>
      <c r="M1925" t="b">
        <v>1</v>
      </c>
      <c r="N1925" s="11">
        <f t="shared" si="122"/>
        <v>240.79999999999998</v>
      </c>
      <c r="O1925" s="22">
        <f t="shared" si="120"/>
        <v>40772.848749999997</v>
      </c>
      <c r="P1925" s="18">
        <f t="shared" si="121"/>
        <v>40813.207638888889</v>
      </c>
      <c r="Q1925" t="s">
        <v>8279</v>
      </c>
      <c r="R1925" s="7">
        <f t="shared" si="123"/>
        <v>23.153846153846153</v>
      </c>
      <c r="S1925" s="12" t="s">
        <v>8324</v>
      </c>
      <c r="T1925" t="s">
        <v>8328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7">
        <v>3000</v>
      </c>
      <c r="E1926">
        <v>3432</v>
      </c>
      <c r="F1926" t="s">
        <v>8219</v>
      </c>
      <c r="G1926" t="s">
        <v>8224</v>
      </c>
      <c r="H1926" t="s">
        <v>8246</v>
      </c>
      <c r="I1926" s="9">
        <v>1389814380</v>
      </c>
      <c r="J1926">
        <v>1387390555</v>
      </c>
      <c r="K1926" t="b">
        <v>0</v>
      </c>
      <c r="L1926">
        <v>33</v>
      </c>
      <c r="M1926" t="b">
        <v>1</v>
      </c>
      <c r="N1926" s="11">
        <f t="shared" si="122"/>
        <v>114.39999999999999</v>
      </c>
      <c r="O1926" s="22">
        <f t="shared" si="120"/>
        <v>41626.761053240742</v>
      </c>
      <c r="P1926" s="18">
        <f t="shared" si="121"/>
        <v>41654.814583333333</v>
      </c>
      <c r="Q1926" t="s">
        <v>8279</v>
      </c>
      <c r="R1926" s="7">
        <f t="shared" si="123"/>
        <v>104</v>
      </c>
      <c r="S1926" s="12" t="s">
        <v>8324</v>
      </c>
      <c r="T1926" t="s">
        <v>8328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7">
        <v>1500</v>
      </c>
      <c r="E1927">
        <v>1655</v>
      </c>
      <c r="F1927" t="s">
        <v>8219</v>
      </c>
      <c r="G1927" t="s">
        <v>8224</v>
      </c>
      <c r="H1927" t="s">
        <v>8246</v>
      </c>
      <c r="I1927" s="9">
        <v>1381449600</v>
      </c>
      <c r="J1927">
        <v>1379540288</v>
      </c>
      <c r="K1927" t="b">
        <v>0</v>
      </c>
      <c r="L1927">
        <v>52</v>
      </c>
      <c r="M1927" t="b">
        <v>1</v>
      </c>
      <c r="N1927" s="11">
        <f t="shared" si="122"/>
        <v>110.33333333333333</v>
      </c>
      <c r="O1927" s="22">
        <f t="shared" si="120"/>
        <v>41535.90148148148</v>
      </c>
      <c r="P1927" s="18">
        <f t="shared" si="121"/>
        <v>41558</v>
      </c>
      <c r="Q1927" t="s">
        <v>8279</v>
      </c>
      <c r="R1927" s="7">
        <f t="shared" si="123"/>
        <v>31.826923076923077</v>
      </c>
      <c r="S1927" s="12" t="s">
        <v>8324</v>
      </c>
      <c r="T1927" t="s">
        <v>8328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7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9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>
        <f t="shared" si="122"/>
        <v>195.37933333333334</v>
      </c>
      <c r="O1928" s="22">
        <f t="shared" si="120"/>
        <v>40456.954351851848</v>
      </c>
      <c r="P1928" s="18">
        <f t="shared" si="121"/>
        <v>40484.018055555556</v>
      </c>
      <c r="Q1928" t="s">
        <v>8279</v>
      </c>
      <c r="R1928" s="7">
        <f t="shared" si="123"/>
        <v>27.3896261682243</v>
      </c>
      <c r="S1928" s="12" t="s">
        <v>8324</v>
      </c>
      <c r="T1928" t="s">
        <v>8328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7">
        <v>600</v>
      </c>
      <c r="E1929">
        <v>620</v>
      </c>
      <c r="F1929" t="s">
        <v>8219</v>
      </c>
      <c r="G1929" t="s">
        <v>8224</v>
      </c>
      <c r="H1929" t="s">
        <v>8246</v>
      </c>
      <c r="I1929" s="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>
        <f t="shared" si="122"/>
        <v>103.33333333333334</v>
      </c>
      <c r="O1929" s="22">
        <f t="shared" si="120"/>
        <v>40960.861562500002</v>
      </c>
      <c r="P1929" s="18">
        <f t="shared" si="121"/>
        <v>40976.207638888889</v>
      </c>
      <c r="Q1929" t="s">
        <v>8279</v>
      </c>
      <c r="R1929" s="7">
        <f t="shared" si="123"/>
        <v>56.363636363636367</v>
      </c>
      <c r="S1929" s="12" t="s">
        <v>8324</v>
      </c>
      <c r="T1929" t="s">
        <v>8328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7">
        <v>2550</v>
      </c>
      <c r="E1930">
        <v>2630</v>
      </c>
      <c r="F1930" t="s">
        <v>8219</v>
      </c>
      <c r="G1930" t="s">
        <v>8224</v>
      </c>
      <c r="H1930" t="s">
        <v>8246</v>
      </c>
      <c r="I1930" s="9">
        <v>1367940794</v>
      </c>
      <c r="J1930">
        <v>1365348794</v>
      </c>
      <c r="K1930" t="b">
        <v>0</v>
      </c>
      <c r="L1930">
        <v>34</v>
      </c>
      <c r="M1930" t="b">
        <v>1</v>
      </c>
      <c r="N1930" s="11">
        <f t="shared" si="122"/>
        <v>103.1372549019608</v>
      </c>
      <c r="O1930" s="22">
        <f t="shared" si="120"/>
        <v>41371.648078703707</v>
      </c>
      <c r="P1930" s="18">
        <f t="shared" si="121"/>
        <v>41401.648078703707</v>
      </c>
      <c r="Q1930" t="s">
        <v>8279</v>
      </c>
      <c r="R1930" s="7">
        <f t="shared" si="123"/>
        <v>77.352941176470594</v>
      </c>
      <c r="S1930" s="12" t="s">
        <v>8324</v>
      </c>
      <c r="T1930" t="s">
        <v>8328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7">
        <v>3200</v>
      </c>
      <c r="E1931">
        <v>3210</v>
      </c>
      <c r="F1931" t="s">
        <v>8219</v>
      </c>
      <c r="G1931" t="s">
        <v>8224</v>
      </c>
      <c r="H1931" t="s">
        <v>8246</v>
      </c>
      <c r="I1931" s="9">
        <v>1309825866</v>
      </c>
      <c r="J1931">
        <v>1306197066</v>
      </c>
      <c r="K1931" t="b">
        <v>0</v>
      </c>
      <c r="L1931">
        <v>75</v>
      </c>
      <c r="M1931" t="b">
        <v>1</v>
      </c>
      <c r="N1931" s="11">
        <f t="shared" si="122"/>
        <v>100.3125</v>
      </c>
      <c r="O1931" s="22">
        <f t="shared" si="120"/>
        <v>40687.021597222221</v>
      </c>
      <c r="P1931" s="18">
        <f t="shared" si="121"/>
        <v>40729.021597222221</v>
      </c>
      <c r="Q1931" t="s">
        <v>8279</v>
      </c>
      <c r="R1931" s="7">
        <f t="shared" si="123"/>
        <v>42.8</v>
      </c>
      <c r="S1931" s="12" t="s">
        <v>8324</v>
      </c>
      <c r="T1931" t="s">
        <v>8328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7">
        <v>1000</v>
      </c>
      <c r="E1932">
        <v>1270</v>
      </c>
      <c r="F1932" t="s">
        <v>8219</v>
      </c>
      <c r="G1932" t="s">
        <v>8224</v>
      </c>
      <c r="H1932" t="s">
        <v>8246</v>
      </c>
      <c r="I1932" s="9">
        <v>1373203482</v>
      </c>
      <c r="J1932">
        <v>1368019482</v>
      </c>
      <c r="K1932" t="b">
        <v>0</v>
      </c>
      <c r="L1932">
        <v>26</v>
      </c>
      <c r="M1932" t="b">
        <v>1</v>
      </c>
      <c r="N1932" s="11">
        <f t="shared" si="122"/>
        <v>127</v>
      </c>
      <c r="O1932" s="22">
        <f t="shared" si="120"/>
        <v>41402.558819444443</v>
      </c>
      <c r="P1932" s="18">
        <f t="shared" si="121"/>
        <v>41462.558819444443</v>
      </c>
      <c r="Q1932" t="s">
        <v>8279</v>
      </c>
      <c r="R1932" s="7">
        <f t="shared" si="123"/>
        <v>48.846153846153847</v>
      </c>
      <c r="S1932" s="12" t="s">
        <v>8324</v>
      </c>
      <c r="T1932" t="s">
        <v>8328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7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9">
        <v>1337657400</v>
      </c>
      <c r="J1933">
        <v>1336512309</v>
      </c>
      <c r="K1933" t="b">
        <v>0</v>
      </c>
      <c r="L1933">
        <v>50</v>
      </c>
      <c r="M1933" t="b">
        <v>1</v>
      </c>
      <c r="N1933" s="11">
        <f t="shared" si="122"/>
        <v>120.601</v>
      </c>
      <c r="O1933" s="22">
        <f t="shared" si="120"/>
        <v>41037.892465277779</v>
      </c>
      <c r="P1933" s="18">
        <f t="shared" si="121"/>
        <v>41051.145833333336</v>
      </c>
      <c r="Q1933" t="s">
        <v>8279</v>
      </c>
      <c r="R1933" s="7">
        <f t="shared" si="123"/>
        <v>48.240400000000001</v>
      </c>
      <c r="S1933" s="12" t="s">
        <v>8324</v>
      </c>
      <c r="T1933" t="s">
        <v>8328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7">
        <v>5250</v>
      </c>
      <c r="E1934">
        <v>5617</v>
      </c>
      <c r="F1934" t="s">
        <v>8219</v>
      </c>
      <c r="G1934" t="s">
        <v>8224</v>
      </c>
      <c r="H1934" t="s">
        <v>8246</v>
      </c>
      <c r="I1934" s="9">
        <v>1327433173</v>
      </c>
      <c r="J1934">
        <v>1325618773</v>
      </c>
      <c r="K1934" t="b">
        <v>0</v>
      </c>
      <c r="L1934">
        <v>80</v>
      </c>
      <c r="M1934" t="b">
        <v>1</v>
      </c>
      <c r="N1934" s="11">
        <f t="shared" si="122"/>
        <v>106.99047619047619</v>
      </c>
      <c r="O1934" s="22">
        <f t="shared" si="120"/>
        <v>40911.809872685182</v>
      </c>
      <c r="P1934" s="18">
        <f t="shared" si="121"/>
        <v>40932.809872685182</v>
      </c>
      <c r="Q1934" t="s">
        <v>8279</v>
      </c>
      <c r="R1934" s="7">
        <f t="shared" si="123"/>
        <v>70.212500000000006</v>
      </c>
      <c r="S1934" s="12" t="s">
        <v>8324</v>
      </c>
      <c r="T1934" t="s">
        <v>8328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7">
        <v>6000</v>
      </c>
      <c r="E1935">
        <v>10346</v>
      </c>
      <c r="F1935" t="s">
        <v>8219</v>
      </c>
      <c r="G1935" t="s">
        <v>8224</v>
      </c>
      <c r="H1935" t="s">
        <v>8246</v>
      </c>
      <c r="I1935" s="9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>
        <f t="shared" si="122"/>
        <v>172.43333333333334</v>
      </c>
      <c r="O1935" s="22">
        <f t="shared" si="120"/>
        <v>41879.130868055552</v>
      </c>
      <c r="P1935" s="18">
        <f t="shared" si="121"/>
        <v>41909.130868055552</v>
      </c>
      <c r="Q1935" t="s">
        <v>8279</v>
      </c>
      <c r="R1935" s="7">
        <f t="shared" si="123"/>
        <v>94.054545454545448</v>
      </c>
      <c r="S1935" s="12" t="s">
        <v>8324</v>
      </c>
      <c r="T1935" t="s">
        <v>8328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7">
        <v>5000</v>
      </c>
      <c r="E1936">
        <v>6181</v>
      </c>
      <c r="F1936" t="s">
        <v>8219</v>
      </c>
      <c r="G1936" t="s">
        <v>8224</v>
      </c>
      <c r="H1936" t="s">
        <v>8246</v>
      </c>
      <c r="I1936" s="9">
        <v>1324789200</v>
      </c>
      <c r="J1936">
        <v>1321649321</v>
      </c>
      <c r="K1936" t="b">
        <v>0</v>
      </c>
      <c r="L1936">
        <v>77</v>
      </c>
      <c r="M1936" t="b">
        <v>1</v>
      </c>
      <c r="N1936" s="11">
        <f t="shared" si="122"/>
        <v>123.61999999999999</v>
      </c>
      <c r="O1936" s="22">
        <f t="shared" si="120"/>
        <v>40865.867141203707</v>
      </c>
      <c r="P1936" s="18">
        <f t="shared" si="121"/>
        <v>40902.208333333336</v>
      </c>
      <c r="Q1936" t="s">
        <v>8279</v>
      </c>
      <c r="R1936" s="7">
        <f t="shared" si="123"/>
        <v>80.272727272727266</v>
      </c>
      <c r="S1936" s="12" t="s">
        <v>8324</v>
      </c>
      <c r="T1936" t="s">
        <v>8328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7">
        <v>2500</v>
      </c>
      <c r="E1937">
        <v>2710</v>
      </c>
      <c r="F1937" t="s">
        <v>8219</v>
      </c>
      <c r="G1937" t="s">
        <v>8224</v>
      </c>
      <c r="H1937" t="s">
        <v>8246</v>
      </c>
      <c r="I1937" s="9">
        <v>1403326740</v>
      </c>
      <c r="J1937">
        <v>1400106171</v>
      </c>
      <c r="K1937" t="b">
        <v>0</v>
      </c>
      <c r="L1937">
        <v>50</v>
      </c>
      <c r="M1937" t="b">
        <v>1</v>
      </c>
      <c r="N1937" s="11">
        <f t="shared" si="122"/>
        <v>108.4</v>
      </c>
      <c r="O1937" s="22">
        <f t="shared" si="120"/>
        <v>41773.932534722226</v>
      </c>
      <c r="P1937" s="18">
        <f t="shared" si="121"/>
        <v>41811.207638888889</v>
      </c>
      <c r="Q1937" t="s">
        <v>8279</v>
      </c>
      <c r="R1937" s="7">
        <f t="shared" si="123"/>
        <v>54.2</v>
      </c>
      <c r="S1937" s="12" t="s">
        <v>8324</v>
      </c>
      <c r="T1937" t="s">
        <v>8328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7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9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>
        <f t="shared" si="122"/>
        <v>116.52013333333333</v>
      </c>
      <c r="O1938" s="22">
        <f t="shared" si="120"/>
        <v>40852.889699074076</v>
      </c>
      <c r="P1938" s="18">
        <f t="shared" si="121"/>
        <v>40883.249305555553</v>
      </c>
      <c r="Q1938" t="s">
        <v>8279</v>
      </c>
      <c r="R1938" s="7">
        <f t="shared" si="123"/>
        <v>60.26903448275862</v>
      </c>
      <c r="S1938" s="12" t="s">
        <v>8324</v>
      </c>
      <c r="T1938" t="s">
        <v>8328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7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>
        <f t="shared" si="122"/>
        <v>187.245</v>
      </c>
      <c r="O1939" s="22">
        <f t="shared" si="120"/>
        <v>41059.118993055556</v>
      </c>
      <c r="P1939" s="18">
        <f t="shared" si="121"/>
        <v>41075.165972222225</v>
      </c>
      <c r="Q1939" t="s">
        <v>8279</v>
      </c>
      <c r="R1939" s="7">
        <f t="shared" si="123"/>
        <v>38.740344827586206</v>
      </c>
      <c r="S1939" s="12" t="s">
        <v>8324</v>
      </c>
      <c r="T1939" t="s">
        <v>8328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7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9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>
        <f t="shared" si="122"/>
        <v>115.93333333333334</v>
      </c>
      <c r="O1940" s="22">
        <f t="shared" si="120"/>
        <v>41426.259618055556</v>
      </c>
      <c r="P1940" s="18">
        <f t="shared" si="121"/>
        <v>41457.208333333336</v>
      </c>
      <c r="Q1940" t="s">
        <v>8279</v>
      </c>
      <c r="R1940" s="7">
        <f t="shared" si="123"/>
        <v>152.54385964912279</v>
      </c>
      <c r="S1940" s="12" t="s">
        <v>8324</v>
      </c>
      <c r="T1940" t="s">
        <v>8328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7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9">
        <v>1362955108</v>
      </c>
      <c r="J1941">
        <v>1360366708</v>
      </c>
      <c r="K1941" t="b">
        <v>0</v>
      </c>
      <c r="L1941">
        <v>96</v>
      </c>
      <c r="M1941" t="b">
        <v>1</v>
      </c>
      <c r="N1941" s="11">
        <f t="shared" si="122"/>
        <v>110.7</v>
      </c>
      <c r="O1941" s="22">
        <f t="shared" si="120"/>
        <v>41313.985046296293</v>
      </c>
      <c r="P1941" s="18">
        <f t="shared" si="121"/>
        <v>41343.943379629629</v>
      </c>
      <c r="Q1941" t="s">
        <v>8279</v>
      </c>
      <c r="R1941" s="7">
        <f t="shared" si="123"/>
        <v>115.3125</v>
      </c>
      <c r="S1941" s="12" t="s">
        <v>8324</v>
      </c>
      <c r="T1941" t="s">
        <v>8328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7">
        <v>650</v>
      </c>
      <c r="E1942">
        <v>1111</v>
      </c>
      <c r="F1942" t="s">
        <v>8219</v>
      </c>
      <c r="G1942" t="s">
        <v>8224</v>
      </c>
      <c r="H1942" t="s">
        <v>8246</v>
      </c>
      <c r="I1942" s="9">
        <v>1308110340</v>
      </c>
      <c r="J1942">
        <v>1304770233</v>
      </c>
      <c r="K1942" t="b">
        <v>0</v>
      </c>
      <c r="L1942">
        <v>31</v>
      </c>
      <c r="M1942" t="b">
        <v>1</v>
      </c>
      <c r="N1942" s="11">
        <f t="shared" si="122"/>
        <v>170.92307692307693</v>
      </c>
      <c r="O1942" s="22">
        <f t="shared" si="120"/>
        <v>40670.507326388892</v>
      </c>
      <c r="P1942" s="18">
        <f t="shared" si="121"/>
        <v>40709.165972222225</v>
      </c>
      <c r="Q1942" t="s">
        <v>8279</v>
      </c>
      <c r="R1942" s="7">
        <f t="shared" si="123"/>
        <v>35.838709677419352</v>
      </c>
      <c r="S1942" s="12" t="s">
        <v>8324</v>
      </c>
      <c r="T1942" t="s">
        <v>8328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7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9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>
        <f t="shared" si="122"/>
        <v>126.11835600000001</v>
      </c>
      <c r="O1943" s="22">
        <f t="shared" si="120"/>
        <v>41744.290868055556</v>
      </c>
      <c r="P1943" s="18">
        <f t="shared" si="121"/>
        <v>41774.290868055556</v>
      </c>
      <c r="Q1943" t="s">
        <v>8295</v>
      </c>
      <c r="R1943" s="7">
        <f t="shared" si="123"/>
        <v>64.570118779438872</v>
      </c>
      <c r="S1943" s="12" t="s">
        <v>8318</v>
      </c>
      <c r="T1943" t="s">
        <v>8348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7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9">
        <v>1309809140</v>
      </c>
      <c r="J1944">
        <v>1302033140</v>
      </c>
      <c r="K1944" t="b">
        <v>1</v>
      </c>
      <c r="L1944">
        <v>95</v>
      </c>
      <c r="M1944" t="b">
        <v>1</v>
      </c>
      <c r="N1944" s="11">
        <f t="shared" si="122"/>
        <v>138.44033333333334</v>
      </c>
      <c r="O1944" s="22">
        <f t="shared" si="120"/>
        <v>40638.828009259261</v>
      </c>
      <c r="P1944" s="18">
        <f t="shared" si="121"/>
        <v>40728.828009259261</v>
      </c>
      <c r="Q1944" t="s">
        <v>8295</v>
      </c>
      <c r="R1944" s="7">
        <f t="shared" si="123"/>
        <v>87.436000000000007</v>
      </c>
      <c r="S1944" s="12" t="s">
        <v>8318</v>
      </c>
      <c r="T1944" t="s">
        <v>8348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7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9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>
        <f t="shared" si="122"/>
        <v>1705.2499999999998</v>
      </c>
      <c r="O1945" s="22">
        <f t="shared" si="120"/>
        <v>42548.269861111112</v>
      </c>
      <c r="P1945" s="18">
        <f t="shared" si="121"/>
        <v>42593.269861111112</v>
      </c>
      <c r="Q1945" t="s">
        <v>8295</v>
      </c>
      <c r="R1945" s="7">
        <f t="shared" si="123"/>
        <v>68.815577078288939</v>
      </c>
      <c r="S1945" s="12" t="s">
        <v>8318</v>
      </c>
      <c r="T1945" t="s">
        <v>8348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7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9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>
        <f t="shared" si="122"/>
        <v>788.05550000000005</v>
      </c>
      <c r="O1946" s="22">
        <f t="shared" si="120"/>
        <v>41730.584374999999</v>
      </c>
      <c r="P1946" s="18">
        <f t="shared" si="121"/>
        <v>41760.584374999999</v>
      </c>
      <c r="Q1946" t="s">
        <v>8295</v>
      </c>
      <c r="R1946" s="7">
        <f t="shared" si="123"/>
        <v>176.200223588597</v>
      </c>
      <c r="S1946" s="12" t="s">
        <v>8318</v>
      </c>
      <c r="T1946" t="s">
        <v>8348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9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>
        <f t="shared" si="122"/>
        <v>348.01799999999997</v>
      </c>
      <c r="O1947" s="22">
        <f t="shared" si="120"/>
        <v>42157.251828703709</v>
      </c>
      <c r="P1947" s="18">
        <f t="shared" si="121"/>
        <v>42197.251828703709</v>
      </c>
      <c r="Q1947" t="s">
        <v>8295</v>
      </c>
      <c r="R1947" s="7">
        <f t="shared" si="123"/>
        <v>511.79117647058825</v>
      </c>
      <c r="S1947" s="12" t="s">
        <v>8318</v>
      </c>
      <c r="T1947" t="s">
        <v>8348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7">
        <v>7500</v>
      </c>
      <c r="E1948">
        <v>11231</v>
      </c>
      <c r="F1948" t="s">
        <v>8219</v>
      </c>
      <c r="G1948" t="s">
        <v>8224</v>
      </c>
      <c r="H1948" t="s">
        <v>8246</v>
      </c>
      <c r="I1948" s="9">
        <v>1397961361</v>
      </c>
      <c r="J1948">
        <v>1392780961</v>
      </c>
      <c r="K1948" t="b">
        <v>1</v>
      </c>
      <c r="L1948">
        <v>70</v>
      </c>
      <c r="M1948" t="b">
        <v>1</v>
      </c>
      <c r="N1948" s="11">
        <f t="shared" si="122"/>
        <v>149.74666666666667</v>
      </c>
      <c r="O1948" s="22">
        <f t="shared" si="120"/>
        <v>41689.150011574071</v>
      </c>
      <c r="P1948" s="18">
        <f t="shared" si="121"/>
        <v>41749.108344907407</v>
      </c>
      <c r="Q1948" t="s">
        <v>8295</v>
      </c>
      <c r="R1948" s="7">
        <f t="shared" si="123"/>
        <v>160.44285714285715</v>
      </c>
      <c r="S1948" s="12" t="s">
        <v>8318</v>
      </c>
      <c r="T1948" t="s">
        <v>8348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7">
        <v>800</v>
      </c>
      <c r="E1949">
        <v>805.07</v>
      </c>
      <c r="F1949" t="s">
        <v>8219</v>
      </c>
      <c r="G1949" t="s">
        <v>8224</v>
      </c>
      <c r="H1949" t="s">
        <v>8246</v>
      </c>
      <c r="I1949" s="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>
        <f t="shared" si="122"/>
        <v>100.63375000000001</v>
      </c>
      <c r="O1949" s="22">
        <f t="shared" si="120"/>
        <v>40102.918055555558</v>
      </c>
      <c r="P1949" s="18">
        <f t="shared" si="121"/>
        <v>40140.249305555553</v>
      </c>
      <c r="Q1949" t="s">
        <v>8295</v>
      </c>
      <c r="R1949" s="7">
        <f t="shared" si="123"/>
        <v>35.003043478260871</v>
      </c>
      <c r="S1949" s="12" t="s">
        <v>8318</v>
      </c>
      <c r="T1949" t="s">
        <v>8348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7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9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>
        <f t="shared" si="122"/>
        <v>800.21100000000001</v>
      </c>
      <c r="O1950" s="22">
        <f t="shared" si="120"/>
        <v>42473.604270833333</v>
      </c>
      <c r="P1950" s="18">
        <f t="shared" si="121"/>
        <v>42527.709722222222</v>
      </c>
      <c r="Q1950" t="s">
        <v>8295</v>
      </c>
      <c r="R1950" s="7">
        <f t="shared" si="123"/>
        <v>188.50671378091872</v>
      </c>
      <c r="S1950" s="12" t="s">
        <v>8318</v>
      </c>
      <c r="T1950" t="s">
        <v>8348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7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9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>
        <f t="shared" si="122"/>
        <v>106.00260000000002</v>
      </c>
      <c r="O1951" s="22">
        <f t="shared" si="120"/>
        <v>41800.423043981478</v>
      </c>
      <c r="P1951" s="18">
        <f t="shared" si="121"/>
        <v>41830.423043981478</v>
      </c>
      <c r="Q1951" t="s">
        <v>8295</v>
      </c>
      <c r="R1951" s="7">
        <f t="shared" si="123"/>
        <v>56.204984093319197</v>
      </c>
      <c r="S1951" s="12" t="s">
        <v>8318</v>
      </c>
      <c r="T1951" t="s">
        <v>8348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7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9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>
        <f t="shared" si="122"/>
        <v>200.51866666666669</v>
      </c>
      <c r="O1952" s="22">
        <f t="shared" si="120"/>
        <v>40624.181400462963</v>
      </c>
      <c r="P1952" s="18">
        <f t="shared" si="121"/>
        <v>40655.181400462963</v>
      </c>
      <c r="Q1952" t="s">
        <v>8295</v>
      </c>
      <c r="R1952" s="7">
        <f t="shared" si="123"/>
        <v>51.3054157782516</v>
      </c>
      <c r="S1952" s="12" t="s">
        <v>8318</v>
      </c>
      <c r="T1952" t="s">
        <v>8348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7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9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>
        <f t="shared" si="122"/>
        <v>212.44399999999999</v>
      </c>
      <c r="O1953" s="22">
        <f t="shared" si="120"/>
        <v>42651.420567129629</v>
      </c>
      <c r="P1953" s="18">
        <f t="shared" si="121"/>
        <v>42681.462233796294</v>
      </c>
      <c r="Q1953" t="s">
        <v>8295</v>
      </c>
      <c r="R1953" s="7">
        <f t="shared" si="123"/>
        <v>127.36450839328538</v>
      </c>
      <c r="S1953" s="12" t="s">
        <v>8318</v>
      </c>
      <c r="T1953" t="s">
        <v>8348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7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9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>
        <f t="shared" si="122"/>
        <v>198.47237142857145</v>
      </c>
      <c r="O1954" s="22">
        <f t="shared" si="120"/>
        <v>41526.60665509259</v>
      </c>
      <c r="P1954" s="18">
        <f t="shared" si="121"/>
        <v>41563.60665509259</v>
      </c>
      <c r="Q1954" t="s">
        <v>8295</v>
      </c>
      <c r="R1954" s="7">
        <f t="shared" si="123"/>
        <v>101.85532258064516</v>
      </c>
      <c r="S1954" s="12" t="s">
        <v>8318</v>
      </c>
      <c r="T1954" t="s">
        <v>8348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7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9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>
        <f t="shared" si="122"/>
        <v>225.94666666666666</v>
      </c>
      <c r="O1955" s="22">
        <f t="shared" si="120"/>
        <v>40941.199826388889</v>
      </c>
      <c r="P1955" s="18">
        <f t="shared" si="121"/>
        <v>40970.125</v>
      </c>
      <c r="Q1955" t="s">
        <v>8295</v>
      </c>
      <c r="R1955" s="7">
        <f t="shared" si="123"/>
        <v>230.55782312925169</v>
      </c>
      <c r="S1955" s="12" t="s">
        <v>8318</v>
      </c>
      <c r="T1955" t="s">
        <v>8348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7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9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>
        <f t="shared" si="122"/>
        <v>698.94800000000009</v>
      </c>
      <c r="O1956" s="22">
        <f t="shared" si="120"/>
        <v>42394.580740740741</v>
      </c>
      <c r="P1956" s="18">
        <f t="shared" si="121"/>
        <v>42441.208333333328</v>
      </c>
      <c r="Q1956" t="s">
        <v>8295</v>
      </c>
      <c r="R1956" s="7">
        <f t="shared" si="123"/>
        <v>842.10602409638557</v>
      </c>
      <c r="S1956" s="12" t="s">
        <v>8318</v>
      </c>
      <c r="T1956" t="s">
        <v>8348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9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>
        <f t="shared" si="122"/>
        <v>398.59528571428569</v>
      </c>
      <c r="O1957" s="22">
        <f t="shared" si="120"/>
        <v>41020.271770833337</v>
      </c>
      <c r="P1957" s="18">
        <f t="shared" si="121"/>
        <v>41052.791666666664</v>
      </c>
      <c r="Q1957" t="s">
        <v>8295</v>
      </c>
      <c r="R1957" s="7">
        <f t="shared" si="123"/>
        <v>577.27593103448271</v>
      </c>
      <c r="S1957" s="12" t="s">
        <v>8318</v>
      </c>
      <c r="T1957" t="s">
        <v>8348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7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9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>
        <f t="shared" si="122"/>
        <v>294.0333333333333</v>
      </c>
      <c r="O1958" s="22">
        <f t="shared" si="120"/>
        <v>42067.923668981486</v>
      </c>
      <c r="P1958" s="18">
        <f t="shared" si="121"/>
        <v>42112.882002314815</v>
      </c>
      <c r="Q1958" t="s">
        <v>8295</v>
      </c>
      <c r="R1958" s="7">
        <f t="shared" si="123"/>
        <v>483.34246575342468</v>
      </c>
      <c r="S1958" s="12" t="s">
        <v>8318</v>
      </c>
      <c r="T1958" t="s">
        <v>8348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7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>
        <f t="shared" si="122"/>
        <v>167.50470000000001</v>
      </c>
      <c r="O1959" s="22">
        <f t="shared" si="120"/>
        <v>41179.098530092589</v>
      </c>
      <c r="P1959" s="18">
        <f t="shared" si="121"/>
        <v>41209.098530092589</v>
      </c>
      <c r="Q1959" t="s">
        <v>8295</v>
      </c>
      <c r="R1959" s="7">
        <f t="shared" si="123"/>
        <v>76.138500000000008</v>
      </c>
      <c r="S1959" s="12" t="s">
        <v>8318</v>
      </c>
      <c r="T1959" t="s">
        <v>8348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7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9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>
        <f t="shared" si="122"/>
        <v>1435.5717142857143</v>
      </c>
      <c r="O1960" s="22">
        <f t="shared" si="120"/>
        <v>41326.987974537034</v>
      </c>
      <c r="P1960" s="18">
        <f t="shared" si="121"/>
        <v>41356.94630787037</v>
      </c>
      <c r="Q1960" t="s">
        <v>8295</v>
      </c>
      <c r="R1960" s="7">
        <f t="shared" si="123"/>
        <v>74.107684365781708</v>
      </c>
      <c r="S1960" s="12" t="s">
        <v>8318</v>
      </c>
      <c r="T1960" t="s">
        <v>8348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7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9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>
        <f t="shared" si="122"/>
        <v>156.73439999999999</v>
      </c>
      <c r="O1961" s="22">
        <f t="shared" si="120"/>
        <v>41871.845601851855</v>
      </c>
      <c r="P1961" s="18">
        <f t="shared" si="121"/>
        <v>41913</v>
      </c>
      <c r="Q1961" t="s">
        <v>8295</v>
      </c>
      <c r="R1961" s="7">
        <f t="shared" si="123"/>
        <v>36.965660377358489</v>
      </c>
      <c r="S1961" s="12" t="s">
        <v>8318</v>
      </c>
      <c r="T1961" t="s">
        <v>8348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7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9">
        <v>1419151341</v>
      </c>
      <c r="J1962">
        <v>1416559341</v>
      </c>
      <c r="K1962" t="b">
        <v>1</v>
      </c>
      <c r="L1962">
        <v>33</v>
      </c>
      <c r="M1962" t="b">
        <v>1</v>
      </c>
      <c r="N1962" s="11">
        <f t="shared" si="122"/>
        <v>117.90285714285716</v>
      </c>
      <c r="O1962" s="22">
        <f t="shared" si="120"/>
        <v>41964.362743055557</v>
      </c>
      <c r="P1962" s="18">
        <f t="shared" si="121"/>
        <v>41994.362743055557</v>
      </c>
      <c r="Q1962" t="s">
        <v>8295</v>
      </c>
      <c r="R1962" s="7">
        <f t="shared" si="123"/>
        <v>2500.969696969697</v>
      </c>
      <c r="S1962" s="12" t="s">
        <v>8318</v>
      </c>
      <c r="T1962" t="s">
        <v>8348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7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9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>
        <f t="shared" si="122"/>
        <v>1105.3811999999998</v>
      </c>
      <c r="O1963" s="22">
        <f t="shared" si="120"/>
        <v>41148.194641203707</v>
      </c>
      <c r="P1963" s="18">
        <f t="shared" si="121"/>
        <v>41188.165972222225</v>
      </c>
      <c r="Q1963" t="s">
        <v>8295</v>
      </c>
      <c r="R1963" s="7">
        <f t="shared" si="123"/>
        <v>67.690214329454989</v>
      </c>
      <c r="S1963" s="12" t="s">
        <v>8318</v>
      </c>
      <c r="T1963" t="s">
        <v>8348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7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9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>
        <f t="shared" si="122"/>
        <v>192.92499999999998</v>
      </c>
      <c r="O1964" s="22">
        <f t="shared" si="120"/>
        <v>41742.780509259261</v>
      </c>
      <c r="P1964" s="18">
        <f t="shared" si="121"/>
        <v>41772.780509259261</v>
      </c>
      <c r="Q1964" t="s">
        <v>8295</v>
      </c>
      <c r="R1964" s="7">
        <f t="shared" si="123"/>
        <v>63.04738562091503</v>
      </c>
      <c r="S1964" s="12" t="s">
        <v>8318</v>
      </c>
      <c r="T1964" t="s">
        <v>8348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7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9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>
        <f t="shared" si="122"/>
        <v>126.8842105263158</v>
      </c>
      <c r="O1965" s="22">
        <f t="shared" si="120"/>
        <v>41863.429791666669</v>
      </c>
      <c r="P1965" s="18">
        <f t="shared" si="121"/>
        <v>41898.429791666669</v>
      </c>
      <c r="Q1965" t="s">
        <v>8295</v>
      </c>
      <c r="R1965" s="7">
        <f t="shared" si="123"/>
        <v>117.6</v>
      </c>
      <c r="S1965" s="12" t="s">
        <v>8318</v>
      </c>
      <c r="T1965" t="s">
        <v>8348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7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9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>
        <f t="shared" si="122"/>
        <v>259.57748878923763</v>
      </c>
      <c r="O1966" s="22">
        <f t="shared" si="120"/>
        <v>42452.272824074069</v>
      </c>
      <c r="P1966" s="18">
        <f t="shared" si="121"/>
        <v>42482.272824074069</v>
      </c>
      <c r="Q1966" t="s">
        <v>8295</v>
      </c>
      <c r="R1966" s="7">
        <f t="shared" si="123"/>
        <v>180.75185011709601</v>
      </c>
      <c r="S1966" s="12" t="s">
        <v>8318</v>
      </c>
      <c r="T1966" t="s">
        <v>8348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9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>
        <f t="shared" si="122"/>
        <v>262.27999999999997</v>
      </c>
      <c r="O1967" s="22">
        <f t="shared" si="120"/>
        <v>40898.089236111111</v>
      </c>
      <c r="P1967" s="18">
        <f t="shared" si="121"/>
        <v>40920.041666666664</v>
      </c>
      <c r="Q1967" t="s">
        <v>8295</v>
      </c>
      <c r="R1967" s="7">
        <f t="shared" si="123"/>
        <v>127.32038834951456</v>
      </c>
      <c r="S1967" s="12" t="s">
        <v>8318</v>
      </c>
      <c r="T1967" t="s">
        <v>8348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7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9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>
        <f t="shared" si="122"/>
        <v>206.74309000000002</v>
      </c>
      <c r="O1968" s="22">
        <f t="shared" si="120"/>
        <v>41835.540486111109</v>
      </c>
      <c r="P1968" s="18">
        <f t="shared" si="121"/>
        <v>41865.540486111109</v>
      </c>
      <c r="Q1968" t="s">
        <v>8295</v>
      </c>
      <c r="R1968" s="7">
        <f t="shared" si="123"/>
        <v>136.6444745538665</v>
      </c>
      <c r="S1968" s="12" t="s">
        <v>8318</v>
      </c>
      <c r="T1968" t="s">
        <v>8348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7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>
        <f t="shared" si="122"/>
        <v>370.13</v>
      </c>
      <c r="O1969" s="22">
        <f t="shared" si="120"/>
        <v>41730.663530092592</v>
      </c>
      <c r="P1969" s="18">
        <f t="shared" si="121"/>
        <v>41760.663530092592</v>
      </c>
      <c r="Q1969" t="s">
        <v>8295</v>
      </c>
      <c r="R1969" s="7">
        <f t="shared" si="123"/>
        <v>182.78024691358024</v>
      </c>
      <c r="S1969" s="12" t="s">
        <v>8318</v>
      </c>
      <c r="T1969" t="s">
        <v>8348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7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9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>
        <f t="shared" si="122"/>
        <v>284.96600000000001</v>
      </c>
      <c r="O1970" s="22">
        <f t="shared" si="120"/>
        <v>42676.586979166663</v>
      </c>
      <c r="P1970" s="18">
        <f t="shared" si="121"/>
        <v>42707.628645833334</v>
      </c>
      <c r="Q1970" t="s">
        <v>8295</v>
      </c>
      <c r="R1970" s="7">
        <f t="shared" si="123"/>
        <v>279.37843137254902</v>
      </c>
      <c r="S1970" s="12" t="s">
        <v>8318</v>
      </c>
      <c r="T1970" t="s">
        <v>8348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7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9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>
        <f t="shared" si="122"/>
        <v>579.08000000000004</v>
      </c>
      <c r="O1971" s="22">
        <f t="shared" si="120"/>
        <v>42557.792453703703</v>
      </c>
      <c r="P1971" s="18">
        <f t="shared" si="121"/>
        <v>42587.792453703703</v>
      </c>
      <c r="Q1971" t="s">
        <v>8295</v>
      </c>
      <c r="R1971" s="7">
        <f t="shared" si="123"/>
        <v>61.375728669846318</v>
      </c>
      <c r="S1971" s="12" t="s">
        <v>8318</v>
      </c>
      <c r="T1971" t="s">
        <v>8348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7">
        <v>5000</v>
      </c>
      <c r="E1972">
        <v>56590</v>
      </c>
      <c r="F1972" t="s">
        <v>8219</v>
      </c>
      <c r="G1972" t="s">
        <v>8224</v>
      </c>
      <c r="H1972" t="s">
        <v>8246</v>
      </c>
      <c r="I1972" s="9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>
        <f t="shared" si="122"/>
        <v>1131.8</v>
      </c>
      <c r="O1972" s="22">
        <f t="shared" si="120"/>
        <v>41324.193298611113</v>
      </c>
      <c r="P1972" s="18">
        <f t="shared" si="121"/>
        <v>41384.151631944449</v>
      </c>
      <c r="Q1972" t="s">
        <v>8295</v>
      </c>
      <c r="R1972" s="7">
        <f t="shared" si="123"/>
        <v>80.727532097004286</v>
      </c>
      <c r="S1972" s="12" t="s">
        <v>8318</v>
      </c>
      <c r="T1972" t="s">
        <v>8348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7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9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>
        <f t="shared" si="122"/>
        <v>263.02771750000005</v>
      </c>
      <c r="O1973" s="22">
        <f t="shared" si="120"/>
        <v>41561.500706018516</v>
      </c>
      <c r="P1973" s="18">
        <f t="shared" si="121"/>
        <v>41593.166666666664</v>
      </c>
      <c r="Q1973" t="s">
        <v>8295</v>
      </c>
      <c r="R1973" s="7">
        <f t="shared" si="123"/>
        <v>272.35590732591254</v>
      </c>
      <c r="S1973" s="12" t="s">
        <v>8318</v>
      </c>
      <c r="T1973" t="s">
        <v>8348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7">
        <v>2500</v>
      </c>
      <c r="E1974">
        <v>16862</v>
      </c>
      <c r="F1974" t="s">
        <v>8219</v>
      </c>
      <c r="G1974" t="s">
        <v>8224</v>
      </c>
      <c r="H1974" t="s">
        <v>8246</v>
      </c>
      <c r="I1974" s="9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>
        <f t="shared" si="122"/>
        <v>674.48</v>
      </c>
      <c r="O1974" s="22">
        <f t="shared" si="120"/>
        <v>41201.012083333335</v>
      </c>
      <c r="P1974" s="18">
        <f t="shared" si="121"/>
        <v>41231.053749999999</v>
      </c>
      <c r="Q1974" t="s">
        <v>8295</v>
      </c>
      <c r="R1974" s="7">
        <f t="shared" si="123"/>
        <v>70.848739495798313</v>
      </c>
      <c r="S1974" s="12" t="s">
        <v>8318</v>
      </c>
      <c r="T1974" t="s">
        <v>8348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7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9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>
        <f t="shared" si="122"/>
        <v>256.83081313131316</v>
      </c>
      <c r="O1975" s="22">
        <f t="shared" si="120"/>
        <v>42549.722962962958</v>
      </c>
      <c r="P1975" s="18">
        <f t="shared" si="121"/>
        <v>42588.291666666672</v>
      </c>
      <c r="Q1975" t="s">
        <v>8295</v>
      </c>
      <c r="R1975" s="7">
        <f t="shared" si="123"/>
        <v>247.94003412969283</v>
      </c>
      <c r="S1975" s="12" t="s">
        <v>8318</v>
      </c>
      <c r="T1975" t="s">
        <v>8348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7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9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>
        <f t="shared" si="122"/>
        <v>375.49599999999998</v>
      </c>
      <c r="O1976" s="22">
        <f t="shared" si="120"/>
        <v>41445.334131944444</v>
      </c>
      <c r="P1976" s="18">
        <f t="shared" si="121"/>
        <v>41505.334131944444</v>
      </c>
      <c r="Q1976" t="s">
        <v>8295</v>
      </c>
      <c r="R1976" s="7">
        <f t="shared" si="123"/>
        <v>186.81393034825871</v>
      </c>
      <c r="S1976" s="12" t="s">
        <v>8318</v>
      </c>
      <c r="T1976" t="s">
        <v>8348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9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>
        <f t="shared" si="122"/>
        <v>208.70837499999996</v>
      </c>
      <c r="O1977" s="22">
        <f t="shared" si="120"/>
        <v>41313.755219907405</v>
      </c>
      <c r="P1977" s="18">
        <f t="shared" si="121"/>
        <v>41343.755219907405</v>
      </c>
      <c r="Q1977" t="s">
        <v>8295</v>
      </c>
      <c r="R1977" s="7">
        <f t="shared" si="123"/>
        <v>131.98948616600788</v>
      </c>
      <c r="S1977" s="12" t="s">
        <v>8318</v>
      </c>
      <c r="T1977" t="s">
        <v>8348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7">
        <v>4000</v>
      </c>
      <c r="E1978">
        <v>13864</v>
      </c>
      <c r="F1978" t="s">
        <v>8219</v>
      </c>
      <c r="G1978" t="s">
        <v>8225</v>
      </c>
      <c r="H1978" t="s">
        <v>8247</v>
      </c>
      <c r="I1978" s="9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>
        <f t="shared" si="122"/>
        <v>346.6</v>
      </c>
      <c r="O1978" s="22">
        <f t="shared" si="120"/>
        <v>41438.899594907409</v>
      </c>
      <c r="P1978" s="18">
        <f t="shared" si="121"/>
        <v>41468.899594907409</v>
      </c>
      <c r="Q1978" t="s">
        <v>8295</v>
      </c>
      <c r="R1978" s="7">
        <f t="shared" si="123"/>
        <v>29.310782241014799</v>
      </c>
      <c r="S1978" s="12" t="s">
        <v>8318</v>
      </c>
      <c r="T1978" t="s">
        <v>8348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7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>
        <f t="shared" si="122"/>
        <v>402.33</v>
      </c>
      <c r="O1979" s="22">
        <f t="shared" si="120"/>
        <v>42311.216898148152</v>
      </c>
      <c r="P1979" s="18">
        <f t="shared" si="121"/>
        <v>42357.332638888889</v>
      </c>
      <c r="Q1979" t="s">
        <v>8295</v>
      </c>
      <c r="R1979" s="7">
        <f t="shared" si="123"/>
        <v>245.02436053593178</v>
      </c>
      <c r="S1979" s="12" t="s">
        <v>8318</v>
      </c>
      <c r="T1979" t="s">
        <v>8348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7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9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>
        <f t="shared" si="122"/>
        <v>1026.8451399999999</v>
      </c>
      <c r="O1980" s="22">
        <f t="shared" si="120"/>
        <v>41039.225601851853</v>
      </c>
      <c r="P1980" s="18">
        <f t="shared" si="121"/>
        <v>41072.291666666664</v>
      </c>
      <c r="Q1980" t="s">
        <v>8295</v>
      </c>
      <c r="R1980" s="7">
        <f t="shared" si="123"/>
        <v>1323.2540463917526</v>
      </c>
      <c r="S1980" s="12" t="s">
        <v>8318</v>
      </c>
      <c r="T1980" t="s">
        <v>8348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7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9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>
        <f t="shared" si="122"/>
        <v>114.901155</v>
      </c>
      <c r="O1981" s="22">
        <f t="shared" si="120"/>
        <v>42290.460023148145</v>
      </c>
      <c r="P1981" s="18">
        <f t="shared" si="121"/>
        <v>42327.207638888889</v>
      </c>
      <c r="Q1981" t="s">
        <v>8295</v>
      </c>
      <c r="R1981" s="7">
        <f t="shared" si="123"/>
        <v>282.65966789667897</v>
      </c>
      <c r="S1981" s="12" t="s">
        <v>8318</v>
      </c>
      <c r="T1981" t="s">
        <v>8348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7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9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>
        <f t="shared" si="122"/>
        <v>354.82402000000002</v>
      </c>
      <c r="O1982" s="22">
        <f t="shared" si="120"/>
        <v>42423.542384259257</v>
      </c>
      <c r="P1982" s="18">
        <f t="shared" si="121"/>
        <v>42463.500717592593</v>
      </c>
      <c r="Q1982" t="s">
        <v>8295</v>
      </c>
      <c r="R1982" s="7">
        <f t="shared" si="123"/>
        <v>91.214401028277635</v>
      </c>
      <c r="S1982" s="12" t="s">
        <v>8318</v>
      </c>
      <c r="T1982" t="s">
        <v>8348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7">
        <v>7500</v>
      </c>
      <c r="E1983">
        <v>381</v>
      </c>
      <c r="F1983" t="s">
        <v>8221</v>
      </c>
      <c r="G1983" t="s">
        <v>8229</v>
      </c>
      <c r="H1983" t="s">
        <v>8251</v>
      </c>
      <c r="I1983" s="9">
        <v>1404926665</v>
      </c>
      <c r="J1983">
        <v>1402334665</v>
      </c>
      <c r="K1983" t="b">
        <v>0</v>
      </c>
      <c r="L1983">
        <v>12</v>
      </c>
      <c r="M1983" t="b">
        <v>0</v>
      </c>
      <c r="N1983" s="11">
        <f t="shared" si="122"/>
        <v>5.08</v>
      </c>
      <c r="O1983" s="22">
        <f t="shared" si="120"/>
        <v>41799.725289351853</v>
      </c>
      <c r="P1983" s="18">
        <f t="shared" si="121"/>
        <v>41829.725289351853</v>
      </c>
      <c r="Q1983" t="s">
        <v>8296</v>
      </c>
      <c r="R1983" s="7">
        <f t="shared" si="123"/>
        <v>31.75</v>
      </c>
      <c r="S1983" s="12" t="s">
        <v>8337</v>
      </c>
      <c r="T1983" t="s">
        <v>8349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7">
        <v>180000</v>
      </c>
      <c r="E1984">
        <v>0</v>
      </c>
      <c r="F1984" t="s">
        <v>8221</v>
      </c>
      <c r="G1984" t="s">
        <v>8231</v>
      </c>
      <c r="H1984" t="s">
        <v>8252</v>
      </c>
      <c r="I1984" s="9">
        <v>1480863887</v>
      </c>
      <c r="J1984">
        <v>1478268287</v>
      </c>
      <c r="K1984" t="b">
        <v>0</v>
      </c>
      <c r="L1984">
        <v>0</v>
      </c>
      <c r="M1984" t="b">
        <v>0</v>
      </c>
      <c r="N1984" s="11">
        <f t="shared" si="122"/>
        <v>0</v>
      </c>
      <c r="O1984" s="22">
        <f t="shared" si="120"/>
        <v>42678.586655092593</v>
      </c>
      <c r="P1984" s="18">
        <f t="shared" si="121"/>
        <v>42708.628321759257</v>
      </c>
      <c r="Q1984" t="s">
        <v>8296</v>
      </c>
      <c r="R1984" s="7" t="e">
        <f t="shared" si="123"/>
        <v>#DIV/0!</v>
      </c>
      <c r="S1984" s="12" t="s">
        <v>8337</v>
      </c>
      <c r="T1984" t="s">
        <v>8349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7">
        <v>33000</v>
      </c>
      <c r="E1985">
        <v>1419</v>
      </c>
      <c r="F1985" t="s">
        <v>8221</v>
      </c>
      <c r="G1985" t="s">
        <v>8224</v>
      </c>
      <c r="H1985" t="s">
        <v>8246</v>
      </c>
      <c r="I1985" s="9">
        <v>1472799600</v>
      </c>
      <c r="J1985">
        <v>1470874618</v>
      </c>
      <c r="K1985" t="b">
        <v>0</v>
      </c>
      <c r="L1985">
        <v>16</v>
      </c>
      <c r="M1985" t="b">
        <v>0</v>
      </c>
      <c r="N1985" s="11">
        <f t="shared" si="122"/>
        <v>4.3</v>
      </c>
      <c r="O1985" s="22">
        <f t="shared" si="120"/>
        <v>42593.011782407411</v>
      </c>
      <c r="P1985" s="18">
        <f t="shared" si="121"/>
        <v>42615.291666666672</v>
      </c>
      <c r="Q1985" t="s">
        <v>8296</v>
      </c>
      <c r="R1985" s="7">
        <f t="shared" si="123"/>
        <v>88.6875</v>
      </c>
      <c r="S1985" s="12" t="s">
        <v>8337</v>
      </c>
      <c r="T1985" t="s">
        <v>8349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7">
        <v>15000</v>
      </c>
      <c r="E1986">
        <v>3172</v>
      </c>
      <c r="F1986" t="s">
        <v>8221</v>
      </c>
      <c r="G1986" t="s">
        <v>8224</v>
      </c>
      <c r="H1986" t="s">
        <v>8246</v>
      </c>
      <c r="I1986" s="9">
        <v>1417377481</v>
      </c>
      <c r="J1986">
        <v>1412189881</v>
      </c>
      <c r="K1986" t="b">
        <v>0</v>
      </c>
      <c r="L1986">
        <v>7</v>
      </c>
      <c r="M1986" t="b">
        <v>0</v>
      </c>
      <c r="N1986" s="11">
        <f t="shared" si="122"/>
        <v>21.146666666666665</v>
      </c>
      <c r="O1986" s="22">
        <f t="shared" ref="O1986:O2049" si="124">(((J1986/60)/60)/24)+DATE(1970,1,1)</f>
        <v>41913.790289351848</v>
      </c>
      <c r="P1986" s="18">
        <f t="shared" ref="P1986:P2049" si="125">(((I1986/60)/60)/24)+DATE(1970,1,1)</f>
        <v>41973.831956018519</v>
      </c>
      <c r="Q1986" t="s">
        <v>8296</v>
      </c>
      <c r="R1986" s="7">
        <f t="shared" si="123"/>
        <v>453.14285714285717</v>
      </c>
      <c r="S1986" s="12" t="s">
        <v>8337</v>
      </c>
      <c r="T1986" t="s">
        <v>8349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7">
        <v>1600</v>
      </c>
      <c r="E1987">
        <v>51</v>
      </c>
      <c r="F1987" t="s">
        <v>8221</v>
      </c>
      <c r="G1987" t="s">
        <v>8225</v>
      </c>
      <c r="H1987" t="s">
        <v>8247</v>
      </c>
      <c r="I1987" s="9">
        <v>1470178800</v>
      </c>
      <c r="J1987">
        <v>1467650771</v>
      </c>
      <c r="K1987" t="b">
        <v>0</v>
      </c>
      <c r="L1987">
        <v>4</v>
      </c>
      <c r="M1987" t="b">
        <v>0</v>
      </c>
      <c r="N1987" s="11">
        <f t="shared" ref="N1987:N2050" si="126">E1987/D1987*100</f>
        <v>3.1875</v>
      </c>
      <c r="O1987" s="22">
        <f t="shared" si="124"/>
        <v>42555.698738425926</v>
      </c>
      <c r="P1987" s="18">
        <f t="shared" si="125"/>
        <v>42584.958333333328</v>
      </c>
      <c r="Q1987" t="s">
        <v>8296</v>
      </c>
      <c r="R1987" s="7">
        <f t="shared" ref="R1987:R2050" si="127">E1987/L1987</f>
        <v>12.75</v>
      </c>
      <c r="S1987" s="12" t="s">
        <v>8337</v>
      </c>
      <c r="T1987" t="s">
        <v>8349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7">
        <v>2000</v>
      </c>
      <c r="E1988">
        <v>1</v>
      </c>
      <c r="F1988" t="s">
        <v>8221</v>
      </c>
      <c r="G1988" t="s">
        <v>8225</v>
      </c>
      <c r="H1988" t="s">
        <v>8247</v>
      </c>
      <c r="I1988" s="9">
        <v>1457947483</v>
      </c>
      <c r="J1988">
        <v>1455359083</v>
      </c>
      <c r="K1988" t="b">
        <v>0</v>
      </c>
      <c r="L1988">
        <v>1</v>
      </c>
      <c r="M1988" t="b">
        <v>0</v>
      </c>
      <c r="N1988" s="11">
        <f t="shared" si="126"/>
        <v>0.05</v>
      </c>
      <c r="O1988" s="22">
        <f t="shared" si="124"/>
        <v>42413.433831018512</v>
      </c>
      <c r="P1988" s="18">
        <f t="shared" si="125"/>
        <v>42443.392164351855</v>
      </c>
      <c r="Q1988" t="s">
        <v>8296</v>
      </c>
      <c r="R1988" s="7">
        <f t="shared" si="127"/>
        <v>1</v>
      </c>
      <c r="S1988" s="12" t="s">
        <v>8337</v>
      </c>
      <c r="T1988" t="s">
        <v>8349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7">
        <v>5500</v>
      </c>
      <c r="E1989">
        <v>2336</v>
      </c>
      <c r="F1989" t="s">
        <v>8221</v>
      </c>
      <c r="G1989" t="s">
        <v>8225</v>
      </c>
      <c r="H1989" t="s">
        <v>8247</v>
      </c>
      <c r="I1989" s="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>
        <f t="shared" si="126"/>
        <v>42.472727272727276</v>
      </c>
      <c r="O1989" s="22">
        <f t="shared" si="124"/>
        <v>42034.639768518522</v>
      </c>
      <c r="P1989" s="18">
        <f t="shared" si="125"/>
        <v>42064.639768518522</v>
      </c>
      <c r="Q1989" t="s">
        <v>8296</v>
      </c>
      <c r="R1989" s="7">
        <f t="shared" si="127"/>
        <v>83.428571428571431</v>
      </c>
      <c r="S1989" s="12" t="s">
        <v>8337</v>
      </c>
      <c r="T1989" t="s">
        <v>8349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7">
        <v>6000</v>
      </c>
      <c r="E1990">
        <v>25</v>
      </c>
      <c r="F1990" t="s">
        <v>8221</v>
      </c>
      <c r="G1990" t="s">
        <v>8224</v>
      </c>
      <c r="H1990" t="s">
        <v>8246</v>
      </c>
      <c r="I1990" s="9">
        <v>1440094742</v>
      </c>
      <c r="J1990">
        <v>1437502742</v>
      </c>
      <c r="K1990" t="b">
        <v>0</v>
      </c>
      <c r="L1990">
        <v>1</v>
      </c>
      <c r="M1990" t="b">
        <v>0</v>
      </c>
      <c r="N1990" s="11">
        <f t="shared" si="126"/>
        <v>0.41666666666666669</v>
      </c>
      <c r="O1990" s="22">
        <f t="shared" si="124"/>
        <v>42206.763217592597</v>
      </c>
      <c r="P1990" s="18">
        <f t="shared" si="125"/>
        <v>42236.763217592597</v>
      </c>
      <c r="Q1990" t="s">
        <v>8296</v>
      </c>
      <c r="R1990" s="7">
        <f t="shared" si="127"/>
        <v>25</v>
      </c>
      <c r="S1990" s="12" t="s">
        <v>8337</v>
      </c>
      <c r="T1990" t="s">
        <v>8349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7">
        <v>5000</v>
      </c>
      <c r="E1991">
        <v>50</v>
      </c>
      <c r="F1991" t="s">
        <v>8221</v>
      </c>
      <c r="G1991" t="s">
        <v>8224</v>
      </c>
      <c r="H1991" t="s">
        <v>8246</v>
      </c>
      <c r="I1991" s="9">
        <v>1481473208</v>
      </c>
      <c r="J1991">
        <v>1478881208</v>
      </c>
      <c r="K1991" t="b">
        <v>0</v>
      </c>
      <c r="L1991">
        <v>1</v>
      </c>
      <c r="M1991" t="b">
        <v>0</v>
      </c>
      <c r="N1991" s="11">
        <f t="shared" si="126"/>
        <v>1</v>
      </c>
      <c r="O1991" s="22">
        <f t="shared" si="124"/>
        <v>42685.680648148147</v>
      </c>
      <c r="P1991" s="18">
        <f t="shared" si="125"/>
        <v>42715.680648148147</v>
      </c>
      <c r="Q1991" t="s">
        <v>8296</v>
      </c>
      <c r="R1991" s="7">
        <f t="shared" si="127"/>
        <v>50</v>
      </c>
      <c r="S1991" s="12" t="s">
        <v>8337</v>
      </c>
      <c r="T1991" t="s">
        <v>8349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7">
        <v>3000</v>
      </c>
      <c r="E1992">
        <v>509</v>
      </c>
      <c r="F1992" t="s">
        <v>8221</v>
      </c>
      <c r="G1992" t="s">
        <v>8224</v>
      </c>
      <c r="H1992" t="s">
        <v>8246</v>
      </c>
      <c r="I1992" s="9">
        <v>1455338532</v>
      </c>
      <c r="J1992">
        <v>1454042532</v>
      </c>
      <c r="K1992" t="b">
        <v>0</v>
      </c>
      <c r="L1992">
        <v>5</v>
      </c>
      <c r="M1992" t="b">
        <v>0</v>
      </c>
      <c r="N1992" s="11">
        <f t="shared" si="126"/>
        <v>16.966666666666665</v>
      </c>
      <c r="O1992" s="22">
        <f t="shared" si="124"/>
        <v>42398.195972222224</v>
      </c>
      <c r="P1992" s="18">
        <f t="shared" si="125"/>
        <v>42413.195972222224</v>
      </c>
      <c r="Q1992" t="s">
        <v>8296</v>
      </c>
      <c r="R1992" s="7">
        <f t="shared" si="127"/>
        <v>101.8</v>
      </c>
      <c r="S1992" s="12" t="s">
        <v>8337</v>
      </c>
      <c r="T1992" t="s">
        <v>8349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7">
        <v>2000</v>
      </c>
      <c r="E1993">
        <v>140</v>
      </c>
      <c r="F1993" t="s">
        <v>8221</v>
      </c>
      <c r="G1993" t="s">
        <v>8224</v>
      </c>
      <c r="H1993" t="s">
        <v>8246</v>
      </c>
      <c r="I1993" s="9">
        <v>1435958786</v>
      </c>
      <c r="J1993">
        <v>1434144386</v>
      </c>
      <c r="K1993" t="b">
        <v>0</v>
      </c>
      <c r="L1993">
        <v>3</v>
      </c>
      <c r="M1993" t="b">
        <v>0</v>
      </c>
      <c r="N1993" s="11">
        <f t="shared" si="126"/>
        <v>7.0000000000000009</v>
      </c>
      <c r="O1993" s="22">
        <f t="shared" si="124"/>
        <v>42167.89335648148</v>
      </c>
      <c r="P1993" s="18">
        <f t="shared" si="125"/>
        <v>42188.89335648148</v>
      </c>
      <c r="Q1993" t="s">
        <v>8296</v>
      </c>
      <c r="R1993" s="7">
        <f t="shared" si="127"/>
        <v>46.666666666666664</v>
      </c>
      <c r="S1993" s="12" t="s">
        <v>8337</v>
      </c>
      <c r="T1993" t="s">
        <v>8349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7">
        <v>1500</v>
      </c>
      <c r="E1994">
        <v>2</v>
      </c>
      <c r="F1994" t="s">
        <v>8221</v>
      </c>
      <c r="G1994" t="s">
        <v>8224</v>
      </c>
      <c r="H1994" t="s">
        <v>8246</v>
      </c>
      <c r="I1994" s="9">
        <v>1424229991</v>
      </c>
      <c r="J1994">
        <v>1421637991</v>
      </c>
      <c r="K1994" t="b">
        <v>0</v>
      </c>
      <c r="L1994">
        <v>2</v>
      </c>
      <c r="M1994" t="b">
        <v>0</v>
      </c>
      <c r="N1994" s="11">
        <f t="shared" si="126"/>
        <v>0.13333333333333333</v>
      </c>
      <c r="O1994" s="22">
        <f t="shared" si="124"/>
        <v>42023.143414351856</v>
      </c>
      <c r="P1994" s="18">
        <f t="shared" si="125"/>
        <v>42053.143414351856</v>
      </c>
      <c r="Q1994" t="s">
        <v>8296</v>
      </c>
      <c r="R1994" s="7">
        <f t="shared" si="127"/>
        <v>1</v>
      </c>
      <c r="S1994" s="12" t="s">
        <v>8337</v>
      </c>
      <c r="T1994" t="s">
        <v>8349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7">
        <v>2000</v>
      </c>
      <c r="E1995">
        <v>0</v>
      </c>
      <c r="F1995" t="s">
        <v>8221</v>
      </c>
      <c r="G1995" t="s">
        <v>8225</v>
      </c>
      <c r="H1995" t="s">
        <v>8247</v>
      </c>
      <c r="I1995" s="9">
        <v>1450706837</v>
      </c>
      <c r="J1995">
        <v>1448114837</v>
      </c>
      <c r="K1995" t="b">
        <v>0</v>
      </c>
      <c r="L1995">
        <v>0</v>
      </c>
      <c r="M1995" t="b">
        <v>0</v>
      </c>
      <c r="N1995" s="11">
        <f t="shared" si="126"/>
        <v>0</v>
      </c>
      <c r="O1995" s="22">
        <f t="shared" si="124"/>
        <v>42329.58839120371</v>
      </c>
      <c r="P1995" s="18">
        <f t="shared" si="125"/>
        <v>42359.58839120371</v>
      </c>
      <c r="Q1995" t="s">
        <v>8296</v>
      </c>
      <c r="R1995" s="7" t="e">
        <f t="shared" si="127"/>
        <v>#DIV/0!</v>
      </c>
      <c r="S1995" s="12" t="s">
        <v>8337</v>
      </c>
      <c r="T1995" t="s">
        <v>8349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7">
        <v>3200</v>
      </c>
      <c r="E1996">
        <v>0</v>
      </c>
      <c r="F1996" t="s">
        <v>8221</v>
      </c>
      <c r="G1996" t="s">
        <v>8224</v>
      </c>
      <c r="H1996" t="s">
        <v>8246</v>
      </c>
      <c r="I1996" s="9">
        <v>1481072942</v>
      </c>
      <c r="J1996">
        <v>1475885342</v>
      </c>
      <c r="K1996" t="b">
        <v>0</v>
      </c>
      <c r="L1996">
        <v>0</v>
      </c>
      <c r="M1996" t="b">
        <v>0</v>
      </c>
      <c r="N1996" s="11">
        <f t="shared" si="126"/>
        <v>0</v>
      </c>
      <c r="O1996" s="22">
        <f t="shared" si="124"/>
        <v>42651.006273148145</v>
      </c>
      <c r="P1996" s="18">
        <f t="shared" si="125"/>
        <v>42711.047939814816</v>
      </c>
      <c r="Q1996" t="s">
        <v>8296</v>
      </c>
      <c r="R1996" s="7" t="e">
        <f t="shared" si="127"/>
        <v>#DIV/0!</v>
      </c>
      <c r="S1996" s="12" t="s">
        <v>8337</v>
      </c>
      <c r="T1996" t="s">
        <v>8349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7">
        <v>1000</v>
      </c>
      <c r="E1997">
        <v>78</v>
      </c>
      <c r="F1997" t="s">
        <v>8221</v>
      </c>
      <c r="G1997" t="s">
        <v>8229</v>
      </c>
      <c r="H1997" t="s">
        <v>8251</v>
      </c>
      <c r="I1997" s="9">
        <v>1437082736</v>
      </c>
      <c r="J1997">
        <v>1435354736</v>
      </c>
      <c r="K1997" t="b">
        <v>0</v>
      </c>
      <c r="L1997">
        <v>3</v>
      </c>
      <c r="M1997" t="b">
        <v>0</v>
      </c>
      <c r="N1997" s="11">
        <f t="shared" si="126"/>
        <v>7.8</v>
      </c>
      <c r="O1997" s="22">
        <f t="shared" si="124"/>
        <v>42181.902037037042</v>
      </c>
      <c r="P1997" s="18">
        <f t="shared" si="125"/>
        <v>42201.902037037042</v>
      </c>
      <c r="Q1997" t="s">
        <v>8296</v>
      </c>
      <c r="R1997" s="7">
        <f t="shared" si="127"/>
        <v>26</v>
      </c>
      <c r="S1997" s="12" t="s">
        <v>8337</v>
      </c>
      <c r="T1997" t="s">
        <v>8349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7">
        <v>133800</v>
      </c>
      <c r="E1998">
        <v>0</v>
      </c>
      <c r="F1998" t="s">
        <v>8221</v>
      </c>
      <c r="G1998" t="s">
        <v>8224</v>
      </c>
      <c r="H1998" t="s">
        <v>8246</v>
      </c>
      <c r="I1998" s="9">
        <v>1405021211</v>
      </c>
      <c r="J1998">
        <v>1402429211</v>
      </c>
      <c r="K1998" t="b">
        <v>0</v>
      </c>
      <c r="L1998">
        <v>0</v>
      </c>
      <c r="M1998" t="b">
        <v>0</v>
      </c>
      <c r="N1998" s="11">
        <f t="shared" si="126"/>
        <v>0</v>
      </c>
      <c r="O1998" s="22">
        <f t="shared" si="124"/>
        <v>41800.819571759261</v>
      </c>
      <c r="P1998" s="18">
        <f t="shared" si="125"/>
        <v>41830.819571759261</v>
      </c>
      <c r="Q1998" t="s">
        <v>8296</v>
      </c>
      <c r="R1998" s="7" t="e">
        <f t="shared" si="127"/>
        <v>#DIV/0!</v>
      </c>
      <c r="S1998" s="12" t="s">
        <v>8337</v>
      </c>
      <c r="T1998" t="s">
        <v>8349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7">
        <v>6500</v>
      </c>
      <c r="E1999">
        <v>0</v>
      </c>
      <c r="F1999" t="s">
        <v>8221</v>
      </c>
      <c r="G1999" t="s">
        <v>8224</v>
      </c>
      <c r="H1999" t="s">
        <v>8246</v>
      </c>
      <c r="I1999" s="9">
        <v>1409091612</v>
      </c>
      <c r="J1999">
        <v>1406499612</v>
      </c>
      <c r="K1999" t="b">
        <v>0</v>
      </c>
      <c r="L1999">
        <v>0</v>
      </c>
      <c r="M1999" t="b">
        <v>0</v>
      </c>
      <c r="N1999" s="11">
        <f t="shared" si="126"/>
        <v>0</v>
      </c>
      <c r="O1999" s="22">
        <f t="shared" si="124"/>
        <v>41847.930694444447</v>
      </c>
      <c r="P1999" s="18">
        <f t="shared" si="125"/>
        <v>41877.930694444447</v>
      </c>
      <c r="Q1999" t="s">
        <v>8296</v>
      </c>
      <c r="R1999" s="7" t="e">
        <f t="shared" si="127"/>
        <v>#DIV/0!</v>
      </c>
      <c r="S1999" s="12" t="s">
        <v>8337</v>
      </c>
      <c r="T1999" t="s">
        <v>8349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7">
        <v>2500</v>
      </c>
      <c r="E2000">
        <v>655</v>
      </c>
      <c r="F2000" t="s">
        <v>8221</v>
      </c>
      <c r="G2000" t="s">
        <v>8224</v>
      </c>
      <c r="H2000" t="s">
        <v>8246</v>
      </c>
      <c r="I2000" s="9">
        <v>1406861438</v>
      </c>
      <c r="J2000">
        <v>1402973438</v>
      </c>
      <c r="K2000" t="b">
        <v>0</v>
      </c>
      <c r="L2000">
        <v>3</v>
      </c>
      <c r="M2000" t="b">
        <v>0</v>
      </c>
      <c r="N2000" s="11">
        <f t="shared" si="126"/>
        <v>26.200000000000003</v>
      </c>
      <c r="O2000" s="22">
        <f t="shared" si="124"/>
        <v>41807.118495370371</v>
      </c>
      <c r="P2000" s="18">
        <f t="shared" si="125"/>
        <v>41852.118495370371</v>
      </c>
      <c r="Q2000" t="s">
        <v>8296</v>
      </c>
      <c r="R2000" s="7">
        <f t="shared" si="127"/>
        <v>218.33333333333334</v>
      </c>
      <c r="S2000" s="12" t="s">
        <v>8337</v>
      </c>
      <c r="T2000" t="s">
        <v>8349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7">
        <v>31000</v>
      </c>
      <c r="E2001">
        <v>236</v>
      </c>
      <c r="F2001" t="s">
        <v>8221</v>
      </c>
      <c r="G2001" t="s">
        <v>8225</v>
      </c>
      <c r="H2001" t="s">
        <v>8247</v>
      </c>
      <c r="I2001" s="9">
        <v>1415882108</v>
      </c>
      <c r="J2001">
        <v>1413286508</v>
      </c>
      <c r="K2001" t="b">
        <v>0</v>
      </c>
      <c r="L2001">
        <v>7</v>
      </c>
      <c r="M2001" t="b">
        <v>0</v>
      </c>
      <c r="N2001" s="11">
        <f t="shared" si="126"/>
        <v>0.76129032258064511</v>
      </c>
      <c r="O2001" s="22">
        <f t="shared" si="124"/>
        <v>41926.482731481483</v>
      </c>
      <c r="P2001" s="18">
        <f t="shared" si="125"/>
        <v>41956.524398148147</v>
      </c>
      <c r="Q2001" t="s">
        <v>8296</v>
      </c>
      <c r="R2001" s="7">
        <f t="shared" si="127"/>
        <v>33.714285714285715</v>
      </c>
      <c r="S2001" s="12" t="s">
        <v>8337</v>
      </c>
      <c r="T2001" t="s">
        <v>8349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7">
        <v>5000</v>
      </c>
      <c r="E2002">
        <v>625</v>
      </c>
      <c r="F2002" t="s">
        <v>8221</v>
      </c>
      <c r="G2002" t="s">
        <v>8229</v>
      </c>
      <c r="H2002" t="s">
        <v>8251</v>
      </c>
      <c r="I2002" s="9">
        <v>1452120613</v>
      </c>
      <c r="J2002">
        <v>1449528613</v>
      </c>
      <c r="K2002" t="b">
        <v>0</v>
      </c>
      <c r="L2002">
        <v>25</v>
      </c>
      <c r="M2002" t="b">
        <v>0</v>
      </c>
      <c r="N2002" s="11">
        <f t="shared" si="126"/>
        <v>12.5</v>
      </c>
      <c r="O2002" s="22">
        <f t="shared" si="124"/>
        <v>42345.951539351852</v>
      </c>
      <c r="P2002" s="18">
        <f t="shared" si="125"/>
        <v>42375.951539351852</v>
      </c>
      <c r="Q2002" t="s">
        <v>8296</v>
      </c>
      <c r="R2002" s="7">
        <f t="shared" si="127"/>
        <v>25</v>
      </c>
      <c r="S2002" s="12" t="s">
        <v>8337</v>
      </c>
      <c r="T2002" t="s">
        <v>8349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7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9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>
        <f t="shared" si="126"/>
        <v>382.12909090909091</v>
      </c>
      <c r="O2003" s="22">
        <f t="shared" si="124"/>
        <v>42136.209675925929</v>
      </c>
      <c r="P2003" s="18">
        <f t="shared" si="125"/>
        <v>42167.833333333328</v>
      </c>
      <c r="Q2003" t="s">
        <v>8295</v>
      </c>
      <c r="R2003" s="7">
        <f t="shared" si="127"/>
        <v>128.38790470372632</v>
      </c>
      <c r="S2003" s="12" t="s">
        <v>8318</v>
      </c>
      <c r="T2003" t="s">
        <v>8348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7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9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>
        <f t="shared" si="126"/>
        <v>216.79422000000002</v>
      </c>
      <c r="O2004" s="22">
        <f t="shared" si="124"/>
        <v>42728.71230324074</v>
      </c>
      <c r="P2004" s="18">
        <f t="shared" si="125"/>
        <v>42758.71230324074</v>
      </c>
      <c r="Q2004" t="s">
        <v>8295</v>
      </c>
      <c r="R2004" s="7">
        <f t="shared" si="127"/>
        <v>78.834261818181815</v>
      </c>
      <c r="S2004" s="12" t="s">
        <v>8318</v>
      </c>
      <c r="T2004" t="s">
        <v>8348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7">
        <v>500</v>
      </c>
      <c r="E2005">
        <v>1560</v>
      </c>
      <c r="F2005" t="s">
        <v>8219</v>
      </c>
      <c r="G2005" t="s">
        <v>8224</v>
      </c>
      <c r="H2005" t="s">
        <v>8246</v>
      </c>
      <c r="I2005" s="9">
        <v>1278111600</v>
      </c>
      <c r="J2005">
        <v>1276830052</v>
      </c>
      <c r="K2005" t="b">
        <v>1</v>
      </c>
      <c r="L2005">
        <v>17</v>
      </c>
      <c r="M2005" t="b">
        <v>1</v>
      </c>
      <c r="N2005" s="11">
        <f t="shared" si="126"/>
        <v>312</v>
      </c>
      <c r="O2005" s="22">
        <f t="shared" si="124"/>
        <v>40347.125601851854</v>
      </c>
      <c r="P2005" s="18">
        <f t="shared" si="125"/>
        <v>40361.958333333336</v>
      </c>
      <c r="Q2005" t="s">
        <v>8295</v>
      </c>
      <c r="R2005" s="7">
        <f t="shared" si="127"/>
        <v>91.764705882352942</v>
      </c>
      <c r="S2005" s="12" t="s">
        <v>8318</v>
      </c>
      <c r="T2005" t="s">
        <v>8348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7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9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>
        <f t="shared" si="126"/>
        <v>234.42048</v>
      </c>
      <c r="O2006" s="22">
        <f t="shared" si="124"/>
        <v>41800.604895833334</v>
      </c>
      <c r="P2006" s="18">
        <f t="shared" si="125"/>
        <v>41830.604895833334</v>
      </c>
      <c r="Q2006" t="s">
        <v>8295</v>
      </c>
      <c r="R2006" s="7">
        <f t="shared" si="127"/>
        <v>331.10237288135596</v>
      </c>
      <c r="S2006" s="12" t="s">
        <v>8318</v>
      </c>
      <c r="T2006" t="s">
        <v>8348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9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>
        <f t="shared" si="126"/>
        <v>123.68010000000001</v>
      </c>
      <c r="O2007" s="22">
        <f t="shared" si="124"/>
        <v>41535.812708333331</v>
      </c>
      <c r="P2007" s="18">
        <f t="shared" si="125"/>
        <v>41563.165972222225</v>
      </c>
      <c r="Q2007" t="s">
        <v>8295</v>
      </c>
      <c r="R2007" s="7">
        <f t="shared" si="127"/>
        <v>194.26193717277485</v>
      </c>
      <c r="S2007" s="12" t="s">
        <v>8318</v>
      </c>
      <c r="T2007" t="s">
        <v>8348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7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9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>
        <f t="shared" si="126"/>
        <v>247.84</v>
      </c>
      <c r="O2008" s="22">
        <f t="shared" si="124"/>
        <v>41941.500520833331</v>
      </c>
      <c r="P2008" s="18">
        <f t="shared" si="125"/>
        <v>41976.542187500003</v>
      </c>
      <c r="Q2008" t="s">
        <v>8295</v>
      </c>
      <c r="R2008" s="7">
        <f t="shared" si="127"/>
        <v>408.97689768976898</v>
      </c>
      <c r="S2008" s="12" t="s">
        <v>8318</v>
      </c>
      <c r="T2008" t="s">
        <v>8348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7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>
        <f t="shared" si="126"/>
        <v>115.7092</v>
      </c>
      <c r="O2009" s="22">
        <f t="shared" si="124"/>
        <v>40347.837800925925</v>
      </c>
      <c r="P2009" s="18">
        <f t="shared" si="125"/>
        <v>40414.166666666664</v>
      </c>
      <c r="Q2009" t="s">
        <v>8295</v>
      </c>
      <c r="R2009" s="7">
        <f t="shared" si="127"/>
        <v>84.459270072992695</v>
      </c>
      <c r="S2009" s="12" t="s">
        <v>8318</v>
      </c>
      <c r="T2009" t="s">
        <v>8348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7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9">
        <v>1316442622</v>
      </c>
      <c r="J2010">
        <v>1312641022</v>
      </c>
      <c r="K2010" t="b">
        <v>1</v>
      </c>
      <c r="L2010">
        <v>41</v>
      </c>
      <c r="M2010" t="b">
        <v>1</v>
      </c>
      <c r="N2010" s="11">
        <f t="shared" si="126"/>
        <v>117.07484768810599</v>
      </c>
      <c r="O2010" s="22">
        <f t="shared" si="124"/>
        <v>40761.604421296295</v>
      </c>
      <c r="P2010" s="18">
        <f t="shared" si="125"/>
        <v>40805.604421296295</v>
      </c>
      <c r="Q2010" t="s">
        <v>8295</v>
      </c>
      <c r="R2010" s="7">
        <f t="shared" si="127"/>
        <v>44.853658536585364</v>
      </c>
      <c r="S2010" s="12" t="s">
        <v>8318</v>
      </c>
      <c r="T2010" t="s">
        <v>8348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7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9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>
        <f t="shared" si="126"/>
        <v>305.15800000000002</v>
      </c>
      <c r="O2011" s="22">
        <f t="shared" si="124"/>
        <v>42661.323414351849</v>
      </c>
      <c r="P2011" s="18">
        <f t="shared" si="125"/>
        <v>42697.365081018521</v>
      </c>
      <c r="Q2011" t="s">
        <v>8295</v>
      </c>
      <c r="R2011" s="7">
        <f t="shared" si="127"/>
        <v>383.3643216080402</v>
      </c>
      <c r="S2011" s="12" t="s">
        <v>8318</v>
      </c>
      <c r="T2011" t="s">
        <v>8348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7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9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>
        <f t="shared" si="126"/>
        <v>320.05299999999994</v>
      </c>
      <c r="O2012" s="22">
        <f t="shared" si="124"/>
        <v>42570.996423611112</v>
      </c>
      <c r="P2012" s="18">
        <f t="shared" si="125"/>
        <v>42600.996423611112</v>
      </c>
      <c r="Q2012" t="s">
        <v>8295</v>
      </c>
      <c r="R2012" s="7">
        <f t="shared" si="127"/>
        <v>55.276856649395505</v>
      </c>
      <c r="S2012" s="12" t="s">
        <v>8318</v>
      </c>
      <c r="T2012" t="s">
        <v>8348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7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9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>
        <f t="shared" si="126"/>
        <v>819.56399999999996</v>
      </c>
      <c r="O2013" s="22">
        <f t="shared" si="124"/>
        <v>42347.358483796299</v>
      </c>
      <c r="P2013" s="18">
        <f t="shared" si="125"/>
        <v>42380.958333333328</v>
      </c>
      <c r="Q2013" t="s">
        <v>8295</v>
      </c>
      <c r="R2013" s="7">
        <f t="shared" si="127"/>
        <v>422.02059732234807</v>
      </c>
      <c r="S2013" s="12" t="s">
        <v>8318</v>
      </c>
      <c r="T2013" t="s">
        <v>8348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7">
        <v>5000</v>
      </c>
      <c r="E2014">
        <v>11745</v>
      </c>
      <c r="F2014" t="s">
        <v>8219</v>
      </c>
      <c r="G2014" t="s">
        <v>8224</v>
      </c>
      <c r="H2014" t="s">
        <v>8246</v>
      </c>
      <c r="I2014" s="9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>
        <f t="shared" si="126"/>
        <v>234.90000000000003</v>
      </c>
      <c r="O2014" s="22">
        <f t="shared" si="124"/>
        <v>42010.822233796294</v>
      </c>
      <c r="P2014" s="18">
        <f t="shared" si="125"/>
        <v>42040.822233796294</v>
      </c>
      <c r="Q2014" t="s">
        <v>8295</v>
      </c>
      <c r="R2014" s="7">
        <f t="shared" si="127"/>
        <v>64.180327868852459</v>
      </c>
      <c r="S2014" s="12" t="s">
        <v>8318</v>
      </c>
      <c r="T2014" t="s">
        <v>8348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7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9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>
        <f t="shared" si="126"/>
        <v>494.91374999999999</v>
      </c>
      <c r="O2015" s="22">
        <f t="shared" si="124"/>
        <v>42499.960810185185</v>
      </c>
      <c r="P2015" s="18">
        <f t="shared" si="125"/>
        <v>42559.960810185185</v>
      </c>
      <c r="Q2015" t="s">
        <v>8295</v>
      </c>
      <c r="R2015" s="7">
        <f t="shared" si="127"/>
        <v>173.57781674704077</v>
      </c>
      <c r="S2015" s="12" t="s">
        <v>8318</v>
      </c>
      <c r="T2015" t="s">
        <v>8348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7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9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>
        <f t="shared" si="126"/>
        <v>7813.7822333333334</v>
      </c>
      <c r="O2016" s="22">
        <f t="shared" si="124"/>
        <v>41324.214571759258</v>
      </c>
      <c r="P2016" s="18">
        <f t="shared" si="125"/>
        <v>41358.172905092593</v>
      </c>
      <c r="Q2016" t="s">
        <v>8295</v>
      </c>
      <c r="R2016" s="7">
        <f t="shared" si="127"/>
        <v>88.601680840609291</v>
      </c>
      <c r="S2016" s="12" t="s">
        <v>8318</v>
      </c>
      <c r="T2016" t="s">
        <v>8348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9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>
        <f t="shared" si="126"/>
        <v>113.00013888888888</v>
      </c>
      <c r="O2017" s="22">
        <f t="shared" si="124"/>
        <v>40765.876886574071</v>
      </c>
      <c r="P2017" s="18">
        <f t="shared" si="125"/>
        <v>40795.876886574071</v>
      </c>
      <c r="Q2017" t="s">
        <v>8295</v>
      </c>
      <c r="R2017" s="7">
        <f t="shared" si="127"/>
        <v>50.222283950617282</v>
      </c>
      <c r="S2017" s="12" t="s">
        <v>8318</v>
      </c>
      <c r="T2017" t="s">
        <v>8348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7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9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>
        <f t="shared" si="126"/>
        <v>921.54219999999998</v>
      </c>
      <c r="O2018" s="22">
        <f t="shared" si="124"/>
        <v>41312.88077546296</v>
      </c>
      <c r="P2018" s="18">
        <f t="shared" si="125"/>
        <v>41342.88077546296</v>
      </c>
      <c r="Q2018" t="s">
        <v>8295</v>
      </c>
      <c r="R2018" s="7">
        <f t="shared" si="127"/>
        <v>192.38876826722338</v>
      </c>
      <c r="S2018" s="12" t="s">
        <v>8318</v>
      </c>
      <c r="T2018" t="s">
        <v>8348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7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>
        <f t="shared" si="126"/>
        <v>125.10239999999999</v>
      </c>
      <c r="O2019" s="22">
        <f t="shared" si="124"/>
        <v>40961.057349537034</v>
      </c>
      <c r="P2019" s="18">
        <f t="shared" si="125"/>
        <v>40992.166666666664</v>
      </c>
      <c r="Q2019" t="s">
        <v>8295</v>
      </c>
      <c r="R2019" s="7">
        <f t="shared" si="127"/>
        <v>73.416901408450698</v>
      </c>
      <c r="S2019" s="12" t="s">
        <v>8318</v>
      </c>
      <c r="T2019" t="s">
        <v>8348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7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9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>
        <f t="shared" si="126"/>
        <v>102.24343076923077</v>
      </c>
      <c r="O2020" s="22">
        <f t="shared" si="124"/>
        <v>42199.365844907406</v>
      </c>
      <c r="P2020" s="18">
        <f t="shared" si="125"/>
        <v>42229.365844907406</v>
      </c>
      <c r="Q2020" t="s">
        <v>8295</v>
      </c>
      <c r="R2020" s="7">
        <f t="shared" si="127"/>
        <v>147.68495555555555</v>
      </c>
      <c r="S2020" s="12" t="s">
        <v>8318</v>
      </c>
      <c r="T2020" t="s">
        <v>8348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7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9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>
        <f t="shared" si="126"/>
        <v>484.90975000000003</v>
      </c>
      <c r="O2021" s="22">
        <f t="shared" si="124"/>
        <v>42605.70857638889</v>
      </c>
      <c r="P2021" s="18">
        <f t="shared" si="125"/>
        <v>42635.70857638889</v>
      </c>
      <c r="Q2021" t="s">
        <v>8295</v>
      </c>
      <c r="R2021" s="7">
        <f t="shared" si="127"/>
        <v>108.96848314606741</v>
      </c>
      <c r="S2021" s="12" t="s">
        <v>8318</v>
      </c>
      <c r="T2021" t="s">
        <v>8348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7">
        <v>1500</v>
      </c>
      <c r="E2022">
        <v>2885</v>
      </c>
      <c r="F2022" t="s">
        <v>8219</v>
      </c>
      <c r="G2022" t="s">
        <v>8224</v>
      </c>
      <c r="H2022" t="s">
        <v>8246</v>
      </c>
      <c r="I2022" s="9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>
        <f t="shared" si="126"/>
        <v>192.33333333333334</v>
      </c>
      <c r="O2022" s="22">
        <f t="shared" si="124"/>
        <v>41737.097499999996</v>
      </c>
      <c r="P2022" s="18">
        <f t="shared" si="125"/>
        <v>41773.961111111108</v>
      </c>
      <c r="Q2022" t="s">
        <v>8295</v>
      </c>
      <c r="R2022" s="7">
        <f t="shared" si="127"/>
        <v>23.647540983606557</v>
      </c>
      <c r="S2022" s="12" t="s">
        <v>8318</v>
      </c>
      <c r="T2022" t="s">
        <v>8348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7">
        <v>5000</v>
      </c>
      <c r="E2023">
        <v>14055</v>
      </c>
      <c r="F2023" t="s">
        <v>8219</v>
      </c>
      <c r="G2023" t="s">
        <v>8224</v>
      </c>
      <c r="H2023" t="s">
        <v>8246</v>
      </c>
      <c r="I2023" s="9">
        <v>1411522897</v>
      </c>
      <c r="J2023">
        <v>1407634897</v>
      </c>
      <c r="K2023" t="b">
        <v>1</v>
      </c>
      <c r="L2023">
        <v>95</v>
      </c>
      <c r="M2023" t="b">
        <v>1</v>
      </c>
      <c r="N2023" s="11">
        <f t="shared" si="126"/>
        <v>281.10000000000002</v>
      </c>
      <c r="O2023" s="22">
        <f t="shared" si="124"/>
        <v>41861.070567129631</v>
      </c>
      <c r="P2023" s="18">
        <f t="shared" si="125"/>
        <v>41906.070567129631</v>
      </c>
      <c r="Q2023" t="s">
        <v>8295</v>
      </c>
      <c r="R2023" s="7">
        <f t="shared" si="127"/>
        <v>147.94736842105263</v>
      </c>
      <c r="S2023" s="12" t="s">
        <v>8318</v>
      </c>
      <c r="T2023" t="s">
        <v>8348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7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9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>
        <f t="shared" si="126"/>
        <v>125.13700000000001</v>
      </c>
      <c r="O2024" s="22">
        <f t="shared" si="124"/>
        <v>42502.569120370375</v>
      </c>
      <c r="P2024" s="18">
        <f t="shared" si="125"/>
        <v>42532.569120370375</v>
      </c>
      <c r="Q2024" t="s">
        <v>8295</v>
      </c>
      <c r="R2024" s="7">
        <f t="shared" si="127"/>
        <v>385.03692307692307</v>
      </c>
      <c r="S2024" s="12" t="s">
        <v>8318</v>
      </c>
      <c r="T2024" t="s">
        <v>8348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7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9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>
        <f t="shared" si="126"/>
        <v>161.459</v>
      </c>
      <c r="O2025" s="22">
        <f t="shared" si="124"/>
        <v>42136.420752314814</v>
      </c>
      <c r="P2025" s="18">
        <f t="shared" si="125"/>
        <v>42166.420752314814</v>
      </c>
      <c r="Q2025" t="s">
        <v>8295</v>
      </c>
      <c r="R2025" s="7">
        <f t="shared" si="127"/>
        <v>457.39093484419266</v>
      </c>
      <c r="S2025" s="12" t="s">
        <v>8318</v>
      </c>
      <c r="T2025" t="s">
        <v>8348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7">
        <v>4000</v>
      </c>
      <c r="E2026">
        <v>23414</v>
      </c>
      <c r="F2026" t="s">
        <v>8219</v>
      </c>
      <c r="G2026" t="s">
        <v>8224</v>
      </c>
      <c r="H2026" t="s">
        <v>8246</v>
      </c>
      <c r="I2026" s="9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>
        <f t="shared" si="126"/>
        <v>585.35</v>
      </c>
      <c r="O2026" s="22">
        <f t="shared" si="124"/>
        <v>41099.966944444444</v>
      </c>
      <c r="P2026" s="18">
        <f t="shared" si="125"/>
        <v>41134.125</v>
      </c>
      <c r="Q2026" t="s">
        <v>8295</v>
      </c>
      <c r="R2026" s="7">
        <f t="shared" si="127"/>
        <v>222.99047619047619</v>
      </c>
      <c r="S2026" s="12" t="s">
        <v>8318</v>
      </c>
      <c r="T2026" t="s">
        <v>8348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9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>
        <f t="shared" si="126"/>
        <v>201.14999999999998</v>
      </c>
      <c r="O2027" s="22">
        <f t="shared" si="124"/>
        <v>42136.184560185182</v>
      </c>
      <c r="P2027" s="18">
        <f t="shared" si="125"/>
        <v>42166.184560185182</v>
      </c>
      <c r="Q2027" t="s">
        <v>8295</v>
      </c>
      <c r="R2027" s="7">
        <f t="shared" si="127"/>
        <v>220.74074074074073</v>
      </c>
      <c r="S2027" s="12" t="s">
        <v>8318</v>
      </c>
      <c r="T2027" t="s">
        <v>8348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7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9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>
        <f t="shared" si="126"/>
        <v>133.48307999999997</v>
      </c>
      <c r="O2028" s="22">
        <f t="shared" si="124"/>
        <v>41704.735937500001</v>
      </c>
      <c r="P2028" s="18">
        <f t="shared" si="125"/>
        <v>41750.165972222225</v>
      </c>
      <c r="Q2028" t="s">
        <v>8295</v>
      </c>
      <c r="R2028" s="7">
        <f t="shared" si="127"/>
        <v>73.503898678414089</v>
      </c>
      <c r="S2028" s="12" t="s">
        <v>8318</v>
      </c>
      <c r="T2028" t="s">
        <v>8348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7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>
        <f t="shared" si="126"/>
        <v>120.24900000000001</v>
      </c>
      <c r="O2029" s="22">
        <f t="shared" si="124"/>
        <v>42048.813877314817</v>
      </c>
      <c r="P2029" s="18">
        <f t="shared" si="125"/>
        <v>42093.772210648152</v>
      </c>
      <c r="Q2029" t="s">
        <v>8295</v>
      </c>
      <c r="R2029" s="7">
        <f t="shared" si="127"/>
        <v>223.09647495361781</v>
      </c>
      <c r="S2029" s="12" t="s">
        <v>8318</v>
      </c>
      <c r="T2029" t="s">
        <v>8348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7">
        <v>3000</v>
      </c>
      <c r="E2030">
        <v>3785</v>
      </c>
      <c r="F2030" t="s">
        <v>8219</v>
      </c>
      <c r="G2030" t="s">
        <v>8224</v>
      </c>
      <c r="H2030" t="s">
        <v>8246</v>
      </c>
      <c r="I2030" s="9">
        <v>1268690100</v>
      </c>
      <c r="J2030">
        <v>1265493806</v>
      </c>
      <c r="K2030" t="b">
        <v>1</v>
      </c>
      <c r="L2030">
        <v>79</v>
      </c>
      <c r="M2030" t="b">
        <v>1</v>
      </c>
      <c r="N2030" s="11">
        <f t="shared" si="126"/>
        <v>126.16666666666667</v>
      </c>
      <c r="O2030" s="22">
        <f t="shared" si="124"/>
        <v>40215.919050925928</v>
      </c>
      <c r="P2030" s="18">
        <f t="shared" si="125"/>
        <v>40252.913194444445</v>
      </c>
      <c r="Q2030" t="s">
        <v>8295</v>
      </c>
      <c r="R2030" s="7">
        <f t="shared" si="127"/>
        <v>47.911392405063289</v>
      </c>
      <c r="S2030" s="12" t="s">
        <v>8318</v>
      </c>
      <c r="T2030" t="s">
        <v>8348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7">
        <v>2500</v>
      </c>
      <c r="E2031">
        <v>9030</v>
      </c>
      <c r="F2031" t="s">
        <v>8219</v>
      </c>
      <c r="G2031" t="s">
        <v>8224</v>
      </c>
      <c r="H2031" t="s">
        <v>8246</v>
      </c>
      <c r="I2031" s="9">
        <v>1409099481</v>
      </c>
      <c r="J2031">
        <v>1406507481</v>
      </c>
      <c r="K2031" t="b">
        <v>1</v>
      </c>
      <c r="L2031">
        <v>94</v>
      </c>
      <c r="M2031" t="b">
        <v>1</v>
      </c>
      <c r="N2031" s="11">
        <f t="shared" si="126"/>
        <v>361.2</v>
      </c>
      <c r="O2031" s="22">
        <f t="shared" si="124"/>
        <v>41848.021770833337</v>
      </c>
      <c r="P2031" s="18">
        <f t="shared" si="125"/>
        <v>41878.021770833337</v>
      </c>
      <c r="Q2031" t="s">
        <v>8295</v>
      </c>
      <c r="R2031" s="7">
        <f t="shared" si="127"/>
        <v>96.063829787234042</v>
      </c>
      <c r="S2031" s="12" t="s">
        <v>8318</v>
      </c>
      <c r="T2031" t="s">
        <v>8348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7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9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>
        <f t="shared" si="126"/>
        <v>226.239013671875</v>
      </c>
      <c r="O2032" s="22">
        <f t="shared" si="124"/>
        <v>41212.996481481481</v>
      </c>
      <c r="P2032" s="18">
        <f t="shared" si="125"/>
        <v>41242.996481481481</v>
      </c>
      <c r="Q2032" t="s">
        <v>8295</v>
      </c>
      <c r="R2032" s="7">
        <f t="shared" si="127"/>
        <v>118.6144</v>
      </c>
      <c r="S2032" s="12" t="s">
        <v>8318</v>
      </c>
      <c r="T2032" t="s">
        <v>8348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7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9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>
        <f t="shared" si="126"/>
        <v>120.35</v>
      </c>
      <c r="O2033" s="22">
        <f t="shared" si="124"/>
        <v>41975.329317129625</v>
      </c>
      <c r="P2033" s="18">
        <f t="shared" si="125"/>
        <v>42013.041666666672</v>
      </c>
      <c r="Q2033" t="s">
        <v>8295</v>
      </c>
      <c r="R2033" s="7">
        <f t="shared" si="127"/>
        <v>118.45472440944881</v>
      </c>
      <c r="S2033" s="12" t="s">
        <v>8318</v>
      </c>
      <c r="T2033" t="s">
        <v>8348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7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9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>
        <f t="shared" si="126"/>
        <v>304.18799999999999</v>
      </c>
      <c r="O2034" s="22">
        <f t="shared" si="124"/>
        <v>42689.565671296295</v>
      </c>
      <c r="P2034" s="18">
        <f t="shared" si="125"/>
        <v>42719.208333333328</v>
      </c>
      <c r="Q2034" t="s">
        <v>8295</v>
      </c>
      <c r="R2034" s="7">
        <f t="shared" si="127"/>
        <v>143.21468926553672</v>
      </c>
      <c r="S2034" s="12" t="s">
        <v>8318</v>
      </c>
      <c r="T2034" t="s">
        <v>8348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7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9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>
        <f t="shared" si="126"/>
        <v>178.67599999999999</v>
      </c>
      <c r="O2035" s="22">
        <f t="shared" si="124"/>
        <v>41725.082384259258</v>
      </c>
      <c r="P2035" s="18">
        <f t="shared" si="125"/>
        <v>41755.082384259258</v>
      </c>
      <c r="Q2035" t="s">
        <v>8295</v>
      </c>
      <c r="R2035" s="7">
        <f t="shared" si="127"/>
        <v>282.71518987341773</v>
      </c>
      <c r="S2035" s="12" t="s">
        <v>8318</v>
      </c>
      <c r="T2035" t="s">
        <v>8348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7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9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>
        <f t="shared" si="126"/>
        <v>386.81998717948721</v>
      </c>
      <c r="O2036" s="22">
        <f t="shared" si="124"/>
        <v>42076.130011574074</v>
      </c>
      <c r="P2036" s="18">
        <f t="shared" si="125"/>
        <v>42131.290277777778</v>
      </c>
      <c r="Q2036" t="s">
        <v>8295</v>
      </c>
      <c r="R2036" s="7">
        <f t="shared" si="127"/>
        <v>593.93620078740162</v>
      </c>
      <c r="S2036" s="12" t="s">
        <v>8318</v>
      </c>
      <c r="T2036" t="s">
        <v>8348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9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>
        <f t="shared" si="126"/>
        <v>211.03642500000004</v>
      </c>
      <c r="O2037" s="22">
        <f t="shared" si="124"/>
        <v>42311.625081018516</v>
      </c>
      <c r="P2037" s="18">
        <f t="shared" si="125"/>
        <v>42357.041666666672</v>
      </c>
      <c r="Q2037" t="s">
        <v>8295</v>
      </c>
      <c r="R2037" s="7">
        <f t="shared" si="127"/>
        <v>262.15704968944101</v>
      </c>
      <c r="S2037" s="12" t="s">
        <v>8318</v>
      </c>
      <c r="T2037" t="s">
        <v>8348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7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9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>
        <f t="shared" si="126"/>
        <v>131.66833333333335</v>
      </c>
      <c r="O2038" s="22">
        <f t="shared" si="124"/>
        <v>41738.864803240744</v>
      </c>
      <c r="P2038" s="18">
        <f t="shared" si="125"/>
        <v>41768.864803240744</v>
      </c>
      <c r="Q2038" t="s">
        <v>8295</v>
      </c>
      <c r="R2038" s="7">
        <f t="shared" si="127"/>
        <v>46.580778301886795</v>
      </c>
      <c r="S2038" s="12" t="s">
        <v>8318</v>
      </c>
      <c r="T2038" t="s">
        <v>8348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7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>
        <f t="shared" si="126"/>
        <v>300.47639999999996</v>
      </c>
      <c r="O2039" s="22">
        <f t="shared" si="124"/>
        <v>41578.210104166668</v>
      </c>
      <c r="P2039" s="18">
        <f t="shared" si="125"/>
        <v>41638.251770833333</v>
      </c>
      <c r="Q2039" t="s">
        <v>8295</v>
      </c>
      <c r="R2039" s="7">
        <f t="shared" si="127"/>
        <v>70.041118881118877</v>
      </c>
      <c r="S2039" s="12" t="s">
        <v>8318</v>
      </c>
      <c r="T2039" t="s">
        <v>8348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7">
        <v>8000</v>
      </c>
      <c r="E2040">
        <v>33641</v>
      </c>
      <c r="F2040" t="s">
        <v>8219</v>
      </c>
      <c r="G2040" t="s">
        <v>8225</v>
      </c>
      <c r="H2040" t="s">
        <v>8247</v>
      </c>
      <c r="I2040" s="9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>
        <f t="shared" si="126"/>
        <v>420.51249999999999</v>
      </c>
      <c r="O2040" s="22">
        <f t="shared" si="124"/>
        <v>41424.27107638889</v>
      </c>
      <c r="P2040" s="18">
        <f t="shared" si="125"/>
        <v>41456.75</v>
      </c>
      <c r="Q2040" t="s">
        <v>8295</v>
      </c>
      <c r="R2040" s="7">
        <f t="shared" si="127"/>
        <v>164.90686274509804</v>
      </c>
      <c r="S2040" s="12" t="s">
        <v>8318</v>
      </c>
      <c r="T2040" t="s">
        <v>8348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7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9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>
        <f t="shared" si="126"/>
        <v>136.21680000000001</v>
      </c>
      <c r="O2041" s="22">
        <f t="shared" si="124"/>
        <v>42675.438946759255</v>
      </c>
      <c r="P2041" s="18">
        <f t="shared" si="125"/>
        <v>42705.207638888889</v>
      </c>
      <c r="Q2041" t="s">
        <v>8295</v>
      </c>
      <c r="R2041" s="7">
        <f t="shared" si="127"/>
        <v>449.26385224274406</v>
      </c>
      <c r="S2041" s="12" t="s">
        <v>8318</v>
      </c>
      <c r="T2041" t="s">
        <v>8348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7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9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>
        <f t="shared" si="126"/>
        <v>248.17133333333334</v>
      </c>
      <c r="O2042" s="22">
        <f t="shared" si="124"/>
        <v>41578.927118055559</v>
      </c>
      <c r="P2042" s="18">
        <f t="shared" si="125"/>
        <v>41593.968784722223</v>
      </c>
      <c r="Q2042" t="s">
        <v>8295</v>
      </c>
      <c r="R2042" s="7">
        <f t="shared" si="127"/>
        <v>27.472841328413285</v>
      </c>
      <c r="S2042" s="12" t="s">
        <v>8318</v>
      </c>
      <c r="T2042" t="s">
        <v>8348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7">
        <v>9500</v>
      </c>
      <c r="E2043">
        <v>17277</v>
      </c>
      <c r="F2043" t="s">
        <v>8219</v>
      </c>
      <c r="G2043" t="s">
        <v>8224</v>
      </c>
      <c r="H2043" t="s">
        <v>8246</v>
      </c>
      <c r="I2043" s="9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>
        <f t="shared" si="126"/>
        <v>181.86315789473684</v>
      </c>
      <c r="O2043" s="22">
        <f t="shared" si="124"/>
        <v>42654.525775462964</v>
      </c>
      <c r="P2043" s="18">
        <f t="shared" si="125"/>
        <v>42684.567442129628</v>
      </c>
      <c r="Q2043" t="s">
        <v>8295</v>
      </c>
      <c r="R2043" s="7">
        <f t="shared" si="127"/>
        <v>143.97499999999999</v>
      </c>
      <c r="S2043" s="12" t="s">
        <v>8318</v>
      </c>
      <c r="T2043" t="s">
        <v>8348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7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9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>
        <f t="shared" si="126"/>
        <v>123.53</v>
      </c>
      <c r="O2044" s="22">
        <f t="shared" si="124"/>
        <v>42331.708032407405</v>
      </c>
      <c r="P2044" s="18">
        <f t="shared" si="125"/>
        <v>42391.708032407405</v>
      </c>
      <c r="Q2044" t="s">
        <v>8295</v>
      </c>
      <c r="R2044" s="7">
        <f t="shared" si="127"/>
        <v>88.23571428571428</v>
      </c>
      <c r="S2044" s="12" t="s">
        <v>8318</v>
      </c>
      <c r="T2044" t="s">
        <v>8348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7">
        <v>1385</v>
      </c>
      <c r="E2045">
        <v>7011</v>
      </c>
      <c r="F2045" t="s">
        <v>8219</v>
      </c>
      <c r="G2045" t="s">
        <v>8224</v>
      </c>
      <c r="H2045" t="s">
        <v>8246</v>
      </c>
      <c r="I2045" s="9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>
        <f t="shared" si="126"/>
        <v>506.20938628158842</v>
      </c>
      <c r="O2045" s="22">
        <f t="shared" si="124"/>
        <v>42661.176817129628</v>
      </c>
      <c r="P2045" s="18">
        <f t="shared" si="125"/>
        <v>42715.207638888889</v>
      </c>
      <c r="Q2045" t="s">
        <v>8295</v>
      </c>
      <c r="R2045" s="7">
        <f t="shared" si="127"/>
        <v>36.326424870466319</v>
      </c>
      <c r="S2045" s="12" t="s">
        <v>8318</v>
      </c>
      <c r="T2045" t="s">
        <v>8348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7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9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>
        <f t="shared" si="126"/>
        <v>108.21333333333334</v>
      </c>
      <c r="O2046" s="22">
        <f t="shared" si="124"/>
        <v>42138.684189814812</v>
      </c>
      <c r="P2046" s="18">
        <f t="shared" si="125"/>
        <v>42168.684189814812</v>
      </c>
      <c r="Q2046" t="s">
        <v>8295</v>
      </c>
      <c r="R2046" s="7">
        <f t="shared" si="127"/>
        <v>90.177777777777777</v>
      </c>
      <c r="S2046" s="12" t="s">
        <v>8318</v>
      </c>
      <c r="T2046" t="s">
        <v>8348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9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>
        <f t="shared" si="126"/>
        <v>819.18387755102037</v>
      </c>
      <c r="O2047" s="22">
        <f t="shared" si="124"/>
        <v>41069.088506944441</v>
      </c>
      <c r="P2047" s="18">
        <f t="shared" si="125"/>
        <v>41099.088506944441</v>
      </c>
      <c r="Q2047" t="s">
        <v>8295</v>
      </c>
      <c r="R2047" s="7">
        <f t="shared" si="127"/>
        <v>152.62361216730039</v>
      </c>
      <c r="S2047" s="12" t="s">
        <v>8318</v>
      </c>
      <c r="T2047" t="s">
        <v>8348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7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9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>
        <f t="shared" si="126"/>
        <v>121.10000000000001</v>
      </c>
      <c r="O2048" s="22">
        <f t="shared" si="124"/>
        <v>41387.171805555554</v>
      </c>
      <c r="P2048" s="18">
        <f t="shared" si="125"/>
        <v>41417.171805555554</v>
      </c>
      <c r="Q2048" t="s">
        <v>8295</v>
      </c>
      <c r="R2048" s="7">
        <f t="shared" si="127"/>
        <v>55.806451612903224</v>
      </c>
      <c r="S2048" s="12" t="s">
        <v>8318</v>
      </c>
      <c r="T2048" t="s">
        <v>8348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7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>
        <f t="shared" si="126"/>
        <v>102.99897959183673</v>
      </c>
      <c r="O2049" s="22">
        <f t="shared" si="124"/>
        <v>42081.903587962966</v>
      </c>
      <c r="P2049" s="18">
        <f t="shared" si="125"/>
        <v>42111</v>
      </c>
      <c r="Q2049" t="s">
        <v>8295</v>
      </c>
      <c r="R2049" s="7">
        <f t="shared" si="127"/>
        <v>227.85327313769753</v>
      </c>
      <c r="S2049" s="12" t="s">
        <v>8318</v>
      </c>
      <c r="T2049" t="s">
        <v>8348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7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9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>
        <f t="shared" si="126"/>
        <v>148.33229411764705</v>
      </c>
      <c r="O2050" s="22">
        <f t="shared" ref="O2050:O2113" si="128">(((J2050/60)/60)/24)+DATE(1970,1,1)</f>
        <v>41387.651516203703</v>
      </c>
      <c r="P2050" s="18">
        <f t="shared" ref="P2050:P2113" si="129">(((I2050/60)/60)/24)+DATE(1970,1,1)</f>
        <v>41417.651516203703</v>
      </c>
      <c r="Q2050" t="s">
        <v>8295</v>
      </c>
      <c r="R2050" s="7">
        <f t="shared" si="127"/>
        <v>91.82989803350327</v>
      </c>
      <c r="S2050" s="12" t="s">
        <v>8318</v>
      </c>
      <c r="T2050" t="s">
        <v>8348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7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9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>
        <f t="shared" ref="N2051:N2114" si="130">E2051/D2051*100</f>
        <v>120.19070000000001</v>
      </c>
      <c r="O2051" s="22">
        <f t="shared" si="128"/>
        <v>41575.527349537035</v>
      </c>
      <c r="P2051" s="18">
        <f t="shared" si="129"/>
        <v>41610.957638888889</v>
      </c>
      <c r="Q2051" t="s">
        <v>8295</v>
      </c>
      <c r="R2051" s="7">
        <f t="shared" ref="R2051:R2114" si="131">E2051/L2051</f>
        <v>80.991037735849048</v>
      </c>
      <c r="S2051" s="12" t="s">
        <v>8318</v>
      </c>
      <c r="T2051" t="s">
        <v>8348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7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9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>
        <f t="shared" si="130"/>
        <v>473.27000000000004</v>
      </c>
      <c r="O2052" s="22">
        <f t="shared" si="128"/>
        <v>42115.071504629625</v>
      </c>
      <c r="P2052" s="18">
        <f t="shared" si="129"/>
        <v>42155.071504629625</v>
      </c>
      <c r="Q2052" t="s">
        <v>8295</v>
      </c>
      <c r="R2052" s="7">
        <f t="shared" si="131"/>
        <v>278.39411764705881</v>
      </c>
      <c r="S2052" s="12" t="s">
        <v>8318</v>
      </c>
      <c r="T2052" t="s">
        <v>8348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7">
        <v>8000</v>
      </c>
      <c r="E2053">
        <v>10429</v>
      </c>
      <c r="F2053" t="s">
        <v>8219</v>
      </c>
      <c r="G2053" t="s">
        <v>8224</v>
      </c>
      <c r="H2053" t="s">
        <v>8246</v>
      </c>
      <c r="I2053" s="9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>
        <f t="shared" si="130"/>
        <v>130.36250000000001</v>
      </c>
      <c r="O2053" s="22">
        <f t="shared" si="128"/>
        <v>41604.022418981483</v>
      </c>
      <c r="P2053" s="18">
        <f t="shared" si="129"/>
        <v>41634.022418981483</v>
      </c>
      <c r="Q2053" t="s">
        <v>8295</v>
      </c>
      <c r="R2053" s="7">
        <f t="shared" si="131"/>
        <v>43.095041322314053</v>
      </c>
      <c r="S2053" s="12" t="s">
        <v>8318</v>
      </c>
      <c r="T2053" t="s">
        <v>8348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7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9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>
        <f t="shared" si="130"/>
        <v>353.048</v>
      </c>
      <c r="O2054" s="22">
        <f t="shared" si="128"/>
        <v>42375.08394675926</v>
      </c>
      <c r="P2054" s="18">
        <f t="shared" si="129"/>
        <v>42420.08394675926</v>
      </c>
      <c r="Q2054" t="s">
        <v>8295</v>
      </c>
      <c r="R2054" s="7">
        <f t="shared" si="131"/>
        <v>326.29205175600737</v>
      </c>
      <c r="S2054" s="12" t="s">
        <v>8318</v>
      </c>
      <c r="T2054" t="s">
        <v>8348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7">
        <v>5000</v>
      </c>
      <c r="E2055">
        <v>5051</v>
      </c>
      <c r="F2055" t="s">
        <v>8219</v>
      </c>
      <c r="G2055" t="s">
        <v>8224</v>
      </c>
      <c r="H2055" t="s">
        <v>8246</v>
      </c>
      <c r="I2055" s="9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>
        <f t="shared" si="130"/>
        <v>101.02</v>
      </c>
      <c r="O2055" s="22">
        <f t="shared" si="128"/>
        <v>42303.617488425924</v>
      </c>
      <c r="P2055" s="18">
        <f t="shared" si="129"/>
        <v>42333.659155092595</v>
      </c>
      <c r="Q2055" t="s">
        <v>8295</v>
      </c>
      <c r="R2055" s="7">
        <f t="shared" si="131"/>
        <v>41.743801652892564</v>
      </c>
      <c r="S2055" s="12" t="s">
        <v>8318</v>
      </c>
      <c r="T2055" t="s">
        <v>8348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7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9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>
        <f t="shared" si="130"/>
        <v>113.59142857142857</v>
      </c>
      <c r="O2056" s="22">
        <f t="shared" si="128"/>
        <v>41731.520949074074</v>
      </c>
      <c r="P2056" s="18">
        <f t="shared" si="129"/>
        <v>41761.520949074074</v>
      </c>
      <c r="Q2056" t="s">
        <v>8295</v>
      </c>
      <c r="R2056" s="7">
        <f t="shared" si="131"/>
        <v>64.020933977455712</v>
      </c>
      <c r="S2056" s="12" t="s">
        <v>8318</v>
      </c>
      <c r="T2056" t="s">
        <v>8348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9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>
        <f t="shared" si="130"/>
        <v>167.41666666666666</v>
      </c>
      <c r="O2057" s="22">
        <f t="shared" si="128"/>
        <v>41946.674108796295</v>
      </c>
      <c r="P2057" s="18">
        <f t="shared" si="129"/>
        <v>41976.166666666672</v>
      </c>
      <c r="Q2057" t="s">
        <v>8295</v>
      </c>
      <c r="R2057" s="7">
        <f t="shared" si="131"/>
        <v>99.455445544554451</v>
      </c>
      <c r="S2057" s="12" t="s">
        <v>8318</v>
      </c>
      <c r="T2057" t="s">
        <v>8348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7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9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>
        <f t="shared" si="130"/>
        <v>153.452</v>
      </c>
      <c r="O2058" s="22">
        <f t="shared" si="128"/>
        <v>41351.76090277778</v>
      </c>
      <c r="P2058" s="18">
        <f t="shared" si="129"/>
        <v>41381.76090277778</v>
      </c>
      <c r="Q2058" t="s">
        <v>8295</v>
      </c>
      <c r="R2058" s="7">
        <f t="shared" si="131"/>
        <v>138.49458483754512</v>
      </c>
      <c r="S2058" s="12" t="s">
        <v>8318</v>
      </c>
      <c r="T2058" t="s">
        <v>8348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7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>
        <f t="shared" si="130"/>
        <v>202.23220000000001</v>
      </c>
      <c r="O2059" s="22">
        <f t="shared" si="128"/>
        <v>42396.494583333333</v>
      </c>
      <c r="P2059" s="18">
        <f t="shared" si="129"/>
        <v>42426.494583333333</v>
      </c>
      <c r="Q2059" t="s">
        <v>8295</v>
      </c>
      <c r="R2059" s="7">
        <f t="shared" si="131"/>
        <v>45.547792792792798</v>
      </c>
      <c r="S2059" s="12" t="s">
        <v>8318</v>
      </c>
      <c r="T2059" t="s">
        <v>8348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7">
        <v>2560</v>
      </c>
      <c r="E2060">
        <v>4308</v>
      </c>
      <c r="F2060" t="s">
        <v>8219</v>
      </c>
      <c r="G2060" t="s">
        <v>8225</v>
      </c>
      <c r="H2060" t="s">
        <v>8247</v>
      </c>
      <c r="I2060" s="9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>
        <f t="shared" si="130"/>
        <v>168.28125</v>
      </c>
      <c r="O2060" s="22">
        <f t="shared" si="128"/>
        <v>42026.370717592596</v>
      </c>
      <c r="P2060" s="18">
        <f t="shared" si="129"/>
        <v>42065.833333333328</v>
      </c>
      <c r="Q2060" t="s">
        <v>8295</v>
      </c>
      <c r="R2060" s="7">
        <f t="shared" si="131"/>
        <v>10.507317073170732</v>
      </c>
      <c r="S2060" s="12" t="s">
        <v>8318</v>
      </c>
      <c r="T2060" t="s">
        <v>8348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7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9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>
        <f t="shared" si="130"/>
        <v>143.45666666666668</v>
      </c>
      <c r="O2061" s="22">
        <f t="shared" si="128"/>
        <v>42361.602476851855</v>
      </c>
      <c r="P2061" s="18">
        <f t="shared" si="129"/>
        <v>42400.915972222225</v>
      </c>
      <c r="Q2061" t="s">
        <v>8295</v>
      </c>
      <c r="R2061" s="7">
        <f t="shared" si="131"/>
        <v>114.76533333333333</v>
      </c>
      <c r="S2061" s="12" t="s">
        <v>8318</v>
      </c>
      <c r="T2061" t="s">
        <v>8348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7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9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>
        <f t="shared" si="130"/>
        <v>196.4</v>
      </c>
      <c r="O2062" s="22">
        <f t="shared" si="128"/>
        <v>41783.642939814818</v>
      </c>
      <c r="P2062" s="18">
        <f t="shared" si="129"/>
        <v>41843.642939814818</v>
      </c>
      <c r="Q2062" t="s">
        <v>8295</v>
      </c>
      <c r="R2062" s="7">
        <f t="shared" si="131"/>
        <v>35.997067448680355</v>
      </c>
      <c r="S2062" s="12" t="s">
        <v>8318</v>
      </c>
      <c r="T2062" t="s">
        <v>8348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7">
        <v>5000</v>
      </c>
      <c r="E2063">
        <v>5396</v>
      </c>
      <c r="F2063" t="s">
        <v>8219</v>
      </c>
      <c r="G2063" t="s">
        <v>8224</v>
      </c>
      <c r="H2063" t="s">
        <v>8246</v>
      </c>
      <c r="I2063" s="9">
        <v>1483208454</v>
      </c>
      <c r="J2063">
        <v>1480616454</v>
      </c>
      <c r="K2063" t="b">
        <v>0</v>
      </c>
      <c r="L2063">
        <v>35</v>
      </c>
      <c r="M2063" t="b">
        <v>1</v>
      </c>
      <c r="N2063" s="11">
        <f t="shared" si="130"/>
        <v>107.91999999999999</v>
      </c>
      <c r="O2063" s="22">
        <f t="shared" si="128"/>
        <v>42705.764513888891</v>
      </c>
      <c r="P2063" s="18">
        <f t="shared" si="129"/>
        <v>42735.764513888891</v>
      </c>
      <c r="Q2063" t="s">
        <v>8295</v>
      </c>
      <c r="R2063" s="7">
        <f t="shared" si="131"/>
        <v>154.17142857142858</v>
      </c>
      <c r="S2063" s="12" t="s">
        <v>8318</v>
      </c>
      <c r="T2063" t="s">
        <v>8348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7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9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>
        <f t="shared" si="130"/>
        <v>114.97699999999999</v>
      </c>
      <c r="O2064" s="22">
        <f t="shared" si="128"/>
        <v>42423.3830787037</v>
      </c>
      <c r="P2064" s="18">
        <f t="shared" si="129"/>
        <v>42453.341412037036</v>
      </c>
      <c r="Q2064" t="s">
        <v>8295</v>
      </c>
      <c r="R2064" s="7">
        <f t="shared" si="131"/>
        <v>566.38916256157631</v>
      </c>
      <c r="S2064" s="12" t="s">
        <v>8318</v>
      </c>
      <c r="T2064" t="s">
        <v>8348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7">
        <v>4000</v>
      </c>
      <c r="E2065">
        <v>5922</v>
      </c>
      <c r="F2065" t="s">
        <v>8219</v>
      </c>
      <c r="G2065" t="s">
        <v>8236</v>
      </c>
      <c r="H2065" t="s">
        <v>8249</v>
      </c>
      <c r="I2065" s="9">
        <v>1463333701</v>
      </c>
      <c r="J2065">
        <v>1460482501</v>
      </c>
      <c r="K2065" t="b">
        <v>0</v>
      </c>
      <c r="L2065">
        <v>49</v>
      </c>
      <c r="M2065" t="b">
        <v>1</v>
      </c>
      <c r="N2065" s="11">
        <f t="shared" si="130"/>
        <v>148.04999999999998</v>
      </c>
      <c r="O2065" s="22">
        <f t="shared" si="128"/>
        <v>42472.73265046296</v>
      </c>
      <c r="P2065" s="18">
        <f t="shared" si="129"/>
        <v>42505.73265046296</v>
      </c>
      <c r="Q2065" t="s">
        <v>8295</v>
      </c>
      <c r="R2065" s="7">
        <f t="shared" si="131"/>
        <v>120.85714285714286</v>
      </c>
      <c r="S2065" s="12" t="s">
        <v>8318</v>
      </c>
      <c r="T2065" t="s">
        <v>8348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7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9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>
        <f t="shared" si="130"/>
        <v>191.16676082790633</v>
      </c>
      <c r="O2066" s="22">
        <f t="shared" si="128"/>
        <v>41389.364849537036</v>
      </c>
      <c r="P2066" s="18">
        <f t="shared" si="129"/>
        <v>41425.5</v>
      </c>
      <c r="Q2066" t="s">
        <v>8295</v>
      </c>
      <c r="R2066" s="7">
        <f t="shared" si="131"/>
        <v>86.163845492085343</v>
      </c>
      <c r="S2066" s="12" t="s">
        <v>8318</v>
      </c>
      <c r="T2066" t="s">
        <v>8348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9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>
        <f t="shared" si="130"/>
        <v>199.215125</v>
      </c>
      <c r="O2067" s="22">
        <f t="shared" si="128"/>
        <v>41603.333668981482</v>
      </c>
      <c r="P2067" s="18">
        <f t="shared" si="129"/>
        <v>41633.333668981482</v>
      </c>
      <c r="Q2067" t="s">
        <v>8295</v>
      </c>
      <c r="R2067" s="7">
        <f t="shared" si="131"/>
        <v>51.212114395886893</v>
      </c>
      <c r="S2067" s="12" t="s">
        <v>8318</v>
      </c>
      <c r="T2067" t="s">
        <v>8348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7">
        <v>2000</v>
      </c>
      <c r="E2068">
        <v>4372</v>
      </c>
      <c r="F2068" t="s">
        <v>8219</v>
      </c>
      <c r="G2068" t="s">
        <v>8224</v>
      </c>
      <c r="H2068" t="s">
        <v>8246</v>
      </c>
      <c r="I2068" s="9">
        <v>1408818683</v>
      </c>
      <c r="J2068">
        <v>1406226683</v>
      </c>
      <c r="K2068" t="b">
        <v>0</v>
      </c>
      <c r="L2068">
        <v>65</v>
      </c>
      <c r="M2068" t="b">
        <v>1</v>
      </c>
      <c r="N2068" s="11">
        <f t="shared" si="130"/>
        <v>218.6</v>
      </c>
      <c r="O2068" s="22">
        <f t="shared" si="128"/>
        <v>41844.771793981483</v>
      </c>
      <c r="P2068" s="18">
        <f t="shared" si="129"/>
        <v>41874.771793981483</v>
      </c>
      <c r="Q2068" t="s">
        <v>8295</v>
      </c>
      <c r="R2068" s="7">
        <f t="shared" si="131"/>
        <v>67.261538461538464</v>
      </c>
      <c r="S2068" s="12" t="s">
        <v>8318</v>
      </c>
      <c r="T2068" t="s">
        <v>8348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7">
        <v>495</v>
      </c>
      <c r="E2069">
        <v>628</v>
      </c>
      <c r="F2069" t="s">
        <v>8219</v>
      </c>
      <c r="G2069" t="s">
        <v>8225</v>
      </c>
      <c r="H2069" t="s">
        <v>8247</v>
      </c>
      <c r="I2069" s="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>
        <f t="shared" si="130"/>
        <v>126.86868686868686</v>
      </c>
      <c r="O2069" s="22">
        <f t="shared" si="128"/>
        <v>42115.853888888887</v>
      </c>
      <c r="P2069" s="18">
        <f t="shared" si="129"/>
        <v>42148.853888888887</v>
      </c>
      <c r="Q2069" t="s">
        <v>8295</v>
      </c>
      <c r="R2069" s="7">
        <f t="shared" si="131"/>
        <v>62.8</v>
      </c>
      <c r="S2069" s="12" t="s">
        <v>8318</v>
      </c>
      <c r="T2069" t="s">
        <v>8348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7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9">
        <v>1476994315</v>
      </c>
      <c r="J2070">
        <v>1474402315</v>
      </c>
      <c r="K2070" t="b">
        <v>0</v>
      </c>
      <c r="L2070">
        <v>76</v>
      </c>
      <c r="M2070" t="b">
        <v>1</v>
      </c>
      <c r="N2070" s="11">
        <f t="shared" si="130"/>
        <v>105.22388000000001</v>
      </c>
      <c r="O2070" s="22">
        <f t="shared" si="128"/>
        <v>42633.841608796298</v>
      </c>
      <c r="P2070" s="18">
        <f t="shared" si="129"/>
        <v>42663.841608796298</v>
      </c>
      <c r="Q2070" t="s">
        <v>8295</v>
      </c>
      <c r="R2070" s="7">
        <f t="shared" si="131"/>
        <v>346.13118421052633</v>
      </c>
      <c r="S2070" s="12" t="s">
        <v>8318</v>
      </c>
      <c r="T2070" t="s">
        <v>8348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7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9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>
        <f t="shared" si="130"/>
        <v>128.40666000000002</v>
      </c>
      <c r="O2071" s="22">
        <f t="shared" si="128"/>
        <v>42340.972118055557</v>
      </c>
      <c r="P2071" s="18">
        <f t="shared" si="129"/>
        <v>42371.972118055557</v>
      </c>
      <c r="Q2071" t="s">
        <v>8295</v>
      </c>
      <c r="R2071" s="7">
        <f t="shared" si="131"/>
        <v>244.11912547528519</v>
      </c>
      <c r="S2071" s="12" t="s">
        <v>8318</v>
      </c>
      <c r="T2071" t="s">
        <v>8348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7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9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>
        <f t="shared" si="130"/>
        <v>317.3272</v>
      </c>
      <c r="O2072" s="22">
        <f t="shared" si="128"/>
        <v>42519.6565162037</v>
      </c>
      <c r="P2072" s="18">
        <f t="shared" si="129"/>
        <v>42549.6565162037</v>
      </c>
      <c r="Q2072" t="s">
        <v>8295</v>
      </c>
      <c r="R2072" s="7">
        <f t="shared" si="131"/>
        <v>259.25424836601309</v>
      </c>
      <c r="S2072" s="12" t="s">
        <v>8318</v>
      </c>
      <c r="T2072" t="s">
        <v>8348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7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9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>
        <f t="shared" si="130"/>
        <v>280.73</v>
      </c>
      <c r="O2073" s="22">
        <f t="shared" si="128"/>
        <v>42600.278749999998</v>
      </c>
      <c r="P2073" s="18">
        <f t="shared" si="129"/>
        <v>42645.278749999998</v>
      </c>
      <c r="Q2073" t="s">
        <v>8295</v>
      </c>
      <c r="R2073" s="7">
        <f t="shared" si="131"/>
        <v>201.96402877697841</v>
      </c>
      <c r="S2073" s="12" t="s">
        <v>8318</v>
      </c>
      <c r="T2073" t="s">
        <v>8348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7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9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>
        <f t="shared" si="130"/>
        <v>110.73146853146854</v>
      </c>
      <c r="O2074" s="22">
        <f t="shared" si="128"/>
        <v>42467.581388888888</v>
      </c>
      <c r="P2074" s="18">
        <f t="shared" si="129"/>
        <v>42497.581388888888</v>
      </c>
      <c r="Q2074" t="s">
        <v>8295</v>
      </c>
      <c r="R2074" s="7">
        <f t="shared" si="131"/>
        <v>226.20857142857142</v>
      </c>
      <c r="S2074" s="12" t="s">
        <v>8318</v>
      </c>
      <c r="T2074" t="s">
        <v>8348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7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9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>
        <f t="shared" si="130"/>
        <v>152.60429999999999</v>
      </c>
      <c r="O2075" s="22">
        <f t="shared" si="128"/>
        <v>42087.668032407411</v>
      </c>
      <c r="P2075" s="18">
        <f t="shared" si="129"/>
        <v>42132.668032407411</v>
      </c>
      <c r="Q2075" t="s">
        <v>8295</v>
      </c>
      <c r="R2075" s="7">
        <f t="shared" si="131"/>
        <v>324.69</v>
      </c>
      <c r="S2075" s="12" t="s">
        <v>8318</v>
      </c>
      <c r="T2075" t="s">
        <v>8348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7">
        <v>600</v>
      </c>
      <c r="E2076">
        <v>615</v>
      </c>
      <c r="F2076" t="s">
        <v>8219</v>
      </c>
      <c r="G2076" t="s">
        <v>8224</v>
      </c>
      <c r="H2076" t="s">
        <v>8246</v>
      </c>
      <c r="I2076" s="9">
        <v>1462564182</v>
      </c>
      <c r="J2076">
        <v>1459972182</v>
      </c>
      <c r="K2076" t="b">
        <v>0</v>
      </c>
      <c r="L2076">
        <v>3</v>
      </c>
      <c r="M2076" t="b">
        <v>1</v>
      </c>
      <c r="N2076" s="11">
        <f t="shared" si="130"/>
        <v>102.49999999999999</v>
      </c>
      <c r="O2076" s="22">
        <f t="shared" si="128"/>
        <v>42466.826180555552</v>
      </c>
      <c r="P2076" s="18">
        <f t="shared" si="129"/>
        <v>42496.826180555552</v>
      </c>
      <c r="Q2076" t="s">
        <v>8295</v>
      </c>
      <c r="R2076" s="7">
        <f t="shared" si="131"/>
        <v>205</v>
      </c>
      <c r="S2076" s="12" t="s">
        <v>8318</v>
      </c>
      <c r="T2076" t="s">
        <v>8348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9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>
        <f t="shared" si="130"/>
        <v>1678.3738373837384</v>
      </c>
      <c r="O2077" s="22">
        <f t="shared" si="128"/>
        <v>41450.681574074071</v>
      </c>
      <c r="P2077" s="18">
        <f t="shared" si="129"/>
        <v>41480.681574074071</v>
      </c>
      <c r="Q2077" t="s">
        <v>8295</v>
      </c>
      <c r="R2077" s="7">
        <f t="shared" si="131"/>
        <v>20.465926829268295</v>
      </c>
      <c r="S2077" s="12" t="s">
        <v>8318</v>
      </c>
      <c r="T2077" t="s">
        <v>8348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7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9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>
        <f t="shared" si="130"/>
        <v>543.349156424581</v>
      </c>
      <c r="O2078" s="22">
        <f t="shared" si="128"/>
        <v>41803.880659722221</v>
      </c>
      <c r="P2078" s="18">
        <f t="shared" si="129"/>
        <v>41843.880659722221</v>
      </c>
      <c r="Q2078" t="s">
        <v>8295</v>
      </c>
      <c r="R2078" s="7">
        <f t="shared" si="131"/>
        <v>116.35303146309367</v>
      </c>
      <c r="S2078" s="12" t="s">
        <v>8318</v>
      </c>
      <c r="T2078" t="s">
        <v>8348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7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>
        <f t="shared" si="130"/>
        <v>115.50800000000001</v>
      </c>
      <c r="O2079" s="22">
        <f t="shared" si="128"/>
        <v>42103.042546296296</v>
      </c>
      <c r="P2079" s="18">
        <f t="shared" si="129"/>
        <v>42160.875</v>
      </c>
      <c r="Q2079" t="s">
        <v>8295</v>
      </c>
      <c r="R2079" s="7">
        <f t="shared" si="131"/>
        <v>307.20212765957444</v>
      </c>
      <c r="S2079" s="12" t="s">
        <v>8318</v>
      </c>
      <c r="T2079" t="s">
        <v>8348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7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9">
        <v>1482085857</v>
      </c>
      <c r="J2080">
        <v>1479493857</v>
      </c>
      <c r="K2080" t="b">
        <v>0</v>
      </c>
      <c r="L2080">
        <v>48</v>
      </c>
      <c r="M2080" t="b">
        <v>1</v>
      </c>
      <c r="N2080" s="11">
        <f t="shared" si="130"/>
        <v>131.20499999999998</v>
      </c>
      <c r="O2080" s="22">
        <f t="shared" si="128"/>
        <v>42692.771493055552</v>
      </c>
      <c r="P2080" s="18">
        <f t="shared" si="129"/>
        <v>42722.771493055552</v>
      </c>
      <c r="Q2080" t="s">
        <v>8295</v>
      </c>
      <c r="R2080" s="7">
        <f t="shared" si="131"/>
        <v>546.6875</v>
      </c>
      <c r="S2080" s="12" t="s">
        <v>8318</v>
      </c>
      <c r="T2080" t="s">
        <v>8348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7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9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>
        <f t="shared" si="130"/>
        <v>288.17</v>
      </c>
      <c r="O2081" s="22">
        <f t="shared" si="128"/>
        <v>42150.71056712963</v>
      </c>
      <c r="P2081" s="18">
        <f t="shared" si="129"/>
        <v>42180.791666666672</v>
      </c>
      <c r="Q2081" t="s">
        <v>8295</v>
      </c>
      <c r="R2081" s="7">
        <f t="shared" si="131"/>
        <v>47.474464579901152</v>
      </c>
      <c r="S2081" s="12" t="s">
        <v>8318</v>
      </c>
      <c r="T2081" t="s">
        <v>8348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7">
        <v>1000</v>
      </c>
      <c r="E2082">
        <v>5078</v>
      </c>
      <c r="F2082" t="s">
        <v>8219</v>
      </c>
      <c r="G2082" t="s">
        <v>8224</v>
      </c>
      <c r="H2082" t="s">
        <v>8246</v>
      </c>
      <c r="I2082" s="9">
        <v>1447286300</v>
      </c>
      <c r="J2082">
        <v>1444690700</v>
      </c>
      <c r="K2082" t="b">
        <v>0</v>
      </c>
      <c r="L2082">
        <v>50</v>
      </c>
      <c r="M2082" t="b">
        <v>1</v>
      </c>
      <c r="N2082" s="11">
        <f t="shared" si="130"/>
        <v>507.8</v>
      </c>
      <c r="O2082" s="22">
        <f t="shared" si="128"/>
        <v>42289.957175925927</v>
      </c>
      <c r="P2082" s="18">
        <f t="shared" si="129"/>
        <v>42319.998842592591</v>
      </c>
      <c r="Q2082" t="s">
        <v>8295</v>
      </c>
      <c r="R2082" s="7">
        <f t="shared" si="131"/>
        <v>101.56</v>
      </c>
      <c r="S2082" s="12" t="s">
        <v>8318</v>
      </c>
      <c r="T2082" t="s">
        <v>8348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7">
        <v>3500</v>
      </c>
      <c r="E2083">
        <v>4010</v>
      </c>
      <c r="F2083" t="s">
        <v>8219</v>
      </c>
      <c r="G2083" t="s">
        <v>8224</v>
      </c>
      <c r="H2083" t="s">
        <v>8246</v>
      </c>
      <c r="I2083" s="9">
        <v>1337144340</v>
      </c>
      <c r="J2083">
        <v>1333597555</v>
      </c>
      <c r="K2083" t="b">
        <v>0</v>
      </c>
      <c r="L2083">
        <v>55</v>
      </c>
      <c r="M2083" t="b">
        <v>1</v>
      </c>
      <c r="N2083" s="11">
        <f t="shared" si="130"/>
        <v>114.57142857142857</v>
      </c>
      <c r="O2083" s="22">
        <f t="shared" si="128"/>
        <v>41004.156886574077</v>
      </c>
      <c r="P2083" s="18">
        <f t="shared" si="129"/>
        <v>41045.207638888889</v>
      </c>
      <c r="Q2083" t="s">
        <v>8279</v>
      </c>
      <c r="R2083" s="7">
        <f t="shared" si="131"/>
        <v>72.909090909090907</v>
      </c>
      <c r="S2083" s="12" t="s">
        <v>8324</v>
      </c>
      <c r="T2083" t="s">
        <v>8328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7">
        <v>1500</v>
      </c>
      <c r="E2084">
        <v>1661</v>
      </c>
      <c r="F2084" t="s">
        <v>8219</v>
      </c>
      <c r="G2084" t="s">
        <v>8224</v>
      </c>
      <c r="H2084" t="s">
        <v>8246</v>
      </c>
      <c r="I2084" s="9">
        <v>1322106796</v>
      </c>
      <c r="J2084">
        <v>1316919196</v>
      </c>
      <c r="K2084" t="b">
        <v>0</v>
      </c>
      <c r="L2084">
        <v>38</v>
      </c>
      <c r="M2084" t="b">
        <v>1</v>
      </c>
      <c r="N2084" s="11">
        <f t="shared" si="130"/>
        <v>110.73333333333333</v>
      </c>
      <c r="O2084" s="22">
        <f t="shared" si="128"/>
        <v>40811.120324074072</v>
      </c>
      <c r="P2084" s="18">
        <f t="shared" si="129"/>
        <v>40871.161990740737</v>
      </c>
      <c r="Q2084" t="s">
        <v>8279</v>
      </c>
      <c r="R2084" s="7">
        <f t="shared" si="131"/>
        <v>43.710526315789473</v>
      </c>
      <c r="S2084" s="12" t="s">
        <v>8324</v>
      </c>
      <c r="T2084" t="s">
        <v>8328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7">
        <v>750</v>
      </c>
      <c r="E2085">
        <v>850</v>
      </c>
      <c r="F2085" t="s">
        <v>8219</v>
      </c>
      <c r="G2085" t="s">
        <v>8224</v>
      </c>
      <c r="H2085" t="s">
        <v>8246</v>
      </c>
      <c r="I2085" s="9">
        <v>1338830395</v>
      </c>
      <c r="J2085">
        <v>1336238395</v>
      </c>
      <c r="K2085" t="b">
        <v>0</v>
      </c>
      <c r="L2085">
        <v>25</v>
      </c>
      <c r="M2085" t="b">
        <v>1</v>
      </c>
      <c r="N2085" s="11">
        <f t="shared" si="130"/>
        <v>113.33333333333333</v>
      </c>
      <c r="O2085" s="22">
        <f t="shared" si="128"/>
        <v>41034.72216435185</v>
      </c>
      <c r="P2085" s="18">
        <f t="shared" si="129"/>
        <v>41064.72216435185</v>
      </c>
      <c r="Q2085" t="s">
        <v>8279</v>
      </c>
      <c r="R2085" s="7">
        <f t="shared" si="131"/>
        <v>34</v>
      </c>
      <c r="S2085" s="12" t="s">
        <v>8324</v>
      </c>
      <c r="T2085" t="s">
        <v>8328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7">
        <v>3000</v>
      </c>
      <c r="E2086">
        <v>3250</v>
      </c>
      <c r="F2086" t="s">
        <v>8219</v>
      </c>
      <c r="G2086" t="s">
        <v>8224</v>
      </c>
      <c r="H2086" t="s">
        <v>8246</v>
      </c>
      <c r="I2086" s="9">
        <v>1399186740</v>
      </c>
      <c r="J2086">
        <v>1396468782</v>
      </c>
      <c r="K2086" t="b">
        <v>0</v>
      </c>
      <c r="L2086">
        <v>46</v>
      </c>
      <c r="M2086" t="b">
        <v>1</v>
      </c>
      <c r="N2086" s="11">
        <f t="shared" si="130"/>
        <v>108.33333333333333</v>
      </c>
      <c r="O2086" s="22">
        <f t="shared" si="128"/>
        <v>41731.833124999997</v>
      </c>
      <c r="P2086" s="18">
        <f t="shared" si="129"/>
        <v>41763.290972222225</v>
      </c>
      <c r="Q2086" t="s">
        <v>8279</v>
      </c>
      <c r="R2086" s="7">
        <f t="shared" si="131"/>
        <v>70.652173913043484</v>
      </c>
      <c r="S2086" s="12" t="s">
        <v>8324</v>
      </c>
      <c r="T2086" t="s">
        <v>8328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7">
        <v>6000</v>
      </c>
      <c r="E2087">
        <v>7412</v>
      </c>
      <c r="F2087" t="s">
        <v>8219</v>
      </c>
      <c r="G2087" t="s">
        <v>8224</v>
      </c>
      <c r="H2087" t="s">
        <v>8246</v>
      </c>
      <c r="I2087" s="9">
        <v>1342382587</v>
      </c>
      <c r="J2087">
        <v>1339790587</v>
      </c>
      <c r="K2087" t="b">
        <v>0</v>
      </c>
      <c r="L2087">
        <v>83</v>
      </c>
      <c r="M2087" t="b">
        <v>1</v>
      </c>
      <c r="N2087" s="11">
        <f t="shared" si="130"/>
        <v>123.53333333333335</v>
      </c>
      <c r="O2087" s="22">
        <f t="shared" si="128"/>
        <v>41075.835497685184</v>
      </c>
      <c r="P2087" s="18">
        <f t="shared" si="129"/>
        <v>41105.835497685184</v>
      </c>
      <c r="Q2087" t="s">
        <v>8279</v>
      </c>
      <c r="R2087" s="7">
        <f t="shared" si="131"/>
        <v>89.301204819277103</v>
      </c>
      <c r="S2087" s="12" t="s">
        <v>8324</v>
      </c>
      <c r="T2087" t="s">
        <v>8328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7">
        <v>4000</v>
      </c>
      <c r="E2088">
        <v>4028</v>
      </c>
      <c r="F2088" t="s">
        <v>8219</v>
      </c>
      <c r="G2088" t="s">
        <v>8224</v>
      </c>
      <c r="H2088" t="s">
        <v>8246</v>
      </c>
      <c r="I2088" s="9">
        <v>1323838740</v>
      </c>
      <c r="J2088">
        <v>1321200332</v>
      </c>
      <c r="K2088" t="b">
        <v>0</v>
      </c>
      <c r="L2088">
        <v>35</v>
      </c>
      <c r="M2088" t="b">
        <v>1</v>
      </c>
      <c r="N2088" s="11">
        <f t="shared" si="130"/>
        <v>100.69999999999999</v>
      </c>
      <c r="O2088" s="22">
        <f t="shared" si="128"/>
        <v>40860.67050925926</v>
      </c>
      <c r="P2088" s="18">
        <f t="shared" si="129"/>
        <v>40891.207638888889</v>
      </c>
      <c r="Q2088" t="s">
        <v>8279</v>
      </c>
      <c r="R2088" s="7">
        <f t="shared" si="131"/>
        <v>115.08571428571429</v>
      </c>
      <c r="S2088" s="12" t="s">
        <v>8324</v>
      </c>
      <c r="T2088" t="s">
        <v>8328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7">
        <v>1500</v>
      </c>
      <c r="E2089">
        <v>1553</v>
      </c>
      <c r="F2089" t="s">
        <v>8219</v>
      </c>
      <c r="G2089" t="s">
        <v>8224</v>
      </c>
      <c r="H2089" t="s">
        <v>8246</v>
      </c>
      <c r="I2089" s="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>
        <f t="shared" si="130"/>
        <v>103.53333333333335</v>
      </c>
      <c r="O2089" s="22">
        <f t="shared" si="128"/>
        <v>40764.204375000001</v>
      </c>
      <c r="P2089" s="18">
        <f t="shared" si="129"/>
        <v>40794.204375000001</v>
      </c>
      <c r="Q2089" t="s">
        <v>8279</v>
      </c>
      <c r="R2089" s="7">
        <f t="shared" si="131"/>
        <v>62.12</v>
      </c>
      <c r="S2089" s="12" t="s">
        <v>8324</v>
      </c>
      <c r="T2089" t="s">
        <v>8328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7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9">
        <v>1284177540</v>
      </c>
      <c r="J2090">
        <v>1281028152</v>
      </c>
      <c r="K2090" t="b">
        <v>0</v>
      </c>
      <c r="L2090">
        <v>75</v>
      </c>
      <c r="M2090" t="b">
        <v>1</v>
      </c>
      <c r="N2090" s="11">
        <f t="shared" si="130"/>
        <v>115.51066666666668</v>
      </c>
      <c r="O2090" s="22">
        <f t="shared" si="128"/>
        <v>40395.714722222219</v>
      </c>
      <c r="P2090" s="18">
        <f t="shared" si="129"/>
        <v>40432.165972222225</v>
      </c>
      <c r="Q2090" t="s">
        <v>8279</v>
      </c>
      <c r="R2090" s="7">
        <f t="shared" si="131"/>
        <v>46.204266666666669</v>
      </c>
      <c r="S2090" s="12" t="s">
        <v>8324</v>
      </c>
      <c r="T2090" t="s">
        <v>8328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7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9">
        <v>1375408194</v>
      </c>
      <c r="J2091">
        <v>1372384194</v>
      </c>
      <c r="K2091" t="b">
        <v>0</v>
      </c>
      <c r="L2091">
        <v>62</v>
      </c>
      <c r="M2091" t="b">
        <v>1</v>
      </c>
      <c r="N2091" s="11">
        <f t="shared" si="130"/>
        <v>120.4004</v>
      </c>
      <c r="O2091" s="22">
        <f t="shared" si="128"/>
        <v>41453.076319444444</v>
      </c>
      <c r="P2091" s="18">
        <f t="shared" si="129"/>
        <v>41488.076319444444</v>
      </c>
      <c r="Q2091" t="s">
        <v>8279</v>
      </c>
      <c r="R2091" s="7">
        <f t="shared" si="131"/>
        <v>48.54854838709678</v>
      </c>
      <c r="S2091" s="12" t="s">
        <v>8324</v>
      </c>
      <c r="T2091" t="s">
        <v>8328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7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9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>
        <f t="shared" si="130"/>
        <v>115.040375</v>
      </c>
      <c r="O2092" s="22">
        <f t="shared" si="128"/>
        <v>41299.381423611114</v>
      </c>
      <c r="P2092" s="18">
        <f t="shared" si="129"/>
        <v>41329.381423611114</v>
      </c>
      <c r="Q2092" t="s">
        <v>8279</v>
      </c>
      <c r="R2092" s="7">
        <f t="shared" si="131"/>
        <v>57.520187499999999</v>
      </c>
      <c r="S2092" s="12" t="s">
        <v>8324</v>
      </c>
      <c r="T2092" t="s">
        <v>8328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7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9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>
        <f t="shared" si="130"/>
        <v>120.46777777777777</v>
      </c>
      <c r="O2093" s="22">
        <f t="shared" si="128"/>
        <v>40555.322662037033</v>
      </c>
      <c r="P2093" s="18">
        <f t="shared" si="129"/>
        <v>40603.833333333336</v>
      </c>
      <c r="Q2093" t="s">
        <v>8279</v>
      </c>
      <c r="R2093" s="7">
        <f t="shared" si="131"/>
        <v>88.147154471544724</v>
      </c>
      <c r="S2093" s="12" t="s">
        <v>8324</v>
      </c>
      <c r="T2093" t="s">
        <v>8328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7">
        <v>6000</v>
      </c>
      <c r="E2094">
        <v>6077</v>
      </c>
      <c r="F2094" t="s">
        <v>8219</v>
      </c>
      <c r="G2094" t="s">
        <v>8224</v>
      </c>
      <c r="H2094" t="s">
        <v>8246</v>
      </c>
      <c r="I2094" s="9">
        <v>1318006732</v>
      </c>
      <c r="J2094">
        <v>1312822732</v>
      </c>
      <c r="K2094" t="b">
        <v>0</v>
      </c>
      <c r="L2094">
        <v>55</v>
      </c>
      <c r="M2094" t="b">
        <v>1</v>
      </c>
      <c r="N2094" s="11">
        <f t="shared" si="130"/>
        <v>101.28333333333333</v>
      </c>
      <c r="O2094" s="22">
        <f t="shared" si="128"/>
        <v>40763.707546296297</v>
      </c>
      <c r="P2094" s="18">
        <f t="shared" si="129"/>
        <v>40823.707546296297</v>
      </c>
      <c r="Q2094" t="s">
        <v>8279</v>
      </c>
      <c r="R2094" s="7">
        <f t="shared" si="131"/>
        <v>110.49090909090908</v>
      </c>
      <c r="S2094" s="12" t="s">
        <v>8324</v>
      </c>
      <c r="T2094" t="s">
        <v>8328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7">
        <v>1500</v>
      </c>
      <c r="E2095">
        <v>1537</v>
      </c>
      <c r="F2095" t="s">
        <v>8219</v>
      </c>
      <c r="G2095" t="s">
        <v>8224</v>
      </c>
      <c r="H2095" t="s">
        <v>8246</v>
      </c>
      <c r="I2095" s="9">
        <v>1356211832</v>
      </c>
      <c r="J2095">
        <v>1351024232</v>
      </c>
      <c r="K2095" t="b">
        <v>0</v>
      </c>
      <c r="L2095">
        <v>23</v>
      </c>
      <c r="M2095" t="b">
        <v>1</v>
      </c>
      <c r="N2095" s="11">
        <f t="shared" si="130"/>
        <v>102.46666666666667</v>
      </c>
      <c r="O2095" s="22">
        <f t="shared" si="128"/>
        <v>41205.854537037041</v>
      </c>
      <c r="P2095" s="18">
        <f t="shared" si="129"/>
        <v>41265.896203703705</v>
      </c>
      <c r="Q2095" t="s">
        <v>8279</v>
      </c>
      <c r="R2095" s="7">
        <f t="shared" si="131"/>
        <v>66.826086956521735</v>
      </c>
      <c r="S2095" s="12" t="s">
        <v>8324</v>
      </c>
      <c r="T2095" t="s">
        <v>8328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7">
        <v>3500</v>
      </c>
      <c r="E2096">
        <v>4219</v>
      </c>
      <c r="F2096" t="s">
        <v>8219</v>
      </c>
      <c r="G2096" t="s">
        <v>8224</v>
      </c>
      <c r="H2096" t="s">
        <v>8246</v>
      </c>
      <c r="I2096" s="9">
        <v>1330916400</v>
      </c>
      <c r="J2096">
        <v>1327969730</v>
      </c>
      <c r="K2096" t="b">
        <v>0</v>
      </c>
      <c r="L2096">
        <v>72</v>
      </c>
      <c r="M2096" t="b">
        <v>1</v>
      </c>
      <c r="N2096" s="11">
        <f t="shared" si="130"/>
        <v>120.54285714285714</v>
      </c>
      <c r="O2096" s="22">
        <f t="shared" si="128"/>
        <v>40939.02002314815</v>
      </c>
      <c r="P2096" s="18">
        <f t="shared" si="129"/>
        <v>40973.125</v>
      </c>
      <c r="Q2096" t="s">
        <v>8279</v>
      </c>
      <c r="R2096" s="7">
        <f t="shared" si="131"/>
        <v>58.597222222222221</v>
      </c>
      <c r="S2096" s="12" t="s">
        <v>8324</v>
      </c>
      <c r="T2096" t="s">
        <v>8328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7">
        <v>2500</v>
      </c>
      <c r="E2097">
        <v>2500</v>
      </c>
      <c r="F2097" t="s">
        <v>8219</v>
      </c>
      <c r="G2097" t="s">
        <v>8224</v>
      </c>
      <c r="H2097" t="s">
        <v>8246</v>
      </c>
      <c r="I2097" s="9">
        <v>1317576973</v>
      </c>
      <c r="J2097">
        <v>1312392973</v>
      </c>
      <c r="K2097" t="b">
        <v>0</v>
      </c>
      <c r="L2097">
        <v>22</v>
      </c>
      <c r="M2097" t="b">
        <v>1</v>
      </c>
      <c r="N2097" s="11">
        <f t="shared" si="130"/>
        <v>100</v>
      </c>
      <c r="O2097" s="22">
        <f t="shared" si="128"/>
        <v>40758.733483796292</v>
      </c>
      <c r="P2097" s="18">
        <f t="shared" si="129"/>
        <v>40818.733483796292</v>
      </c>
      <c r="Q2097" t="s">
        <v>8279</v>
      </c>
      <c r="R2097" s="7">
        <f t="shared" si="131"/>
        <v>113.63636363636364</v>
      </c>
      <c r="S2097" s="12" t="s">
        <v>8324</v>
      </c>
      <c r="T2097" t="s">
        <v>8328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7">
        <v>600</v>
      </c>
      <c r="E2098">
        <v>610</v>
      </c>
      <c r="F2098" t="s">
        <v>8219</v>
      </c>
      <c r="G2098" t="s">
        <v>8224</v>
      </c>
      <c r="H2098" t="s">
        <v>8246</v>
      </c>
      <c r="I2098" s="9">
        <v>1351223940</v>
      </c>
      <c r="J2098">
        <v>1349892735</v>
      </c>
      <c r="K2098" t="b">
        <v>0</v>
      </c>
      <c r="L2098">
        <v>14</v>
      </c>
      <c r="M2098" t="b">
        <v>1</v>
      </c>
      <c r="N2098" s="11">
        <f t="shared" si="130"/>
        <v>101.66666666666666</v>
      </c>
      <c r="O2098" s="22">
        <f t="shared" si="128"/>
        <v>41192.758506944447</v>
      </c>
      <c r="P2098" s="18">
        <f t="shared" si="129"/>
        <v>41208.165972222225</v>
      </c>
      <c r="Q2098" t="s">
        <v>8279</v>
      </c>
      <c r="R2098" s="7">
        <f t="shared" si="131"/>
        <v>43.571428571428569</v>
      </c>
      <c r="S2098" s="12" t="s">
        <v>8324</v>
      </c>
      <c r="T2098" t="s">
        <v>8328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7">
        <v>3000</v>
      </c>
      <c r="E2099">
        <v>3000</v>
      </c>
      <c r="F2099" t="s">
        <v>8219</v>
      </c>
      <c r="G2099" t="s">
        <v>8224</v>
      </c>
      <c r="H2099" t="s">
        <v>8246</v>
      </c>
      <c r="I2099" s="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>
        <f t="shared" si="130"/>
        <v>100</v>
      </c>
      <c r="O2099" s="22">
        <f t="shared" si="128"/>
        <v>40818.58489583333</v>
      </c>
      <c r="P2099" s="18">
        <f t="shared" si="129"/>
        <v>40878.626562500001</v>
      </c>
      <c r="Q2099" t="s">
        <v>8279</v>
      </c>
      <c r="R2099" s="7">
        <f t="shared" si="131"/>
        <v>78.94736842105263</v>
      </c>
      <c r="S2099" s="12" t="s">
        <v>8324</v>
      </c>
      <c r="T2099" t="s">
        <v>8328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7">
        <v>6000</v>
      </c>
      <c r="E2100">
        <v>6020</v>
      </c>
      <c r="F2100" t="s">
        <v>8219</v>
      </c>
      <c r="G2100" t="s">
        <v>8224</v>
      </c>
      <c r="H2100" t="s">
        <v>8246</v>
      </c>
      <c r="I2100" s="9">
        <v>1331174635</v>
      </c>
      <c r="J2100">
        <v>1328582635</v>
      </c>
      <c r="K2100" t="b">
        <v>0</v>
      </c>
      <c r="L2100">
        <v>32</v>
      </c>
      <c r="M2100" t="b">
        <v>1</v>
      </c>
      <c r="N2100" s="11">
        <f t="shared" si="130"/>
        <v>100.33333333333334</v>
      </c>
      <c r="O2100" s="22">
        <f t="shared" si="128"/>
        <v>40946.11383101852</v>
      </c>
      <c r="P2100" s="18">
        <f t="shared" si="129"/>
        <v>40976.11383101852</v>
      </c>
      <c r="Q2100" t="s">
        <v>8279</v>
      </c>
      <c r="R2100" s="7">
        <f t="shared" si="131"/>
        <v>188.125</v>
      </c>
      <c r="S2100" s="12" t="s">
        <v>8324</v>
      </c>
      <c r="T2100" t="s">
        <v>8328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7">
        <v>3000</v>
      </c>
      <c r="E2101">
        <v>3971</v>
      </c>
      <c r="F2101" t="s">
        <v>8219</v>
      </c>
      <c r="G2101" t="s">
        <v>8224</v>
      </c>
      <c r="H2101" t="s">
        <v>8246</v>
      </c>
      <c r="I2101" s="9">
        <v>1435808400</v>
      </c>
      <c r="J2101">
        <v>1434650084</v>
      </c>
      <c r="K2101" t="b">
        <v>0</v>
      </c>
      <c r="L2101">
        <v>63</v>
      </c>
      <c r="M2101" t="b">
        <v>1</v>
      </c>
      <c r="N2101" s="11">
        <f t="shared" si="130"/>
        <v>132.36666666666667</v>
      </c>
      <c r="O2101" s="22">
        <f t="shared" si="128"/>
        <v>42173.746342592596</v>
      </c>
      <c r="P2101" s="18">
        <f t="shared" si="129"/>
        <v>42187.152777777781</v>
      </c>
      <c r="Q2101" t="s">
        <v>8279</v>
      </c>
      <c r="R2101" s="7">
        <f t="shared" si="131"/>
        <v>63.031746031746032</v>
      </c>
      <c r="S2101" s="12" t="s">
        <v>8324</v>
      </c>
      <c r="T2101" t="s">
        <v>8328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7">
        <v>600</v>
      </c>
      <c r="E2102">
        <v>820</v>
      </c>
      <c r="F2102" t="s">
        <v>8219</v>
      </c>
      <c r="G2102" t="s">
        <v>8224</v>
      </c>
      <c r="H2102" t="s">
        <v>8246</v>
      </c>
      <c r="I2102" s="9">
        <v>1341028740</v>
      </c>
      <c r="J2102">
        <v>1339704141</v>
      </c>
      <c r="K2102" t="b">
        <v>0</v>
      </c>
      <c r="L2102">
        <v>27</v>
      </c>
      <c r="M2102" t="b">
        <v>1</v>
      </c>
      <c r="N2102" s="11">
        <f t="shared" si="130"/>
        <v>136.66666666666666</v>
      </c>
      <c r="O2102" s="22">
        <f t="shared" si="128"/>
        <v>41074.834965277776</v>
      </c>
      <c r="P2102" s="18">
        <f t="shared" si="129"/>
        <v>41090.165972222225</v>
      </c>
      <c r="Q2102" t="s">
        <v>8279</v>
      </c>
      <c r="R2102" s="7">
        <f t="shared" si="131"/>
        <v>30.37037037037037</v>
      </c>
      <c r="S2102" s="12" t="s">
        <v>8324</v>
      </c>
      <c r="T2102" t="s">
        <v>8328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7">
        <v>2000</v>
      </c>
      <c r="E2103">
        <v>2265</v>
      </c>
      <c r="F2103" t="s">
        <v>8219</v>
      </c>
      <c r="G2103" t="s">
        <v>8224</v>
      </c>
      <c r="H2103" t="s">
        <v>8246</v>
      </c>
      <c r="I2103" s="9">
        <v>1329104114</v>
      </c>
      <c r="J2103">
        <v>1323920114</v>
      </c>
      <c r="K2103" t="b">
        <v>0</v>
      </c>
      <c r="L2103">
        <v>44</v>
      </c>
      <c r="M2103" t="b">
        <v>1</v>
      </c>
      <c r="N2103" s="11">
        <f t="shared" si="130"/>
        <v>113.25</v>
      </c>
      <c r="O2103" s="22">
        <f t="shared" si="128"/>
        <v>40892.149467592593</v>
      </c>
      <c r="P2103" s="18">
        <f t="shared" si="129"/>
        <v>40952.149467592593</v>
      </c>
      <c r="Q2103" t="s">
        <v>8279</v>
      </c>
      <c r="R2103" s="7">
        <f t="shared" si="131"/>
        <v>51.477272727272727</v>
      </c>
      <c r="S2103" s="12" t="s">
        <v>8324</v>
      </c>
      <c r="T2103" t="s">
        <v>8328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7">
        <v>1000</v>
      </c>
      <c r="E2104">
        <v>1360</v>
      </c>
      <c r="F2104" t="s">
        <v>8219</v>
      </c>
      <c r="G2104" t="s">
        <v>8224</v>
      </c>
      <c r="H2104" t="s">
        <v>8246</v>
      </c>
      <c r="I2104" s="9">
        <v>1304628648</v>
      </c>
      <c r="J2104">
        <v>1302036648</v>
      </c>
      <c r="K2104" t="b">
        <v>0</v>
      </c>
      <c r="L2104">
        <v>38</v>
      </c>
      <c r="M2104" t="b">
        <v>1</v>
      </c>
      <c r="N2104" s="11">
        <f t="shared" si="130"/>
        <v>136</v>
      </c>
      <c r="O2104" s="22">
        <f t="shared" si="128"/>
        <v>40638.868611111109</v>
      </c>
      <c r="P2104" s="18">
        <f t="shared" si="129"/>
        <v>40668.868611111109</v>
      </c>
      <c r="Q2104" t="s">
        <v>8279</v>
      </c>
      <c r="R2104" s="7">
        <f t="shared" si="131"/>
        <v>35.789473684210527</v>
      </c>
      <c r="S2104" s="12" t="s">
        <v>8324</v>
      </c>
      <c r="T2104" t="s">
        <v>8328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7">
        <v>7777</v>
      </c>
      <c r="E2105">
        <v>11364</v>
      </c>
      <c r="F2105" t="s">
        <v>8219</v>
      </c>
      <c r="G2105" t="s">
        <v>8224</v>
      </c>
      <c r="H2105" t="s">
        <v>8246</v>
      </c>
      <c r="I2105" s="9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>
        <f t="shared" si="130"/>
        <v>146.12318374694613</v>
      </c>
      <c r="O2105" s="22">
        <f t="shared" si="128"/>
        <v>41192.754942129628</v>
      </c>
      <c r="P2105" s="18">
        <f t="shared" si="129"/>
        <v>41222.7966087963</v>
      </c>
      <c r="Q2105" t="s">
        <v>8279</v>
      </c>
      <c r="R2105" s="7">
        <f t="shared" si="131"/>
        <v>98.817391304347822</v>
      </c>
      <c r="S2105" s="12" t="s">
        <v>8324</v>
      </c>
      <c r="T2105" t="s">
        <v>8328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7">
        <v>800</v>
      </c>
      <c r="E2106">
        <v>1036</v>
      </c>
      <c r="F2106" t="s">
        <v>8219</v>
      </c>
      <c r="G2106" t="s">
        <v>8224</v>
      </c>
      <c r="H2106" t="s">
        <v>8246</v>
      </c>
      <c r="I2106" s="9">
        <v>1369958400</v>
      </c>
      <c r="J2106">
        <v>1367286434</v>
      </c>
      <c r="K2106" t="b">
        <v>0</v>
      </c>
      <c r="L2106">
        <v>37</v>
      </c>
      <c r="M2106" t="b">
        <v>1</v>
      </c>
      <c r="N2106" s="11">
        <f t="shared" si="130"/>
        <v>129.5</v>
      </c>
      <c r="O2106" s="22">
        <f t="shared" si="128"/>
        <v>41394.074467592596</v>
      </c>
      <c r="P2106" s="18">
        <f t="shared" si="129"/>
        <v>41425</v>
      </c>
      <c r="Q2106" t="s">
        <v>8279</v>
      </c>
      <c r="R2106" s="7">
        <f t="shared" si="131"/>
        <v>28</v>
      </c>
      <c r="S2106" s="12" t="s">
        <v>8324</v>
      </c>
      <c r="T2106" t="s">
        <v>8328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7">
        <v>2000</v>
      </c>
      <c r="E2107">
        <v>5080</v>
      </c>
      <c r="F2107" t="s">
        <v>8219</v>
      </c>
      <c r="G2107" t="s">
        <v>8224</v>
      </c>
      <c r="H2107" t="s">
        <v>8246</v>
      </c>
      <c r="I2107" s="9">
        <v>1416542400</v>
      </c>
      <c r="J2107">
        <v>1415472953</v>
      </c>
      <c r="K2107" t="b">
        <v>0</v>
      </c>
      <c r="L2107">
        <v>99</v>
      </c>
      <c r="M2107" t="b">
        <v>1</v>
      </c>
      <c r="N2107" s="11">
        <f t="shared" si="130"/>
        <v>254</v>
      </c>
      <c r="O2107" s="22">
        <f t="shared" si="128"/>
        <v>41951.788807870369</v>
      </c>
      <c r="P2107" s="18">
        <f t="shared" si="129"/>
        <v>41964.166666666672</v>
      </c>
      <c r="Q2107" t="s">
        <v>8279</v>
      </c>
      <c r="R2107" s="7">
        <f t="shared" si="131"/>
        <v>51.313131313131315</v>
      </c>
      <c r="S2107" s="12" t="s">
        <v>8324</v>
      </c>
      <c r="T2107" t="s">
        <v>8328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7">
        <v>2200</v>
      </c>
      <c r="E2108">
        <v>2355</v>
      </c>
      <c r="F2108" t="s">
        <v>8219</v>
      </c>
      <c r="G2108" t="s">
        <v>8224</v>
      </c>
      <c r="H2108" t="s">
        <v>8246</v>
      </c>
      <c r="I2108" s="9">
        <v>1359176974</v>
      </c>
      <c r="J2108">
        <v>1356584974</v>
      </c>
      <c r="K2108" t="b">
        <v>0</v>
      </c>
      <c r="L2108">
        <v>44</v>
      </c>
      <c r="M2108" t="b">
        <v>1</v>
      </c>
      <c r="N2108" s="11">
        <f t="shared" si="130"/>
        <v>107.04545454545456</v>
      </c>
      <c r="O2108" s="22">
        <f t="shared" si="128"/>
        <v>41270.21497685185</v>
      </c>
      <c r="P2108" s="18">
        <f t="shared" si="129"/>
        <v>41300.21497685185</v>
      </c>
      <c r="Q2108" t="s">
        <v>8279</v>
      </c>
      <c r="R2108" s="7">
        <f t="shared" si="131"/>
        <v>53.522727272727273</v>
      </c>
      <c r="S2108" s="12" t="s">
        <v>8324</v>
      </c>
      <c r="T2108" t="s">
        <v>8328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7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>
        <f t="shared" si="130"/>
        <v>107.73299999999999</v>
      </c>
      <c r="O2109" s="22">
        <f t="shared" si="128"/>
        <v>41934.71056712963</v>
      </c>
      <c r="P2109" s="18">
        <f t="shared" si="129"/>
        <v>41955.752233796295</v>
      </c>
      <c r="Q2109" t="s">
        <v>8279</v>
      </c>
      <c r="R2109" s="7">
        <f t="shared" si="131"/>
        <v>37.149310344827583</v>
      </c>
      <c r="S2109" s="12" t="s">
        <v>8324</v>
      </c>
      <c r="T2109" t="s">
        <v>8328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7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9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>
        <f t="shared" si="130"/>
        <v>107.31250000000001</v>
      </c>
      <c r="O2110" s="22">
        <f t="shared" si="128"/>
        <v>41135.175694444442</v>
      </c>
      <c r="P2110" s="18">
        <f t="shared" si="129"/>
        <v>41162.163194444445</v>
      </c>
      <c r="Q2110" t="s">
        <v>8279</v>
      </c>
      <c r="R2110" s="7">
        <f t="shared" si="131"/>
        <v>89.895287958115176</v>
      </c>
      <c r="S2110" s="12" t="s">
        <v>8324</v>
      </c>
      <c r="T2110" t="s">
        <v>8328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7">
        <v>4000</v>
      </c>
      <c r="E2111">
        <v>4261</v>
      </c>
      <c r="F2111" t="s">
        <v>8219</v>
      </c>
      <c r="G2111" t="s">
        <v>8224</v>
      </c>
      <c r="H2111" t="s">
        <v>8246</v>
      </c>
      <c r="I2111" s="9">
        <v>1436115617</v>
      </c>
      <c r="J2111">
        <v>1433523617</v>
      </c>
      <c r="K2111" t="b">
        <v>0</v>
      </c>
      <c r="L2111">
        <v>40</v>
      </c>
      <c r="M2111" t="b">
        <v>1</v>
      </c>
      <c r="N2111" s="11">
        <f t="shared" si="130"/>
        <v>106.52500000000001</v>
      </c>
      <c r="O2111" s="22">
        <f t="shared" si="128"/>
        <v>42160.708530092597</v>
      </c>
      <c r="P2111" s="18">
        <f t="shared" si="129"/>
        <v>42190.708530092597</v>
      </c>
      <c r="Q2111" t="s">
        <v>8279</v>
      </c>
      <c r="R2111" s="7">
        <f t="shared" si="131"/>
        <v>106.52500000000001</v>
      </c>
      <c r="S2111" s="12" t="s">
        <v>8324</v>
      </c>
      <c r="T2111" t="s">
        <v>8328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7">
        <v>2000</v>
      </c>
      <c r="E2112">
        <v>2007</v>
      </c>
      <c r="F2112" t="s">
        <v>8219</v>
      </c>
      <c r="G2112" t="s">
        <v>8224</v>
      </c>
      <c r="H2112" t="s">
        <v>8246</v>
      </c>
      <c r="I2112" s="9">
        <v>1401253140</v>
      </c>
      <c r="J2112">
        <v>1398873969</v>
      </c>
      <c r="K2112" t="b">
        <v>0</v>
      </c>
      <c r="L2112">
        <v>38</v>
      </c>
      <c r="M2112" t="b">
        <v>1</v>
      </c>
      <c r="N2112" s="11">
        <f t="shared" si="130"/>
        <v>100.35000000000001</v>
      </c>
      <c r="O2112" s="22">
        <f t="shared" si="128"/>
        <v>41759.670937499999</v>
      </c>
      <c r="P2112" s="18">
        <f t="shared" si="129"/>
        <v>41787.207638888889</v>
      </c>
      <c r="Q2112" t="s">
        <v>8279</v>
      </c>
      <c r="R2112" s="7">
        <f t="shared" si="131"/>
        <v>52.815789473684212</v>
      </c>
      <c r="S2112" s="12" t="s">
        <v>8324</v>
      </c>
      <c r="T2112" t="s">
        <v>8328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7">
        <v>2000</v>
      </c>
      <c r="E2113">
        <v>2130</v>
      </c>
      <c r="F2113" t="s">
        <v>8219</v>
      </c>
      <c r="G2113" t="s">
        <v>8224</v>
      </c>
      <c r="H2113" t="s">
        <v>8246</v>
      </c>
      <c r="I2113" s="9">
        <v>1313370000</v>
      </c>
      <c r="J2113">
        <v>1307594625</v>
      </c>
      <c r="K2113" t="b">
        <v>0</v>
      </c>
      <c r="L2113">
        <v>39</v>
      </c>
      <c r="M2113" t="b">
        <v>1</v>
      </c>
      <c r="N2113" s="11">
        <f t="shared" si="130"/>
        <v>106.5</v>
      </c>
      <c r="O2113" s="22">
        <f t="shared" si="128"/>
        <v>40703.197048611109</v>
      </c>
      <c r="P2113" s="18">
        <f t="shared" si="129"/>
        <v>40770.041666666664</v>
      </c>
      <c r="Q2113" t="s">
        <v>8279</v>
      </c>
      <c r="R2113" s="7">
        <f t="shared" si="131"/>
        <v>54.615384615384613</v>
      </c>
      <c r="S2113" s="12" t="s">
        <v>8324</v>
      </c>
      <c r="T2113" t="s">
        <v>8328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7">
        <v>300</v>
      </c>
      <c r="E2114">
        <v>300</v>
      </c>
      <c r="F2114" t="s">
        <v>8219</v>
      </c>
      <c r="G2114" t="s">
        <v>8224</v>
      </c>
      <c r="H2114" t="s">
        <v>8246</v>
      </c>
      <c r="I2114" s="9">
        <v>1366064193</v>
      </c>
      <c r="J2114">
        <v>1364854593</v>
      </c>
      <c r="K2114" t="b">
        <v>0</v>
      </c>
      <c r="L2114">
        <v>11</v>
      </c>
      <c r="M2114" t="b">
        <v>1</v>
      </c>
      <c r="N2114" s="11">
        <f t="shared" si="130"/>
        <v>100</v>
      </c>
      <c r="O2114" s="22">
        <f t="shared" ref="O2114:O2177" si="132">(((J2114/60)/60)/24)+DATE(1970,1,1)</f>
        <v>41365.928159722222</v>
      </c>
      <c r="P2114" s="18">
        <f t="shared" ref="P2114:P2177" si="133">(((I2114/60)/60)/24)+DATE(1970,1,1)</f>
        <v>41379.928159722222</v>
      </c>
      <c r="Q2114" t="s">
        <v>8279</v>
      </c>
      <c r="R2114" s="7">
        <f t="shared" si="131"/>
        <v>27.272727272727273</v>
      </c>
      <c r="S2114" s="12" t="s">
        <v>8324</v>
      </c>
      <c r="T2114" t="s">
        <v>8328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7">
        <v>7000</v>
      </c>
      <c r="E2115">
        <v>7340</v>
      </c>
      <c r="F2115" t="s">
        <v>8219</v>
      </c>
      <c r="G2115" t="s">
        <v>8224</v>
      </c>
      <c r="H2115" t="s">
        <v>8246</v>
      </c>
      <c r="I2115" s="9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>
        <f t="shared" ref="N2115:N2178" si="134">E2115/D2115*100</f>
        <v>104.85714285714285</v>
      </c>
      <c r="O2115" s="22">
        <f t="shared" si="132"/>
        <v>41870.86546296296</v>
      </c>
      <c r="P2115" s="18">
        <f t="shared" si="133"/>
        <v>41905.86546296296</v>
      </c>
      <c r="Q2115" t="s">
        <v>8279</v>
      </c>
      <c r="R2115" s="7">
        <f t="shared" ref="R2115:R2178" si="135">E2115/L2115</f>
        <v>68.598130841121488</v>
      </c>
      <c r="S2115" s="12" t="s">
        <v>8324</v>
      </c>
      <c r="T2115" t="s">
        <v>8328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7">
        <v>5000</v>
      </c>
      <c r="E2116">
        <v>5235</v>
      </c>
      <c r="F2116" t="s">
        <v>8219</v>
      </c>
      <c r="G2116" t="s">
        <v>8224</v>
      </c>
      <c r="H2116" t="s">
        <v>8246</v>
      </c>
      <c r="I2116" s="9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>
        <f t="shared" si="134"/>
        <v>104.69999999999999</v>
      </c>
      <c r="O2116" s="22">
        <f t="shared" si="132"/>
        <v>40458.815625000003</v>
      </c>
      <c r="P2116" s="18">
        <f t="shared" si="133"/>
        <v>40521.207638888889</v>
      </c>
      <c r="Q2116" t="s">
        <v>8279</v>
      </c>
      <c r="R2116" s="7">
        <f t="shared" si="135"/>
        <v>35.612244897959187</v>
      </c>
      <c r="S2116" s="12" t="s">
        <v>8324</v>
      </c>
      <c r="T2116" t="s">
        <v>8328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7">
        <v>1500</v>
      </c>
      <c r="E2117">
        <v>3385</v>
      </c>
      <c r="F2117" t="s">
        <v>8219</v>
      </c>
      <c r="G2117" t="s">
        <v>8224</v>
      </c>
      <c r="H2117" t="s">
        <v>8246</v>
      </c>
      <c r="I2117" s="9">
        <v>1298167001</v>
      </c>
      <c r="J2117">
        <v>1295575001</v>
      </c>
      <c r="K2117" t="b">
        <v>0</v>
      </c>
      <c r="L2117">
        <v>36</v>
      </c>
      <c r="M2117" t="b">
        <v>1</v>
      </c>
      <c r="N2117" s="11">
        <f t="shared" si="134"/>
        <v>225.66666666666669</v>
      </c>
      <c r="O2117" s="22">
        <f t="shared" si="132"/>
        <v>40564.081030092595</v>
      </c>
      <c r="P2117" s="18">
        <f t="shared" si="133"/>
        <v>40594.081030092595</v>
      </c>
      <c r="Q2117" t="s">
        <v>8279</v>
      </c>
      <c r="R2117" s="7">
        <f t="shared" si="135"/>
        <v>94.027777777777771</v>
      </c>
      <c r="S2117" s="12" t="s">
        <v>8324</v>
      </c>
      <c r="T2117" t="s">
        <v>8328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7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9">
        <v>1349203203</v>
      </c>
      <c r="J2118">
        <v>1345056003</v>
      </c>
      <c r="K2118" t="b">
        <v>0</v>
      </c>
      <c r="L2118">
        <v>92</v>
      </c>
      <c r="M2118" t="b">
        <v>1</v>
      </c>
      <c r="N2118" s="11">
        <f t="shared" si="134"/>
        <v>100.90416666666667</v>
      </c>
      <c r="O2118" s="22">
        <f t="shared" si="132"/>
        <v>41136.777812500004</v>
      </c>
      <c r="P2118" s="18">
        <f t="shared" si="133"/>
        <v>41184.777812500004</v>
      </c>
      <c r="Q2118" t="s">
        <v>8279</v>
      </c>
      <c r="R2118" s="7">
        <f t="shared" si="135"/>
        <v>526.45652173913038</v>
      </c>
      <c r="S2118" s="12" t="s">
        <v>8324</v>
      </c>
      <c r="T2118" t="s">
        <v>8328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7">
        <v>1200</v>
      </c>
      <c r="E2119">
        <v>1773</v>
      </c>
      <c r="F2119" t="s">
        <v>8219</v>
      </c>
      <c r="G2119" t="s">
        <v>8224</v>
      </c>
      <c r="H2119" t="s">
        <v>8246</v>
      </c>
      <c r="I2119" s="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>
        <f t="shared" si="134"/>
        <v>147.75</v>
      </c>
      <c r="O2119" s="22">
        <f t="shared" si="132"/>
        <v>42290.059594907405</v>
      </c>
      <c r="P2119" s="18">
        <f t="shared" si="133"/>
        <v>42304.207638888889</v>
      </c>
      <c r="Q2119" t="s">
        <v>8279</v>
      </c>
      <c r="R2119" s="7">
        <f t="shared" si="135"/>
        <v>50.657142857142858</v>
      </c>
      <c r="S2119" s="12" t="s">
        <v>8324</v>
      </c>
      <c r="T2119" t="s">
        <v>8328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7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9">
        <v>1311538136</v>
      </c>
      <c r="J2120">
        <v>1308946136</v>
      </c>
      <c r="K2120" t="b">
        <v>0</v>
      </c>
      <c r="L2120">
        <v>17</v>
      </c>
      <c r="M2120" t="b">
        <v>1</v>
      </c>
      <c r="N2120" s="11">
        <f t="shared" si="134"/>
        <v>134.61099999999999</v>
      </c>
      <c r="O2120" s="22">
        <f t="shared" si="132"/>
        <v>40718.839537037034</v>
      </c>
      <c r="P2120" s="18">
        <f t="shared" si="133"/>
        <v>40748.839537037034</v>
      </c>
      <c r="Q2120" t="s">
        <v>8279</v>
      </c>
      <c r="R2120" s="7">
        <f t="shared" si="135"/>
        <v>79.182941176470578</v>
      </c>
      <c r="S2120" s="12" t="s">
        <v>8324</v>
      </c>
      <c r="T2120" t="s">
        <v>8328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7">
        <v>2000</v>
      </c>
      <c r="E2121">
        <v>2015</v>
      </c>
      <c r="F2121" t="s">
        <v>8219</v>
      </c>
      <c r="G2121" t="s">
        <v>8224</v>
      </c>
      <c r="H2121" t="s">
        <v>8246</v>
      </c>
      <c r="I2121" s="9">
        <v>1345086445</v>
      </c>
      <c r="J2121">
        <v>1342494445</v>
      </c>
      <c r="K2121" t="b">
        <v>0</v>
      </c>
      <c r="L2121">
        <v>22</v>
      </c>
      <c r="M2121" t="b">
        <v>1</v>
      </c>
      <c r="N2121" s="11">
        <f t="shared" si="134"/>
        <v>100.75</v>
      </c>
      <c r="O2121" s="22">
        <f t="shared" si="132"/>
        <v>41107.130150462966</v>
      </c>
      <c r="P2121" s="18">
        <f t="shared" si="133"/>
        <v>41137.130150462966</v>
      </c>
      <c r="Q2121" t="s">
        <v>8279</v>
      </c>
      <c r="R2121" s="7">
        <f t="shared" si="135"/>
        <v>91.590909090909093</v>
      </c>
      <c r="S2121" s="12" t="s">
        <v>8324</v>
      </c>
      <c r="T2121" t="s">
        <v>8328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7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9">
        <v>1388617736</v>
      </c>
      <c r="J2122">
        <v>1384384136</v>
      </c>
      <c r="K2122" t="b">
        <v>0</v>
      </c>
      <c r="L2122">
        <v>69</v>
      </c>
      <c r="M2122" t="b">
        <v>1</v>
      </c>
      <c r="N2122" s="11">
        <f t="shared" si="134"/>
        <v>100.880375</v>
      </c>
      <c r="O2122" s="22">
        <f t="shared" si="132"/>
        <v>41591.964537037034</v>
      </c>
      <c r="P2122" s="18">
        <f t="shared" si="133"/>
        <v>41640.964537037034</v>
      </c>
      <c r="Q2122" t="s">
        <v>8279</v>
      </c>
      <c r="R2122" s="7">
        <f t="shared" si="135"/>
        <v>116.96275362318841</v>
      </c>
      <c r="S2122" s="12" t="s">
        <v>8324</v>
      </c>
      <c r="T2122" t="s">
        <v>8328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7">
        <v>50000</v>
      </c>
      <c r="E2123">
        <v>284</v>
      </c>
      <c r="F2123" t="s">
        <v>8221</v>
      </c>
      <c r="G2123" t="s">
        <v>8240</v>
      </c>
      <c r="H2123" t="s">
        <v>8257</v>
      </c>
      <c r="I2123" s="9">
        <v>1484156948</v>
      </c>
      <c r="J2123">
        <v>1481564948</v>
      </c>
      <c r="K2123" t="b">
        <v>0</v>
      </c>
      <c r="L2123">
        <v>10</v>
      </c>
      <c r="M2123" t="b">
        <v>0</v>
      </c>
      <c r="N2123" s="11">
        <f t="shared" si="134"/>
        <v>0.56800000000000006</v>
      </c>
      <c r="O2123" s="22">
        <f t="shared" si="132"/>
        <v>42716.7424537037</v>
      </c>
      <c r="P2123" s="18">
        <f t="shared" si="133"/>
        <v>42746.7424537037</v>
      </c>
      <c r="Q2123" t="s">
        <v>8282</v>
      </c>
      <c r="R2123" s="7">
        <f t="shared" si="135"/>
        <v>28.4</v>
      </c>
      <c r="S2123" s="12" t="s">
        <v>8332</v>
      </c>
      <c r="T2123" t="s">
        <v>8333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7">
        <v>80000</v>
      </c>
      <c r="E2124">
        <v>310</v>
      </c>
      <c r="F2124" t="s">
        <v>8221</v>
      </c>
      <c r="G2124" t="s">
        <v>8238</v>
      </c>
      <c r="H2124" t="s">
        <v>8256</v>
      </c>
      <c r="I2124" s="9">
        <v>1483773169</v>
      </c>
      <c r="J2124">
        <v>1481181169</v>
      </c>
      <c r="K2124" t="b">
        <v>0</v>
      </c>
      <c r="L2124">
        <v>3</v>
      </c>
      <c r="M2124" t="b">
        <v>0</v>
      </c>
      <c r="N2124" s="11">
        <f t="shared" si="134"/>
        <v>0.38750000000000001</v>
      </c>
      <c r="O2124" s="22">
        <f t="shared" si="132"/>
        <v>42712.300567129627</v>
      </c>
      <c r="P2124" s="18">
        <f t="shared" si="133"/>
        <v>42742.300567129627</v>
      </c>
      <c r="Q2124" t="s">
        <v>8282</v>
      </c>
      <c r="R2124" s="7">
        <f t="shared" si="135"/>
        <v>103.33333333333333</v>
      </c>
      <c r="S2124" s="12" t="s">
        <v>8332</v>
      </c>
      <c r="T2124" t="s">
        <v>8333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7">
        <v>500</v>
      </c>
      <c r="E2125">
        <v>50</v>
      </c>
      <c r="F2125" t="s">
        <v>8221</v>
      </c>
      <c r="G2125" t="s">
        <v>8224</v>
      </c>
      <c r="H2125" t="s">
        <v>8246</v>
      </c>
      <c r="I2125" s="9">
        <v>1268636340</v>
      </c>
      <c r="J2125">
        <v>1263982307</v>
      </c>
      <c r="K2125" t="b">
        <v>0</v>
      </c>
      <c r="L2125">
        <v>5</v>
      </c>
      <c r="M2125" t="b">
        <v>0</v>
      </c>
      <c r="N2125" s="11">
        <f t="shared" si="134"/>
        <v>10</v>
      </c>
      <c r="O2125" s="22">
        <f t="shared" si="132"/>
        <v>40198.424849537041</v>
      </c>
      <c r="P2125" s="18">
        <f t="shared" si="133"/>
        <v>40252.290972222225</v>
      </c>
      <c r="Q2125" t="s">
        <v>8282</v>
      </c>
      <c r="R2125" s="7">
        <f t="shared" si="135"/>
        <v>10</v>
      </c>
      <c r="S2125" s="12" t="s">
        <v>8332</v>
      </c>
      <c r="T2125" t="s">
        <v>8333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7">
        <v>1100</v>
      </c>
      <c r="E2126">
        <v>115</v>
      </c>
      <c r="F2126" t="s">
        <v>8221</v>
      </c>
      <c r="G2126" t="s">
        <v>8224</v>
      </c>
      <c r="H2126" t="s">
        <v>8246</v>
      </c>
      <c r="I2126" s="9">
        <v>1291093200</v>
      </c>
      <c r="J2126">
        <v>1286930435</v>
      </c>
      <c r="K2126" t="b">
        <v>0</v>
      </c>
      <c r="L2126">
        <v>5</v>
      </c>
      <c r="M2126" t="b">
        <v>0</v>
      </c>
      <c r="N2126" s="11">
        <f t="shared" si="134"/>
        <v>10.454545454545453</v>
      </c>
      <c r="O2126" s="22">
        <f t="shared" si="132"/>
        <v>40464.028182870366</v>
      </c>
      <c r="P2126" s="18">
        <f t="shared" si="133"/>
        <v>40512.208333333336</v>
      </c>
      <c r="Q2126" t="s">
        <v>8282</v>
      </c>
      <c r="R2126" s="7">
        <f t="shared" si="135"/>
        <v>23</v>
      </c>
      <c r="S2126" s="12" t="s">
        <v>8332</v>
      </c>
      <c r="T2126" t="s">
        <v>8333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7">
        <v>60000</v>
      </c>
      <c r="E2127">
        <v>852</v>
      </c>
      <c r="F2127" t="s">
        <v>8221</v>
      </c>
      <c r="G2127" t="s">
        <v>8224</v>
      </c>
      <c r="H2127" t="s">
        <v>8246</v>
      </c>
      <c r="I2127" s="9">
        <v>1438734833</v>
      </c>
      <c r="J2127">
        <v>1436142833</v>
      </c>
      <c r="K2127" t="b">
        <v>0</v>
      </c>
      <c r="L2127">
        <v>27</v>
      </c>
      <c r="M2127" t="b">
        <v>0</v>
      </c>
      <c r="N2127" s="11">
        <f t="shared" si="134"/>
        <v>1.4200000000000002</v>
      </c>
      <c r="O2127" s="22">
        <f t="shared" si="132"/>
        <v>42191.023530092592</v>
      </c>
      <c r="P2127" s="18">
        <f t="shared" si="133"/>
        <v>42221.023530092592</v>
      </c>
      <c r="Q2127" t="s">
        <v>8282</v>
      </c>
      <c r="R2127" s="7">
        <f t="shared" si="135"/>
        <v>31.555555555555557</v>
      </c>
      <c r="S2127" s="12" t="s">
        <v>8332</v>
      </c>
      <c r="T2127" t="s">
        <v>8333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7">
        <v>20000</v>
      </c>
      <c r="E2128">
        <v>10</v>
      </c>
      <c r="F2128" t="s">
        <v>8221</v>
      </c>
      <c r="G2128" t="s">
        <v>8224</v>
      </c>
      <c r="H2128" t="s">
        <v>8246</v>
      </c>
      <c r="I2128" s="9">
        <v>1418080887</v>
      </c>
      <c r="J2128">
        <v>1415488887</v>
      </c>
      <c r="K2128" t="b">
        <v>0</v>
      </c>
      <c r="L2128">
        <v>2</v>
      </c>
      <c r="M2128" t="b">
        <v>0</v>
      </c>
      <c r="N2128" s="11">
        <f t="shared" si="134"/>
        <v>0.05</v>
      </c>
      <c r="O2128" s="22">
        <f t="shared" si="132"/>
        <v>41951.973229166666</v>
      </c>
      <c r="P2128" s="18">
        <f t="shared" si="133"/>
        <v>41981.973229166666</v>
      </c>
      <c r="Q2128" t="s">
        <v>8282</v>
      </c>
      <c r="R2128" s="7">
        <f t="shared" si="135"/>
        <v>5</v>
      </c>
      <c r="S2128" s="12" t="s">
        <v>8332</v>
      </c>
      <c r="T2128" t="s">
        <v>8333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7">
        <v>28000</v>
      </c>
      <c r="E2129">
        <v>8076</v>
      </c>
      <c r="F2129" t="s">
        <v>8221</v>
      </c>
      <c r="G2129" t="s">
        <v>8225</v>
      </c>
      <c r="H2129" t="s">
        <v>8247</v>
      </c>
      <c r="I2129" s="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>
        <f t="shared" si="134"/>
        <v>28.842857142857142</v>
      </c>
      <c r="O2129" s="22">
        <f t="shared" si="132"/>
        <v>42045.50535879629</v>
      </c>
      <c r="P2129" s="18">
        <f t="shared" si="133"/>
        <v>42075.463692129633</v>
      </c>
      <c r="Q2129" t="s">
        <v>8282</v>
      </c>
      <c r="R2129" s="7">
        <f t="shared" si="135"/>
        <v>34.220338983050844</v>
      </c>
      <c r="S2129" s="12" t="s">
        <v>8332</v>
      </c>
      <c r="T2129" t="s">
        <v>8333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7">
        <v>15000</v>
      </c>
      <c r="E2130">
        <v>25</v>
      </c>
      <c r="F2130" t="s">
        <v>8221</v>
      </c>
      <c r="G2130" t="s">
        <v>8229</v>
      </c>
      <c r="H2130" t="s">
        <v>8251</v>
      </c>
      <c r="I2130" s="9">
        <v>1411324369</v>
      </c>
      <c r="J2130">
        <v>1406140369</v>
      </c>
      <c r="K2130" t="b">
        <v>0</v>
      </c>
      <c r="L2130">
        <v>1</v>
      </c>
      <c r="M2130" t="b">
        <v>0</v>
      </c>
      <c r="N2130" s="11">
        <f t="shared" si="134"/>
        <v>0.16666666666666669</v>
      </c>
      <c r="O2130" s="22">
        <f t="shared" si="132"/>
        <v>41843.772789351853</v>
      </c>
      <c r="P2130" s="18">
        <f t="shared" si="133"/>
        <v>41903.772789351853</v>
      </c>
      <c r="Q2130" t="s">
        <v>8282</v>
      </c>
      <c r="R2130" s="7">
        <f t="shared" si="135"/>
        <v>25</v>
      </c>
      <c r="S2130" s="12" t="s">
        <v>8332</v>
      </c>
      <c r="T2130" t="s">
        <v>8333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7">
        <v>2000</v>
      </c>
      <c r="E2131">
        <v>236</v>
      </c>
      <c r="F2131" t="s">
        <v>8221</v>
      </c>
      <c r="G2131" t="s">
        <v>8224</v>
      </c>
      <c r="H2131" t="s">
        <v>8246</v>
      </c>
      <c r="I2131" s="9">
        <v>1457570100</v>
      </c>
      <c r="J2131">
        <v>1454978100</v>
      </c>
      <c r="K2131" t="b">
        <v>0</v>
      </c>
      <c r="L2131">
        <v>12</v>
      </c>
      <c r="M2131" t="b">
        <v>0</v>
      </c>
      <c r="N2131" s="11">
        <f t="shared" si="134"/>
        <v>11.799999999999999</v>
      </c>
      <c r="O2131" s="22">
        <f t="shared" si="132"/>
        <v>42409.024305555555</v>
      </c>
      <c r="P2131" s="18">
        <f t="shared" si="133"/>
        <v>42439.024305555555</v>
      </c>
      <c r="Q2131" t="s">
        <v>8282</v>
      </c>
      <c r="R2131" s="7">
        <f t="shared" si="135"/>
        <v>19.666666666666668</v>
      </c>
      <c r="S2131" s="12" t="s">
        <v>8332</v>
      </c>
      <c r="T2131" t="s">
        <v>8333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7">
        <v>42000</v>
      </c>
      <c r="E2132">
        <v>85</v>
      </c>
      <c r="F2132" t="s">
        <v>8221</v>
      </c>
      <c r="G2132" t="s">
        <v>8224</v>
      </c>
      <c r="H2132" t="s">
        <v>8246</v>
      </c>
      <c r="I2132" s="9">
        <v>1408154663</v>
      </c>
      <c r="J2132">
        <v>1405130663</v>
      </c>
      <c r="K2132" t="b">
        <v>0</v>
      </c>
      <c r="L2132">
        <v>4</v>
      </c>
      <c r="M2132" t="b">
        <v>0</v>
      </c>
      <c r="N2132" s="11">
        <f t="shared" si="134"/>
        <v>0.20238095238095236</v>
      </c>
      <c r="O2132" s="22">
        <f t="shared" si="132"/>
        <v>41832.086377314816</v>
      </c>
      <c r="P2132" s="18">
        <f t="shared" si="133"/>
        <v>41867.086377314816</v>
      </c>
      <c r="Q2132" t="s">
        <v>8282</v>
      </c>
      <c r="R2132" s="7">
        <f t="shared" si="135"/>
        <v>21.25</v>
      </c>
      <c r="S2132" s="12" t="s">
        <v>8332</v>
      </c>
      <c r="T2132" t="s">
        <v>8333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7">
        <v>500</v>
      </c>
      <c r="E2133">
        <v>25</v>
      </c>
      <c r="F2133" t="s">
        <v>8221</v>
      </c>
      <c r="G2133" t="s">
        <v>8224</v>
      </c>
      <c r="H2133" t="s">
        <v>8246</v>
      </c>
      <c r="I2133" s="9">
        <v>1436677091</v>
      </c>
      <c r="J2133">
        <v>1434085091</v>
      </c>
      <c r="K2133" t="b">
        <v>0</v>
      </c>
      <c r="L2133">
        <v>3</v>
      </c>
      <c r="M2133" t="b">
        <v>0</v>
      </c>
      <c r="N2133" s="11">
        <f t="shared" si="134"/>
        <v>5</v>
      </c>
      <c r="O2133" s="22">
        <f t="shared" si="132"/>
        <v>42167.207071759258</v>
      </c>
      <c r="P2133" s="18">
        <f t="shared" si="133"/>
        <v>42197.207071759258</v>
      </c>
      <c r="Q2133" t="s">
        <v>8282</v>
      </c>
      <c r="R2133" s="7">
        <f t="shared" si="135"/>
        <v>8.3333333333333339</v>
      </c>
      <c r="S2133" s="12" t="s">
        <v>8332</v>
      </c>
      <c r="T2133" t="s">
        <v>8333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7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9">
        <v>1391427692</v>
      </c>
      <c r="J2134">
        <v>1388835692</v>
      </c>
      <c r="K2134" t="b">
        <v>0</v>
      </c>
      <c r="L2134">
        <v>99</v>
      </c>
      <c r="M2134" t="b">
        <v>0</v>
      </c>
      <c r="N2134" s="11">
        <f t="shared" si="134"/>
        <v>2.1129899999999995</v>
      </c>
      <c r="O2134" s="22">
        <f t="shared" si="132"/>
        <v>41643.487175925926</v>
      </c>
      <c r="P2134" s="18">
        <f t="shared" si="133"/>
        <v>41673.487175925926</v>
      </c>
      <c r="Q2134" t="s">
        <v>8282</v>
      </c>
      <c r="R2134" s="7">
        <f t="shared" si="135"/>
        <v>21.34333333333333</v>
      </c>
      <c r="S2134" s="12" t="s">
        <v>8332</v>
      </c>
      <c r="T2134" t="s">
        <v>8333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7">
        <v>1000</v>
      </c>
      <c r="E2135">
        <v>16</v>
      </c>
      <c r="F2135" t="s">
        <v>8221</v>
      </c>
      <c r="G2135" t="s">
        <v>8224</v>
      </c>
      <c r="H2135" t="s">
        <v>8246</v>
      </c>
      <c r="I2135" s="9">
        <v>1303628340</v>
      </c>
      <c r="J2135">
        <v>1300328399</v>
      </c>
      <c r="K2135" t="b">
        <v>0</v>
      </c>
      <c r="L2135">
        <v>3</v>
      </c>
      <c r="M2135" t="b">
        <v>0</v>
      </c>
      <c r="N2135" s="11">
        <f t="shared" si="134"/>
        <v>1.6</v>
      </c>
      <c r="O2135" s="22">
        <f t="shared" si="132"/>
        <v>40619.097210648149</v>
      </c>
      <c r="P2135" s="18">
        <f t="shared" si="133"/>
        <v>40657.290972222225</v>
      </c>
      <c r="Q2135" t="s">
        <v>8282</v>
      </c>
      <c r="R2135" s="7">
        <f t="shared" si="135"/>
        <v>5.333333333333333</v>
      </c>
      <c r="S2135" s="12" t="s">
        <v>8332</v>
      </c>
      <c r="T2135" t="s">
        <v>8333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7">
        <v>6000</v>
      </c>
      <c r="E2136">
        <v>104</v>
      </c>
      <c r="F2136" t="s">
        <v>8221</v>
      </c>
      <c r="G2136" t="s">
        <v>8224</v>
      </c>
      <c r="H2136" t="s">
        <v>8246</v>
      </c>
      <c r="I2136" s="9">
        <v>1367097391</v>
      </c>
      <c r="J2136">
        <v>1364505391</v>
      </c>
      <c r="K2136" t="b">
        <v>0</v>
      </c>
      <c r="L2136">
        <v>3</v>
      </c>
      <c r="M2136" t="b">
        <v>0</v>
      </c>
      <c r="N2136" s="11">
        <f t="shared" si="134"/>
        <v>1.7333333333333332</v>
      </c>
      <c r="O2136" s="22">
        <f t="shared" si="132"/>
        <v>41361.886469907404</v>
      </c>
      <c r="P2136" s="18">
        <f t="shared" si="133"/>
        <v>41391.886469907404</v>
      </c>
      <c r="Q2136" t="s">
        <v>8282</v>
      </c>
      <c r="R2136" s="7">
        <f t="shared" si="135"/>
        <v>34.666666666666664</v>
      </c>
      <c r="S2136" s="12" t="s">
        <v>8332</v>
      </c>
      <c r="T2136" t="s">
        <v>8333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7">
        <v>5000</v>
      </c>
      <c r="E2137">
        <v>478</v>
      </c>
      <c r="F2137" t="s">
        <v>8221</v>
      </c>
      <c r="G2137" t="s">
        <v>8224</v>
      </c>
      <c r="H2137" t="s">
        <v>8246</v>
      </c>
      <c r="I2137" s="9">
        <v>1349392033</v>
      </c>
      <c r="J2137">
        <v>1346800033</v>
      </c>
      <c r="K2137" t="b">
        <v>0</v>
      </c>
      <c r="L2137">
        <v>22</v>
      </c>
      <c r="M2137" t="b">
        <v>0</v>
      </c>
      <c r="N2137" s="11">
        <f t="shared" si="134"/>
        <v>9.56</v>
      </c>
      <c r="O2137" s="22">
        <f t="shared" si="132"/>
        <v>41156.963344907403</v>
      </c>
      <c r="P2137" s="18">
        <f t="shared" si="133"/>
        <v>41186.963344907403</v>
      </c>
      <c r="Q2137" t="s">
        <v>8282</v>
      </c>
      <c r="R2137" s="7">
        <f t="shared" si="135"/>
        <v>21.727272727272727</v>
      </c>
      <c r="S2137" s="12" t="s">
        <v>8332</v>
      </c>
      <c r="T2137" t="s">
        <v>8333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7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9">
        <v>1382184786</v>
      </c>
      <c r="J2138">
        <v>1379592786</v>
      </c>
      <c r="K2138" t="b">
        <v>0</v>
      </c>
      <c r="L2138">
        <v>4</v>
      </c>
      <c r="M2138" t="b">
        <v>0</v>
      </c>
      <c r="N2138" s="11">
        <f t="shared" si="134"/>
        <v>5.9612499999999999E-2</v>
      </c>
      <c r="O2138" s="22">
        <f t="shared" si="132"/>
        <v>41536.509097222224</v>
      </c>
      <c r="P2138" s="18">
        <f t="shared" si="133"/>
        <v>41566.509097222224</v>
      </c>
      <c r="Q2138" t="s">
        <v>8282</v>
      </c>
      <c r="R2138" s="7">
        <f t="shared" si="135"/>
        <v>11.922499999999999</v>
      </c>
      <c r="S2138" s="12" t="s">
        <v>8332</v>
      </c>
      <c r="T2138" t="s">
        <v>8333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7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>
        <f t="shared" si="134"/>
        <v>28.405999999999999</v>
      </c>
      <c r="O2139" s="22">
        <f t="shared" si="132"/>
        <v>41948.771168981482</v>
      </c>
      <c r="P2139" s="18">
        <f t="shared" si="133"/>
        <v>41978.771168981482</v>
      </c>
      <c r="Q2139" t="s">
        <v>8282</v>
      </c>
      <c r="R2139" s="7">
        <f t="shared" si="135"/>
        <v>26.59737827715356</v>
      </c>
      <c r="S2139" s="12" t="s">
        <v>8332</v>
      </c>
      <c r="T2139" t="s">
        <v>8333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7">
        <v>1000</v>
      </c>
      <c r="E2140">
        <v>128</v>
      </c>
      <c r="F2140" t="s">
        <v>8221</v>
      </c>
      <c r="G2140" t="s">
        <v>8225</v>
      </c>
      <c r="H2140" t="s">
        <v>8247</v>
      </c>
      <c r="I2140" s="9">
        <v>1383959939</v>
      </c>
      <c r="J2140">
        <v>1381364339</v>
      </c>
      <c r="K2140" t="b">
        <v>0</v>
      </c>
      <c r="L2140">
        <v>12</v>
      </c>
      <c r="M2140" t="b">
        <v>0</v>
      </c>
      <c r="N2140" s="11">
        <f t="shared" si="134"/>
        <v>12.8</v>
      </c>
      <c r="O2140" s="22">
        <f t="shared" si="132"/>
        <v>41557.013182870374</v>
      </c>
      <c r="P2140" s="18">
        <f t="shared" si="133"/>
        <v>41587.054849537039</v>
      </c>
      <c r="Q2140" t="s">
        <v>8282</v>
      </c>
      <c r="R2140" s="7">
        <f t="shared" si="135"/>
        <v>10.666666666666666</v>
      </c>
      <c r="S2140" s="12" t="s">
        <v>8332</v>
      </c>
      <c r="T2140" t="s">
        <v>8333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7">
        <v>30000</v>
      </c>
      <c r="E2141">
        <v>1626</v>
      </c>
      <c r="F2141" t="s">
        <v>8221</v>
      </c>
      <c r="G2141" t="s">
        <v>8224</v>
      </c>
      <c r="H2141" t="s">
        <v>8246</v>
      </c>
      <c r="I2141" s="9">
        <v>1478196008</v>
      </c>
      <c r="J2141">
        <v>1475604008</v>
      </c>
      <c r="K2141" t="b">
        <v>0</v>
      </c>
      <c r="L2141">
        <v>56</v>
      </c>
      <c r="M2141" t="b">
        <v>0</v>
      </c>
      <c r="N2141" s="11">
        <f t="shared" si="134"/>
        <v>5.42</v>
      </c>
      <c r="O2141" s="22">
        <f t="shared" si="132"/>
        <v>42647.750092592592</v>
      </c>
      <c r="P2141" s="18">
        <f t="shared" si="133"/>
        <v>42677.750092592592</v>
      </c>
      <c r="Q2141" t="s">
        <v>8282</v>
      </c>
      <c r="R2141" s="7">
        <f t="shared" si="135"/>
        <v>29.035714285714285</v>
      </c>
      <c r="S2141" s="12" t="s">
        <v>8332</v>
      </c>
      <c r="T2141" t="s">
        <v>8333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7">
        <v>500000</v>
      </c>
      <c r="E2142">
        <v>560</v>
      </c>
      <c r="F2142" t="s">
        <v>8221</v>
      </c>
      <c r="G2142" t="s">
        <v>8224</v>
      </c>
      <c r="H2142" t="s">
        <v>8246</v>
      </c>
      <c r="I2142" s="9">
        <v>1357934424</v>
      </c>
      <c r="J2142">
        <v>1355342424</v>
      </c>
      <c r="K2142" t="b">
        <v>0</v>
      </c>
      <c r="L2142">
        <v>11</v>
      </c>
      <c r="M2142" t="b">
        <v>0</v>
      </c>
      <c r="N2142" s="11">
        <f t="shared" si="134"/>
        <v>0.11199999999999999</v>
      </c>
      <c r="O2142" s="22">
        <f t="shared" si="132"/>
        <v>41255.833611111113</v>
      </c>
      <c r="P2142" s="18">
        <f t="shared" si="133"/>
        <v>41285.833611111113</v>
      </c>
      <c r="Q2142" t="s">
        <v>8282</v>
      </c>
      <c r="R2142" s="7">
        <f t="shared" si="135"/>
        <v>50.909090909090907</v>
      </c>
      <c r="S2142" s="12" t="s">
        <v>8332</v>
      </c>
      <c r="T2142" t="s">
        <v>8333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7">
        <v>15000</v>
      </c>
      <c r="E2143">
        <v>0</v>
      </c>
      <c r="F2143" t="s">
        <v>8221</v>
      </c>
      <c r="G2143" t="s">
        <v>8224</v>
      </c>
      <c r="H2143" t="s">
        <v>8246</v>
      </c>
      <c r="I2143" s="9">
        <v>1415947159</v>
      </c>
      <c r="J2143">
        <v>1413351559</v>
      </c>
      <c r="K2143" t="b">
        <v>0</v>
      </c>
      <c r="L2143">
        <v>0</v>
      </c>
      <c r="M2143" t="b">
        <v>0</v>
      </c>
      <c r="N2143" s="11">
        <f t="shared" si="134"/>
        <v>0</v>
      </c>
      <c r="O2143" s="22">
        <f t="shared" si="132"/>
        <v>41927.235636574071</v>
      </c>
      <c r="P2143" s="18">
        <f t="shared" si="133"/>
        <v>41957.277303240742</v>
      </c>
      <c r="Q2143" t="s">
        <v>8282</v>
      </c>
      <c r="R2143" s="7" t="e">
        <f t="shared" si="135"/>
        <v>#DIV/0!</v>
      </c>
      <c r="S2143" s="12" t="s">
        <v>8332</v>
      </c>
      <c r="T2143" t="s">
        <v>8333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7">
        <v>10500</v>
      </c>
      <c r="E2144">
        <v>601</v>
      </c>
      <c r="F2144" t="s">
        <v>8221</v>
      </c>
      <c r="G2144" t="s">
        <v>8236</v>
      </c>
      <c r="H2144" t="s">
        <v>8249</v>
      </c>
      <c r="I2144" s="9">
        <v>1451494210</v>
      </c>
      <c r="J2144">
        <v>1449075010</v>
      </c>
      <c r="K2144" t="b">
        <v>0</v>
      </c>
      <c r="L2144">
        <v>12</v>
      </c>
      <c r="M2144" t="b">
        <v>0</v>
      </c>
      <c r="N2144" s="11">
        <f t="shared" si="134"/>
        <v>5.7238095238095239</v>
      </c>
      <c r="O2144" s="22">
        <f t="shared" si="132"/>
        <v>42340.701504629629</v>
      </c>
      <c r="P2144" s="18">
        <f t="shared" si="133"/>
        <v>42368.701504629629</v>
      </c>
      <c r="Q2144" t="s">
        <v>8282</v>
      </c>
      <c r="R2144" s="7">
        <f t="shared" si="135"/>
        <v>50.083333333333336</v>
      </c>
      <c r="S2144" s="12" t="s">
        <v>8332</v>
      </c>
      <c r="T2144" t="s">
        <v>8333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7">
        <v>2000</v>
      </c>
      <c r="E2145">
        <v>225</v>
      </c>
      <c r="F2145" t="s">
        <v>8221</v>
      </c>
      <c r="G2145" t="s">
        <v>8224</v>
      </c>
      <c r="H2145" t="s">
        <v>8246</v>
      </c>
      <c r="I2145" s="9">
        <v>1279738800</v>
      </c>
      <c r="J2145">
        <v>1275599812</v>
      </c>
      <c r="K2145" t="b">
        <v>0</v>
      </c>
      <c r="L2145">
        <v>5</v>
      </c>
      <c r="M2145" t="b">
        <v>0</v>
      </c>
      <c r="N2145" s="11">
        <f t="shared" si="134"/>
        <v>11.25</v>
      </c>
      <c r="O2145" s="22">
        <f t="shared" si="132"/>
        <v>40332.886712962965</v>
      </c>
      <c r="P2145" s="18">
        <f t="shared" si="133"/>
        <v>40380.791666666664</v>
      </c>
      <c r="Q2145" t="s">
        <v>8282</v>
      </c>
      <c r="R2145" s="7">
        <f t="shared" si="135"/>
        <v>45</v>
      </c>
      <c r="S2145" s="12" t="s">
        <v>8332</v>
      </c>
      <c r="T2145" t="s">
        <v>8333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7">
        <v>35500</v>
      </c>
      <c r="E2146">
        <v>607</v>
      </c>
      <c r="F2146" t="s">
        <v>8221</v>
      </c>
      <c r="G2146" t="s">
        <v>8224</v>
      </c>
      <c r="H2146" t="s">
        <v>8246</v>
      </c>
      <c r="I2146" s="9">
        <v>1379164040</v>
      </c>
      <c r="J2146">
        <v>1376399240</v>
      </c>
      <c r="K2146" t="b">
        <v>0</v>
      </c>
      <c r="L2146">
        <v>24</v>
      </c>
      <c r="M2146" t="b">
        <v>0</v>
      </c>
      <c r="N2146" s="11">
        <f t="shared" si="134"/>
        <v>1.7098591549295776</v>
      </c>
      <c r="O2146" s="22">
        <f t="shared" si="132"/>
        <v>41499.546759259261</v>
      </c>
      <c r="P2146" s="18">
        <f t="shared" si="133"/>
        <v>41531.546759259261</v>
      </c>
      <c r="Q2146" t="s">
        <v>8282</v>
      </c>
      <c r="R2146" s="7">
        <f t="shared" si="135"/>
        <v>25.291666666666668</v>
      </c>
      <c r="S2146" s="12" t="s">
        <v>8332</v>
      </c>
      <c r="T2146" t="s">
        <v>8333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9">
        <v>1385534514</v>
      </c>
      <c r="J2147">
        <v>1382938914</v>
      </c>
      <c r="K2147" t="b">
        <v>0</v>
      </c>
      <c r="L2147">
        <v>89</v>
      </c>
      <c r="M2147" t="b">
        <v>0</v>
      </c>
      <c r="N2147" s="11">
        <f t="shared" si="134"/>
        <v>30.433333333333334</v>
      </c>
      <c r="O2147" s="22">
        <f t="shared" si="132"/>
        <v>41575.237430555557</v>
      </c>
      <c r="P2147" s="18">
        <f t="shared" si="133"/>
        <v>41605.279097222221</v>
      </c>
      <c r="Q2147" t="s">
        <v>8282</v>
      </c>
      <c r="R2147" s="7">
        <f t="shared" si="135"/>
        <v>51.292134831460672</v>
      </c>
      <c r="S2147" s="12" t="s">
        <v>8332</v>
      </c>
      <c r="T2147" t="s">
        <v>8333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7">
        <v>5000</v>
      </c>
      <c r="E2148">
        <v>1</v>
      </c>
      <c r="F2148" t="s">
        <v>8221</v>
      </c>
      <c r="G2148" t="s">
        <v>8224</v>
      </c>
      <c r="H2148" t="s">
        <v>8246</v>
      </c>
      <c r="I2148" s="9">
        <v>1455207510</v>
      </c>
      <c r="J2148">
        <v>1453997910</v>
      </c>
      <c r="K2148" t="b">
        <v>0</v>
      </c>
      <c r="L2148">
        <v>1</v>
      </c>
      <c r="M2148" t="b">
        <v>0</v>
      </c>
      <c r="N2148" s="11">
        <f t="shared" si="134"/>
        <v>0.02</v>
      </c>
      <c r="O2148" s="22">
        <f t="shared" si="132"/>
        <v>42397.679513888885</v>
      </c>
      <c r="P2148" s="18">
        <f t="shared" si="133"/>
        <v>42411.679513888885</v>
      </c>
      <c r="Q2148" t="s">
        <v>8282</v>
      </c>
      <c r="R2148" s="7">
        <f t="shared" si="135"/>
        <v>1</v>
      </c>
      <c r="S2148" s="12" t="s">
        <v>8332</v>
      </c>
      <c r="T2148" t="s">
        <v>8333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7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>
        <f t="shared" si="134"/>
        <v>0.69641025641025645</v>
      </c>
      <c r="O2149" s="22">
        <f t="shared" si="132"/>
        <v>41927.295694444445</v>
      </c>
      <c r="P2149" s="18">
        <f t="shared" si="133"/>
        <v>41959.337361111116</v>
      </c>
      <c r="Q2149" t="s">
        <v>8282</v>
      </c>
      <c r="R2149" s="7">
        <f t="shared" si="135"/>
        <v>49.381818181818183</v>
      </c>
      <c r="S2149" s="12" t="s">
        <v>8332</v>
      </c>
      <c r="T2149" t="s">
        <v>8333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7">
        <v>100</v>
      </c>
      <c r="E2150">
        <v>2</v>
      </c>
      <c r="F2150" t="s">
        <v>8221</v>
      </c>
      <c r="G2150" t="s">
        <v>8225</v>
      </c>
      <c r="H2150" t="s">
        <v>8247</v>
      </c>
      <c r="I2150" s="9">
        <v>1427992582</v>
      </c>
      <c r="J2150">
        <v>1425404182</v>
      </c>
      <c r="K2150" t="b">
        <v>0</v>
      </c>
      <c r="L2150">
        <v>2</v>
      </c>
      <c r="M2150" t="b">
        <v>0</v>
      </c>
      <c r="N2150" s="11">
        <f t="shared" si="134"/>
        <v>2</v>
      </c>
      <c r="O2150" s="22">
        <f t="shared" si="132"/>
        <v>42066.733587962968</v>
      </c>
      <c r="P2150" s="18">
        <f t="shared" si="133"/>
        <v>42096.691921296297</v>
      </c>
      <c r="Q2150" t="s">
        <v>8282</v>
      </c>
      <c r="R2150" s="7">
        <f t="shared" si="135"/>
        <v>1</v>
      </c>
      <c r="S2150" s="12" t="s">
        <v>8332</v>
      </c>
      <c r="T2150" t="s">
        <v>8333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7">
        <v>2000</v>
      </c>
      <c r="E2151">
        <v>0</v>
      </c>
      <c r="F2151" t="s">
        <v>8221</v>
      </c>
      <c r="G2151" t="s">
        <v>8224</v>
      </c>
      <c r="H2151" t="s">
        <v>8246</v>
      </c>
      <c r="I2151" s="9">
        <v>1280534400</v>
      </c>
      <c r="J2151">
        <v>1277512556</v>
      </c>
      <c r="K2151" t="b">
        <v>0</v>
      </c>
      <c r="L2151">
        <v>0</v>
      </c>
      <c r="M2151" t="b">
        <v>0</v>
      </c>
      <c r="N2151" s="11">
        <f t="shared" si="134"/>
        <v>0</v>
      </c>
      <c r="O2151" s="22">
        <f t="shared" si="132"/>
        <v>40355.024953703702</v>
      </c>
      <c r="P2151" s="18">
        <f t="shared" si="133"/>
        <v>40390</v>
      </c>
      <c r="Q2151" t="s">
        <v>8282</v>
      </c>
      <c r="R2151" s="7" t="e">
        <f t="shared" si="135"/>
        <v>#DIV/0!</v>
      </c>
      <c r="S2151" s="12" t="s">
        <v>8332</v>
      </c>
      <c r="T2151" t="s">
        <v>8333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7">
        <v>50000</v>
      </c>
      <c r="E2152">
        <v>405</v>
      </c>
      <c r="F2152" t="s">
        <v>8221</v>
      </c>
      <c r="G2152" t="s">
        <v>8234</v>
      </c>
      <c r="H2152" t="s">
        <v>8254</v>
      </c>
      <c r="I2152" s="9">
        <v>1468392599</v>
      </c>
      <c r="J2152">
        <v>1465800599</v>
      </c>
      <c r="K2152" t="b">
        <v>0</v>
      </c>
      <c r="L2152">
        <v>4</v>
      </c>
      <c r="M2152" t="b">
        <v>0</v>
      </c>
      <c r="N2152" s="11">
        <f t="shared" si="134"/>
        <v>0.80999999999999994</v>
      </c>
      <c r="O2152" s="22">
        <f t="shared" si="132"/>
        <v>42534.284710648149</v>
      </c>
      <c r="P2152" s="18">
        <f t="shared" si="133"/>
        <v>42564.284710648149</v>
      </c>
      <c r="Q2152" t="s">
        <v>8282</v>
      </c>
      <c r="R2152" s="7">
        <f t="shared" si="135"/>
        <v>101.25</v>
      </c>
      <c r="S2152" s="12" t="s">
        <v>8332</v>
      </c>
      <c r="T2152" t="s">
        <v>8333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7">
        <v>45000</v>
      </c>
      <c r="E2153">
        <v>118</v>
      </c>
      <c r="F2153" t="s">
        <v>8221</v>
      </c>
      <c r="G2153" t="s">
        <v>8224</v>
      </c>
      <c r="H2153" t="s">
        <v>8246</v>
      </c>
      <c r="I2153" s="9">
        <v>1467231614</v>
      </c>
      <c r="J2153">
        <v>1464639614</v>
      </c>
      <c r="K2153" t="b">
        <v>0</v>
      </c>
      <c r="L2153">
        <v>6</v>
      </c>
      <c r="M2153" t="b">
        <v>0</v>
      </c>
      <c r="N2153" s="11">
        <f t="shared" si="134"/>
        <v>0.26222222222222225</v>
      </c>
      <c r="O2153" s="22">
        <f t="shared" si="132"/>
        <v>42520.847384259265</v>
      </c>
      <c r="P2153" s="18">
        <f t="shared" si="133"/>
        <v>42550.847384259265</v>
      </c>
      <c r="Q2153" t="s">
        <v>8282</v>
      </c>
      <c r="R2153" s="7">
        <f t="shared" si="135"/>
        <v>19.666666666666668</v>
      </c>
      <c r="S2153" s="12" t="s">
        <v>8332</v>
      </c>
      <c r="T2153" t="s">
        <v>8333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7">
        <v>30000</v>
      </c>
      <c r="E2154">
        <v>50</v>
      </c>
      <c r="F2154" t="s">
        <v>8221</v>
      </c>
      <c r="G2154" t="s">
        <v>8224</v>
      </c>
      <c r="H2154" t="s">
        <v>8246</v>
      </c>
      <c r="I2154" s="9">
        <v>1394909909</v>
      </c>
      <c r="J2154">
        <v>1392321509</v>
      </c>
      <c r="K2154" t="b">
        <v>0</v>
      </c>
      <c r="L2154">
        <v>4</v>
      </c>
      <c r="M2154" t="b">
        <v>0</v>
      </c>
      <c r="N2154" s="11">
        <f t="shared" si="134"/>
        <v>0.16666666666666669</v>
      </c>
      <c r="O2154" s="22">
        <f t="shared" si="132"/>
        <v>41683.832280092596</v>
      </c>
      <c r="P2154" s="18">
        <f t="shared" si="133"/>
        <v>41713.790613425925</v>
      </c>
      <c r="Q2154" t="s">
        <v>8282</v>
      </c>
      <c r="R2154" s="7">
        <f t="shared" si="135"/>
        <v>12.5</v>
      </c>
      <c r="S2154" s="12" t="s">
        <v>8332</v>
      </c>
      <c r="T2154" t="s">
        <v>8333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7">
        <v>372625</v>
      </c>
      <c r="E2155">
        <v>34</v>
      </c>
      <c r="F2155" t="s">
        <v>8221</v>
      </c>
      <c r="G2155" t="s">
        <v>8224</v>
      </c>
      <c r="H2155" t="s">
        <v>8246</v>
      </c>
      <c r="I2155" s="9">
        <v>1420876740</v>
      </c>
      <c r="J2155">
        <v>1417470718</v>
      </c>
      <c r="K2155" t="b">
        <v>0</v>
      </c>
      <c r="L2155">
        <v>4</v>
      </c>
      <c r="M2155" t="b">
        <v>0</v>
      </c>
      <c r="N2155" s="11">
        <f t="shared" si="134"/>
        <v>9.124454880912446E-3</v>
      </c>
      <c r="O2155" s="22">
        <f t="shared" si="132"/>
        <v>41974.911087962959</v>
      </c>
      <c r="P2155" s="18">
        <f t="shared" si="133"/>
        <v>42014.332638888889</v>
      </c>
      <c r="Q2155" t="s">
        <v>8282</v>
      </c>
      <c r="R2155" s="7">
        <f t="shared" si="135"/>
        <v>8.5</v>
      </c>
      <c r="S2155" s="12" t="s">
        <v>8332</v>
      </c>
      <c r="T2155" t="s">
        <v>8333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7">
        <v>250</v>
      </c>
      <c r="E2156">
        <v>2</v>
      </c>
      <c r="F2156" t="s">
        <v>8221</v>
      </c>
      <c r="G2156" t="s">
        <v>8224</v>
      </c>
      <c r="H2156" t="s">
        <v>8246</v>
      </c>
      <c r="I2156" s="9">
        <v>1390921827</v>
      </c>
      <c r="J2156">
        <v>1389193827</v>
      </c>
      <c r="K2156" t="b">
        <v>0</v>
      </c>
      <c r="L2156">
        <v>2</v>
      </c>
      <c r="M2156" t="b">
        <v>0</v>
      </c>
      <c r="N2156" s="11">
        <f t="shared" si="134"/>
        <v>0.8</v>
      </c>
      <c r="O2156" s="22">
        <f t="shared" si="132"/>
        <v>41647.632256944446</v>
      </c>
      <c r="P2156" s="18">
        <f t="shared" si="133"/>
        <v>41667.632256944446</v>
      </c>
      <c r="Q2156" t="s">
        <v>8282</v>
      </c>
      <c r="R2156" s="7">
        <f t="shared" si="135"/>
        <v>1</v>
      </c>
      <c r="S2156" s="12" t="s">
        <v>8332</v>
      </c>
      <c r="T2156" t="s">
        <v>8333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7">
        <v>5000</v>
      </c>
      <c r="E2157">
        <v>115</v>
      </c>
      <c r="F2157" t="s">
        <v>8221</v>
      </c>
      <c r="G2157" t="s">
        <v>8225</v>
      </c>
      <c r="H2157" t="s">
        <v>8247</v>
      </c>
      <c r="I2157" s="9">
        <v>1459443385</v>
      </c>
      <c r="J2157">
        <v>1456854985</v>
      </c>
      <c r="K2157" t="b">
        <v>0</v>
      </c>
      <c r="L2157">
        <v>5</v>
      </c>
      <c r="M2157" t="b">
        <v>0</v>
      </c>
      <c r="N2157" s="11">
        <f t="shared" si="134"/>
        <v>2.2999999999999998</v>
      </c>
      <c r="O2157" s="22">
        <f t="shared" si="132"/>
        <v>42430.747511574074</v>
      </c>
      <c r="P2157" s="18">
        <f t="shared" si="133"/>
        <v>42460.70584490741</v>
      </c>
      <c r="Q2157" t="s">
        <v>8282</v>
      </c>
      <c r="R2157" s="7">
        <f t="shared" si="135"/>
        <v>23</v>
      </c>
      <c r="S2157" s="12" t="s">
        <v>8332</v>
      </c>
      <c r="T2157" t="s">
        <v>8333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7">
        <v>56000</v>
      </c>
      <c r="E2158">
        <v>1493</v>
      </c>
      <c r="F2158" t="s">
        <v>8221</v>
      </c>
      <c r="G2158" t="s">
        <v>8224</v>
      </c>
      <c r="H2158" t="s">
        <v>8246</v>
      </c>
      <c r="I2158" s="9">
        <v>1379363406</v>
      </c>
      <c r="J2158">
        <v>1375475406</v>
      </c>
      <c r="K2158" t="b">
        <v>0</v>
      </c>
      <c r="L2158">
        <v>83</v>
      </c>
      <c r="M2158" t="b">
        <v>0</v>
      </c>
      <c r="N2158" s="11">
        <f t="shared" si="134"/>
        <v>2.6660714285714282</v>
      </c>
      <c r="O2158" s="22">
        <f t="shared" si="132"/>
        <v>41488.85423611111</v>
      </c>
      <c r="P2158" s="18">
        <f t="shared" si="133"/>
        <v>41533.85423611111</v>
      </c>
      <c r="Q2158" t="s">
        <v>8282</v>
      </c>
      <c r="R2158" s="7">
        <f t="shared" si="135"/>
        <v>17.987951807228917</v>
      </c>
      <c r="S2158" s="12" t="s">
        <v>8332</v>
      </c>
      <c r="T2158" t="s">
        <v>8333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7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>
        <f t="shared" si="134"/>
        <v>28.192</v>
      </c>
      <c r="O2159" s="22">
        <f t="shared" si="132"/>
        <v>42694.98128472222</v>
      </c>
      <c r="P2159" s="18">
        <f t="shared" si="133"/>
        <v>42727.332638888889</v>
      </c>
      <c r="Q2159" t="s">
        <v>8282</v>
      </c>
      <c r="R2159" s="7">
        <f t="shared" si="135"/>
        <v>370.94736842105266</v>
      </c>
      <c r="S2159" s="12" t="s">
        <v>8332</v>
      </c>
      <c r="T2159" t="s">
        <v>8333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7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9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>
        <f t="shared" si="134"/>
        <v>6.5900366666666672</v>
      </c>
      <c r="O2160" s="22">
        <f t="shared" si="132"/>
        <v>41264.853865740741</v>
      </c>
      <c r="P2160" s="18">
        <f t="shared" si="133"/>
        <v>41309.853865740741</v>
      </c>
      <c r="Q2160" t="s">
        <v>8282</v>
      </c>
      <c r="R2160" s="7">
        <f t="shared" si="135"/>
        <v>63.569485530546629</v>
      </c>
      <c r="S2160" s="12" t="s">
        <v>8332</v>
      </c>
      <c r="T2160" t="s">
        <v>8333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7">
        <v>3600</v>
      </c>
      <c r="E2161">
        <v>26</v>
      </c>
      <c r="F2161" t="s">
        <v>8221</v>
      </c>
      <c r="G2161" t="s">
        <v>8224</v>
      </c>
      <c r="H2161" t="s">
        <v>8246</v>
      </c>
      <c r="I2161" s="9">
        <v>1310837574</v>
      </c>
      <c r="J2161">
        <v>1308245574</v>
      </c>
      <c r="K2161" t="b">
        <v>0</v>
      </c>
      <c r="L2161">
        <v>2</v>
      </c>
      <c r="M2161" t="b">
        <v>0</v>
      </c>
      <c r="N2161" s="11">
        <f t="shared" si="134"/>
        <v>0.72222222222222221</v>
      </c>
      <c r="O2161" s="22">
        <f t="shared" si="132"/>
        <v>40710.731180555551</v>
      </c>
      <c r="P2161" s="18">
        <f t="shared" si="133"/>
        <v>40740.731180555551</v>
      </c>
      <c r="Q2161" t="s">
        <v>8282</v>
      </c>
      <c r="R2161" s="7">
        <f t="shared" si="135"/>
        <v>13</v>
      </c>
      <c r="S2161" s="12" t="s">
        <v>8332</v>
      </c>
      <c r="T2161" t="s">
        <v>8333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7">
        <v>10000</v>
      </c>
      <c r="E2162">
        <v>85</v>
      </c>
      <c r="F2162" t="s">
        <v>8221</v>
      </c>
      <c r="G2162" t="s">
        <v>8224</v>
      </c>
      <c r="H2162" t="s">
        <v>8246</v>
      </c>
      <c r="I2162" s="9">
        <v>1337447105</v>
      </c>
      <c r="J2162">
        <v>1334855105</v>
      </c>
      <c r="K2162" t="b">
        <v>0</v>
      </c>
      <c r="L2162">
        <v>16</v>
      </c>
      <c r="M2162" t="b">
        <v>0</v>
      </c>
      <c r="N2162" s="11">
        <f t="shared" si="134"/>
        <v>0.85000000000000009</v>
      </c>
      <c r="O2162" s="22">
        <f t="shared" si="132"/>
        <v>41018.711863425924</v>
      </c>
      <c r="P2162" s="18">
        <f t="shared" si="133"/>
        <v>41048.711863425924</v>
      </c>
      <c r="Q2162" t="s">
        <v>8282</v>
      </c>
      <c r="R2162" s="7">
        <f t="shared" si="135"/>
        <v>5.3125</v>
      </c>
      <c r="S2162" s="12" t="s">
        <v>8332</v>
      </c>
      <c r="T2162" t="s">
        <v>8333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7">
        <v>400</v>
      </c>
      <c r="E2163">
        <v>463</v>
      </c>
      <c r="F2163" t="s">
        <v>8219</v>
      </c>
      <c r="G2163" t="s">
        <v>8224</v>
      </c>
      <c r="H2163" t="s">
        <v>8246</v>
      </c>
      <c r="I2163" s="9">
        <v>1443040059</v>
      </c>
      <c r="J2163">
        <v>1440448059</v>
      </c>
      <c r="K2163" t="b">
        <v>0</v>
      </c>
      <c r="L2163">
        <v>13</v>
      </c>
      <c r="M2163" t="b">
        <v>1</v>
      </c>
      <c r="N2163" s="11">
        <f t="shared" si="134"/>
        <v>115.75</v>
      </c>
      <c r="O2163" s="22">
        <f t="shared" si="132"/>
        <v>42240.852534722217</v>
      </c>
      <c r="P2163" s="18">
        <f t="shared" si="133"/>
        <v>42270.852534722217</v>
      </c>
      <c r="Q2163" t="s">
        <v>8276</v>
      </c>
      <c r="R2163" s="7">
        <f t="shared" si="135"/>
        <v>35.615384615384613</v>
      </c>
      <c r="S2163" s="12" t="s">
        <v>8324</v>
      </c>
      <c r="T2163" t="s">
        <v>8325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7">
        <v>4500</v>
      </c>
      <c r="E2164">
        <v>5052</v>
      </c>
      <c r="F2164" t="s">
        <v>8219</v>
      </c>
      <c r="G2164" t="s">
        <v>8224</v>
      </c>
      <c r="H2164" t="s">
        <v>8246</v>
      </c>
      <c r="I2164" s="9">
        <v>1406226191</v>
      </c>
      <c r="J2164">
        <v>1403547791</v>
      </c>
      <c r="K2164" t="b">
        <v>0</v>
      </c>
      <c r="L2164">
        <v>58</v>
      </c>
      <c r="M2164" t="b">
        <v>1</v>
      </c>
      <c r="N2164" s="11">
        <f t="shared" si="134"/>
        <v>112.26666666666667</v>
      </c>
      <c r="O2164" s="22">
        <f t="shared" si="132"/>
        <v>41813.766099537039</v>
      </c>
      <c r="P2164" s="18">
        <f t="shared" si="133"/>
        <v>41844.766099537039</v>
      </c>
      <c r="Q2164" t="s">
        <v>8276</v>
      </c>
      <c r="R2164" s="7">
        <f t="shared" si="135"/>
        <v>87.103448275862064</v>
      </c>
      <c r="S2164" s="12" t="s">
        <v>8324</v>
      </c>
      <c r="T2164" t="s">
        <v>8325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7">
        <v>2500</v>
      </c>
      <c r="E2165">
        <v>3305</v>
      </c>
      <c r="F2165" t="s">
        <v>8219</v>
      </c>
      <c r="G2165" t="s">
        <v>8224</v>
      </c>
      <c r="H2165" t="s">
        <v>8246</v>
      </c>
      <c r="I2165" s="9">
        <v>1433735400</v>
      </c>
      <c r="J2165">
        <v>1429306520</v>
      </c>
      <c r="K2165" t="b">
        <v>0</v>
      </c>
      <c r="L2165">
        <v>44</v>
      </c>
      <c r="M2165" t="b">
        <v>1</v>
      </c>
      <c r="N2165" s="11">
        <f t="shared" si="134"/>
        <v>132.20000000000002</v>
      </c>
      <c r="O2165" s="22">
        <f t="shared" si="132"/>
        <v>42111.899537037039</v>
      </c>
      <c r="P2165" s="18">
        <f t="shared" si="133"/>
        <v>42163.159722222219</v>
      </c>
      <c r="Q2165" t="s">
        <v>8276</v>
      </c>
      <c r="R2165" s="7">
        <f t="shared" si="135"/>
        <v>75.11363636363636</v>
      </c>
      <c r="S2165" s="12" t="s">
        <v>8324</v>
      </c>
      <c r="T2165" t="s">
        <v>8325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7">
        <v>5500</v>
      </c>
      <c r="E2166">
        <v>5645</v>
      </c>
      <c r="F2166" t="s">
        <v>8219</v>
      </c>
      <c r="G2166" t="s">
        <v>8224</v>
      </c>
      <c r="H2166" t="s">
        <v>8246</v>
      </c>
      <c r="I2166" s="9">
        <v>1466827140</v>
      </c>
      <c r="J2166">
        <v>1464196414</v>
      </c>
      <c r="K2166" t="b">
        <v>0</v>
      </c>
      <c r="L2166">
        <v>83</v>
      </c>
      <c r="M2166" t="b">
        <v>1</v>
      </c>
      <c r="N2166" s="11">
        <f t="shared" si="134"/>
        <v>102.63636363636364</v>
      </c>
      <c r="O2166" s="22">
        <f t="shared" si="132"/>
        <v>42515.71775462963</v>
      </c>
      <c r="P2166" s="18">
        <f t="shared" si="133"/>
        <v>42546.165972222225</v>
      </c>
      <c r="Q2166" t="s">
        <v>8276</v>
      </c>
      <c r="R2166" s="7">
        <f t="shared" si="135"/>
        <v>68.01204819277109</v>
      </c>
      <c r="S2166" s="12" t="s">
        <v>8324</v>
      </c>
      <c r="T2166" t="s">
        <v>8325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7">
        <v>2500</v>
      </c>
      <c r="E2167">
        <v>3466</v>
      </c>
      <c r="F2167" t="s">
        <v>8219</v>
      </c>
      <c r="G2167" t="s">
        <v>8230</v>
      </c>
      <c r="H2167" t="s">
        <v>8249</v>
      </c>
      <c r="I2167" s="9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>
        <f t="shared" si="134"/>
        <v>138.64000000000001</v>
      </c>
      <c r="O2167" s="22">
        <f t="shared" si="132"/>
        <v>42438.667071759264</v>
      </c>
      <c r="P2167" s="18">
        <f t="shared" si="133"/>
        <v>42468.625405092593</v>
      </c>
      <c r="Q2167" t="s">
        <v>8276</v>
      </c>
      <c r="R2167" s="7">
        <f t="shared" si="135"/>
        <v>29.623931623931625</v>
      </c>
      <c r="S2167" s="12" t="s">
        <v>8324</v>
      </c>
      <c r="T2167" t="s">
        <v>8325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7">
        <v>2000</v>
      </c>
      <c r="E2168">
        <v>2932</v>
      </c>
      <c r="F2168" t="s">
        <v>8219</v>
      </c>
      <c r="G2168" t="s">
        <v>8224</v>
      </c>
      <c r="H2168" t="s">
        <v>8246</v>
      </c>
      <c r="I2168" s="9">
        <v>1417813618</v>
      </c>
      <c r="J2168">
        <v>1413922018</v>
      </c>
      <c r="K2168" t="b">
        <v>0</v>
      </c>
      <c r="L2168">
        <v>32</v>
      </c>
      <c r="M2168" t="b">
        <v>1</v>
      </c>
      <c r="N2168" s="11">
        <f t="shared" si="134"/>
        <v>146.6</v>
      </c>
      <c r="O2168" s="22">
        <f t="shared" si="132"/>
        <v>41933.838171296295</v>
      </c>
      <c r="P2168" s="18">
        <f t="shared" si="133"/>
        <v>41978.879837962959</v>
      </c>
      <c r="Q2168" t="s">
        <v>8276</v>
      </c>
      <c r="R2168" s="7">
        <f t="shared" si="135"/>
        <v>91.625</v>
      </c>
      <c r="S2168" s="12" t="s">
        <v>8324</v>
      </c>
      <c r="T2168" t="s">
        <v>8325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7">
        <v>150</v>
      </c>
      <c r="E2169">
        <v>180</v>
      </c>
      <c r="F2169" t="s">
        <v>8219</v>
      </c>
      <c r="G2169" t="s">
        <v>8224</v>
      </c>
      <c r="H2169" t="s">
        <v>8246</v>
      </c>
      <c r="I2169" s="9">
        <v>1347672937</v>
      </c>
      <c r="J2169">
        <v>1346463337</v>
      </c>
      <c r="K2169" t="b">
        <v>0</v>
      </c>
      <c r="L2169">
        <v>8</v>
      </c>
      <c r="M2169" t="b">
        <v>1</v>
      </c>
      <c r="N2169" s="11">
        <f t="shared" si="134"/>
        <v>120</v>
      </c>
      <c r="O2169" s="22">
        <f t="shared" si="132"/>
        <v>41153.066400462965</v>
      </c>
      <c r="P2169" s="18">
        <f t="shared" si="133"/>
        <v>41167.066400462965</v>
      </c>
      <c r="Q2169" t="s">
        <v>8276</v>
      </c>
      <c r="R2169" s="7">
        <f t="shared" si="135"/>
        <v>22.5</v>
      </c>
      <c r="S2169" s="12" t="s">
        <v>8324</v>
      </c>
      <c r="T2169" t="s">
        <v>8325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7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9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>
        <f t="shared" si="134"/>
        <v>121.5816111111111</v>
      </c>
      <c r="O2170" s="22">
        <f t="shared" si="132"/>
        <v>42745.600243055553</v>
      </c>
      <c r="P2170" s="18">
        <f t="shared" si="133"/>
        <v>42776.208333333328</v>
      </c>
      <c r="Q2170" t="s">
        <v>8276</v>
      </c>
      <c r="R2170" s="7">
        <f t="shared" si="135"/>
        <v>64.366735294117646</v>
      </c>
      <c r="S2170" s="12" t="s">
        <v>8324</v>
      </c>
      <c r="T2170" t="s">
        <v>8325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7">
        <v>153</v>
      </c>
      <c r="E2171">
        <v>153</v>
      </c>
      <c r="F2171" t="s">
        <v>8219</v>
      </c>
      <c r="G2171" t="s">
        <v>8224</v>
      </c>
      <c r="H2171" t="s">
        <v>8246</v>
      </c>
      <c r="I2171" s="9">
        <v>1488473351</v>
      </c>
      <c r="J2171">
        <v>1488214151</v>
      </c>
      <c r="K2171" t="b">
        <v>0</v>
      </c>
      <c r="L2171">
        <v>7</v>
      </c>
      <c r="M2171" t="b">
        <v>1</v>
      </c>
      <c r="N2171" s="11">
        <f t="shared" si="134"/>
        <v>100</v>
      </c>
      <c r="O2171" s="22">
        <f t="shared" si="132"/>
        <v>42793.700821759259</v>
      </c>
      <c r="P2171" s="18">
        <f t="shared" si="133"/>
        <v>42796.700821759259</v>
      </c>
      <c r="Q2171" t="s">
        <v>8276</v>
      </c>
      <c r="R2171" s="7">
        <f t="shared" si="135"/>
        <v>21.857142857142858</v>
      </c>
      <c r="S2171" s="12" t="s">
        <v>8324</v>
      </c>
      <c r="T2171" t="s">
        <v>8325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7">
        <v>350</v>
      </c>
      <c r="E2172">
        <v>633</v>
      </c>
      <c r="F2172" t="s">
        <v>8219</v>
      </c>
      <c r="G2172" t="s">
        <v>8224</v>
      </c>
      <c r="H2172" t="s">
        <v>8246</v>
      </c>
      <c r="I2172" s="9">
        <v>1440266422</v>
      </c>
      <c r="J2172">
        <v>1436810422</v>
      </c>
      <c r="K2172" t="b">
        <v>0</v>
      </c>
      <c r="L2172">
        <v>19</v>
      </c>
      <c r="M2172" t="b">
        <v>1</v>
      </c>
      <c r="N2172" s="11">
        <f t="shared" si="134"/>
        <v>180.85714285714286</v>
      </c>
      <c r="O2172" s="22">
        <f t="shared" si="132"/>
        <v>42198.750254629631</v>
      </c>
      <c r="P2172" s="18">
        <f t="shared" si="133"/>
        <v>42238.750254629631</v>
      </c>
      <c r="Q2172" t="s">
        <v>8276</v>
      </c>
      <c r="R2172" s="7">
        <f t="shared" si="135"/>
        <v>33.315789473684212</v>
      </c>
      <c r="S2172" s="12" t="s">
        <v>8324</v>
      </c>
      <c r="T2172" t="s">
        <v>8325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7">
        <v>4000</v>
      </c>
      <c r="E2173">
        <v>4243</v>
      </c>
      <c r="F2173" t="s">
        <v>8219</v>
      </c>
      <c r="G2173" t="s">
        <v>8224</v>
      </c>
      <c r="H2173" t="s">
        <v>8246</v>
      </c>
      <c r="I2173" s="9">
        <v>1434949200</v>
      </c>
      <c r="J2173">
        <v>1431903495</v>
      </c>
      <c r="K2173" t="b">
        <v>0</v>
      </c>
      <c r="L2173">
        <v>47</v>
      </c>
      <c r="M2173" t="b">
        <v>1</v>
      </c>
      <c r="N2173" s="11">
        <f t="shared" si="134"/>
        <v>106.075</v>
      </c>
      <c r="O2173" s="22">
        <f t="shared" si="132"/>
        <v>42141.95711805555</v>
      </c>
      <c r="P2173" s="18">
        <f t="shared" si="133"/>
        <v>42177.208333333328</v>
      </c>
      <c r="Q2173" t="s">
        <v>8276</v>
      </c>
      <c r="R2173" s="7">
        <f t="shared" si="135"/>
        <v>90.276595744680847</v>
      </c>
      <c r="S2173" s="12" t="s">
        <v>8324</v>
      </c>
      <c r="T2173" t="s">
        <v>8325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7">
        <v>1000</v>
      </c>
      <c r="E2174">
        <v>1000</v>
      </c>
      <c r="F2174" t="s">
        <v>8219</v>
      </c>
      <c r="G2174" t="s">
        <v>8224</v>
      </c>
      <c r="H2174" t="s">
        <v>8246</v>
      </c>
      <c r="I2174" s="9">
        <v>1429365320</v>
      </c>
      <c r="J2174">
        <v>1426773320</v>
      </c>
      <c r="K2174" t="b">
        <v>0</v>
      </c>
      <c r="L2174">
        <v>13</v>
      </c>
      <c r="M2174" t="b">
        <v>1</v>
      </c>
      <c r="N2174" s="11">
        <f t="shared" si="134"/>
        <v>100</v>
      </c>
      <c r="O2174" s="22">
        <f t="shared" si="132"/>
        <v>42082.580092592587</v>
      </c>
      <c r="P2174" s="18">
        <f t="shared" si="133"/>
        <v>42112.580092592587</v>
      </c>
      <c r="Q2174" t="s">
        <v>8276</v>
      </c>
      <c r="R2174" s="7">
        <f t="shared" si="135"/>
        <v>76.92307692307692</v>
      </c>
      <c r="S2174" s="12" t="s">
        <v>8324</v>
      </c>
      <c r="T2174" t="s">
        <v>8325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7">
        <v>4200</v>
      </c>
      <c r="E2175">
        <v>5331</v>
      </c>
      <c r="F2175" t="s">
        <v>8219</v>
      </c>
      <c r="G2175" t="s">
        <v>8224</v>
      </c>
      <c r="H2175" t="s">
        <v>8246</v>
      </c>
      <c r="I2175" s="9">
        <v>1378785540</v>
      </c>
      <c r="J2175">
        <v>1376066243</v>
      </c>
      <c r="K2175" t="b">
        <v>0</v>
      </c>
      <c r="L2175">
        <v>90</v>
      </c>
      <c r="M2175" t="b">
        <v>1</v>
      </c>
      <c r="N2175" s="11">
        <f t="shared" si="134"/>
        <v>126.92857142857143</v>
      </c>
      <c r="O2175" s="22">
        <f t="shared" si="132"/>
        <v>41495.692627314813</v>
      </c>
      <c r="P2175" s="18">
        <f t="shared" si="133"/>
        <v>41527.165972222225</v>
      </c>
      <c r="Q2175" t="s">
        <v>8276</v>
      </c>
      <c r="R2175" s="7">
        <f t="shared" si="135"/>
        <v>59.233333333333334</v>
      </c>
      <c r="S2175" s="12" t="s">
        <v>8324</v>
      </c>
      <c r="T2175" t="s">
        <v>8325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7">
        <v>4000</v>
      </c>
      <c r="E2176">
        <v>4119</v>
      </c>
      <c r="F2176" t="s">
        <v>8219</v>
      </c>
      <c r="G2176" t="s">
        <v>8225</v>
      </c>
      <c r="H2176" t="s">
        <v>8247</v>
      </c>
      <c r="I2176" s="9">
        <v>1462453307</v>
      </c>
      <c r="J2176">
        <v>1459861307</v>
      </c>
      <c r="K2176" t="b">
        <v>0</v>
      </c>
      <c r="L2176">
        <v>63</v>
      </c>
      <c r="M2176" t="b">
        <v>1</v>
      </c>
      <c r="N2176" s="11">
        <f t="shared" si="134"/>
        <v>102.97499999999999</v>
      </c>
      <c r="O2176" s="22">
        <f t="shared" si="132"/>
        <v>42465.542905092589</v>
      </c>
      <c r="P2176" s="18">
        <f t="shared" si="133"/>
        <v>42495.542905092589</v>
      </c>
      <c r="Q2176" t="s">
        <v>8276</v>
      </c>
      <c r="R2176" s="7">
        <f t="shared" si="135"/>
        <v>65.38095238095238</v>
      </c>
      <c r="S2176" s="12" t="s">
        <v>8324</v>
      </c>
      <c r="T2176" t="s">
        <v>8325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7">
        <v>700</v>
      </c>
      <c r="E2177">
        <v>1750</v>
      </c>
      <c r="F2177" t="s">
        <v>8219</v>
      </c>
      <c r="G2177" t="s">
        <v>8224</v>
      </c>
      <c r="H2177" t="s">
        <v>8246</v>
      </c>
      <c r="I2177" s="9">
        <v>1469059986</v>
      </c>
      <c r="J2177">
        <v>1468455186</v>
      </c>
      <c r="K2177" t="b">
        <v>0</v>
      </c>
      <c r="L2177">
        <v>26</v>
      </c>
      <c r="M2177" t="b">
        <v>1</v>
      </c>
      <c r="N2177" s="11">
        <f t="shared" si="134"/>
        <v>250</v>
      </c>
      <c r="O2177" s="22">
        <f t="shared" si="132"/>
        <v>42565.009097222224</v>
      </c>
      <c r="P2177" s="18">
        <f t="shared" si="133"/>
        <v>42572.009097222224</v>
      </c>
      <c r="Q2177" t="s">
        <v>8276</v>
      </c>
      <c r="R2177" s="7">
        <f t="shared" si="135"/>
        <v>67.307692307692307</v>
      </c>
      <c r="S2177" s="12" t="s">
        <v>8324</v>
      </c>
      <c r="T2177" t="s">
        <v>8325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7">
        <v>5000</v>
      </c>
      <c r="E2178">
        <v>6301</v>
      </c>
      <c r="F2178" t="s">
        <v>8219</v>
      </c>
      <c r="G2178" t="s">
        <v>8224</v>
      </c>
      <c r="H2178" t="s">
        <v>8246</v>
      </c>
      <c r="I2178" s="9">
        <v>1430579509</v>
      </c>
      <c r="J2178">
        <v>1427987509</v>
      </c>
      <c r="K2178" t="b">
        <v>0</v>
      </c>
      <c r="L2178">
        <v>71</v>
      </c>
      <c r="M2178" t="b">
        <v>1</v>
      </c>
      <c r="N2178" s="11">
        <f t="shared" si="134"/>
        <v>126.02</v>
      </c>
      <c r="O2178" s="22">
        <f t="shared" ref="O2178:O2241" si="136">(((J2178/60)/60)/24)+DATE(1970,1,1)</f>
        <v>42096.633206018523</v>
      </c>
      <c r="P2178" s="18">
        <f t="shared" ref="P2178:P2241" si="137">(((I2178/60)/60)/24)+DATE(1970,1,1)</f>
        <v>42126.633206018523</v>
      </c>
      <c r="Q2178" t="s">
        <v>8276</v>
      </c>
      <c r="R2178" s="7">
        <f t="shared" si="135"/>
        <v>88.74647887323944</v>
      </c>
      <c r="S2178" s="12" t="s">
        <v>8324</v>
      </c>
      <c r="T2178" t="s">
        <v>8325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7">
        <v>2500</v>
      </c>
      <c r="E2179">
        <v>2503</v>
      </c>
      <c r="F2179" t="s">
        <v>8219</v>
      </c>
      <c r="G2179" t="s">
        <v>8224</v>
      </c>
      <c r="H2179" t="s">
        <v>8246</v>
      </c>
      <c r="I2179" s="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>
        <f t="shared" ref="N2179:N2242" si="138">E2179/D2179*100</f>
        <v>100.12</v>
      </c>
      <c r="O2179" s="22">
        <f t="shared" si="136"/>
        <v>42502.250775462962</v>
      </c>
      <c r="P2179" s="18">
        <f t="shared" si="137"/>
        <v>42527.250775462962</v>
      </c>
      <c r="Q2179" t="s">
        <v>8276</v>
      </c>
      <c r="R2179" s="7">
        <f t="shared" ref="R2179:R2242" si="139">E2179/L2179</f>
        <v>65.868421052631575</v>
      </c>
      <c r="S2179" s="12" t="s">
        <v>8324</v>
      </c>
      <c r="T2179" t="s">
        <v>8325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7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9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>
        <f t="shared" si="138"/>
        <v>138.64000000000001</v>
      </c>
      <c r="O2180" s="22">
        <f t="shared" si="136"/>
        <v>42723.63653935185</v>
      </c>
      <c r="P2180" s="18">
        <f t="shared" si="137"/>
        <v>42753.63653935185</v>
      </c>
      <c r="Q2180" t="s">
        <v>8276</v>
      </c>
      <c r="R2180" s="7">
        <f t="shared" si="139"/>
        <v>40.349243306169967</v>
      </c>
      <c r="S2180" s="12" t="s">
        <v>8324</v>
      </c>
      <c r="T2180" t="s">
        <v>8325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7">
        <v>1000</v>
      </c>
      <c r="E2181">
        <v>1614</v>
      </c>
      <c r="F2181" t="s">
        <v>8219</v>
      </c>
      <c r="G2181" t="s">
        <v>8224</v>
      </c>
      <c r="H2181" t="s">
        <v>8246</v>
      </c>
      <c r="I2181" s="9">
        <v>1428725192</v>
      </c>
      <c r="J2181">
        <v>1426133192</v>
      </c>
      <c r="K2181" t="b">
        <v>0</v>
      </c>
      <c r="L2181">
        <v>21</v>
      </c>
      <c r="M2181" t="b">
        <v>1</v>
      </c>
      <c r="N2181" s="11">
        <f t="shared" si="138"/>
        <v>161.4</v>
      </c>
      <c r="O2181" s="22">
        <f t="shared" si="136"/>
        <v>42075.171203703707</v>
      </c>
      <c r="P2181" s="18">
        <f t="shared" si="137"/>
        <v>42105.171203703707</v>
      </c>
      <c r="Q2181" t="s">
        <v>8276</v>
      </c>
      <c r="R2181" s="7">
        <f t="shared" si="139"/>
        <v>76.857142857142861</v>
      </c>
      <c r="S2181" s="12" t="s">
        <v>8324</v>
      </c>
      <c r="T2181" t="s">
        <v>8325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7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9">
        <v>1447434268</v>
      </c>
      <c r="J2182">
        <v>1443801868</v>
      </c>
      <c r="K2182" t="b">
        <v>0</v>
      </c>
      <c r="L2182">
        <v>78</v>
      </c>
      <c r="M2182" t="b">
        <v>1</v>
      </c>
      <c r="N2182" s="11">
        <f t="shared" si="138"/>
        <v>107.18419999999999</v>
      </c>
      <c r="O2182" s="22">
        <f t="shared" si="136"/>
        <v>42279.669768518521</v>
      </c>
      <c r="P2182" s="18">
        <f t="shared" si="137"/>
        <v>42321.711435185185</v>
      </c>
      <c r="Q2182" t="s">
        <v>8276</v>
      </c>
      <c r="R2182" s="7">
        <f t="shared" si="139"/>
        <v>68.707820512820518</v>
      </c>
      <c r="S2182" s="12" t="s">
        <v>8324</v>
      </c>
      <c r="T2182" t="s">
        <v>8325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7">
        <v>2000</v>
      </c>
      <c r="E2183">
        <v>3062</v>
      </c>
      <c r="F2183" t="s">
        <v>8219</v>
      </c>
      <c r="G2183" t="s">
        <v>8224</v>
      </c>
      <c r="H2183" t="s">
        <v>8246</v>
      </c>
      <c r="I2183" s="9">
        <v>1487635653</v>
      </c>
      <c r="J2183">
        <v>1486426053</v>
      </c>
      <c r="K2183" t="b">
        <v>0</v>
      </c>
      <c r="L2183">
        <v>53</v>
      </c>
      <c r="M2183" t="b">
        <v>1</v>
      </c>
      <c r="N2183" s="11">
        <f t="shared" si="138"/>
        <v>153.1</v>
      </c>
      <c r="O2183" s="22">
        <f t="shared" si="136"/>
        <v>42773.005243055552</v>
      </c>
      <c r="P2183" s="18">
        <f t="shared" si="137"/>
        <v>42787.005243055552</v>
      </c>
      <c r="Q2183" t="s">
        <v>8297</v>
      </c>
      <c r="R2183" s="7">
        <f t="shared" si="139"/>
        <v>57.773584905660378</v>
      </c>
      <c r="S2183" s="12" t="s">
        <v>8332</v>
      </c>
      <c r="T2183" t="s">
        <v>8350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7">
        <v>3000</v>
      </c>
      <c r="E2184">
        <v>15725</v>
      </c>
      <c r="F2184" t="s">
        <v>8219</v>
      </c>
      <c r="G2184" t="s">
        <v>8229</v>
      </c>
      <c r="H2184" t="s">
        <v>8251</v>
      </c>
      <c r="I2184" s="9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>
        <f t="shared" si="138"/>
        <v>524.16666666666663</v>
      </c>
      <c r="O2184" s="22">
        <f t="shared" si="136"/>
        <v>41879.900752314818</v>
      </c>
      <c r="P2184" s="18">
        <f t="shared" si="137"/>
        <v>41914.900752314818</v>
      </c>
      <c r="Q2184" t="s">
        <v>8297</v>
      </c>
      <c r="R2184" s="7">
        <f t="shared" si="139"/>
        <v>44.171348314606739</v>
      </c>
      <c r="S2184" s="12" t="s">
        <v>8332</v>
      </c>
      <c r="T2184" t="s">
        <v>8350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7">
        <v>1800</v>
      </c>
      <c r="E2185">
        <v>8807</v>
      </c>
      <c r="F2185" t="s">
        <v>8219</v>
      </c>
      <c r="G2185" t="s">
        <v>8224</v>
      </c>
      <c r="H2185" t="s">
        <v>8246</v>
      </c>
      <c r="I2185" s="9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>
        <f t="shared" si="138"/>
        <v>489.27777777777777</v>
      </c>
      <c r="O2185" s="22">
        <f t="shared" si="136"/>
        <v>42745.365474537044</v>
      </c>
      <c r="P2185" s="18">
        <f t="shared" si="137"/>
        <v>42775.208333333328</v>
      </c>
      <c r="Q2185" t="s">
        <v>8297</v>
      </c>
      <c r="R2185" s="7">
        <f t="shared" si="139"/>
        <v>31.566308243727597</v>
      </c>
      <c r="S2185" s="12" t="s">
        <v>8332</v>
      </c>
      <c r="T2185" t="s">
        <v>8350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7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9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>
        <f t="shared" si="138"/>
        <v>284.74</v>
      </c>
      <c r="O2186" s="22">
        <f t="shared" si="136"/>
        <v>42380.690289351856</v>
      </c>
      <c r="P2186" s="18">
        <f t="shared" si="137"/>
        <v>42394.666666666672</v>
      </c>
      <c r="Q2186" t="s">
        <v>8297</v>
      </c>
      <c r="R2186" s="7">
        <f t="shared" si="139"/>
        <v>107.04511278195488</v>
      </c>
      <c r="S2186" s="12" t="s">
        <v>8332</v>
      </c>
      <c r="T2186" t="s">
        <v>8350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9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>
        <f t="shared" si="138"/>
        <v>1856.97</v>
      </c>
      <c r="O2187" s="22">
        <f t="shared" si="136"/>
        <v>41319.349988425929</v>
      </c>
      <c r="P2187" s="18">
        <f t="shared" si="137"/>
        <v>41359.349988425929</v>
      </c>
      <c r="Q2187" t="s">
        <v>8297</v>
      </c>
      <c r="R2187" s="7">
        <f t="shared" si="139"/>
        <v>149.03451043338683</v>
      </c>
      <c r="S2187" s="12" t="s">
        <v>8332</v>
      </c>
      <c r="T2187" t="s">
        <v>8350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7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9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>
        <f t="shared" si="138"/>
        <v>109.67499999999998</v>
      </c>
      <c r="O2188" s="22">
        <f t="shared" si="136"/>
        <v>42583.615081018521</v>
      </c>
      <c r="P2188" s="18">
        <f t="shared" si="137"/>
        <v>42620.083333333328</v>
      </c>
      <c r="Q2188" t="s">
        <v>8297</v>
      </c>
      <c r="R2188" s="7">
        <f t="shared" si="139"/>
        <v>55.956632653061227</v>
      </c>
      <c r="S2188" s="12" t="s">
        <v>8332</v>
      </c>
      <c r="T2188" t="s">
        <v>8350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7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>
        <f t="shared" si="138"/>
        <v>1014.6425</v>
      </c>
      <c r="O2189" s="22">
        <f t="shared" si="136"/>
        <v>42068.209097222221</v>
      </c>
      <c r="P2189" s="18">
        <f t="shared" si="137"/>
        <v>42097.165972222225</v>
      </c>
      <c r="Q2189" t="s">
        <v>8297</v>
      </c>
      <c r="R2189" s="7">
        <f t="shared" si="139"/>
        <v>56.970381807973048</v>
      </c>
      <c r="S2189" s="12" t="s">
        <v>8332</v>
      </c>
      <c r="T2189" t="s">
        <v>8350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7">
        <v>5494</v>
      </c>
      <c r="E2190">
        <v>22645</v>
      </c>
      <c r="F2190" t="s">
        <v>8219</v>
      </c>
      <c r="G2190" t="s">
        <v>8226</v>
      </c>
      <c r="H2190" t="s">
        <v>8248</v>
      </c>
      <c r="I2190" s="9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>
        <f t="shared" si="138"/>
        <v>412.17692027666544</v>
      </c>
      <c r="O2190" s="22">
        <f t="shared" si="136"/>
        <v>42633.586122685185</v>
      </c>
      <c r="P2190" s="18">
        <f t="shared" si="137"/>
        <v>42668.708333333328</v>
      </c>
      <c r="Q2190" t="s">
        <v>8297</v>
      </c>
      <c r="R2190" s="7">
        <f t="shared" si="139"/>
        <v>44.056420233463037</v>
      </c>
      <c r="S2190" s="12" t="s">
        <v>8332</v>
      </c>
      <c r="T2190" t="s">
        <v>8350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7">
        <v>1200</v>
      </c>
      <c r="E2191">
        <v>6039</v>
      </c>
      <c r="F2191" t="s">
        <v>8219</v>
      </c>
      <c r="G2191" t="s">
        <v>8225</v>
      </c>
      <c r="H2191" t="s">
        <v>8247</v>
      </c>
      <c r="I2191" s="9">
        <v>1461276000</v>
      </c>
      <c r="J2191">
        <v>1460055300</v>
      </c>
      <c r="K2191" t="b">
        <v>0</v>
      </c>
      <c r="L2191">
        <v>88</v>
      </c>
      <c r="M2191" t="b">
        <v>1</v>
      </c>
      <c r="N2191" s="11">
        <f t="shared" si="138"/>
        <v>503.25</v>
      </c>
      <c r="O2191" s="22">
        <f t="shared" si="136"/>
        <v>42467.788194444445</v>
      </c>
      <c r="P2191" s="18">
        <f t="shared" si="137"/>
        <v>42481.916666666672</v>
      </c>
      <c r="Q2191" t="s">
        <v>8297</v>
      </c>
      <c r="R2191" s="7">
        <f t="shared" si="139"/>
        <v>68.625</v>
      </c>
      <c r="S2191" s="12" t="s">
        <v>8332</v>
      </c>
      <c r="T2191" t="s">
        <v>8350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7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9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>
        <f t="shared" si="138"/>
        <v>184.61052631578946</v>
      </c>
      <c r="O2192" s="22">
        <f t="shared" si="136"/>
        <v>42417.625046296293</v>
      </c>
      <c r="P2192" s="18">
        <f t="shared" si="137"/>
        <v>42452.290972222225</v>
      </c>
      <c r="Q2192" t="s">
        <v>8297</v>
      </c>
      <c r="R2192" s="7">
        <f t="shared" si="139"/>
        <v>65.318435754189949</v>
      </c>
      <c r="S2192" s="12" t="s">
        <v>8332</v>
      </c>
      <c r="T2192" t="s">
        <v>8350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7">
        <v>750</v>
      </c>
      <c r="E2193">
        <v>898</v>
      </c>
      <c r="F2193" t="s">
        <v>8219</v>
      </c>
      <c r="G2193" t="s">
        <v>8225</v>
      </c>
      <c r="H2193" t="s">
        <v>8247</v>
      </c>
      <c r="I2193" s="9">
        <v>1487102427</v>
      </c>
      <c r="J2193">
        <v>1486065627</v>
      </c>
      <c r="K2193" t="b">
        <v>0</v>
      </c>
      <c r="L2193">
        <v>25</v>
      </c>
      <c r="M2193" t="b">
        <v>1</v>
      </c>
      <c r="N2193" s="11">
        <f t="shared" si="138"/>
        <v>119.73333333333333</v>
      </c>
      <c r="O2193" s="22">
        <f t="shared" si="136"/>
        <v>42768.833645833336</v>
      </c>
      <c r="P2193" s="18">
        <f t="shared" si="137"/>
        <v>42780.833645833336</v>
      </c>
      <c r="Q2193" t="s">
        <v>8297</v>
      </c>
      <c r="R2193" s="7">
        <f t="shared" si="139"/>
        <v>35.92</v>
      </c>
      <c r="S2193" s="12" t="s">
        <v>8332</v>
      </c>
      <c r="T2193" t="s">
        <v>8350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7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9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>
        <f t="shared" si="138"/>
        <v>1081.2401666666667</v>
      </c>
      <c r="O2194" s="22">
        <f t="shared" si="136"/>
        <v>42691.8512037037</v>
      </c>
      <c r="P2194" s="18">
        <f t="shared" si="137"/>
        <v>42719.958333333328</v>
      </c>
      <c r="Q2194" t="s">
        <v>8297</v>
      </c>
      <c r="R2194" s="7">
        <f t="shared" si="139"/>
        <v>40.070667078443485</v>
      </c>
      <c r="S2194" s="12" t="s">
        <v>8332</v>
      </c>
      <c r="T2194" t="s">
        <v>8350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7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9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>
        <f t="shared" si="138"/>
        <v>452.37333333333333</v>
      </c>
      <c r="O2195" s="22">
        <f t="shared" si="136"/>
        <v>42664.405925925923</v>
      </c>
      <c r="P2195" s="18">
        <f t="shared" si="137"/>
        <v>42695.207638888889</v>
      </c>
      <c r="Q2195" t="s">
        <v>8297</v>
      </c>
      <c r="R2195" s="7">
        <f t="shared" si="139"/>
        <v>75.647714604236342</v>
      </c>
      <c r="S2195" s="12" t="s">
        <v>8332</v>
      </c>
      <c r="T2195" t="s">
        <v>8350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7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9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>
        <f t="shared" si="138"/>
        <v>537.37</v>
      </c>
      <c r="O2196" s="22">
        <f t="shared" si="136"/>
        <v>42425.757986111115</v>
      </c>
      <c r="P2196" s="18">
        <f t="shared" si="137"/>
        <v>42455.716319444444</v>
      </c>
      <c r="Q2196" t="s">
        <v>8297</v>
      </c>
      <c r="R2196" s="7">
        <f t="shared" si="139"/>
        <v>61.203872437357631</v>
      </c>
      <c r="S2196" s="12" t="s">
        <v>8332</v>
      </c>
      <c r="T2196" t="s">
        <v>8350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7">
        <v>4600</v>
      </c>
      <c r="E2197">
        <v>5535</v>
      </c>
      <c r="F2197" t="s">
        <v>8219</v>
      </c>
      <c r="G2197" t="s">
        <v>8224</v>
      </c>
      <c r="H2197" t="s">
        <v>8246</v>
      </c>
      <c r="I2197" s="9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>
        <f t="shared" si="138"/>
        <v>120.32608695652173</v>
      </c>
      <c r="O2197" s="22">
        <f t="shared" si="136"/>
        <v>42197.771990740745</v>
      </c>
      <c r="P2197" s="18">
        <f t="shared" si="137"/>
        <v>42227.771990740745</v>
      </c>
      <c r="Q2197" t="s">
        <v>8297</v>
      </c>
      <c r="R2197" s="7">
        <f t="shared" si="139"/>
        <v>48.130434782608695</v>
      </c>
      <c r="S2197" s="12" t="s">
        <v>8332</v>
      </c>
      <c r="T2197" t="s">
        <v>8350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7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9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>
        <f t="shared" si="138"/>
        <v>113.83571428571429</v>
      </c>
      <c r="O2198" s="22">
        <f t="shared" si="136"/>
        <v>42675.487291666665</v>
      </c>
      <c r="P2198" s="18">
        <f t="shared" si="137"/>
        <v>42706.291666666672</v>
      </c>
      <c r="Q2198" t="s">
        <v>8297</v>
      </c>
      <c r="R2198" s="7">
        <f t="shared" si="139"/>
        <v>68.106837606837601</v>
      </c>
      <c r="S2198" s="12" t="s">
        <v>8332</v>
      </c>
      <c r="T2198" t="s">
        <v>8350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7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>
        <f t="shared" si="138"/>
        <v>951.03109999999992</v>
      </c>
      <c r="O2199" s="22">
        <f t="shared" si="136"/>
        <v>42033.584016203706</v>
      </c>
      <c r="P2199" s="18">
        <f t="shared" si="137"/>
        <v>42063.584016203706</v>
      </c>
      <c r="Q2199" t="s">
        <v>8297</v>
      </c>
      <c r="R2199" s="7">
        <f t="shared" si="139"/>
        <v>65.891300230946882</v>
      </c>
      <c r="S2199" s="12" t="s">
        <v>8332</v>
      </c>
      <c r="T2199" t="s">
        <v>8350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7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9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>
        <f t="shared" si="138"/>
        <v>132.89249999999998</v>
      </c>
      <c r="O2200" s="22">
        <f t="shared" si="136"/>
        <v>42292.513888888891</v>
      </c>
      <c r="P2200" s="18">
        <f t="shared" si="137"/>
        <v>42322.555555555555</v>
      </c>
      <c r="Q2200" t="s">
        <v>8297</v>
      </c>
      <c r="R2200" s="7">
        <f t="shared" si="139"/>
        <v>81.654377880184327</v>
      </c>
      <c r="S2200" s="12" t="s">
        <v>8332</v>
      </c>
      <c r="T2200" t="s">
        <v>8350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7">
        <v>9000</v>
      </c>
      <c r="E2201">
        <v>13228</v>
      </c>
      <c r="F2201" t="s">
        <v>8219</v>
      </c>
      <c r="G2201" t="s">
        <v>8241</v>
      </c>
      <c r="H2201" t="s">
        <v>8249</v>
      </c>
      <c r="I2201" s="9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>
        <f t="shared" si="138"/>
        <v>146.97777777777779</v>
      </c>
      <c r="O2201" s="22">
        <f t="shared" si="136"/>
        <v>42262.416643518518</v>
      </c>
      <c r="P2201" s="18">
        <f t="shared" si="137"/>
        <v>42292.416643518518</v>
      </c>
      <c r="Q2201" t="s">
        <v>8297</v>
      </c>
      <c r="R2201" s="7">
        <f t="shared" si="139"/>
        <v>52.701195219123505</v>
      </c>
      <c r="S2201" s="12" t="s">
        <v>8332</v>
      </c>
      <c r="T2201" t="s">
        <v>8350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7">
        <v>2000</v>
      </c>
      <c r="E2202">
        <v>10843</v>
      </c>
      <c r="F2202" t="s">
        <v>8219</v>
      </c>
      <c r="G2202" t="s">
        <v>8225</v>
      </c>
      <c r="H2202" t="s">
        <v>8247</v>
      </c>
      <c r="I2202" s="9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>
        <f t="shared" si="138"/>
        <v>542.15</v>
      </c>
      <c r="O2202" s="22">
        <f t="shared" si="136"/>
        <v>42163.625787037032</v>
      </c>
      <c r="P2202" s="18">
        <f t="shared" si="137"/>
        <v>42191.125</v>
      </c>
      <c r="Q2202" t="s">
        <v>8297</v>
      </c>
      <c r="R2202" s="7">
        <f t="shared" si="139"/>
        <v>41.228136882129277</v>
      </c>
      <c r="S2202" s="12" t="s">
        <v>8332</v>
      </c>
      <c r="T2202" t="s">
        <v>8350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7">
        <v>110</v>
      </c>
      <c r="E2203">
        <v>420.99</v>
      </c>
      <c r="F2203" t="s">
        <v>8219</v>
      </c>
      <c r="G2203" t="s">
        <v>8225</v>
      </c>
      <c r="H2203" t="s">
        <v>8247</v>
      </c>
      <c r="I2203" s="9">
        <v>1358367565</v>
      </c>
      <c r="J2203">
        <v>1357157965</v>
      </c>
      <c r="K2203" t="b">
        <v>0</v>
      </c>
      <c r="L2203">
        <v>28</v>
      </c>
      <c r="M2203" t="b">
        <v>1</v>
      </c>
      <c r="N2203" s="11">
        <f t="shared" si="138"/>
        <v>382.71818181818185</v>
      </c>
      <c r="O2203" s="22">
        <f t="shared" si="136"/>
        <v>41276.846817129634</v>
      </c>
      <c r="P2203" s="18">
        <f t="shared" si="137"/>
        <v>41290.846817129634</v>
      </c>
      <c r="Q2203" t="s">
        <v>8280</v>
      </c>
      <c r="R2203" s="7">
        <f t="shared" si="139"/>
        <v>15.035357142857142</v>
      </c>
      <c r="S2203" s="12" t="s">
        <v>8324</v>
      </c>
      <c r="T2203" t="s">
        <v>8329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7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9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>
        <f t="shared" si="138"/>
        <v>704.18124999999998</v>
      </c>
      <c r="O2204" s="22">
        <f t="shared" si="136"/>
        <v>41184.849166666667</v>
      </c>
      <c r="P2204" s="18">
        <f t="shared" si="137"/>
        <v>41214.849166666667</v>
      </c>
      <c r="Q2204" t="s">
        <v>8280</v>
      </c>
      <c r="R2204" s="7">
        <f t="shared" si="139"/>
        <v>39.066920943134534</v>
      </c>
      <c r="S2204" s="12" t="s">
        <v>8324</v>
      </c>
      <c r="T2204" t="s">
        <v>8329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7">
        <v>2000</v>
      </c>
      <c r="E2205">
        <v>2191</v>
      </c>
      <c r="F2205" t="s">
        <v>8219</v>
      </c>
      <c r="G2205" t="s">
        <v>8229</v>
      </c>
      <c r="H2205" t="s">
        <v>8251</v>
      </c>
      <c r="I2205" s="9">
        <v>1443127082</v>
      </c>
      <c r="J2205">
        <v>1440535082</v>
      </c>
      <c r="K2205" t="b">
        <v>0</v>
      </c>
      <c r="L2205">
        <v>50</v>
      </c>
      <c r="M2205" t="b">
        <v>1</v>
      </c>
      <c r="N2205" s="11">
        <f t="shared" si="138"/>
        <v>109.55</v>
      </c>
      <c r="O2205" s="22">
        <f t="shared" si="136"/>
        <v>42241.85974537037</v>
      </c>
      <c r="P2205" s="18">
        <f t="shared" si="137"/>
        <v>42271.85974537037</v>
      </c>
      <c r="Q2205" t="s">
        <v>8280</v>
      </c>
      <c r="R2205" s="7">
        <f t="shared" si="139"/>
        <v>43.82</v>
      </c>
      <c r="S2205" s="12" t="s">
        <v>8324</v>
      </c>
      <c r="T2205" t="s">
        <v>8329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7">
        <v>1500</v>
      </c>
      <c r="E2206">
        <v>1993</v>
      </c>
      <c r="F2206" t="s">
        <v>8219</v>
      </c>
      <c r="G2206" t="s">
        <v>8224</v>
      </c>
      <c r="H2206" t="s">
        <v>8246</v>
      </c>
      <c r="I2206" s="9">
        <v>1362814119</v>
      </c>
      <c r="J2206">
        <v>1360222119</v>
      </c>
      <c r="K2206" t="b">
        <v>0</v>
      </c>
      <c r="L2206">
        <v>73</v>
      </c>
      <c r="M2206" t="b">
        <v>1</v>
      </c>
      <c r="N2206" s="11">
        <f t="shared" si="138"/>
        <v>132.86666666666667</v>
      </c>
      <c r="O2206" s="22">
        <f t="shared" si="136"/>
        <v>41312.311562499999</v>
      </c>
      <c r="P2206" s="18">
        <f t="shared" si="137"/>
        <v>41342.311562499999</v>
      </c>
      <c r="Q2206" t="s">
        <v>8280</v>
      </c>
      <c r="R2206" s="7">
        <f t="shared" si="139"/>
        <v>27.301369863013697</v>
      </c>
      <c r="S2206" s="12" t="s">
        <v>8324</v>
      </c>
      <c r="T2206" t="s">
        <v>8329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7">
        <v>750</v>
      </c>
      <c r="E2207">
        <v>1140</v>
      </c>
      <c r="F2207" t="s">
        <v>8219</v>
      </c>
      <c r="G2207" t="s">
        <v>8224</v>
      </c>
      <c r="H2207" t="s">
        <v>8246</v>
      </c>
      <c r="I2207" s="9">
        <v>1338579789</v>
      </c>
      <c r="J2207">
        <v>1335987789</v>
      </c>
      <c r="K2207" t="b">
        <v>0</v>
      </c>
      <c r="L2207">
        <v>27</v>
      </c>
      <c r="M2207" t="b">
        <v>1</v>
      </c>
      <c r="N2207" s="11">
        <f t="shared" si="138"/>
        <v>152</v>
      </c>
      <c r="O2207" s="22">
        <f t="shared" si="136"/>
        <v>41031.82163194444</v>
      </c>
      <c r="P2207" s="18">
        <f t="shared" si="137"/>
        <v>41061.82163194444</v>
      </c>
      <c r="Q2207" t="s">
        <v>8280</v>
      </c>
      <c r="R2207" s="7">
        <f t="shared" si="139"/>
        <v>42.222222222222221</v>
      </c>
      <c r="S2207" s="12" t="s">
        <v>8324</v>
      </c>
      <c r="T2207" t="s">
        <v>8329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7">
        <v>1100</v>
      </c>
      <c r="E2208">
        <v>1130</v>
      </c>
      <c r="F2208" t="s">
        <v>8219</v>
      </c>
      <c r="G2208" t="s">
        <v>8224</v>
      </c>
      <c r="H2208" t="s">
        <v>8246</v>
      </c>
      <c r="I2208" s="9">
        <v>1334556624</v>
      </c>
      <c r="J2208">
        <v>1333001424</v>
      </c>
      <c r="K2208" t="b">
        <v>0</v>
      </c>
      <c r="L2208">
        <v>34</v>
      </c>
      <c r="M2208" t="b">
        <v>1</v>
      </c>
      <c r="N2208" s="11">
        <f t="shared" si="138"/>
        <v>102.72727272727273</v>
      </c>
      <c r="O2208" s="22">
        <f t="shared" si="136"/>
        <v>40997.257222222222</v>
      </c>
      <c r="P2208" s="18">
        <f t="shared" si="137"/>
        <v>41015.257222222222</v>
      </c>
      <c r="Q2208" t="s">
        <v>8280</v>
      </c>
      <c r="R2208" s="7">
        <f t="shared" si="139"/>
        <v>33.235294117647058</v>
      </c>
      <c r="S2208" s="12" t="s">
        <v>8324</v>
      </c>
      <c r="T2208" t="s">
        <v>8329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7">
        <v>2000</v>
      </c>
      <c r="E2209">
        <v>2000</v>
      </c>
      <c r="F2209" t="s">
        <v>8219</v>
      </c>
      <c r="G2209" t="s">
        <v>8224</v>
      </c>
      <c r="H2209" t="s">
        <v>8246</v>
      </c>
      <c r="I2209" s="9">
        <v>1384580373</v>
      </c>
      <c r="J2209">
        <v>1381984773</v>
      </c>
      <c r="K2209" t="b">
        <v>0</v>
      </c>
      <c r="L2209">
        <v>7</v>
      </c>
      <c r="M2209" t="b">
        <v>1</v>
      </c>
      <c r="N2209" s="11">
        <f t="shared" si="138"/>
        <v>100</v>
      </c>
      <c r="O2209" s="22">
        <f t="shared" si="136"/>
        <v>41564.194131944445</v>
      </c>
      <c r="P2209" s="18">
        <f t="shared" si="137"/>
        <v>41594.235798611109</v>
      </c>
      <c r="Q2209" t="s">
        <v>8280</v>
      </c>
      <c r="R2209" s="7">
        <f t="shared" si="139"/>
        <v>285.71428571428572</v>
      </c>
      <c r="S2209" s="12" t="s">
        <v>8324</v>
      </c>
      <c r="T2209" t="s">
        <v>8329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7">
        <v>1000</v>
      </c>
      <c r="E2210">
        <v>1016</v>
      </c>
      <c r="F2210" t="s">
        <v>8219</v>
      </c>
      <c r="G2210" t="s">
        <v>8224</v>
      </c>
      <c r="H2210" t="s">
        <v>8246</v>
      </c>
      <c r="I2210" s="9">
        <v>1333771200</v>
      </c>
      <c r="J2210">
        <v>1328649026</v>
      </c>
      <c r="K2210" t="b">
        <v>0</v>
      </c>
      <c r="L2210">
        <v>24</v>
      </c>
      <c r="M2210" t="b">
        <v>1</v>
      </c>
      <c r="N2210" s="11">
        <f t="shared" si="138"/>
        <v>101.6</v>
      </c>
      <c r="O2210" s="22">
        <f t="shared" si="136"/>
        <v>40946.882245370369</v>
      </c>
      <c r="P2210" s="18">
        <f t="shared" si="137"/>
        <v>41006.166666666664</v>
      </c>
      <c r="Q2210" t="s">
        <v>8280</v>
      </c>
      <c r="R2210" s="7">
        <f t="shared" si="139"/>
        <v>42.333333333333336</v>
      </c>
      <c r="S2210" s="12" t="s">
        <v>8324</v>
      </c>
      <c r="T2210" t="s">
        <v>8329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7">
        <v>500</v>
      </c>
      <c r="E2211">
        <v>754</v>
      </c>
      <c r="F2211" t="s">
        <v>8219</v>
      </c>
      <c r="G2211" t="s">
        <v>8225</v>
      </c>
      <c r="H2211" t="s">
        <v>8247</v>
      </c>
      <c r="I2211" s="9">
        <v>1397516400</v>
      </c>
      <c r="J2211">
        <v>1396524644</v>
      </c>
      <c r="K2211" t="b">
        <v>0</v>
      </c>
      <c r="L2211">
        <v>15</v>
      </c>
      <c r="M2211" t="b">
        <v>1</v>
      </c>
      <c r="N2211" s="11">
        <f t="shared" si="138"/>
        <v>150.80000000000001</v>
      </c>
      <c r="O2211" s="22">
        <f t="shared" si="136"/>
        <v>41732.479675925926</v>
      </c>
      <c r="P2211" s="18">
        <f t="shared" si="137"/>
        <v>41743.958333333336</v>
      </c>
      <c r="Q2211" t="s">
        <v>8280</v>
      </c>
      <c r="R2211" s="7">
        <f t="shared" si="139"/>
        <v>50.266666666666666</v>
      </c>
      <c r="S2211" s="12" t="s">
        <v>8324</v>
      </c>
      <c r="T2211" t="s">
        <v>8329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7">
        <v>4000</v>
      </c>
      <c r="E2212">
        <v>4457</v>
      </c>
      <c r="F2212" t="s">
        <v>8219</v>
      </c>
      <c r="G2212" t="s">
        <v>8224</v>
      </c>
      <c r="H2212" t="s">
        <v>8246</v>
      </c>
      <c r="I2212" s="9">
        <v>1334424960</v>
      </c>
      <c r="J2212">
        <v>1329442510</v>
      </c>
      <c r="K2212" t="b">
        <v>0</v>
      </c>
      <c r="L2212">
        <v>72</v>
      </c>
      <c r="M2212" t="b">
        <v>1</v>
      </c>
      <c r="N2212" s="11">
        <f t="shared" si="138"/>
        <v>111.425</v>
      </c>
      <c r="O2212" s="22">
        <f t="shared" si="136"/>
        <v>40956.066087962965</v>
      </c>
      <c r="P2212" s="18">
        <f t="shared" si="137"/>
        <v>41013.73333333333</v>
      </c>
      <c r="Q2212" t="s">
        <v>8280</v>
      </c>
      <c r="R2212" s="7">
        <f t="shared" si="139"/>
        <v>61.902777777777779</v>
      </c>
      <c r="S2212" s="12" t="s">
        <v>8324</v>
      </c>
      <c r="T2212" t="s">
        <v>8329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7">
        <v>2500</v>
      </c>
      <c r="E2213">
        <v>4890</v>
      </c>
      <c r="F2213" t="s">
        <v>8219</v>
      </c>
      <c r="G2213" t="s">
        <v>8224</v>
      </c>
      <c r="H2213" t="s">
        <v>8246</v>
      </c>
      <c r="I2213" s="9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>
        <f t="shared" si="138"/>
        <v>195.6</v>
      </c>
      <c r="O2213" s="22">
        <f t="shared" si="136"/>
        <v>41716.785011574073</v>
      </c>
      <c r="P2213" s="18">
        <f t="shared" si="137"/>
        <v>41739.290972222225</v>
      </c>
      <c r="Q2213" t="s">
        <v>8280</v>
      </c>
      <c r="R2213" s="7">
        <f t="shared" si="139"/>
        <v>40.75</v>
      </c>
      <c r="S2213" s="12" t="s">
        <v>8324</v>
      </c>
      <c r="T2213" t="s">
        <v>8329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7">
        <v>6000</v>
      </c>
      <c r="E2214">
        <v>6863</v>
      </c>
      <c r="F2214" t="s">
        <v>8219</v>
      </c>
      <c r="G2214" t="s">
        <v>8224</v>
      </c>
      <c r="H2214" t="s">
        <v>8246</v>
      </c>
      <c r="I2214" s="9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>
        <f t="shared" si="138"/>
        <v>114.38333333333333</v>
      </c>
      <c r="O2214" s="22">
        <f t="shared" si="136"/>
        <v>41548.747418981482</v>
      </c>
      <c r="P2214" s="18">
        <f t="shared" si="137"/>
        <v>41582.041666666664</v>
      </c>
      <c r="Q2214" t="s">
        <v>8280</v>
      </c>
      <c r="R2214" s="7">
        <f t="shared" si="139"/>
        <v>55.796747967479675</v>
      </c>
      <c r="S2214" s="12" t="s">
        <v>8324</v>
      </c>
      <c r="T2214" t="s">
        <v>8329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7">
        <v>5</v>
      </c>
      <c r="E2215">
        <v>10</v>
      </c>
      <c r="F2215" t="s">
        <v>8219</v>
      </c>
      <c r="G2215" t="s">
        <v>8224</v>
      </c>
      <c r="H2215" t="s">
        <v>8246</v>
      </c>
      <c r="I2215" s="9">
        <v>1431719379</v>
      </c>
      <c r="J2215">
        <v>1429127379</v>
      </c>
      <c r="K2215" t="b">
        <v>0</v>
      </c>
      <c r="L2215">
        <v>1</v>
      </c>
      <c r="M2215" t="b">
        <v>1</v>
      </c>
      <c r="N2215" s="11">
        <f t="shared" si="138"/>
        <v>200</v>
      </c>
      <c r="O2215" s="22">
        <f t="shared" si="136"/>
        <v>42109.826145833329</v>
      </c>
      <c r="P2215" s="18">
        <f t="shared" si="137"/>
        <v>42139.826145833329</v>
      </c>
      <c r="Q2215" t="s">
        <v>8280</v>
      </c>
      <c r="R2215" s="7">
        <f t="shared" si="139"/>
        <v>10</v>
      </c>
      <c r="S2215" s="12" t="s">
        <v>8324</v>
      </c>
      <c r="T2215" t="s">
        <v>8329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7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9">
        <v>1391713248</v>
      </c>
      <c r="J2216">
        <v>1389121248</v>
      </c>
      <c r="K2216" t="b">
        <v>0</v>
      </c>
      <c r="L2216">
        <v>24</v>
      </c>
      <c r="M2216" t="b">
        <v>1</v>
      </c>
      <c r="N2216" s="11">
        <f t="shared" si="138"/>
        <v>292.50166666666667</v>
      </c>
      <c r="O2216" s="22">
        <f t="shared" si="136"/>
        <v>41646.792222222226</v>
      </c>
      <c r="P2216" s="18">
        <f t="shared" si="137"/>
        <v>41676.792222222226</v>
      </c>
      <c r="Q2216" t="s">
        <v>8280</v>
      </c>
      <c r="R2216" s="7">
        <f t="shared" si="139"/>
        <v>73.125416666666666</v>
      </c>
      <c r="S2216" s="12" t="s">
        <v>8324</v>
      </c>
      <c r="T2216" t="s">
        <v>8329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7">
        <v>550</v>
      </c>
      <c r="E2217">
        <v>860</v>
      </c>
      <c r="F2217" t="s">
        <v>8219</v>
      </c>
      <c r="G2217" t="s">
        <v>8224</v>
      </c>
      <c r="H2217" t="s">
        <v>8246</v>
      </c>
      <c r="I2217" s="9">
        <v>1331621940</v>
      </c>
      <c r="J2217">
        <v>1329671572</v>
      </c>
      <c r="K2217" t="b">
        <v>0</v>
      </c>
      <c r="L2217">
        <v>33</v>
      </c>
      <c r="M2217" t="b">
        <v>1</v>
      </c>
      <c r="N2217" s="11">
        <f t="shared" si="138"/>
        <v>156.36363636363637</v>
      </c>
      <c r="O2217" s="22">
        <f t="shared" si="136"/>
        <v>40958.717268518521</v>
      </c>
      <c r="P2217" s="18">
        <f t="shared" si="137"/>
        <v>40981.290972222225</v>
      </c>
      <c r="Q2217" t="s">
        <v>8280</v>
      </c>
      <c r="R2217" s="7">
        <f t="shared" si="139"/>
        <v>26.060606060606062</v>
      </c>
      <c r="S2217" s="12" t="s">
        <v>8324</v>
      </c>
      <c r="T2217" t="s">
        <v>8329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7">
        <v>300</v>
      </c>
      <c r="E2218">
        <v>317</v>
      </c>
      <c r="F2218" t="s">
        <v>8219</v>
      </c>
      <c r="G2218" t="s">
        <v>8224</v>
      </c>
      <c r="H2218" t="s">
        <v>8246</v>
      </c>
      <c r="I2218" s="9">
        <v>1437674545</v>
      </c>
      <c r="J2218">
        <v>1436464945</v>
      </c>
      <c r="K2218" t="b">
        <v>0</v>
      </c>
      <c r="L2218">
        <v>14</v>
      </c>
      <c r="M2218" t="b">
        <v>1</v>
      </c>
      <c r="N2218" s="11">
        <f t="shared" si="138"/>
        <v>105.66666666666666</v>
      </c>
      <c r="O2218" s="22">
        <f t="shared" si="136"/>
        <v>42194.751678240747</v>
      </c>
      <c r="P2218" s="18">
        <f t="shared" si="137"/>
        <v>42208.751678240747</v>
      </c>
      <c r="Q2218" t="s">
        <v>8280</v>
      </c>
      <c r="R2218" s="7">
        <f t="shared" si="139"/>
        <v>22.642857142857142</v>
      </c>
      <c r="S2218" s="12" t="s">
        <v>8324</v>
      </c>
      <c r="T2218" t="s">
        <v>8329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7">
        <v>420</v>
      </c>
      <c r="E2219">
        <v>425</v>
      </c>
      <c r="F2219" t="s">
        <v>8219</v>
      </c>
      <c r="G2219" t="s">
        <v>8224</v>
      </c>
      <c r="H2219" t="s">
        <v>8246</v>
      </c>
      <c r="I2219" s="9">
        <v>1446451200</v>
      </c>
      <c r="J2219">
        <v>1445539113</v>
      </c>
      <c r="K2219" t="b">
        <v>0</v>
      </c>
      <c r="L2219">
        <v>9</v>
      </c>
      <c r="M2219" t="b">
        <v>1</v>
      </c>
      <c r="N2219" s="11">
        <f t="shared" si="138"/>
        <v>101.19047619047619</v>
      </c>
      <c r="O2219" s="22">
        <f t="shared" si="136"/>
        <v>42299.776770833334</v>
      </c>
      <c r="P2219" s="18">
        <f t="shared" si="137"/>
        <v>42310.333333333328</v>
      </c>
      <c r="Q2219" t="s">
        <v>8280</v>
      </c>
      <c r="R2219" s="7">
        <f t="shared" si="139"/>
        <v>47.222222222222221</v>
      </c>
      <c r="S2219" s="12" t="s">
        <v>8324</v>
      </c>
      <c r="T2219" t="s">
        <v>8329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7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9">
        <v>1346198400</v>
      </c>
      <c r="J2220">
        <v>1344281383</v>
      </c>
      <c r="K2220" t="b">
        <v>0</v>
      </c>
      <c r="L2220">
        <v>76</v>
      </c>
      <c r="M2220" t="b">
        <v>1</v>
      </c>
      <c r="N2220" s="11">
        <f t="shared" si="138"/>
        <v>122.833</v>
      </c>
      <c r="O2220" s="22">
        <f t="shared" si="136"/>
        <v>41127.812303240738</v>
      </c>
      <c r="P2220" s="18">
        <f t="shared" si="137"/>
        <v>41150</v>
      </c>
      <c r="Q2220" t="s">
        <v>8280</v>
      </c>
      <c r="R2220" s="7">
        <f t="shared" si="139"/>
        <v>32.324473684210524</v>
      </c>
      <c r="S2220" s="12" t="s">
        <v>8324</v>
      </c>
      <c r="T2220" t="s">
        <v>8329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7">
        <v>1000</v>
      </c>
      <c r="E2221">
        <v>1015</v>
      </c>
      <c r="F2221" t="s">
        <v>8219</v>
      </c>
      <c r="G2221" t="s">
        <v>8224</v>
      </c>
      <c r="H2221" t="s">
        <v>8246</v>
      </c>
      <c r="I2221" s="9">
        <v>1440004512</v>
      </c>
      <c r="J2221">
        <v>1437412512</v>
      </c>
      <c r="K2221" t="b">
        <v>0</v>
      </c>
      <c r="L2221">
        <v>19</v>
      </c>
      <c r="M2221" t="b">
        <v>1</v>
      </c>
      <c r="N2221" s="11">
        <f t="shared" si="138"/>
        <v>101.49999999999999</v>
      </c>
      <c r="O2221" s="22">
        <f t="shared" si="136"/>
        <v>42205.718888888892</v>
      </c>
      <c r="P2221" s="18">
        <f t="shared" si="137"/>
        <v>42235.718888888892</v>
      </c>
      <c r="Q2221" t="s">
        <v>8280</v>
      </c>
      <c r="R2221" s="7">
        <f t="shared" si="139"/>
        <v>53.421052631578945</v>
      </c>
      <c r="S2221" s="12" t="s">
        <v>8324</v>
      </c>
      <c r="T2221" t="s">
        <v>8329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7">
        <v>3500</v>
      </c>
      <c r="E2222">
        <v>3540</v>
      </c>
      <c r="F2222" t="s">
        <v>8219</v>
      </c>
      <c r="G2222" t="s">
        <v>8224</v>
      </c>
      <c r="H2222" t="s">
        <v>8246</v>
      </c>
      <c r="I2222" s="9">
        <v>1374888436</v>
      </c>
      <c r="J2222">
        <v>1372296436</v>
      </c>
      <c r="K2222" t="b">
        <v>0</v>
      </c>
      <c r="L2222">
        <v>69</v>
      </c>
      <c r="M2222" t="b">
        <v>1</v>
      </c>
      <c r="N2222" s="11">
        <f t="shared" si="138"/>
        <v>101.14285714285714</v>
      </c>
      <c r="O2222" s="22">
        <f t="shared" si="136"/>
        <v>41452.060601851852</v>
      </c>
      <c r="P2222" s="18">
        <f t="shared" si="137"/>
        <v>41482.060601851852</v>
      </c>
      <c r="Q2222" t="s">
        <v>8280</v>
      </c>
      <c r="R2222" s="7">
        <f t="shared" si="139"/>
        <v>51.304347826086953</v>
      </c>
      <c r="S2222" s="12" t="s">
        <v>8324</v>
      </c>
      <c r="T2222" t="s">
        <v>8329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7">
        <v>7500</v>
      </c>
      <c r="E2223">
        <v>8109</v>
      </c>
      <c r="F2223" t="s">
        <v>8219</v>
      </c>
      <c r="G2223" t="s">
        <v>8224</v>
      </c>
      <c r="H2223" t="s">
        <v>8246</v>
      </c>
      <c r="I2223" s="9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>
        <f t="shared" si="138"/>
        <v>108.11999999999999</v>
      </c>
      <c r="O2223" s="22">
        <f t="shared" si="136"/>
        <v>42452.666770833333</v>
      </c>
      <c r="P2223" s="18">
        <f t="shared" si="137"/>
        <v>42483</v>
      </c>
      <c r="Q2223" t="s">
        <v>8297</v>
      </c>
      <c r="R2223" s="7">
        <f t="shared" si="139"/>
        <v>37.197247706422019</v>
      </c>
      <c r="S2223" s="12" t="s">
        <v>8332</v>
      </c>
      <c r="T2223" t="s">
        <v>8350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7">
        <v>500</v>
      </c>
      <c r="E2224">
        <v>813</v>
      </c>
      <c r="F2224" t="s">
        <v>8219</v>
      </c>
      <c r="G2224" t="s">
        <v>8224</v>
      </c>
      <c r="H2224" t="s">
        <v>8246</v>
      </c>
      <c r="I2224" s="9">
        <v>1327776847</v>
      </c>
      <c r="J2224">
        <v>1325184847</v>
      </c>
      <c r="K2224" t="b">
        <v>0</v>
      </c>
      <c r="L2224">
        <v>30</v>
      </c>
      <c r="M2224" t="b">
        <v>1</v>
      </c>
      <c r="N2224" s="11">
        <f t="shared" si="138"/>
        <v>162.6</v>
      </c>
      <c r="O2224" s="22">
        <f t="shared" si="136"/>
        <v>40906.787581018521</v>
      </c>
      <c r="P2224" s="18">
        <f t="shared" si="137"/>
        <v>40936.787581018521</v>
      </c>
      <c r="Q2224" t="s">
        <v>8297</v>
      </c>
      <c r="R2224" s="7">
        <f t="shared" si="139"/>
        <v>27.1</v>
      </c>
      <c r="S2224" s="12" t="s">
        <v>8332</v>
      </c>
      <c r="T2224" t="s">
        <v>8350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7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9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>
        <f t="shared" si="138"/>
        <v>105.80000000000001</v>
      </c>
      <c r="O2225" s="22">
        <f t="shared" si="136"/>
        <v>42152.640833333338</v>
      </c>
      <c r="P2225" s="18">
        <f t="shared" si="137"/>
        <v>42182.640833333338</v>
      </c>
      <c r="Q2225" t="s">
        <v>8297</v>
      </c>
      <c r="R2225" s="7">
        <f t="shared" si="139"/>
        <v>206.31</v>
      </c>
      <c r="S2225" s="12" t="s">
        <v>8332</v>
      </c>
      <c r="T2225" t="s">
        <v>8350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7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9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>
        <f t="shared" si="138"/>
        <v>243.15000000000003</v>
      </c>
      <c r="O2226" s="22">
        <f t="shared" si="136"/>
        <v>42644.667534722219</v>
      </c>
      <c r="P2226" s="18">
        <f t="shared" si="137"/>
        <v>42672.791666666672</v>
      </c>
      <c r="Q2226" t="s">
        <v>8297</v>
      </c>
      <c r="R2226" s="7">
        <f t="shared" si="139"/>
        <v>82.145270270270274</v>
      </c>
      <c r="S2226" s="12" t="s">
        <v>8332</v>
      </c>
      <c r="T2226" t="s">
        <v>8350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9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>
        <f t="shared" si="138"/>
        <v>944.83338095238094</v>
      </c>
      <c r="O2227" s="22">
        <f t="shared" si="136"/>
        <v>41873.79184027778</v>
      </c>
      <c r="P2227" s="18">
        <f t="shared" si="137"/>
        <v>41903.79184027778</v>
      </c>
      <c r="Q2227" t="s">
        <v>8297</v>
      </c>
      <c r="R2227" s="7">
        <f t="shared" si="139"/>
        <v>164.79651993355483</v>
      </c>
      <c r="S2227" s="12" t="s">
        <v>8332</v>
      </c>
      <c r="T2227" t="s">
        <v>8350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7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9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>
        <f t="shared" si="138"/>
        <v>108.46283333333334</v>
      </c>
      <c r="O2228" s="22">
        <f t="shared" si="136"/>
        <v>42381.79886574074</v>
      </c>
      <c r="P2228" s="18">
        <f t="shared" si="137"/>
        <v>42412.207638888889</v>
      </c>
      <c r="Q2228" t="s">
        <v>8297</v>
      </c>
      <c r="R2228" s="7">
        <f t="shared" si="139"/>
        <v>60.820280373831778</v>
      </c>
      <c r="S2228" s="12" t="s">
        <v>8332</v>
      </c>
      <c r="T2228" t="s">
        <v>8350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7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>
        <f t="shared" si="138"/>
        <v>157.37692307692308</v>
      </c>
      <c r="O2229" s="22">
        <f t="shared" si="136"/>
        <v>41561.807349537034</v>
      </c>
      <c r="P2229" s="18">
        <f t="shared" si="137"/>
        <v>41591.849016203705</v>
      </c>
      <c r="Q2229" t="s">
        <v>8297</v>
      </c>
      <c r="R2229" s="7">
        <f t="shared" si="139"/>
        <v>67.970099667774093</v>
      </c>
      <c r="S2229" s="12" t="s">
        <v>8332</v>
      </c>
      <c r="T2229" t="s">
        <v>8350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7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9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>
        <f t="shared" si="138"/>
        <v>1174.49</v>
      </c>
      <c r="O2230" s="22">
        <f t="shared" si="136"/>
        <v>42202.278194444443</v>
      </c>
      <c r="P2230" s="18">
        <f t="shared" si="137"/>
        <v>42232.278194444443</v>
      </c>
      <c r="Q2230" t="s">
        <v>8297</v>
      </c>
      <c r="R2230" s="7">
        <f t="shared" si="139"/>
        <v>81.561805555555551</v>
      </c>
      <c r="S2230" s="12" t="s">
        <v>8332</v>
      </c>
      <c r="T2230" t="s">
        <v>8350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7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9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>
        <f t="shared" si="138"/>
        <v>171.04755366949576</v>
      </c>
      <c r="O2231" s="22">
        <f t="shared" si="136"/>
        <v>41484.664247685185</v>
      </c>
      <c r="P2231" s="18">
        <f t="shared" si="137"/>
        <v>41520.166666666664</v>
      </c>
      <c r="Q2231" t="s">
        <v>8297</v>
      </c>
      <c r="R2231" s="7">
        <f t="shared" si="139"/>
        <v>25.42547309833024</v>
      </c>
      <c r="S2231" s="12" t="s">
        <v>8332</v>
      </c>
      <c r="T2231" t="s">
        <v>8350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7">
        <v>8500</v>
      </c>
      <c r="E2232">
        <v>10706</v>
      </c>
      <c r="F2232" t="s">
        <v>8219</v>
      </c>
      <c r="G2232" t="s">
        <v>8224</v>
      </c>
      <c r="H2232" t="s">
        <v>8246</v>
      </c>
      <c r="I2232" s="9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>
        <f t="shared" si="138"/>
        <v>125.95294117647057</v>
      </c>
      <c r="O2232" s="22">
        <f t="shared" si="136"/>
        <v>41724.881099537037</v>
      </c>
      <c r="P2232" s="18">
        <f t="shared" si="137"/>
        <v>41754.881099537037</v>
      </c>
      <c r="Q2232" t="s">
        <v>8297</v>
      </c>
      <c r="R2232" s="7">
        <f t="shared" si="139"/>
        <v>21.497991967871485</v>
      </c>
      <c r="S2232" s="12" t="s">
        <v>8332</v>
      </c>
      <c r="T2232" t="s">
        <v>8350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7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9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>
        <f t="shared" si="138"/>
        <v>1212.1296000000002</v>
      </c>
      <c r="O2233" s="22">
        <f t="shared" si="136"/>
        <v>41423.910891203705</v>
      </c>
      <c r="P2233" s="18">
        <f t="shared" si="137"/>
        <v>41450.208333333336</v>
      </c>
      <c r="Q2233" t="s">
        <v>8297</v>
      </c>
      <c r="R2233" s="7">
        <f t="shared" si="139"/>
        <v>27.226630727762803</v>
      </c>
      <c r="S2233" s="12" t="s">
        <v>8332</v>
      </c>
      <c r="T2233" t="s">
        <v>8350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7">
        <v>5000</v>
      </c>
      <c r="E2234">
        <v>24790</v>
      </c>
      <c r="F2234" t="s">
        <v>8219</v>
      </c>
      <c r="G2234" t="s">
        <v>8224</v>
      </c>
      <c r="H2234" t="s">
        <v>8246</v>
      </c>
      <c r="I2234" s="9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>
        <f t="shared" si="138"/>
        <v>495.8</v>
      </c>
      <c r="O2234" s="22">
        <f t="shared" si="136"/>
        <v>41806.794074074074</v>
      </c>
      <c r="P2234" s="18">
        <f t="shared" si="137"/>
        <v>41839.125</v>
      </c>
      <c r="Q2234" t="s">
        <v>8297</v>
      </c>
      <c r="R2234" s="7">
        <f t="shared" si="139"/>
        <v>25.091093117408906</v>
      </c>
      <c r="S2234" s="12" t="s">
        <v>8332</v>
      </c>
      <c r="T2234" t="s">
        <v>8350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7">
        <v>2500</v>
      </c>
      <c r="E2235">
        <v>8301</v>
      </c>
      <c r="F2235" t="s">
        <v>8219</v>
      </c>
      <c r="G2235" t="s">
        <v>8225</v>
      </c>
      <c r="H2235" t="s">
        <v>8247</v>
      </c>
      <c r="I2235" s="9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>
        <f t="shared" si="138"/>
        <v>332.03999999999996</v>
      </c>
      <c r="O2235" s="22">
        <f t="shared" si="136"/>
        <v>42331.378923611104</v>
      </c>
      <c r="P2235" s="18">
        <f t="shared" si="137"/>
        <v>42352</v>
      </c>
      <c r="Q2235" t="s">
        <v>8297</v>
      </c>
      <c r="R2235" s="7">
        <f t="shared" si="139"/>
        <v>21.230179028132991</v>
      </c>
      <c r="S2235" s="12" t="s">
        <v>8332</v>
      </c>
      <c r="T2235" t="s">
        <v>8350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7">
        <v>100</v>
      </c>
      <c r="E2236">
        <v>1165</v>
      </c>
      <c r="F2236" t="s">
        <v>8219</v>
      </c>
      <c r="G2236" t="s">
        <v>8224</v>
      </c>
      <c r="H2236" t="s">
        <v>8246</v>
      </c>
      <c r="I2236" s="9">
        <v>1483645647</v>
      </c>
      <c r="J2236">
        <v>1481053647</v>
      </c>
      <c r="K2236" t="b">
        <v>0</v>
      </c>
      <c r="L2236">
        <v>28</v>
      </c>
      <c r="M2236" t="b">
        <v>1</v>
      </c>
      <c r="N2236" s="11">
        <f t="shared" si="138"/>
        <v>1165</v>
      </c>
      <c r="O2236" s="22">
        <f t="shared" si="136"/>
        <v>42710.824618055558</v>
      </c>
      <c r="P2236" s="18">
        <f t="shared" si="137"/>
        <v>42740.824618055558</v>
      </c>
      <c r="Q2236" t="s">
        <v>8297</v>
      </c>
      <c r="R2236" s="7">
        <f t="shared" si="139"/>
        <v>41.607142857142854</v>
      </c>
      <c r="S2236" s="12" t="s">
        <v>8332</v>
      </c>
      <c r="T2236" t="s">
        <v>8350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9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>
        <f t="shared" si="138"/>
        <v>153.3153846153846</v>
      </c>
      <c r="O2237" s="22">
        <f t="shared" si="136"/>
        <v>42062.022118055553</v>
      </c>
      <c r="P2237" s="18">
        <f t="shared" si="137"/>
        <v>42091.980451388896</v>
      </c>
      <c r="Q2237" t="s">
        <v>8297</v>
      </c>
      <c r="R2237" s="7">
        <f t="shared" si="139"/>
        <v>135.58503401360545</v>
      </c>
      <c r="S2237" s="12" t="s">
        <v>8332</v>
      </c>
      <c r="T2237" t="s">
        <v>8350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7">
        <v>2800</v>
      </c>
      <c r="E2238">
        <v>15039</v>
      </c>
      <c r="F2238" t="s">
        <v>8219</v>
      </c>
      <c r="G2238" t="s">
        <v>8224</v>
      </c>
      <c r="H2238" t="s">
        <v>8246</v>
      </c>
      <c r="I2238" s="9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>
        <f t="shared" si="138"/>
        <v>537.10714285714289</v>
      </c>
      <c r="O2238" s="22">
        <f t="shared" si="136"/>
        <v>42371.617164351846</v>
      </c>
      <c r="P2238" s="18">
        <f t="shared" si="137"/>
        <v>42401.617164351846</v>
      </c>
      <c r="Q2238" t="s">
        <v>8297</v>
      </c>
      <c r="R2238" s="7">
        <f t="shared" si="139"/>
        <v>22.116176470588236</v>
      </c>
      <c r="S2238" s="12" t="s">
        <v>8332</v>
      </c>
      <c r="T2238" t="s">
        <v>8350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7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>
        <f t="shared" si="138"/>
        <v>352.92777777777775</v>
      </c>
      <c r="O2239" s="22">
        <f t="shared" si="136"/>
        <v>41915.003275462965</v>
      </c>
      <c r="P2239" s="18">
        <f t="shared" si="137"/>
        <v>41955.332638888889</v>
      </c>
      <c r="Q2239" t="s">
        <v>8297</v>
      </c>
      <c r="R2239" s="7">
        <f t="shared" si="139"/>
        <v>64.625635808748726</v>
      </c>
      <c r="S2239" s="12" t="s">
        <v>8332</v>
      </c>
      <c r="T2239" t="s">
        <v>8350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7">
        <v>4000</v>
      </c>
      <c r="E2240">
        <v>5496</v>
      </c>
      <c r="F2240" t="s">
        <v>8219</v>
      </c>
      <c r="G2240" t="s">
        <v>8236</v>
      </c>
      <c r="H2240" t="s">
        <v>8249</v>
      </c>
      <c r="I2240" s="9">
        <v>1489157716</v>
      </c>
      <c r="J2240">
        <v>1486565716</v>
      </c>
      <c r="K2240" t="b">
        <v>0</v>
      </c>
      <c r="L2240">
        <v>79</v>
      </c>
      <c r="M2240" t="b">
        <v>1</v>
      </c>
      <c r="N2240" s="11">
        <f t="shared" si="138"/>
        <v>137.4</v>
      </c>
      <c r="O2240" s="22">
        <f t="shared" si="136"/>
        <v>42774.621712962966</v>
      </c>
      <c r="P2240" s="18">
        <f t="shared" si="137"/>
        <v>42804.621712962966</v>
      </c>
      <c r="Q2240" t="s">
        <v>8297</v>
      </c>
      <c r="R2240" s="7">
        <f t="shared" si="139"/>
        <v>69.569620253164558</v>
      </c>
      <c r="S2240" s="12" t="s">
        <v>8332</v>
      </c>
      <c r="T2240" t="s">
        <v>8350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7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9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>
        <f t="shared" si="138"/>
        <v>128.02668</v>
      </c>
      <c r="O2241" s="22">
        <f t="shared" si="136"/>
        <v>41572.958495370374</v>
      </c>
      <c r="P2241" s="18">
        <f t="shared" si="137"/>
        <v>41609.168055555558</v>
      </c>
      <c r="Q2241" t="s">
        <v>8297</v>
      </c>
      <c r="R2241" s="7">
        <f t="shared" si="139"/>
        <v>75.133028169014082</v>
      </c>
      <c r="S2241" s="12" t="s">
        <v>8332</v>
      </c>
      <c r="T2241" t="s">
        <v>8350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7">
        <v>5000</v>
      </c>
      <c r="E2242">
        <v>13534</v>
      </c>
      <c r="F2242" t="s">
        <v>8219</v>
      </c>
      <c r="G2242" t="s">
        <v>8224</v>
      </c>
      <c r="H2242" t="s">
        <v>8246</v>
      </c>
      <c r="I2242" s="9">
        <v>1461354544</v>
      </c>
      <c r="J2242">
        <v>1458762544</v>
      </c>
      <c r="K2242" t="b">
        <v>0</v>
      </c>
      <c r="L2242">
        <v>96</v>
      </c>
      <c r="M2242" t="b">
        <v>1</v>
      </c>
      <c r="N2242" s="11">
        <f t="shared" si="138"/>
        <v>270.68</v>
      </c>
      <c r="O2242" s="22">
        <f t="shared" ref="O2242:O2305" si="140">(((J2242/60)/60)/24)+DATE(1970,1,1)</f>
        <v>42452.825740740736</v>
      </c>
      <c r="P2242" s="18">
        <f t="shared" ref="P2242:P2305" si="141">(((I2242/60)/60)/24)+DATE(1970,1,1)</f>
        <v>42482.825740740736</v>
      </c>
      <c r="Q2242" t="s">
        <v>8297</v>
      </c>
      <c r="R2242" s="7">
        <f t="shared" si="139"/>
        <v>140.97916666666666</v>
      </c>
      <c r="S2242" s="12" t="s">
        <v>8332</v>
      </c>
      <c r="T2242" t="s">
        <v>8350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7">
        <v>1000</v>
      </c>
      <c r="E2243">
        <v>8064</v>
      </c>
      <c r="F2243" t="s">
        <v>8219</v>
      </c>
      <c r="G2243" t="s">
        <v>8225</v>
      </c>
      <c r="H2243" t="s">
        <v>8247</v>
      </c>
      <c r="I2243" s="9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>
        <f t="shared" ref="N2243:N2306" si="142">E2243/D2243*100</f>
        <v>806.4</v>
      </c>
      <c r="O2243" s="22">
        <f t="shared" si="140"/>
        <v>42766.827546296292</v>
      </c>
      <c r="P2243" s="18">
        <f t="shared" si="141"/>
        <v>42796.827546296292</v>
      </c>
      <c r="Q2243" t="s">
        <v>8297</v>
      </c>
      <c r="R2243" s="7">
        <f t="shared" ref="R2243:R2306" si="143">E2243/L2243</f>
        <v>49.472392638036808</v>
      </c>
      <c r="S2243" s="12" t="s">
        <v>8332</v>
      </c>
      <c r="T2243" t="s">
        <v>8350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7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9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>
        <f t="shared" si="142"/>
        <v>1360.0976000000001</v>
      </c>
      <c r="O2244" s="22">
        <f t="shared" si="140"/>
        <v>41569.575613425928</v>
      </c>
      <c r="P2244" s="18">
        <f t="shared" si="141"/>
        <v>41605.126388888886</v>
      </c>
      <c r="Q2244" t="s">
        <v>8297</v>
      </c>
      <c r="R2244" s="7">
        <f t="shared" si="143"/>
        <v>53.865251485148519</v>
      </c>
      <c r="S2244" s="12" t="s">
        <v>8332</v>
      </c>
      <c r="T2244" t="s">
        <v>8350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7">
        <v>1</v>
      </c>
      <c r="E2245">
        <v>9302.5</v>
      </c>
      <c r="F2245" t="s">
        <v>8219</v>
      </c>
      <c r="G2245" t="s">
        <v>8224</v>
      </c>
      <c r="H2245" t="s">
        <v>8246</v>
      </c>
      <c r="I2245" s="9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>
        <f t="shared" si="142"/>
        <v>930250</v>
      </c>
      <c r="O2245" s="22">
        <f t="shared" si="140"/>
        <v>42800.751041666663</v>
      </c>
      <c r="P2245" s="18">
        <f t="shared" si="141"/>
        <v>42807.125</v>
      </c>
      <c r="Q2245" t="s">
        <v>8297</v>
      </c>
      <c r="R2245" s="7">
        <f t="shared" si="143"/>
        <v>4.5712530712530715</v>
      </c>
      <c r="S2245" s="12" t="s">
        <v>8332</v>
      </c>
      <c r="T2245" t="s">
        <v>8350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7">
        <v>5000</v>
      </c>
      <c r="E2246">
        <v>18851</v>
      </c>
      <c r="F2246" t="s">
        <v>8219</v>
      </c>
      <c r="G2246" t="s">
        <v>8224</v>
      </c>
      <c r="H2246" t="s">
        <v>8246</v>
      </c>
      <c r="I2246" s="9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>
        <f t="shared" si="142"/>
        <v>377.02</v>
      </c>
      <c r="O2246" s="22">
        <f t="shared" si="140"/>
        <v>42647.818819444445</v>
      </c>
      <c r="P2246" s="18">
        <f t="shared" si="141"/>
        <v>42659.854166666672</v>
      </c>
      <c r="Q2246" t="s">
        <v>8297</v>
      </c>
      <c r="R2246" s="7">
        <f t="shared" si="143"/>
        <v>65.00344827586207</v>
      </c>
      <c r="S2246" s="12" t="s">
        <v>8332</v>
      </c>
      <c r="T2246" t="s">
        <v>8350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9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>
        <f t="shared" si="142"/>
        <v>2647.0250000000001</v>
      </c>
      <c r="O2247" s="22">
        <f t="shared" si="140"/>
        <v>41660.708530092597</v>
      </c>
      <c r="P2247" s="18">
        <f t="shared" si="141"/>
        <v>41691.75</v>
      </c>
      <c r="Q2247" t="s">
        <v>8297</v>
      </c>
      <c r="R2247" s="7">
        <f t="shared" si="143"/>
        <v>53.475252525252522</v>
      </c>
      <c r="S2247" s="12" t="s">
        <v>8332</v>
      </c>
      <c r="T2247" t="s">
        <v>8350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7">
        <v>2500</v>
      </c>
      <c r="E2248">
        <v>2503</v>
      </c>
      <c r="F2248" t="s">
        <v>8219</v>
      </c>
      <c r="G2248" t="s">
        <v>8225</v>
      </c>
      <c r="H2248" t="s">
        <v>8247</v>
      </c>
      <c r="I2248" s="9">
        <v>1441393210</v>
      </c>
      <c r="J2248">
        <v>1438801210</v>
      </c>
      <c r="K2248" t="b">
        <v>0</v>
      </c>
      <c r="L2248">
        <v>57</v>
      </c>
      <c r="M2248" t="b">
        <v>1</v>
      </c>
      <c r="N2248" s="11">
        <f t="shared" si="142"/>
        <v>100.12</v>
      </c>
      <c r="O2248" s="22">
        <f t="shared" si="140"/>
        <v>42221.79178240741</v>
      </c>
      <c r="P2248" s="18">
        <f t="shared" si="141"/>
        <v>42251.79178240741</v>
      </c>
      <c r="Q2248" t="s">
        <v>8297</v>
      </c>
      <c r="R2248" s="7">
        <f t="shared" si="143"/>
        <v>43.912280701754383</v>
      </c>
      <c r="S2248" s="12" t="s">
        <v>8332</v>
      </c>
      <c r="T2248" t="s">
        <v>8350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7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>
        <f t="shared" si="142"/>
        <v>104.45405405405405</v>
      </c>
      <c r="O2249" s="22">
        <f t="shared" si="140"/>
        <v>42200.666261574079</v>
      </c>
      <c r="P2249" s="18">
        <f t="shared" si="141"/>
        <v>42214.666261574079</v>
      </c>
      <c r="Q2249" t="s">
        <v>8297</v>
      </c>
      <c r="R2249" s="7">
        <f t="shared" si="143"/>
        <v>50.852631578947367</v>
      </c>
      <c r="S2249" s="12" t="s">
        <v>8332</v>
      </c>
      <c r="T2249" t="s">
        <v>8350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7">
        <v>7000</v>
      </c>
      <c r="E2250">
        <v>7505</v>
      </c>
      <c r="F2250" t="s">
        <v>8219</v>
      </c>
      <c r="G2250" t="s">
        <v>8225</v>
      </c>
      <c r="H2250" t="s">
        <v>8247</v>
      </c>
      <c r="I2250" s="9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>
        <f t="shared" si="142"/>
        <v>107.21428571428571</v>
      </c>
      <c r="O2250" s="22">
        <f t="shared" si="140"/>
        <v>42688.875902777778</v>
      </c>
      <c r="P2250" s="18">
        <f t="shared" si="141"/>
        <v>42718.875902777778</v>
      </c>
      <c r="Q2250" t="s">
        <v>8297</v>
      </c>
      <c r="R2250" s="7">
        <f t="shared" si="143"/>
        <v>58.6328125</v>
      </c>
      <c r="S2250" s="12" t="s">
        <v>8332</v>
      </c>
      <c r="T2250" t="s">
        <v>8350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7">
        <v>3500</v>
      </c>
      <c r="E2251">
        <v>5907</v>
      </c>
      <c r="F2251" t="s">
        <v>8219</v>
      </c>
      <c r="G2251" t="s">
        <v>8224</v>
      </c>
      <c r="H2251" t="s">
        <v>8246</v>
      </c>
      <c r="I2251" s="9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>
        <f t="shared" si="142"/>
        <v>168.77142857142857</v>
      </c>
      <c r="O2251" s="22">
        <f t="shared" si="140"/>
        <v>41336.703298611108</v>
      </c>
      <c r="P2251" s="18">
        <f t="shared" si="141"/>
        <v>41366.661631944444</v>
      </c>
      <c r="Q2251" t="s">
        <v>8297</v>
      </c>
      <c r="R2251" s="7">
        <f t="shared" si="143"/>
        <v>32.81666666666667</v>
      </c>
      <c r="S2251" s="12" t="s">
        <v>8332</v>
      </c>
      <c r="T2251" t="s">
        <v>8350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7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9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>
        <f t="shared" si="142"/>
        <v>975.11200000000008</v>
      </c>
      <c r="O2252" s="22">
        <f t="shared" si="140"/>
        <v>42677.005474537036</v>
      </c>
      <c r="P2252" s="18">
        <f t="shared" si="141"/>
        <v>42707.0471412037</v>
      </c>
      <c r="Q2252" t="s">
        <v>8297</v>
      </c>
      <c r="R2252" s="7">
        <f t="shared" si="143"/>
        <v>426.93169877408059</v>
      </c>
      <c r="S2252" s="12" t="s">
        <v>8332</v>
      </c>
      <c r="T2252" t="s">
        <v>8350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7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9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>
        <f t="shared" si="142"/>
        <v>134.44929411764704</v>
      </c>
      <c r="O2253" s="22">
        <f t="shared" si="140"/>
        <v>41846.34579861111</v>
      </c>
      <c r="P2253" s="18">
        <f t="shared" si="141"/>
        <v>41867.34579861111</v>
      </c>
      <c r="Q2253" t="s">
        <v>8297</v>
      </c>
      <c r="R2253" s="7">
        <f t="shared" si="143"/>
        <v>23.808729166666669</v>
      </c>
      <c r="S2253" s="12" t="s">
        <v>8332</v>
      </c>
      <c r="T2253" t="s">
        <v>8350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7">
        <v>9000</v>
      </c>
      <c r="E2254">
        <v>24505</v>
      </c>
      <c r="F2254" t="s">
        <v>8219</v>
      </c>
      <c r="G2254" t="s">
        <v>8227</v>
      </c>
      <c r="H2254" t="s">
        <v>8249</v>
      </c>
      <c r="I2254" s="9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>
        <f t="shared" si="142"/>
        <v>272.27777777777777</v>
      </c>
      <c r="O2254" s="22">
        <f t="shared" si="140"/>
        <v>42573.327986111108</v>
      </c>
      <c r="P2254" s="18">
        <f t="shared" si="141"/>
        <v>42588.327986111108</v>
      </c>
      <c r="Q2254" t="s">
        <v>8297</v>
      </c>
      <c r="R2254" s="7">
        <f t="shared" si="143"/>
        <v>98.413654618473899</v>
      </c>
      <c r="S2254" s="12" t="s">
        <v>8332</v>
      </c>
      <c r="T2254" t="s">
        <v>8350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7">
        <v>8000</v>
      </c>
      <c r="E2255">
        <v>9015</v>
      </c>
      <c r="F2255" t="s">
        <v>8219</v>
      </c>
      <c r="G2255" t="s">
        <v>8224</v>
      </c>
      <c r="H2255" t="s">
        <v>8246</v>
      </c>
      <c r="I2255" s="9">
        <v>1447862947</v>
      </c>
      <c r="J2255">
        <v>1445267347</v>
      </c>
      <c r="K2255" t="b">
        <v>0</v>
      </c>
      <c r="L2255">
        <v>84</v>
      </c>
      <c r="M2255" t="b">
        <v>1</v>
      </c>
      <c r="N2255" s="11">
        <f t="shared" si="142"/>
        <v>112.6875</v>
      </c>
      <c r="O2255" s="22">
        <f t="shared" si="140"/>
        <v>42296.631331018521</v>
      </c>
      <c r="P2255" s="18">
        <f t="shared" si="141"/>
        <v>42326.672997685186</v>
      </c>
      <c r="Q2255" t="s">
        <v>8297</v>
      </c>
      <c r="R2255" s="7">
        <f t="shared" si="143"/>
        <v>107.32142857142857</v>
      </c>
      <c r="S2255" s="12" t="s">
        <v>8332</v>
      </c>
      <c r="T2255" t="s">
        <v>8350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7">
        <v>500</v>
      </c>
      <c r="E2256">
        <v>2299</v>
      </c>
      <c r="F2256" t="s">
        <v>8219</v>
      </c>
      <c r="G2256" t="s">
        <v>8224</v>
      </c>
      <c r="H2256" t="s">
        <v>8246</v>
      </c>
      <c r="I2256" s="9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>
        <f t="shared" si="142"/>
        <v>459.8</v>
      </c>
      <c r="O2256" s="22">
        <f t="shared" si="140"/>
        <v>42752.647777777776</v>
      </c>
      <c r="P2256" s="18">
        <f t="shared" si="141"/>
        <v>42759.647777777776</v>
      </c>
      <c r="Q2256" t="s">
        <v>8297</v>
      </c>
      <c r="R2256" s="7">
        <f t="shared" si="143"/>
        <v>11.67005076142132</v>
      </c>
      <c r="S2256" s="12" t="s">
        <v>8332</v>
      </c>
      <c r="T2256" t="s">
        <v>8350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9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>
        <f t="shared" si="142"/>
        <v>286.65822784810126</v>
      </c>
      <c r="O2257" s="22">
        <f t="shared" si="140"/>
        <v>42467.951979166668</v>
      </c>
      <c r="P2257" s="18">
        <f t="shared" si="141"/>
        <v>42497.951979166668</v>
      </c>
      <c r="Q2257" t="s">
        <v>8297</v>
      </c>
      <c r="R2257" s="7">
        <f t="shared" si="143"/>
        <v>41.782287822878232</v>
      </c>
      <c r="S2257" s="12" t="s">
        <v>8332</v>
      </c>
      <c r="T2257" t="s">
        <v>8350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7">
        <v>480</v>
      </c>
      <c r="E2258">
        <v>1069</v>
      </c>
      <c r="F2258" t="s">
        <v>8219</v>
      </c>
      <c r="G2258" t="s">
        <v>8225</v>
      </c>
      <c r="H2258" t="s">
        <v>8247</v>
      </c>
      <c r="I2258" s="9">
        <v>1479811846</v>
      </c>
      <c r="J2258">
        <v>1478602246</v>
      </c>
      <c r="K2258" t="b">
        <v>0</v>
      </c>
      <c r="L2258">
        <v>50</v>
      </c>
      <c r="M2258" t="b">
        <v>1</v>
      </c>
      <c r="N2258" s="11">
        <f t="shared" si="142"/>
        <v>222.70833333333334</v>
      </c>
      <c r="O2258" s="22">
        <f t="shared" si="140"/>
        <v>42682.451921296291</v>
      </c>
      <c r="P2258" s="18">
        <f t="shared" si="141"/>
        <v>42696.451921296291</v>
      </c>
      <c r="Q2258" t="s">
        <v>8297</v>
      </c>
      <c r="R2258" s="7">
        <f t="shared" si="143"/>
        <v>21.38</v>
      </c>
      <c r="S2258" s="12" t="s">
        <v>8332</v>
      </c>
      <c r="T2258" t="s">
        <v>8350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7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>
        <f t="shared" si="142"/>
        <v>636.14</v>
      </c>
      <c r="O2259" s="22">
        <f t="shared" si="140"/>
        <v>42505.936678240745</v>
      </c>
      <c r="P2259" s="18">
        <f t="shared" si="141"/>
        <v>42540.958333333328</v>
      </c>
      <c r="Q2259" t="s">
        <v>8297</v>
      </c>
      <c r="R2259" s="7">
        <f t="shared" si="143"/>
        <v>94.103550295857985</v>
      </c>
      <c r="S2259" s="12" t="s">
        <v>8332</v>
      </c>
      <c r="T2259" t="s">
        <v>8350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7">
        <v>2200</v>
      </c>
      <c r="E2260">
        <v>3223</v>
      </c>
      <c r="F2260" t="s">
        <v>8219</v>
      </c>
      <c r="G2260" t="s">
        <v>8224</v>
      </c>
      <c r="H2260" t="s">
        <v>8246</v>
      </c>
      <c r="I2260" s="9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>
        <f t="shared" si="142"/>
        <v>146.5</v>
      </c>
      <c r="O2260" s="22">
        <f t="shared" si="140"/>
        <v>42136.75100694444</v>
      </c>
      <c r="P2260" s="18">
        <f t="shared" si="141"/>
        <v>42166.75100694444</v>
      </c>
      <c r="Q2260" t="s">
        <v>8297</v>
      </c>
      <c r="R2260" s="7">
        <f t="shared" si="143"/>
        <v>15.721951219512196</v>
      </c>
      <c r="S2260" s="12" t="s">
        <v>8332</v>
      </c>
      <c r="T2260" t="s">
        <v>8350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7">
        <v>1000</v>
      </c>
      <c r="E2261">
        <v>18671</v>
      </c>
      <c r="F2261" t="s">
        <v>8219</v>
      </c>
      <c r="G2261" t="s">
        <v>8225</v>
      </c>
      <c r="H2261" t="s">
        <v>8247</v>
      </c>
      <c r="I2261" s="9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>
        <f t="shared" si="142"/>
        <v>1867.1</v>
      </c>
      <c r="O2261" s="22">
        <f t="shared" si="140"/>
        <v>42702.804814814815</v>
      </c>
      <c r="P2261" s="18">
        <f t="shared" si="141"/>
        <v>42712.804814814815</v>
      </c>
      <c r="Q2261" t="s">
        <v>8297</v>
      </c>
      <c r="R2261" s="7">
        <f t="shared" si="143"/>
        <v>90.635922330097088</v>
      </c>
      <c r="S2261" s="12" t="s">
        <v>8332</v>
      </c>
      <c r="T2261" t="s">
        <v>8350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7">
        <v>2500</v>
      </c>
      <c r="E2262">
        <v>8173</v>
      </c>
      <c r="F2262" t="s">
        <v>8219</v>
      </c>
      <c r="G2262" t="s">
        <v>8224</v>
      </c>
      <c r="H2262" t="s">
        <v>8246</v>
      </c>
      <c r="I2262" s="9">
        <v>1395876250</v>
      </c>
      <c r="J2262">
        <v>1393287850</v>
      </c>
      <c r="K2262" t="b">
        <v>0</v>
      </c>
      <c r="L2262">
        <v>84</v>
      </c>
      <c r="M2262" t="b">
        <v>1</v>
      </c>
      <c r="N2262" s="11">
        <f t="shared" si="142"/>
        <v>326.92</v>
      </c>
      <c r="O2262" s="22">
        <f t="shared" si="140"/>
        <v>41695.016782407409</v>
      </c>
      <c r="P2262" s="18">
        <f t="shared" si="141"/>
        <v>41724.975115740745</v>
      </c>
      <c r="Q2262" t="s">
        <v>8297</v>
      </c>
      <c r="R2262" s="7">
        <f t="shared" si="143"/>
        <v>97.297619047619051</v>
      </c>
      <c r="S2262" s="12" t="s">
        <v>8332</v>
      </c>
      <c r="T2262" t="s">
        <v>8350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7">
        <v>1000</v>
      </c>
      <c r="E2263">
        <v>7795</v>
      </c>
      <c r="F2263" t="s">
        <v>8219</v>
      </c>
      <c r="G2263" t="s">
        <v>8226</v>
      </c>
      <c r="H2263" t="s">
        <v>8248</v>
      </c>
      <c r="I2263" s="9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>
        <f t="shared" si="142"/>
        <v>779.5</v>
      </c>
      <c r="O2263" s="22">
        <f t="shared" si="140"/>
        <v>42759.724768518514</v>
      </c>
      <c r="P2263" s="18">
        <f t="shared" si="141"/>
        <v>42780.724768518514</v>
      </c>
      <c r="Q2263" t="s">
        <v>8297</v>
      </c>
      <c r="R2263" s="7">
        <f t="shared" si="143"/>
        <v>37.11904761904762</v>
      </c>
      <c r="S2263" s="12" t="s">
        <v>8332</v>
      </c>
      <c r="T2263" t="s">
        <v>8350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7">
        <v>3300</v>
      </c>
      <c r="E2264">
        <v>5087</v>
      </c>
      <c r="F2264" t="s">
        <v>8219</v>
      </c>
      <c r="G2264" t="s">
        <v>8224</v>
      </c>
      <c r="H2264" t="s">
        <v>8246</v>
      </c>
      <c r="I2264" s="9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>
        <f t="shared" si="142"/>
        <v>154.15151515151516</v>
      </c>
      <c r="O2264" s="22">
        <f t="shared" si="140"/>
        <v>41926.585162037038</v>
      </c>
      <c r="P2264" s="18">
        <f t="shared" si="141"/>
        <v>41961</v>
      </c>
      <c r="Q2264" t="s">
        <v>8297</v>
      </c>
      <c r="R2264" s="7">
        <f t="shared" si="143"/>
        <v>28.104972375690608</v>
      </c>
      <c r="S2264" s="12" t="s">
        <v>8332</v>
      </c>
      <c r="T2264" t="s">
        <v>8350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7">
        <v>7500</v>
      </c>
      <c r="E2265">
        <v>8666</v>
      </c>
      <c r="F2265" t="s">
        <v>8219</v>
      </c>
      <c r="G2265" t="s">
        <v>8235</v>
      </c>
      <c r="H2265" t="s">
        <v>8255</v>
      </c>
      <c r="I2265" s="9">
        <v>1422734313</v>
      </c>
      <c r="J2265">
        <v>1420919913</v>
      </c>
      <c r="K2265" t="b">
        <v>0</v>
      </c>
      <c r="L2265">
        <v>60</v>
      </c>
      <c r="M2265" t="b">
        <v>1</v>
      </c>
      <c r="N2265" s="11">
        <f t="shared" si="142"/>
        <v>115.54666666666667</v>
      </c>
      <c r="O2265" s="22">
        <f t="shared" si="140"/>
        <v>42014.832326388889</v>
      </c>
      <c r="P2265" s="18">
        <f t="shared" si="141"/>
        <v>42035.832326388889</v>
      </c>
      <c r="Q2265" t="s">
        <v>8297</v>
      </c>
      <c r="R2265" s="7">
        <f t="shared" si="143"/>
        <v>144.43333333333334</v>
      </c>
      <c r="S2265" s="12" t="s">
        <v>8332</v>
      </c>
      <c r="T2265" t="s">
        <v>8350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7">
        <v>6000</v>
      </c>
      <c r="E2266">
        <v>10802</v>
      </c>
      <c r="F2266" t="s">
        <v>8219</v>
      </c>
      <c r="G2266" t="s">
        <v>8224</v>
      </c>
      <c r="H2266" t="s">
        <v>8246</v>
      </c>
      <c r="I2266" s="9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>
        <f t="shared" si="142"/>
        <v>180.03333333333333</v>
      </c>
      <c r="O2266" s="22">
        <f t="shared" si="140"/>
        <v>42496.582337962958</v>
      </c>
      <c r="P2266" s="18">
        <f t="shared" si="141"/>
        <v>42513.125</v>
      </c>
      <c r="Q2266" t="s">
        <v>8297</v>
      </c>
      <c r="R2266" s="7">
        <f t="shared" si="143"/>
        <v>24.274157303370785</v>
      </c>
      <c r="S2266" s="12" t="s">
        <v>8332</v>
      </c>
      <c r="T2266" t="s">
        <v>8350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7">
        <v>200</v>
      </c>
      <c r="E2267">
        <v>597</v>
      </c>
      <c r="F2267" t="s">
        <v>8219</v>
      </c>
      <c r="G2267" t="s">
        <v>8225</v>
      </c>
      <c r="H2267" t="s">
        <v>8247</v>
      </c>
      <c r="I2267" s="9">
        <v>1479846507</v>
      </c>
      <c r="J2267">
        <v>1479241707</v>
      </c>
      <c r="K2267" t="b">
        <v>0</v>
      </c>
      <c r="L2267">
        <v>17</v>
      </c>
      <c r="M2267" t="b">
        <v>1</v>
      </c>
      <c r="N2267" s="11">
        <f t="shared" si="142"/>
        <v>298.5</v>
      </c>
      <c r="O2267" s="22">
        <f t="shared" si="140"/>
        <v>42689.853090277778</v>
      </c>
      <c r="P2267" s="18">
        <f t="shared" si="141"/>
        <v>42696.853090277778</v>
      </c>
      <c r="Q2267" t="s">
        <v>8297</v>
      </c>
      <c r="R2267" s="7">
        <f t="shared" si="143"/>
        <v>35.117647058823529</v>
      </c>
      <c r="S2267" s="12" t="s">
        <v>8332</v>
      </c>
      <c r="T2267" t="s">
        <v>8350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7">
        <v>1500</v>
      </c>
      <c r="E2268">
        <v>4804</v>
      </c>
      <c r="F2268" t="s">
        <v>8219</v>
      </c>
      <c r="G2268" t="s">
        <v>8224</v>
      </c>
      <c r="H2268" t="s">
        <v>8246</v>
      </c>
      <c r="I2268" s="9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>
        <f t="shared" si="142"/>
        <v>320.26666666666665</v>
      </c>
      <c r="O2268" s="22">
        <f t="shared" si="140"/>
        <v>42469.874907407408</v>
      </c>
      <c r="P2268" s="18">
        <f t="shared" si="141"/>
        <v>42487.083333333328</v>
      </c>
      <c r="Q2268" t="s">
        <v>8297</v>
      </c>
      <c r="R2268" s="7">
        <f t="shared" si="143"/>
        <v>24.762886597938145</v>
      </c>
      <c r="S2268" s="12" t="s">
        <v>8332</v>
      </c>
      <c r="T2268" t="s">
        <v>8350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7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>
        <f t="shared" si="142"/>
        <v>380.52499999999998</v>
      </c>
      <c r="O2269" s="22">
        <f t="shared" si="140"/>
        <v>41968.829826388886</v>
      </c>
      <c r="P2269" s="18">
        <f t="shared" si="141"/>
        <v>41994.041666666672</v>
      </c>
      <c r="Q2269" t="s">
        <v>8297</v>
      </c>
      <c r="R2269" s="7">
        <f t="shared" si="143"/>
        <v>188.37871287128712</v>
      </c>
      <c r="S2269" s="12" t="s">
        <v>8332</v>
      </c>
      <c r="T2269" t="s">
        <v>8350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7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9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>
        <f t="shared" si="142"/>
        <v>102.60000000000001</v>
      </c>
      <c r="O2270" s="22">
        <f t="shared" si="140"/>
        <v>42776.082349537035</v>
      </c>
      <c r="P2270" s="18">
        <f t="shared" si="141"/>
        <v>42806.082349537035</v>
      </c>
      <c r="Q2270" t="s">
        <v>8297</v>
      </c>
      <c r="R2270" s="7">
        <f t="shared" si="143"/>
        <v>148.08247422680412</v>
      </c>
      <c r="S2270" s="12" t="s">
        <v>8332</v>
      </c>
      <c r="T2270" t="s">
        <v>8350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7">
        <v>2500</v>
      </c>
      <c r="E2271">
        <v>45041</v>
      </c>
      <c r="F2271" t="s">
        <v>8219</v>
      </c>
      <c r="G2271" t="s">
        <v>8224</v>
      </c>
      <c r="H2271" t="s">
        <v>8246</v>
      </c>
      <c r="I2271" s="9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>
        <f t="shared" si="142"/>
        <v>1801.64</v>
      </c>
      <c r="O2271" s="22">
        <f t="shared" si="140"/>
        <v>42776.704432870371</v>
      </c>
      <c r="P2271" s="18">
        <f t="shared" si="141"/>
        <v>42801.208333333328</v>
      </c>
      <c r="Q2271" t="s">
        <v>8297</v>
      </c>
      <c r="R2271" s="7">
        <f t="shared" si="143"/>
        <v>49.934589800443462</v>
      </c>
      <c r="S2271" s="12" t="s">
        <v>8332</v>
      </c>
      <c r="T2271" t="s">
        <v>8350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7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9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>
        <f t="shared" si="142"/>
        <v>720.24800000000005</v>
      </c>
      <c r="O2272" s="22">
        <f t="shared" si="140"/>
        <v>42725.869363425925</v>
      </c>
      <c r="P2272" s="18">
        <f t="shared" si="141"/>
        <v>42745.915972222225</v>
      </c>
      <c r="Q2272" t="s">
        <v>8297</v>
      </c>
      <c r="R2272" s="7">
        <f t="shared" si="143"/>
        <v>107.82155688622754</v>
      </c>
      <c r="S2272" s="12" t="s">
        <v>8332</v>
      </c>
      <c r="T2272" t="s">
        <v>8350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7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9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>
        <f t="shared" si="142"/>
        <v>283.09000000000003</v>
      </c>
      <c r="O2273" s="22">
        <f t="shared" si="140"/>
        <v>42684.000046296293</v>
      </c>
      <c r="P2273" s="18">
        <f t="shared" si="141"/>
        <v>42714.000046296293</v>
      </c>
      <c r="Q2273" t="s">
        <v>8297</v>
      </c>
      <c r="R2273" s="7">
        <f t="shared" si="143"/>
        <v>42.63403614457831</v>
      </c>
      <c r="S2273" s="12" t="s">
        <v>8332</v>
      </c>
      <c r="T2273" t="s">
        <v>8350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7">
        <v>1000</v>
      </c>
      <c r="E2274">
        <v>13566</v>
      </c>
      <c r="F2274" t="s">
        <v>8219</v>
      </c>
      <c r="G2274" t="s">
        <v>8224</v>
      </c>
      <c r="H2274" t="s">
        <v>8246</v>
      </c>
      <c r="I2274" s="9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>
        <f t="shared" si="142"/>
        <v>1356.6000000000001</v>
      </c>
      <c r="O2274" s="22">
        <f t="shared" si="140"/>
        <v>42315.699490740735</v>
      </c>
      <c r="P2274" s="18">
        <f t="shared" si="141"/>
        <v>42345.699490740735</v>
      </c>
      <c r="Q2274" t="s">
        <v>8297</v>
      </c>
      <c r="R2274" s="7">
        <f t="shared" si="143"/>
        <v>14.370762711864407</v>
      </c>
      <c r="S2274" s="12" t="s">
        <v>8332</v>
      </c>
      <c r="T2274" t="s">
        <v>8350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7">
        <v>2500</v>
      </c>
      <c r="E2275">
        <v>5509</v>
      </c>
      <c r="F2275" t="s">
        <v>8219</v>
      </c>
      <c r="G2275" t="s">
        <v>8229</v>
      </c>
      <c r="H2275" t="s">
        <v>8251</v>
      </c>
      <c r="I2275" s="9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>
        <f t="shared" si="142"/>
        <v>220.35999999999999</v>
      </c>
      <c r="O2275" s="22">
        <f t="shared" si="140"/>
        <v>42781.549097222218</v>
      </c>
      <c r="P2275" s="18">
        <f t="shared" si="141"/>
        <v>42806.507430555561</v>
      </c>
      <c r="Q2275" t="s">
        <v>8297</v>
      </c>
      <c r="R2275" s="7">
        <f t="shared" si="143"/>
        <v>37.476190476190474</v>
      </c>
      <c r="S2275" s="12" t="s">
        <v>8332</v>
      </c>
      <c r="T2275" t="s">
        <v>8350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7">
        <v>2500</v>
      </c>
      <c r="E2276">
        <v>2990</v>
      </c>
      <c r="F2276" t="s">
        <v>8219</v>
      </c>
      <c r="G2276" t="s">
        <v>8224</v>
      </c>
      <c r="H2276" t="s">
        <v>8246</v>
      </c>
      <c r="I2276" s="9">
        <v>1393156857</v>
      </c>
      <c r="J2276">
        <v>1390564857</v>
      </c>
      <c r="K2276" t="b">
        <v>0</v>
      </c>
      <c r="L2276">
        <v>99</v>
      </c>
      <c r="M2276" t="b">
        <v>1</v>
      </c>
      <c r="N2276" s="11">
        <f t="shared" si="142"/>
        <v>119.6</v>
      </c>
      <c r="O2276" s="22">
        <f t="shared" si="140"/>
        <v>41663.500659722224</v>
      </c>
      <c r="P2276" s="18">
        <f t="shared" si="141"/>
        <v>41693.500659722224</v>
      </c>
      <c r="Q2276" t="s">
        <v>8297</v>
      </c>
      <c r="R2276" s="7">
        <f t="shared" si="143"/>
        <v>30.202020202020201</v>
      </c>
      <c r="S2276" s="12" t="s">
        <v>8332</v>
      </c>
      <c r="T2276" t="s">
        <v>8350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9">
        <v>1419259679</v>
      </c>
      <c r="J2277">
        <v>1416667679</v>
      </c>
      <c r="K2277" t="b">
        <v>0</v>
      </c>
      <c r="L2277">
        <v>79</v>
      </c>
      <c r="M2277" t="b">
        <v>1</v>
      </c>
      <c r="N2277" s="11">
        <f t="shared" si="142"/>
        <v>407.76923076923077</v>
      </c>
      <c r="O2277" s="22">
        <f t="shared" si="140"/>
        <v>41965.616655092599</v>
      </c>
      <c r="P2277" s="18">
        <f t="shared" si="141"/>
        <v>41995.616655092599</v>
      </c>
      <c r="Q2277" t="s">
        <v>8297</v>
      </c>
      <c r="R2277" s="7">
        <f t="shared" si="143"/>
        <v>33.550632911392405</v>
      </c>
      <c r="S2277" s="12" t="s">
        <v>8332</v>
      </c>
      <c r="T2277" t="s">
        <v>8350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7">
        <v>4589</v>
      </c>
      <c r="E2278">
        <v>4856</v>
      </c>
      <c r="F2278" t="s">
        <v>8219</v>
      </c>
      <c r="G2278" t="s">
        <v>8224</v>
      </c>
      <c r="H2278" t="s">
        <v>8246</v>
      </c>
      <c r="I2278" s="9">
        <v>1388936289</v>
      </c>
      <c r="J2278">
        <v>1386344289</v>
      </c>
      <c r="K2278" t="b">
        <v>0</v>
      </c>
      <c r="L2278">
        <v>75</v>
      </c>
      <c r="M2278" t="b">
        <v>1</v>
      </c>
      <c r="N2278" s="11">
        <f t="shared" si="142"/>
        <v>105.81826105905425</v>
      </c>
      <c r="O2278" s="22">
        <f t="shared" si="140"/>
        <v>41614.651493055557</v>
      </c>
      <c r="P2278" s="18">
        <f t="shared" si="141"/>
        <v>41644.651493055557</v>
      </c>
      <c r="Q2278" t="s">
        <v>8297</v>
      </c>
      <c r="R2278" s="7">
        <f t="shared" si="143"/>
        <v>64.74666666666667</v>
      </c>
      <c r="S2278" s="12" t="s">
        <v>8332</v>
      </c>
      <c r="T2278" t="s">
        <v>8350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7">
        <v>8500</v>
      </c>
      <c r="E2279">
        <v>11992</v>
      </c>
      <c r="F2279" t="s">
        <v>8219</v>
      </c>
      <c r="G2279" t="s">
        <v>8224</v>
      </c>
      <c r="H2279" t="s">
        <v>8246</v>
      </c>
      <c r="I2279" s="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>
        <f t="shared" si="142"/>
        <v>141.08235294117648</v>
      </c>
      <c r="O2279" s="22">
        <f t="shared" si="140"/>
        <v>40936.678506944445</v>
      </c>
      <c r="P2279" s="18">
        <f t="shared" si="141"/>
        <v>40966.678506944445</v>
      </c>
      <c r="Q2279" t="s">
        <v>8297</v>
      </c>
      <c r="R2279" s="7">
        <f t="shared" si="143"/>
        <v>57.932367149758456</v>
      </c>
      <c r="S2279" s="12" t="s">
        <v>8332</v>
      </c>
      <c r="T2279" t="s">
        <v>8350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7">
        <v>2000</v>
      </c>
      <c r="E2280">
        <v>5414</v>
      </c>
      <c r="F2280" t="s">
        <v>8219</v>
      </c>
      <c r="G2280" t="s">
        <v>8237</v>
      </c>
      <c r="H2280" t="s">
        <v>8249</v>
      </c>
      <c r="I2280" s="9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>
        <f t="shared" si="142"/>
        <v>270.7</v>
      </c>
      <c r="O2280" s="22">
        <f t="shared" si="140"/>
        <v>42338.709108796291</v>
      </c>
      <c r="P2280" s="18">
        <f t="shared" si="141"/>
        <v>42372.957638888889</v>
      </c>
      <c r="Q2280" t="s">
        <v>8297</v>
      </c>
      <c r="R2280" s="7">
        <f t="shared" si="143"/>
        <v>53.078431372549019</v>
      </c>
      <c r="S2280" s="12" t="s">
        <v>8332</v>
      </c>
      <c r="T2280" t="s">
        <v>8350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7">
        <v>1000</v>
      </c>
      <c r="E2281">
        <v>1538</v>
      </c>
      <c r="F2281" t="s">
        <v>8219</v>
      </c>
      <c r="G2281" t="s">
        <v>8224</v>
      </c>
      <c r="H2281" t="s">
        <v>8246</v>
      </c>
      <c r="I2281" s="9">
        <v>1423022400</v>
      </c>
      <c r="J2281">
        <v>1421436099</v>
      </c>
      <c r="K2281" t="b">
        <v>0</v>
      </c>
      <c r="L2281">
        <v>32</v>
      </c>
      <c r="M2281" t="b">
        <v>1</v>
      </c>
      <c r="N2281" s="11">
        <f t="shared" si="142"/>
        <v>153.80000000000001</v>
      </c>
      <c r="O2281" s="22">
        <f t="shared" si="140"/>
        <v>42020.806701388887</v>
      </c>
      <c r="P2281" s="18">
        <f t="shared" si="141"/>
        <v>42039.166666666672</v>
      </c>
      <c r="Q2281" t="s">
        <v>8297</v>
      </c>
      <c r="R2281" s="7">
        <f t="shared" si="143"/>
        <v>48.0625</v>
      </c>
      <c r="S2281" s="12" t="s">
        <v>8332</v>
      </c>
      <c r="T2281" t="s">
        <v>8350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7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9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>
        <f t="shared" si="142"/>
        <v>403.57653061224488</v>
      </c>
      <c r="O2282" s="22">
        <f t="shared" si="140"/>
        <v>42234.624895833331</v>
      </c>
      <c r="P2282" s="18">
        <f t="shared" si="141"/>
        <v>42264.624895833331</v>
      </c>
      <c r="Q2282" t="s">
        <v>8297</v>
      </c>
      <c r="R2282" s="7">
        <f t="shared" si="143"/>
        <v>82.396874999999994</v>
      </c>
      <c r="S2282" s="12" t="s">
        <v>8332</v>
      </c>
      <c r="T2282" t="s">
        <v>8350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7">
        <v>300</v>
      </c>
      <c r="E2283">
        <v>555</v>
      </c>
      <c r="F2283" t="s">
        <v>8219</v>
      </c>
      <c r="G2283" t="s">
        <v>8224</v>
      </c>
      <c r="H2283" t="s">
        <v>8246</v>
      </c>
      <c r="I2283" s="9">
        <v>1311576600</v>
      </c>
      <c r="J2283">
        <v>1306219897</v>
      </c>
      <c r="K2283" t="b">
        <v>0</v>
      </c>
      <c r="L2283">
        <v>11</v>
      </c>
      <c r="M2283" t="b">
        <v>1</v>
      </c>
      <c r="N2283" s="11">
        <f t="shared" si="142"/>
        <v>185</v>
      </c>
      <c r="O2283" s="22">
        <f t="shared" si="140"/>
        <v>40687.285844907405</v>
      </c>
      <c r="P2283" s="18">
        <f t="shared" si="141"/>
        <v>40749.284722222219</v>
      </c>
      <c r="Q2283" t="s">
        <v>8276</v>
      </c>
      <c r="R2283" s="7">
        <f t="shared" si="143"/>
        <v>50.454545454545453</v>
      </c>
      <c r="S2283" s="12" t="s">
        <v>8324</v>
      </c>
      <c r="T2283" t="s">
        <v>8325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7">
        <v>750</v>
      </c>
      <c r="E2284">
        <v>1390</v>
      </c>
      <c r="F2284" t="s">
        <v>8219</v>
      </c>
      <c r="G2284" t="s">
        <v>8224</v>
      </c>
      <c r="H2284" t="s">
        <v>8246</v>
      </c>
      <c r="I2284" s="9">
        <v>1452744686</v>
      </c>
      <c r="J2284">
        <v>1447560686</v>
      </c>
      <c r="K2284" t="b">
        <v>0</v>
      </c>
      <c r="L2284">
        <v>12</v>
      </c>
      <c r="M2284" t="b">
        <v>1</v>
      </c>
      <c r="N2284" s="11">
        <f t="shared" si="142"/>
        <v>185.33333333333331</v>
      </c>
      <c r="O2284" s="22">
        <f t="shared" si="140"/>
        <v>42323.17460648148</v>
      </c>
      <c r="P2284" s="18">
        <f t="shared" si="141"/>
        <v>42383.17460648148</v>
      </c>
      <c r="Q2284" t="s">
        <v>8276</v>
      </c>
      <c r="R2284" s="7">
        <f t="shared" si="143"/>
        <v>115.83333333333333</v>
      </c>
      <c r="S2284" s="12" t="s">
        <v>8324</v>
      </c>
      <c r="T2284" t="s">
        <v>8325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7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9">
        <v>1336528804</v>
      </c>
      <c r="J2285">
        <v>1331348404</v>
      </c>
      <c r="K2285" t="b">
        <v>0</v>
      </c>
      <c r="L2285">
        <v>48</v>
      </c>
      <c r="M2285" t="b">
        <v>1</v>
      </c>
      <c r="N2285" s="11">
        <f t="shared" si="142"/>
        <v>100.85533333333332</v>
      </c>
      <c r="O2285" s="22">
        <f t="shared" si="140"/>
        <v>40978.125046296293</v>
      </c>
      <c r="P2285" s="18">
        <f t="shared" si="141"/>
        <v>41038.083379629628</v>
      </c>
      <c r="Q2285" t="s">
        <v>8276</v>
      </c>
      <c r="R2285" s="7">
        <f t="shared" si="143"/>
        <v>63.03458333333333</v>
      </c>
      <c r="S2285" s="12" t="s">
        <v>8324</v>
      </c>
      <c r="T2285" t="s">
        <v>8325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7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9">
        <v>1299902400</v>
      </c>
      <c r="J2286">
        <v>1297451245</v>
      </c>
      <c r="K2286" t="b">
        <v>0</v>
      </c>
      <c r="L2286">
        <v>59</v>
      </c>
      <c r="M2286" t="b">
        <v>1</v>
      </c>
      <c r="N2286" s="11">
        <f t="shared" si="142"/>
        <v>106.22116666666668</v>
      </c>
      <c r="O2286" s="22">
        <f t="shared" si="140"/>
        <v>40585.796817129631</v>
      </c>
      <c r="P2286" s="18">
        <f t="shared" si="141"/>
        <v>40614.166666666664</v>
      </c>
      <c r="Q2286" t="s">
        <v>8276</v>
      </c>
      <c r="R2286" s="7">
        <f t="shared" si="143"/>
        <v>108.02152542372882</v>
      </c>
      <c r="S2286" s="12" t="s">
        <v>8324</v>
      </c>
      <c r="T2286" t="s">
        <v>8325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7">
        <v>3000</v>
      </c>
      <c r="E2287">
        <v>3641</v>
      </c>
      <c r="F2287" t="s">
        <v>8219</v>
      </c>
      <c r="G2287" t="s">
        <v>8224</v>
      </c>
      <c r="H2287" t="s">
        <v>8246</v>
      </c>
      <c r="I2287" s="9">
        <v>1340944043</v>
      </c>
      <c r="J2287">
        <v>1338352043</v>
      </c>
      <c r="K2287" t="b">
        <v>0</v>
      </c>
      <c r="L2287">
        <v>79</v>
      </c>
      <c r="M2287" t="b">
        <v>1</v>
      </c>
      <c r="N2287" s="11">
        <f t="shared" si="142"/>
        <v>121.36666666666667</v>
      </c>
      <c r="O2287" s="22">
        <f t="shared" si="140"/>
        <v>41059.185682870368</v>
      </c>
      <c r="P2287" s="18">
        <f t="shared" si="141"/>
        <v>41089.185682870368</v>
      </c>
      <c r="Q2287" t="s">
        <v>8276</v>
      </c>
      <c r="R2287" s="7">
        <f t="shared" si="143"/>
        <v>46.088607594936711</v>
      </c>
      <c r="S2287" s="12" t="s">
        <v>8324</v>
      </c>
      <c r="T2287" t="s">
        <v>8325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7">
        <v>1500</v>
      </c>
      <c r="E2288">
        <v>1501</v>
      </c>
      <c r="F2288" t="s">
        <v>8219</v>
      </c>
      <c r="G2288" t="s">
        <v>8224</v>
      </c>
      <c r="H2288" t="s">
        <v>8246</v>
      </c>
      <c r="I2288" s="9">
        <v>1378439940</v>
      </c>
      <c r="J2288">
        <v>1376003254</v>
      </c>
      <c r="K2288" t="b">
        <v>0</v>
      </c>
      <c r="L2288">
        <v>14</v>
      </c>
      <c r="M2288" t="b">
        <v>1</v>
      </c>
      <c r="N2288" s="11">
        <f t="shared" si="142"/>
        <v>100.06666666666666</v>
      </c>
      <c r="O2288" s="22">
        <f t="shared" si="140"/>
        <v>41494.963587962964</v>
      </c>
      <c r="P2288" s="18">
        <f t="shared" si="141"/>
        <v>41523.165972222225</v>
      </c>
      <c r="Q2288" t="s">
        <v>8276</v>
      </c>
      <c r="R2288" s="7">
        <f t="shared" si="143"/>
        <v>107.21428571428571</v>
      </c>
      <c r="S2288" s="12" t="s">
        <v>8324</v>
      </c>
      <c r="T2288" t="s">
        <v>8325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7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>
        <f t="shared" si="142"/>
        <v>119.97755555555555</v>
      </c>
      <c r="O2289" s="22">
        <f t="shared" si="140"/>
        <v>41792.667361111111</v>
      </c>
      <c r="P2289" s="18">
        <f t="shared" si="141"/>
        <v>41813.667361111111</v>
      </c>
      <c r="Q2289" t="s">
        <v>8276</v>
      </c>
      <c r="R2289" s="7">
        <f t="shared" si="143"/>
        <v>50.9338679245283</v>
      </c>
      <c r="S2289" s="12" t="s">
        <v>8324</v>
      </c>
      <c r="T2289" t="s">
        <v>8325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7">
        <v>1000</v>
      </c>
      <c r="E2290">
        <v>1001</v>
      </c>
      <c r="F2290" t="s">
        <v>8219</v>
      </c>
      <c r="G2290" t="s">
        <v>8224</v>
      </c>
      <c r="H2290" t="s">
        <v>8246</v>
      </c>
      <c r="I2290" s="9">
        <v>1340733600</v>
      </c>
      <c r="J2290">
        <v>1339098689</v>
      </c>
      <c r="K2290" t="b">
        <v>0</v>
      </c>
      <c r="L2290">
        <v>25</v>
      </c>
      <c r="M2290" t="b">
        <v>1</v>
      </c>
      <c r="N2290" s="11">
        <f t="shared" si="142"/>
        <v>100.1</v>
      </c>
      <c r="O2290" s="22">
        <f t="shared" si="140"/>
        <v>41067.827418981484</v>
      </c>
      <c r="P2290" s="18">
        <f t="shared" si="141"/>
        <v>41086.75</v>
      </c>
      <c r="Q2290" t="s">
        <v>8276</v>
      </c>
      <c r="R2290" s="7">
        <f t="shared" si="143"/>
        <v>40.04</v>
      </c>
      <c r="S2290" s="12" t="s">
        <v>8324</v>
      </c>
      <c r="T2290" t="s">
        <v>8325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7">
        <v>1500</v>
      </c>
      <c r="E2291">
        <v>1611</v>
      </c>
      <c r="F2291" t="s">
        <v>8219</v>
      </c>
      <c r="G2291" t="s">
        <v>8224</v>
      </c>
      <c r="H2291" t="s">
        <v>8246</v>
      </c>
      <c r="I2291" s="9">
        <v>1386372120</v>
      </c>
      <c r="J2291">
        <v>1382659060</v>
      </c>
      <c r="K2291" t="b">
        <v>0</v>
      </c>
      <c r="L2291">
        <v>25</v>
      </c>
      <c r="M2291" t="b">
        <v>1</v>
      </c>
      <c r="N2291" s="11">
        <f t="shared" si="142"/>
        <v>107.4</v>
      </c>
      <c r="O2291" s="22">
        <f t="shared" si="140"/>
        <v>41571.998379629629</v>
      </c>
      <c r="P2291" s="18">
        <f t="shared" si="141"/>
        <v>41614.973611111112</v>
      </c>
      <c r="Q2291" t="s">
        <v>8276</v>
      </c>
      <c r="R2291" s="7">
        <f t="shared" si="143"/>
        <v>64.44</v>
      </c>
      <c r="S2291" s="12" t="s">
        <v>8324</v>
      </c>
      <c r="T2291" t="s">
        <v>8325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7">
        <v>1500</v>
      </c>
      <c r="E2292">
        <v>1561</v>
      </c>
      <c r="F2292" t="s">
        <v>8219</v>
      </c>
      <c r="G2292" t="s">
        <v>8224</v>
      </c>
      <c r="H2292" t="s">
        <v>8246</v>
      </c>
      <c r="I2292" s="9">
        <v>1259686800</v>
      </c>
      <c r="J2292">
        <v>1252908330</v>
      </c>
      <c r="K2292" t="b">
        <v>0</v>
      </c>
      <c r="L2292">
        <v>29</v>
      </c>
      <c r="M2292" t="b">
        <v>1</v>
      </c>
      <c r="N2292" s="11">
        <f t="shared" si="142"/>
        <v>104.06666666666666</v>
      </c>
      <c r="O2292" s="22">
        <f t="shared" si="140"/>
        <v>40070.253819444442</v>
      </c>
      <c r="P2292" s="18">
        <f t="shared" si="141"/>
        <v>40148.708333333336</v>
      </c>
      <c r="Q2292" t="s">
        <v>8276</v>
      </c>
      <c r="R2292" s="7">
        <f t="shared" si="143"/>
        <v>53.827586206896555</v>
      </c>
      <c r="S2292" s="12" t="s">
        <v>8324</v>
      </c>
      <c r="T2292" t="s">
        <v>8325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7">
        <v>2500</v>
      </c>
      <c r="E2293">
        <v>4320</v>
      </c>
      <c r="F2293" t="s">
        <v>8219</v>
      </c>
      <c r="G2293" t="s">
        <v>8224</v>
      </c>
      <c r="H2293" t="s">
        <v>8246</v>
      </c>
      <c r="I2293" s="9">
        <v>1335153600</v>
      </c>
      <c r="J2293">
        <v>1332199618</v>
      </c>
      <c r="K2293" t="b">
        <v>0</v>
      </c>
      <c r="L2293">
        <v>43</v>
      </c>
      <c r="M2293" t="b">
        <v>1</v>
      </c>
      <c r="N2293" s="11">
        <f t="shared" si="142"/>
        <v>172.8</v>
      </c>
      <c r="O2293" s="22">
        <f t="shared" si="140"/>
        <v>40987.977060185185</v>
      </c>
      <c r="P2293" s="18">
        <f t="shared" si="141"/>
        <v>41022.166666666664</v>
      </c>
      <c r="Q2293" t="s">
        <v>8276</v>
      </c>
      <c r="R2293" s="7">
        <f t="shared" si="143"/>
        <v>100.46511627906976</v>
      </c>
      <c r="S2293" s="12" t="s">
        <v>8324</v>
      </c>
      <c r="T2293" t="s">
        <v>8325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7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9">
        <v>1334767476</v>
      </c>
      <c r="J2294">
        <v>1332175476</v>
      </c>
      <c r="K2294" t="b">
        <v>0</v>
      </c>
      <c r="L2294">
        <v>46</v>
      </c>
      <c r="M2294" t="b">
        <v>1</v>
      </c>
      <c r="N2294" s="11">
        <f t="shared" si="142"/>
        <v>107.2505</v>
      </c>
      <c r="O2294" s="22">
        <f t="shared" si="140"/>
        <v>40987.697638888887</v>
      </c>
      <c r="P2294" s="18">
        <f t="shared" si="141"/>
        <v>41017.697638888887</v>
      </c>
      <c r="Q2294" t="s">
        <v>8276</v>
      </c>
      <c r="R2294" s="7">
        <f t="shared" si="143"/>
        <v>46.630652173913049</v>
      </c>
      <c r="S2294" s="12" t="s">
        <v>8324</v>
      </c>
      <c r="T2294" t="s">
        <v>8325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7">
        <v>850</v>
      </c>
      <c r="E2295">
        <v>920</v>
      </c>
      <c r="F2295" t="s">
        <v>8219</v>
      </c>
      <c r="G2295" t="s">
        <v>8224</v>
      </c>
      <c r="H2295" t="s">
        <v>8246</v>
      </c>
      <c r="I2295" s="9">
        <v>1348545540</v>
      </c>
      <c r="J2295">
        <v>1346345999</v>
      </c>
      <c r="K2295" t="b">
        <v>0</v>
      </c>
      <c r="L2295">
        <v>27</v>
      </c>
      <c r="M2295" t="b">
        <v>1</v>
      </c>
      <c r="N2295" s="11">
        <f t="shared" si="142"/>
        <v>108.23529411764706</v>
      </c>
      <c r="O2295" s="22">
        <f t="shared" si="140"/>
        <v>41151.708321759259</v>
      </c>
      <c r="P2295" s="18">
        <f t="shared" si="141"/>
        <v>41177.165972222225</v>
      </c>
      <c r="Q2295" t="s">
        <v>8276</v>
      </c>
      <c r="R2295" s="7">
        <f t="shared" si="143"/>
        <v>34.074074074074076</v>
      </c>
      <c r="S2295" s="12" t="s">
        <v>8324</v>
      </c>
      <c r="T2295" t="s">
        <v>8325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7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9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>
        <f t="shared" si="142"/>
        <v>146.08079999999998</v>
      </c>
      <c r="O2296" s="22">
        <f t="shared" si="140"/>
        <v>41264.72314814815</v>
      </c>
      <c r="P2296" s="18">
        <f t="shared" si="141"/>
        <v>41294.72314814815</v>
      </c>
      <c r="Q2296" t="s">
        <v>8276</v>
      </c>
      <c r="R2296" s="7">
        <f t="shared" si="143"/>
        <v>65.214642857142863</v>
      </c>
      <c r="S2296" s="12" t="s">
        <v>8324</v>
      </c>
      <c r="T2296" t="s">
        <v>8325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7">
        <v>1200</v>
      </c>
      <c r="E2297">
        <v>1503</v>
      </c>
      <c r="F2297" t="s">
        <v>8219</v>
      </c>
      <c r="G2297" t="s">
        <v>8224</v>
      </c>
      <c r="H2297" t="s">
        <v>8246</v>
      </c>
      <c r="I2297" s="9">
        <v>1359240856</v>
      </c>
      <c r="J2297">
        <v>1356648856</v>
      </c>
      <c r="K2297" t="b">
        <v>0</v>
      </c>
      <c r="L2297">
        <v>34</v>
      </c>
      <c r="M2297" t="b">
        <v>1</v>
      </c>
      <c r="N2297" s="11">
        <f t="shared" si="142"/>
        <v>125.25</v>
      </c>
      <c r="O2297" s="22">
        <f t="shared" si="140"/>
        <v>41270.954351851848</v>
      </c>
      <c r="P2297" s="18">
        <f t="shared" si="141"/>
        <v>41300.954351851848</v>
      </c>
      <c r="Q2297" t="s">
        <v>8276</v>
      </c>
      <c r="R2297" s="7">
        <f t="shared" si="143"/>
        <v>44.205882352941174</v>
      </c>
      <c r="S2297" s="12" t="s">
        <v>8324</v>
      </c>
      <c r="T2297" t="s">
        <v>8325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7">
        <v>7000</v>
      </c>
      <c r="E2298">
        <v>10435</v>
      </c>
      <c r="F2298" t="s">
        <v>8219</v>
      </c>
      <c r="G2298" t="s">
        <v>8224</v>
      </c>
      <c r="H2298" t="s">
        <v>8246</v>
      </c>
      <c r="I2298" s="9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>
        <f t="shared" si="142"/>
        <v>149.07142857142856</v>
      </c>
      <c r="O2298" s="22">
        <f t="shared" si="140"/>
        <v>40927.731782407405</v>
      </c>
      <c r="P2298" s="18">
        <f t="shared" si="141"/>
        <v>40962.731782407405</v>
      </c>
      <c r="Q2298" t="s">
        <v>8276</v>
      </c>
      <c r="R2298" s="7">
        <f t="shared" si="143"/>
        <v>71.965517241379317</v>
      </c>
      <c r="S2298" s="12" t="s">
        <v>8324</v>
      </c>
      <c r="T2298" t="s">
        <v>8325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7">
        <v>1000</v>
      </c>
      <c r="E2299">
        <v>1006</v>
      </c>
      <c r="F2299" t="s">
        <v>8219</v>
      </c>
      <c r="G2299" t="s">
        <v>8224</v>
      </c>
      <c r="H2299" t="s">
        <v>8246</v>
      </c>
      <c r="I2299" s="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>
        <f t="shared" si="142"/>
        <v>100.6</v>
      </c>
      <c r="O2299" s="22">
        <f t="shared" si="140"/>
        <v>40948.042233796295</v>
      </c>
      <c r="P2299" s="18">
        <f t="shared" si="141"/>
        <v>40982.165972222225</v>
      </c>
      <c r="Q2299" t="s">
        <v>8276</v>
      </c>
      <c r="R2299" s="7">
        <f t="shared" si="143"/>
        <v>52.94736842105263</v>
      </c>
      <c r="S2299" s="12" t="s">
        <v>8324</v>
      </c>
      <c r="T2299" t="s">
        <v>8325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7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9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>
        <f t="shared" si="142"/>
        <v>105.07333333333332</v>
      </c>
      <c r="O2300" s="22">
        <f t="shared" si="140"/>
        <v>41694.84065972222</v>
      </c>
      <c r="P2300" s="18">
        <f t="shared" si="141"/>
        <v>41724.798993055556</v>
      </c>
      <c r="Q2300" t="s">
        <v>8276</v>
      </c>
      <c r="R2300" s="7">
        <f t="shared" si="143"/>
        <v>109.45138888888889</v>
      </c>
      <c r="S2300" s="12" t="s">
        <v>8324</v>
      </c>
      <c r="T2300" t="s">
        <v>8325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7">
        <v>300</v>
      </c>
      <c r="E2301">
        <v>1050.5</v>
      </c>
      <c r="F2301" t="s">
        <v>8219</v>
      </c>
      <c r="G2301" t="s">
        <v>8224</v>
      </c>
      <c r="H2301" t="s">
        <v>8246</v>
      </c>
      <c r="I2301" s="9">
        <v>1296953209</v>
      </c>
      <c r="J2301">
        <v>1295657209</v>
      </c>
      <c r="K2301" t="b">
        <v>0</v>
      </c>
      <c r="L2301">
        <v>14</v>
      </c>
      <c r="M2301" t="b">
        <v>1</v>
      </c>
      <c r="N2301" s="11">
        <f t="shared" si="142"/>
        <v>350.16666666666663</v>
      </c>
      <c r="O2301" s="22">
        <f t="shared" si="140"/>
        <v>40565.032511574071</v>
      </c>
      <c r="P2301" s="18">
        <f t="shared" si="141"/>
        <v>40580.032511574071</v>
      </c>
      <c r="Q2301" t="s">
        <v>8276</v>
      </c>
      <c r="R2301" s="7">
        <f t="shared" si="143"/>
        <v>75.035714285714292</v>
      </c>
      <c r="S2301" s="12" t="s">
        <v>8324</v>
      </c>
      <c r="T2301" t="s">
        <v>8325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7">
        <v>800</v>
      </c>
      <c r="E2302">
        <v>810</v>
      </c>
      <c r="F2302" t="s">
        <v>8219</v>
      </c>
      <c r="G2302" t="s">
        <v>8224</v>
      </c>
      <c r="H2302" t="s">
        <v>8246</v>
      </c>
      <c r="I2302" s="9">
        <v>1340904416</v>
      </c>
      <c r="J2302">
        <v>1339694816</v>
      </c>
      <c r="K2302" t="b">
        <v>0</v>
      </c>
      <c r="L2302">
        <v>7</v>
      </c>
      <c r="M2302" t="b">
        <v>1</v>
      </c>
      <c r="N2302" s="11">
        <f t="shared" si="142"/>
        <v>101.25</v>
      </c>
      <c r="O2302" s="22">
        <f t="shared" si="140"/>
        <v>41074.727037037039</v>
      </c>
      <c r="P2302" s="18">
        <f t="shared" si="141"/>
        <v>41088.727037037039</v>
      </c>
      <c r="Q2302" t="s">
        <v>8276</v>
      </c>
      <c r="R2302" s="7">
        <f t="shared" si="143"/>
        <v>115.71428571428571</v>
      </c>
      <c r="S2302" s="12" t="s">
        <v>8324</v>
      </c>
      <c r="T2302" t="s">
        <v>8325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7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9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>
        <f t="shared" si="142"/>
        <v>133.6044</v>
      </c>
      <c r="O2303" s="22">
        <f t="shared" si="140"/>
        <v>41416.146944444445</v>
      </c>
      <c r="P2303" s="18">
        <f t="shared" si="141"/>
        <v>41446.146944444445</v>
      </c>
      <c r="Q2303" t="s">
        <v>8279</v>
      </c>
      <c r="R2303" s="7">
        <f t="shared" si="143"/>
        <v>31.659810426540286</v>
      </c>
      <c r="S2303" s="12" t="s">
        <v>8324</v>
      </c>
      <c r="T2303" t="s">
        <v>8328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7">
        <v>2300</v>
      </c>
      <c r="E2304">
        <v>3925</v>
      </c>
      <c r="F2304" t="s">
        <v>8219</v>
      </c>
      <c r="G2304" t="s">
        <v>8224</v>
      </c>
      <c r="H2304" t="s">
        <v>8246</v>
      </c>
      <c r="I2304" s="9">
        <v>1388473200</v>
      </c>
      <c r="J2304">
        <v>1385585434</v>
      </c>
      <c r="K2304" t="b">
        <v>1</v>
      </c>
      <c r="L2304">
        <v>85</v>
      </c>
      <c r="M2304" t="b">
        <v>1</v>
      </c>
      <c r="N2304" s="11">
        <f t="shared" si="142"/>
        <v>170.65217391304347</v>
      </c>
      <c r="O2304" s="22">
        <f t="shared" si="140"/>
        <v>41605.868449074071</v>
      </c>
      <c r="P2304" s="18">
        <f t="shared" si="141"/>
        <v>41639.291666666664</v>
      </c>
      <c r="Q2304" t="s">
        <v>8279</v>
      </c>
      <c r="R2304" s="7">
        <f t="shared" si="143"/>
        <v>46.176470588235297</v>
      </c>
      <c r="S2304" s="12" t="s">
        <v>8324</v>
      </c>
      <c r="T2304" t="s">
        <v>8328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7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9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>
        <f t="shared" si="142"/>
        <v>109.35829457364341</v>
      </c>
      <c r="O2305" s="22">
        <f t="shared" si="140"/>
        <v>40850.111064814817</v>
      </c>
      <c r="P2305" s="18">
        <f t="shared" si="141"/>
        <v>40890.152731481481</v>
      </c>
      <c r="Q2305" t="s">
        <v>8279</v>
      </c>
      <c r="R2305" s="7">
        <f t="shared" si="143"/>
        <v>68.481650485436887</v>
      </c>
      <c r="S2305" s="12" t="s">
        <v>8324</v>
      </c>
      <c r="T2305" t="s">
        <v>8328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7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9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>
        <f t="shared" si="142"/>
        <v>100.70033333333335</v>
      </c>
      <c r="O2306" s="22">
        <f t="shared" ref="O2306:O2369" si="144">(((J2306/60)/60)/24)+DATE(1970,1,1)</f>
        <v>40502.815868055557</v>
      </c>
      <c r="P2306" s="18">
        <f t="shared" ref="P2306:P2369" si="145">(((I2306/60)/60)/24)+DATE(1970,1,1)</f>
        <v>40544.207638888889</v>
      </c>
      <c r="Q2306" t="s">
        <v>8279</v>
      </c>
      <c r="R2306" s="7">
        <f t="shared" si="143"/>
        <v>53.469203539823013</v>
      </c>
      <c r="S2306" s="12" t="s">
        <v>8324</v>
      </c>
      <c r="T2306" t="s">
        <v>8328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9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>
        <f t="shared" ref="N2307:N2370" si="146">E2307/D2307*100</f>
        <v>101.22777777777779</v>
      </c>
      <c r="O2307" s="22">
        <f t="shared" si="144"/>
        <v>41834.695277777777</v>
      </c>
      <c r="P2307" s="18">
        <f t="shared" si="145"/>
        <v>41859.75</v>
      </c>
      <c r="Q2307" t="s">
        <v>8279</v>
      </c>
      <c r="R2307" s="7">
        <f t="shared" ref="R2307:R2370" si="147">E2307/L2307</f>
        <v>109.10778443113773</v>
      </c>
      <c r="S2307" s="12" t="s">
        <v>8324</v>
      </c>
      <c r="T2307" t="s">
        <v>8328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7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9">
        <v>1331352129</v>
      </c>
      <c r="J2308">
        <v>1328760129</v>
      </c>
      <c r="K2308" t="b">
        <v>1</v>
      </c>
      <c r="L2308">
        <v>73</v>
      </c>
      <c r="M2308" t="b">
        <v>1</v>
      </c>
      <c r="N2308" s="11">
        <f t="shared" si="146"/>
        <v>106.75857142857143</v>
      </c>
      <c r="O2308" s="22">
        <f t="shared" si="144"/>
        <v>40948.16815972222</v>
      </c>
      <c r="P2308" s="18">
        <f t="shared" si="145"/>
        <v>40978.16815972222</v>
      </c>
      <c r="Q2308" t="s">
        <v>8279</v>
      </c>
      <c r="R2308" s="7">
        <f t="shared" si="147"/>
        <v>51.185616438356163</v>
      </c>
      <c r="S2308" s="12" t="s">
        <v>8324</v>
      </c>
      <c r="T2308" t="s">
        <v>8328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7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>
        <f t="shared" si="146"/>
        <v>106.65777537961894</v>
      </c>
      <c r="O2309" s="22">
        <f t="shared" si="144"/>
        <v>41004.802465277775</v>
      </c>
      <c r="P2309" s="18">
        <f t="shared" si="145"/>
        <v>41034.802407407406</v>
      </c>
      <c r="Q2309" t="s">
        <v>8279</v>
      </c>
      <c r="R2309" s="7">
        <f t="shared" si="147"/>
        <v>27.936800000000002</v>
      </c>
      <c r="S2309" s="12" t="s">
        <v>8324</v>
      </c>
      <c r="T2309" t="s">
        <v>8328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7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9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>
        <f t="shared" si="146"/>
        <v>101.30622</v>
      </c>
      <c r="O2310" s="22">
        <f t="shared" si="144"/>
        <v>41851.962916666671</v>
      </c>
      <c r="P2310" s="18">
        <f t="shared" si="145"/>
        <v>41880.041666666664</v>
      </c>
      <c r="Q2310" t="s">
        <v>8279</v>
      </c>
      <c r="R2310" s="7">
        <f t="shared" si="147"/>
        <v>82.496921824104234</v>
      </c>
      <c r="S2310" s="12" t="s">
        <v>8324</v>
      </c>
      <c r="T2310" t="s">
        <v>8328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7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9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>
        <f t="shared" si="146"/>
        <v>106.67450000000001</v>
      </c>
      <c r="O2311" s="22">
        <f t="shared" si="144"/>
        <v>41307.987696759257</v>
      </c>
      <c r="P2311" s="18">
        <f t="shared" si="145"/>
        <v>41342.987696759257</v>
      </c>
      <c r="Q2311" t="s">
        <v>8279</v>
      </c>
      <c r="R2311" s="7">
        <f t="shared" si="147"/>
        <v>59.817476635514019</v>
      </c>
      <c r="S2311" s="12" t="s">
        <v>8324</v>
      </c>
      <c r="T2311" t="s">
        <v>8328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7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9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>
        <f t="shared" si="146"/>
        <v>428.83978378378379</v>
      </c>
      <c r="O2312" s="22">
        <f t="shared" si="144"/>
        <v>41324.79415509259</v>
      </c>
      <c r="P2312" s="18">
        <f t="shared" si="145"/>
        <v>41354.752488425926</v>
      </c>
      <c r="Q2312" t="s">
        <v>8279</v>
      </c>
      <c r="R2312" s="7">
        <f t="shared" si="147"/>
        <v>64.816470588235291</v>
      </c>
      <c r="S2312" s="12" t="s">
        <v>8324</v>
      </c>
      <c r="T2312" t="s">
        <v>8328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7">
        <v>9000</v>
      </c>
      <c r="E2313">
        <v>9370</v>
      </c>
      <c r="F2313" t="s">
        <v>8219</v>
      </c>
      <c r="G2313" t="s">
        <v>8224</v>
      </c>
      <c r="H2313" t="s">
        <v>8246</v>
      </c>
      <c r="I2313" s="9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>
        <f t="shared" si="146"/>
        <v>104.11111111111111</v>
      </c>
      <c r="O2313" s="22">
        <f t="shared" si="144"/>
        <v>41736.004502314812</v>
      </c>
      <c r="P2313" s="18">
        <f t="shared" si="145"/>
        <v>41766.004502314812</v>
      </c>
      <c r="Q2313" t="s">
        <v>8279</v>
      </c>
      <c r="R2313" s="7">
        <f t="shared" si="147"/>
        <v>90.09615384615384</v>
      </c>
      <c r="S2313" s="12" t="s">
        <v>8324</v>
      </c>
      <c r="T2313" t="s">
        <v>8328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7">
        <v>3000</v>
      </c>
      <c r="E2314">
        <v>3236</v>
      </c>
      <c r="F2314" t="s">
        <v>8219</v>
      </c>
      <c r="G2314" t="s">
        <v>8224</v>
      </c>
      <c r="H2314" t="s">
        <v>8246</v>
      </c>
      <c r="I2314" s="9">
        <v>1397862000</v>
      </c>
      <c r="J2314">
        <v>1395155478</v>
      </c>
      <c r="K2314" t="b">
        <v>1</v>
      </c>
      <c r="L2314">
        <v>79</v>
      </c>
      <c r="M2314" t="b">
        <v>1</v>
      </c>
      <c r="N2314" s="11">
        <f t="shared" si="146"/>
        <v>107.86666666666666</v>
      </c>
      <c r="O2314" s="22">
        <f t="shared" si="144"/>
        <v>41716.632847222223</v>
      </c>
      <c r="P2314" s="18">
        <f t="shared" si="145"/>
        <v>41747.958333333336</v>
      </c>
      <c r="Q2314" t="s">
        <v>8279</v>
      </c>
      <c r="R2314" s="7">
        <f t="shared" si="147"/>
        <v>40.962025316455694</v>
      </c>
      <c r="S2314" s="12" t="s">
        <v>8324</v>
      </c>
      <c r="T2314" t="s">
        <v>8328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7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9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>
        <f t="shared" si="146"/>
        <v>175.84040000000002</v>
      </c>
      <c r="O2315" s="22">
        <f t="shared" si="144"/>
        <v>41002.958634259259</v>
      </c>
      <c r="P2315" s="18">
        <f t="shared" si="145"/>
        <v>41032.958634259259</v>
      </c>
      <c r="Q2315" t="s">
        <v>8279</v>
      </c>
      <c r="R2315" s="7">
        <f t="shared" si="147"/>
        <v>56.000127388535034</v>
      </c>
      <c r="S2315" s="12" t="s">
        <v>8324</v>
      </c>
      <c r="T2315" t="s">
        <v>8328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7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9">
        <v>1339074857</v>
      </c>
      <c r="J2316">
        <v>1336482857</v>
      </c>
      <c r="K2316" t="b">
        <v>1</v>
      </c>
      <c r="L2316">
        <v>50</v>
      </c>
      <c r="M2316" t="b">
        <v>1</v>
      </c>
      <c r="N2316" s="11">
        <f t="shared" si="146"/>
        <v>156.97</v>
      </c>
      <c r="O2316" s="22">
        <f t="shared" si="144"/>
        <v>41037.551585648151</v>
      </c>
      <c r="P2316" s="18">
        <f t="shared" si="145"/>
        <v>41067.551585648151</v>
      </c>
      <c r="Q2316" t="s">
        <v>8279</v>
      </c>
      <c r="R2316" s="7">
        <f t="shared" si="147"/>
        <v>37.672800000000002</v>
      </c>
      <c r="S2316" s="12" t="s">
        <v>8324</v>
      </c>
      <c r="T2316" t="s">
        <v>8328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7">
        <v>2500</v>
      </c>
      <c r="E2317">
        <v>2565</v>
      </c>
      <c r="F2317" t="s">
        <v>8219</v>
      </c>
      <c r="G2317" t="s">
        <v>8224</v>
      </c>
      <c r="H2317" t="s">
        <v>8246</v>
      </c>
      <c r="I2317" s="9">
        <v>1336238743</v>
      </c>
      <c r="J2317">
        <v>1333646743</v>
      </c>
      <c r="K2317" t="b">
        <v>1</v>
      </c>
      <c r="L2317">
        <v>64</v>
      </c>
      <c r="M2317" t="b">
        <v>1</v>
      </c>
      <c r="N2317" s="11">
        <f t="shared" si="146"/>
        <v>102.60000000000001</v>
      </c>
      <c r="O2317" s="22">
        <f t="shared" si="144"/>
        <v>41004.72619212963</v>
      </c>
      <c r="P2317" s="18">
        <f t="shared" si="145"/>
        <v>41034.72619212963</v>
      </c>
      <c r="Q2317" t="s">
        <v>8279</v>
      </c>
      <c r="R2317" s="7">
        <f t="shared" si="147"/>
        <v>40.078125</v>
      </c>
      <c r="S2317" s="12" t="s">
        <v>8324</v>
      </c>
      <c r="T2317" t="s">
        <v>8328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7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9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>
        <f t="shared" si="146"/>
        <v>104.04266666666666</v>
      </c>
      <c r="O2318" s="22">
        <f t="shared" si="144"/>
        <v>40079.725115740745</v>
      </c>
      <c r="P2318" s="18">
        <f t="shared" si="145"/>
        <v>40156.76666666667</v>
      </c>
      <c r="Q2318" t="s">
        <v>8279</v>
      </c>
      <c r="R2318" s="7">
        <f t="shared" si="147"/>
        <v>78.031999999999996</v>
      </c>
      <c r="S2318" s="12" t="s">
        <v>8324</v>
      </c>
      <c r="T2318" t="s">
        <v>8328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7">
        <v>400</v>
      </c>
      <c r="E2319">
        <v>416</v>
      </c>
      <c r="F2319" t="s">
        <v>8219</v>
      </c>
      <c r="G2319" t="s">
        <v>8224</v>
      </c>
      <c r="H2319" t="s">
        <v>8246</v>
      </c>
      <c r="I2319" s="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>
        <f t="shared" si="146"/>
        <v>104</v>
      </c>
      <c r="O2319" s="22">
        <f t="shared" si="144"/>
        <v>40192.542233796295</v>
      </c>
      <c r="P2319" s="18">
        <f t="shared" si="145"/>
        <v>40224.208333333336</v>
      </c>
      <c r="Q2319" t="s">
        <v>8279</v>
      </c>
      <c r="R2319" s="7">
        <f t="shared" si="147"/>
        <v>18.90909090909091</v>
      </c>
      <c r="S2319" s="12" t="s">
        <v>8324</v>
      </c>
      <c r="T2319" t="s">
        <v>8328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7">
        <v>5000</v>
      </c>
      <c r="E2320">
        <v>6053</v>
      </c>
      <c r="F2320" t="s">
        <v>8219</v>
      </c>
      <c r="G2320" t="s">
        <v>8224</v>
      </c>
      <c r="H2320" t="s">
        <v>8246</v>
      </c>
      <c r="I2320" s="9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>
        <f t="shared" si="146"/>
        <v>121.05999999999999</v>
      </c>
      <c r="O2320" s="22">
        <f t="shared" si="144"/>
        <v>40050.643680555557</v>
      </c>
      <c r="P2320" s="18">
        <f t="shared" si="145"/>
        <v>40082.165972222225</v>
      </c>
      <c r="Q2320" t="s">
        <v>8279</v>
      </c>
      <c r="R2320" s="7">
        <f t="shared" si="147"/>
        <v>37.134969325153371</v>
      </c>
      <c r="S2320" s="12" t="s">
        <v>8324</v>
      </c>
      <c r="T2320" t="s">
        <v>8328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7">
        <v>3000</v>
      </c>
      <c r="E2321">
        <v>3231</v>
      </c>
      <c r="F2321" t="s">
        <v>8219</v>
      </c>
      <c r="G2321" t="s">
        <v>8224</v>
      </c>
      <c r="H2321" t="s">
        <v>8246</v>
      </c>
      <c r="I2321" s="9">
        <v>1387072685</v>
      </c>
      <c r="J2321">
        <v>1384480685</v>
      </c>
      <c r="K2321" t="b">
        <v>1</v>
      </c>
      <c r="L2321">
        <v>77</v>
      </c>
      <c r="M2321" t="b">
        <v>1</v>
      </c>
      <c r="N2321" s="11">
        <f t="shared" si="146"/>
        <v>107.69999999999999</v>
      </c>
      <c r="O2321" s="22">
        <f t="shared" si="144"/>
        <v>41593.082002314812</v>
      </c>
      <c r="P2321" s="18">
        <f t="shared" si="145"/>
        <v>41623.082002314812</v>
      </c>
      <c r="Q2321" t="s">
        <v>8279</v>
      </c>
      <c r="R2321" s="7">
        <f t="shared" si="147"/>
        <v>41.961038961038959</v>
      </c>
      <c r="S2321" s="12" t="s">
        <v>8324</v>
      </c>
      <c r="T2321" t="s">
        <v>8328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7">
        <v>5000</v>
      </c>
      <c r="E2322">
        <v>5433</v>
      </c>
      <c r="F2322" t="s">
        <v>8219</v>
      </c>
      <c r="G2322" t="s">
        <v>8224</v>
      </c>
      <c r="H2322" t="s">
        <v>8246</v>
      </c>
      <c r="I2322" s="9">
        <v>1396463800</v>
      </c>
      <c r="J2322">
        <v>1393443400</v>
      </c>
      <c r="K2322" t="b">
        <v>1</v>
      </c>
      <c r="L2322">
        <v>89</v>
      </c>
      <c r="M2322" t="b">
        <v>1</v>
      </c>
      <c r="N2322" s="11">
        <f t="shared" si="146"/>
        <v>108.66</v>
      </c>
      <c r="O2322" s="22">
        <f t="shared" si="144"/>
        <v>41696.817129629628</v>
      </c>
      <c r="P2322" s="18">
        <f t="shared" si="145"/>
        <v>41731.775462962964</v>
      </c>
      <c r="Q2322" t="s">
        <v>8279</v>
      </c>
      <c r="R2322" s="7">
        <f t="shared" si="147"/>
        <v>61.044943820224717</v>
      </c>
      <c r="S2322" s="12" t="s">
        <v>8324</v>
      </c>
      <c r="T2322" t="s">
        <v>8328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7">
        <v>10557</v>
      </c>
      <c r="E2323">
        <v>4130</v>
      </c>
      <c r="F2323" t="s">
        <v>8222</v>
      </c>
      <c r="G2323" t="s">
        <v>8239</v>
      </c>
      <c r="H2323" t="s">
        <v>8249</v>
      </c>
      <c r="I2323" s="9">
        <v>1491282901</v>
      </c>
      <c r="J2323">
        <v>1488694501</v>
      </c>
      <c r="K2323" t="b">
        <v>0</v>
      </c>
      <c r="L2323">
        <v>64</v>
      </c>
      <c r="M2323" t="b">
        <v>0</v>
      </c>
      <c r="N2323" s="11">
        <f t="shared" si="146"/>
        <v>39.120962394619681</v>
      </c>
      <c r="O2323" s="22">
        <f t="shared" si="144"/>
        <v>42799.260428240741</v>
      </c>
      <c r="P2323" s="18">
        <f t="shared" si="145"/>
        <v>42829.21876157407</v>
      </c>
      <c r="Q2323" t="s">
        <v>8298</v>
      </c>
      <c r="R2323" s="7">
        <f t="shared" si="147"/>
        <v>64.53125</v>
      </c>
      <c r="S2323" s="12" t="s">
        <v>8335</v>
      </c>
      <c r="T2323" t="s">
        <v>8351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7">
        <v>2700</v>
      </c>
      <c r="E2324">
        <v>85</v>
      </c>
      <c r="F2324" t="s">
        <v>8222</v>
      </c>
      <c r="G2324" t="s">
        <v>8224</v>
      </c>
      <c r="H2324" t="s">
        <v>8246</v>
      </c>
      <c r="I2324" s="9">
        <v>1491769769</v>
      </c>
      <c r="J2324">
        <v>1489181369</v>
      </c>
      <c r="K2324" t="b">
        <v>0</v>
      </c>
      <c r="L2324">
        <v>4</v>
      </c>
      <c r="M2324" t="b">
        <v>0</v>
      </c>
      <c r="N2324" s="11">
        <f t="shared" si="146"/>
        <v>3.1481481481481479</v>
      </c>
      <c r="O2324" s="22">
        <f t="shared" si="144"/>
        <v>42804.895474537043</v>
      </c>
      <c r="P2324" s="18">
        <f t="shared" si="145"/>
        <v>42834.853807870371</v>
      </c>
      <c r="Q2324" t="s">
        <v>8298</v>
      </c>
      <c r="R2324" s="7">
        <f t="shared" si="147"/>
        <v>21.25</v>
      </c>
      <c r="S2324" s="12" t="s">
        <v>8335</v>
      </c>
      <c r="T2324" t="s">
        <v>8351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7">
        <v>250</v>
      </c>
      <c r="E2325">
        <v>120</v>
      </c>
      <c r="F2325" t="s">
        <v>8222</v>
      </c>
      <c r="G2325" t="s">
        <v>8224</v>
      </c>
      <c r="H2325" t="s">
        <v>8246</v>
      </c>
      <c r="I2325" s="9">
        <v>1490033247</v>
      </c>
      <c r="J2325">
        <v>1489428447</v>
      </c>
      <c r="K2325" t="b">
        <v>0</v>
      </c>
      <c r="L2325">
        <v>4</v>
      </c>
      <c r="M2325" t="b">
        <v>0</v>
      </c>
      <c r="N2325" s="11">
        <f t="shared" si="146"/>
        <v>48</v>
      </c>
      <c r="O2325" s="22">
        <f t="shared" si="144"/>
        <v>42807.755173611105</v>
      </c>
      <c r="P2325" s="18">
        <f t="shared" si="145"/>
        <v>42814.755173611105</v>
      </c>
      <c r="Q2325" t="s">
        <v>8298</v>
      </c>
      <c r="R2325" s="7">
        <f t="shared" si="147"/>
        <v>30</v>
      </c>
      <c r="S2325" s="12" t="s">
        <v>8335</v>
      </c>
      <c r="T2325" t="s">
        <v>8351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7">
        <v>7500</v>
      </c>
      <c r="E2326">
        <v>1555</v>
      </c>
      <c r="F2326" t="s">
        <v>8222</v>
      </c>
      <c r="G2326" t="s">
        <v>8225</v>
      </c>
      <c r="H2326" t="s">
        <v>8247</v>
      </c>
      <c r="I2326" s="9">
        <v>1490559285</v>
      </c>
      <c r="J2326">
        <v>1487970885</v>
      </c>
      <c r="K2326" t="b">
        <v>0</v>
      </c>
      <c r="L2326">
        <v>61</v>
      </c>
      <c r="M2326" t="b">
        <v>0</v>
      </c>
      <c r="N2326" s="11">
        <f t="shared" si="146"/>
        <v>20.733333333333334</v>
      </c>
      <c r="O2326" s="22">
        <f t="shared" si="144"/>
        <v>42790.885243055556</v>
      </c>
      <c r="P2326" s="18">
        <f t="shared" si="145"/>
        <v>42820.843576388885</v>
      </c>
      <c r="Q2326" t="s">
        <v>8298</v>
      </c>
      <c r="R2326" s="7">
        <f t="shared" si="147"/>
        <v>25.491803278688526</v>
      </c>
      <c r="S2326" s="12" t="s">
        <v>8335</v>
      </c>
      <c r="T2326" t="s">
        <v>8351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7">
        <v>1000</v>
      </c>
      <c r="E2327">
        <v>80</v>
      </c>
      <c r="F2327" t="s">
        <v>8222</v>
      </c>
      <c r="G2327" t="s">
        <v>8224</v>
      </c>
      <c r="H2327" t="s">
        <v>8246</v>
      </c>
      <c r="I2327" s="9">
        <v>1490830331</v>
      </c>
      <c r="J2327">
        <v>1488241931</v>
      </c>
      <c r="K2327" t="b">
        <v>0</v>
      </c>
      <c r="L2327">
        <v>7</v>
      </c>
      <c r="M2327" t="b">
        <v>0</v>
      </c>
      <c r="N2327" s="11">
        <f t="shared" si="146"/>
        <v>8</v>
      </c>
      <c r="O2327" s="22">
        <f t="shared" si="144"/>
        <v>42794.022349537037</v>
      </c>
      <c r="P2327" s="18">
        <f t="shared" si="145"/>
        <v>42823.980682870373</v>
      </c>
      <c r="Q2327" t="s">
        <v>8298</v>
      </c>
      <c r="R2327" s="7">
        <f t="shared" si="147"/>
        <v>11.428571428571429</v>
      </c>
      <c r="S2327" s="12" t="s">
        <v>8335</v>
      </c>
      <c r="T2327" t="s">
        <v>8351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7">
        <v>15000</v>
      </c>
      <c r="E2328">
        <v>108</v>
      </c>
      <c r="F2328" t="s">
        <v>8222</v>
      </c>
      <c r="G2328" t="s">
        <v>8224</v>
      </c>
      <c r="H2328" t="s">
        <v>8246</v>
      </c>
      <c r="I2328" s="9">
        <v>1493571600</v>
      </c>
      <c r="J2328">
        <v>1489106948</v>
      </c>
      <c r="K2328" t="b">
        <v>0</v>
      </c>
      <c r="L2328">
        <v>1</v>
      </c>
      <c r="M2328" t="b">
        <v>0</v>
      </c>
      <c r="N2328" s="11">
        <f t="shared" si="146"/>
        <v>0.72</v>
      </c>
      <c r="O2328" s="22">
        <f t="shared" si="144"/>
        <v>42804.034120370372</v>
      </c>
      <c r="P2328" s="18">
        <f t="shared" si="145"/>
        <v>42855.708333333328</v>
      </c>
      <c r="Q2328" t="s">
        <v>8298</v>
      </c>
      <c r="R2328" s="7">
        <f t="shared" si="147"/>
        <v>108</v>
      </c>
      <c r="S2328" s="12" t="s">
        <v>8335</v>
      </c>
      <c r="T2328" t="s">
        <v>8351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7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>
        <f t="shared" si="146"/>
        <v>526.09431428571429</v>
      </c>
      <c r="O2329" s="22">
        <f t="shared" si="144"/>
        <v>41842.917129629634</v>
      </c>
      <c r="P2329" s="18">
        <f t="shared" si="145"/>
        <v>41877.917129629634</v>
      </c>
      <c r="Q2329" t="s">
        <v>8298</v>
      </c>
      <c r="R2329" s="7">
        <f t="shared" si="147"/>
        <v>54.883162444113267</v>
      </c>
      <c r="S2329" s="12" t="s">
        <v>8335</v>
      </c>
      <c r="T2329" t="s">
        <v>8351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7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9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>
        <f t="shared" si="146"/>
        <v>254.45000000000002</v>
      </c>
      <c r="O2330" s="22">
        <f t="shared" si="144"/>
        <v>42139.781678240746</v>
      </c>
      <c r="P2330" s="18">
        <f t="shared" si="145"/>
        <v>42169.781678240746</v>
      </c>
      <c r="Q2330" t="s">
        <v>8298</v>
      </c>
      <c r="R2330" s="7">
        <f t="shared" si="147"/>
        <v>47.383612662942269</v>
      </c>
      <c r="S2330" s="12" t="s">
        <v>8335</v>
      </c>
      <c r="T2330" t="s">
        <v>8351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7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9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>
        <f t="shared" si="146"/>
        <v>105.91999999999999</v>
      </c>
      <c r="O2331" s="22">
        <f t="shared" si="144"/>
        <v>41807.624374999999</v>
      </c>
      <c r="P2331" s="18">
        <f t="shared" si="145"/>
        <v>41837.624374999999</v>
      </c>
      <c r="Q2331" t="s">
        <v>8298</v>
      </c>
      <c r="R2331" s="7">
        <f t="shared" si="147"/>
        <v>211.84</v>
      </c>
      <c r="S2331" s="12" t="s">
        <v>8335</v>
      </c>
      <c r="T2331" t="s">
        <v>8351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7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9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>
        <f t="shared" si="146"/>
        <v>102.42285714285715</v>
      </c>
      <c r="O2332" s="22">
        <f t="shared" si="144"/>
        <v>42332.89980324074</v>
      </c>
      <c r="P2332" s="18">
        <f t="shared" si="145"/>
        <v>42363</v>
      </c>
      <c r="Q2332" t="s">
        <v>8298</v>
      </c>
      <c r="R2332" s="7">
        <f t="shared" si="147"/>
        <v>219.92638036809817</v>
      </c>
      <c r="S2332" s="12" t="s">
        <v>8335</v>
      </c>
      <c r="T2332" t="s">
        <v>8351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7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9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>
        <f t="shared" si="146"/>
        <v>144.31375</v>
      </c>
      <c r="O2333" s="22">
        <f t="shared" si="144"/>
        <v>41839.005671296298</v>
      </c>
      <c r="P2333" s="18">
        <f t="shared" si="145"/>
        <v>41869.005671296298</v>
      </c>
      <c r="Q2333" t="s">
        <v>8298</v>
      </c>
      <c r="R2333" s="7">
        <f t="shared" si="147"/>
        <v>40.795406360424032</v>
      </c>
      <c r="S2333" s="12" t="s">
        <v>8335</v>
      </c>
      <c r="T2333" t="s">
        <v>8351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7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9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>
        <f t="shared" si="146"/>
        <v>106.30800000000001</v>
      </c>
      <c r="O2334" s="22">
        <f t="shared" si="144"/>
        <v>42011.628136574072</v>
      </c>
      <c r="P2334" s="18">
        <f t="shared" si="145"/>
        <v>42041.628136574072</v>
      </c>
      <c r="Q2334" t="s">
        <v>8298</v>
      </c>
      <c r="R2334" s="7">
        <f t="shared" si="147"/>
        <v>75.502840909090907</v>
      </c>
      <c r="S2334" s="12" t="s">
        <v>8335</v>
      </c>
      <c r="T2334" t="s">
        <v>8351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7">
        <v>600</v>
      </c>
      <c r="E2335">
        <v>1273</v>
      </c>
      <c r="F2335" t="s">
        <v>8219</v>
      </c>
      <c r="G2335" t="s">
        <v>8224</v>
      </c>
      <c r="H2335" t="s">
        <v>8246</v>
      </c>
      <c r="I2335" s="9">
        <v>1401385800</v>
      </c>
      <c r="J2335">
        <v>1399563390</v>
      </c>
      <c r="K2335" t="b">
        <v>1</v>
      </c>
      <c r="L2335">
        <v>94</v>
      </c>
      <c r="M2335" t="b">
        <v>1</v>
      </c>
      <c r="N2335" s="11">
        <f t="shared" si="146"/>
        <v>212.16666666666666</v>
      </c>
      <c r="O2335" s="22">
        <f t="shared" si="144"/>
        <v>41767.650347222225</v>
      </c>
      <c r="P2335" s="18">
        <f t="shared" si="145"/>
        <v>41788.743055555555</v>
      </c>
      <c r="Q2335" t="s">
        <v>8298</v>
      </c>
      <c r="R2335" s="7">
        <f t="shared" si="147"/>
        <v>13.542553191489361</v>
      </c>
      <c r="S2335" s="12" t="s">
        <v>8335</v>
      </c>
      <c r="T2335" t="s">
        <v>8351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7">
        <v>4000</v>
      </c>
      <c r="E2336">
        <v>4078</v>
      </c>
      <c r="F2336" t="s">
        <v>8219</v>
      </c>
      <c r="G2336" t="s">
        <v>8224</v>
      </c>
      <c r="H2336" t="s">
        <v>8246</v>
      </c>
      <c r="I2336" s="9">
        <v>1415208840</v>
      </c>
      <c r="J2336">
        <v>1412611498</v>
      </c>
      <c r="K2336" t="b">
        <v>1</v>
      </c>
      <c r="L2336">
        <v>67</v>
      </c>
      <c r="M2336" t="b">
        <v>1</v>
      </c>
      <c r="N2336" s="11">
        <f t="shared" si="146"/>
        <v>101.95</v>
      </c>
      <c r="O2336" s="22">
        <f t="shared" si="144"/>
        <v>41918.670115740737</v>
      </c>
      <c r="P2336" s="18">
        <f t="shared" si="145"/>
        <v>41948.731944444444</v>
      </c>
      <c r="Q2336" t="s">
        <v>8298</v>
      </c>
      <c r="R2336" s="7">
        <f t="shared" si="147"/>
        <v>60.865671641791046</v>
      </c>
      <c r="S2336" s="12" t="s">
        <v>8335</v>
      </c>
      <c r="T2336" t="s">
        <v>8351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9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>
        <f t="shared" si="146"/>
        <v>102.27200000000001</v>
      </c>
      <c r="O2337" s="22">
        <f t="shared" si="144"/>
        <v>41771.572256944448</v>
      </c>
      <c r="P2337" s="18">
        <f t="shared" si="145"/>
        <v>41801.572256944448</v>
      </c>
      <c r="Q2337" t="s">
        <v>8298</v>
      </c>
      <c r="R2337" s="7">
        <f t="shared" si="147"/>
        <v>115.69230769230769</v>
      </c>
      <c r="S2337" s="12" t="s">
        <v>8335</v>
      </c>
      <c r="T2337" t="s">
        <v>8351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7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9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>
        <f t="shared" si="146"/>
        <v>520.73254999999995</v>
      </c>
      <c r="O2338" s="22">
        <f t="shared" si="144"/>
        <v>41666.924710648149</v>
      </c>
      <c r="P2338" s="18">
        <f t="shared" si="145"/>
        <v>41706.924710648149</v>
      </c>
      <c r="Q2338" t="s">
        <v>8298</v>
      </c>
      <c r="R2338" s="7">
        <f t="shared" si="147"/>
        <v>48.104623556581984</v>
      </c>
      <c r="S2338" s="12" t="s">
        <v>8335</v>
      </c>
      <c r="T2338" t="s">
        <v>8351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7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>
        <f t="shared" si="146"/>
        <v>110.65833333333333</v>
      </c>
      <c r="O2339" s="22">
        <f t="shared" si="144"/>
        <v>41786.640543981484</v>
      </c>
      <c r="P2339" s="18">
        <f t="shared" si="145"/>
        <v>41816.640543981484</v>
      </c>
      <c r="Q2339" t="s">
        <v>8298</v>
      </c>
      <c r="R2339" s="7">
        <f t="shared" si="147"/>
        <v>74.184357541899445</v>
      </c>
      <c r="S2339" s="12" t="s">
        <v>8335</v>
      </c>
      <c r="T2339" t="s">
        <v>8351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7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9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>
        <f t="shared" si="146"/>
        <v>101.14333333333335</v>
      </c>
      <c r="O2340" s="22">
        <f t="shared" si="144"/>
        <v>41789.896805555552</v>
      </c>
      <c r="P2340" s="18">
        <f t="shared" si="145"/>
        <v>41819.896805555552</v>
      </c>
      <c r="Q2340" t="s">
        <v>8298</v>
      </c>
      <c r="R2340" s="7">
        <f t="shared" si="147"/>
        <v>123.34552845528455</v>
      </c>
      <c r="S2340" s="12" t="s">
        <v>8335</v>
      </c>
      <c r="T2340" t="s">
        <v>8351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7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9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>
        <f t="shared" si="146"/>
        <v>294.20799999999997</v>
      </c>
      <c r="O2341" s="22">
        <f t="shared" si="144"/>
        <v>42692.79987268518</v>
      </c>
      <c r="P2341" s="18">
        <f t="shared" si="145"/>
        <v>42723.332638888889</v>
      </c>
      <c r="Q2341" t="s">
        <v>8298</v>
      </c>
      <c r="R2341" s="7">
        <f t="shared" si="147"/>
        <v>66.623188405797094</v>
      </c>
      <c r="S2341" s="12" t="s">
        <v>8335</v>
      </c>
      <c r="T2341" t="s">
        <v>8351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7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9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>
        <f t="shared" si="146"/>
        <v>105.77749999999999</v>
      </c>
      <c r="O2342" s="22">
        <f t="shared" si="144"/>
        <v>42643.642800925925</v>
      </c>
      <c r="P2342" s="18">
        <f t="shared" si="145"/>
        <v>42673.642800925925</v>
      </c>
      <c r="Q2342" t="s">
        <v>8298</v>
      </c>
      <c r="R2342" s="7">
        <f t="shared" si="147"/>
        <v>104.99007444168734</v>
      </c>
      <c r="S2342" s="12" t="s">
        <v>8335</v>
      </c>
      <c r="T2342" t="s">
        <v>8351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7">
        <v>5000</v>
      </c>
      <c r="E2343">
        <v>0</v>
      </c>
      <c r="F2343" t="s">
        <v>8220</v>
      </c>
      <c r="G2343" t="s">
        <v>8224</v>
      </c>
      <c r="H2343" t="s">
        <v>8246</v>
      </c>
      <c r="I2343" s="9">
        <v>1436729504</v>
      </c>
      <c r="J2343">
        <v>1434137504</v>
      </c>
      <c r="K2343" t="b">
        <v>0</v>
      </c>
      <c r="L2343">
        <v>0</v>
      </c>
      <c r="M2343" t="b">
        <v>0</v>
      </c>
      <c r="N2343" s="11">
        <f t="shared" si="146"/>
        <v>0</v>
      </c>
      <c r="O2343" s="22">
        <f t="shared" si="144"/>
        <v>42167.813703703709</v>
      </c>
      <c r="P2343" s="18">
        <f t="shared" si="145"/>
        <v>42197.813703703709</v>
      </c>
      <c r="Q2343" t="s">
        <v>8272</v>
      </c>
      <c r="R2343" s="7" t="e">
        <f t="shared" si="147"/>
        <v>#DIV/0!</v>
      </c>
      <c r="S2343" s="12" t="s">
        <v>8318</v>
      </c>
      <c r="T2343" t="s">
        <v>8319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7">
        <v>5500</v>
      </c>
      <c r="E2344">
        <v>0</v>
      </c>
      <c r="F2344" t="s">
        <v>8220</v>
      </c>
      <c r="G2344" t="s">
        <v>8224</v>
      </c>
      <c r="H2344" t="s">
        <v>8246</v>
      </c>
      <c r="I2344" s="9">
        <v>1412571600</v>
      </c>
      <c r="J2344">
        <v>1410799870</v>
      </c>
      <c r="K2344" t="b">
        <v>0</v>
      </c>
      <c r="L2344">
        <v>0</v>
      </c>
      <c r="M2344" t="b">
        <v>0</v>
      </c>
      <c r="N2344" s="11">
        <f t="shared" si="146"/>
        <v>0</v>
      </c>
      <c r="O2344" s="22">
        <f t="shared" si="144"/>
        <v>41897.702199074076</v>
      </c>
      <c r="P2344" s="18">
        <f t="shared" si="145"/>
        <v>41918.208333333336</v>
      </c>
      <c r="Q2344" t="s">
        <v>8272</v>
      </c>
      <c r="R2344" s="7" t="e">
        <f t="shared" si="147"/>
        <v>#DIV/0!</v>
      </c>
      <c r="S2344" s="12" t="s">
        <v>8318</v>
      </c>
      <c r="T2344" t="s">
        <v>8319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7">
        <v>10000</v>
      </c>
      <c r="E2345">
        <v>300</v>
      </c>
      <c r="F2345" t="s">
        <v>8220</v>
      </c>
      <c r="G2345" t="s">
        <v>8224</v>
      </c>
      <c r="H2345" t="s">
        <v>8246</v>
      </c>
      <c r="I2345" s="9">
        <v>1452282420</v>
      </c>
      <c r="J2345">
        <v>1447962505</v>
      </c>
      <c r="K2345" t="b">
        <v>0</v>
      </c>
      <c r="L2345">
        <v>1</v>
      </c>
      <c r="M2345" t="b">
        <v>0</v>
      </c>
      <c r="N2345" s="11">
        <f t="shared" si="146"/>
        <v>3</v>
      </c>
      <c r="O2345" s="22">
        <f t="shared" si="144"/>
        <v>42327.825289351851</v>
      </c>
      <c r="P2345" s="18">
        <f t="shared" si="145"/>
        <v>42377.82430555555</v>
      </c>
      <c r="Q2345" t="s">
        <v>8272</v>
      </c>
      <c r="R2345" s="7">
        <f t="shared" si="147"/>
        <v>300</v>
      </c>
      <c r="S2345" s="12" t="s">
        <v>8318</v>
      </c>
      <c r="T2345" t="s">
        <v>8319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7">
        <v>1000</v>
      </c>
      <c r="E2346">
        <v>1</v>
      </c>
      <c r="F2346" t="s">
        <v>8220</v>
      </c>
      <c r="G2346" t="s">
        <v>8229</v>
      </c>
      <c r="H2346" t="s">
        <v>8251</v>
      </c>
      <c r="I2346" s="9">
        <v>1466789269</v>
      </c>
      <c r="J2346">
        <v>1464197269</v>
      </c>
      <c r="K2346" t="b">
        <v>0</v>
      </c>
      <c r="L2346">
        <v>1</v>
      </c>
      <c r="M2346" t="b">
        <v>0</v>
      </c>
      <c r="N2346" s="11">
        <f t="shared" si="146"/>
        <v>0.1</v>
      </c>
      <c r="O2346" s="22">
        <f t="shared" si="144"/>
        <v>42515.727650462963</v>
      </c>
      <c r="P2346" s="18">
        <f t="shared" si="145"/>
        <v>42545.727650462963</v>
      </c>
      <c r="Q2346" t="s">
        <v>8272</v>
      </c>
      <c r="R2346" s="7">
        <f t="shared" si="147"/>
        <v>1</v>
      </c>
      <c r="S2346" s="12" t="s">
        <v>8318</v>
      </c>
      <c r="T2346" t="s">
        <v>8319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7">
        <v>3000</v>
      </c>
      <c r="E2347">
        <v>0</v>
      </c>
      <c r="F2347" t="s">
        <v>8220</v>
      </c>
      <c r="G2347" t="s">
        <v>8224</v>
      </c>
      <c r="H2347" t="s">
        <v>8246</v>
      </c>
      <c r="I2347" s="9">
        <v>1427845140</v>
      </c>
      <c r="J2347">
        <v>1424822556</v>
      </c>
      <c r="K2347" t="b">
        <v>0</v>
      </c>
      <c r="L2347">
        <v>0</v>
      </c>
      <c r="M2347" t="b">
        <v>0</v>
      </c>
      <c r="N2347" s="11">
        <f t="shared" si="146"/>
        <v>0</v>
      </c>
      <c r="O2347" s="22">
        <f t="shared" si="144"/>
        <v>42060.001805555556</v>
      </c>
      <c r="P2347" s="18">
        <f t="shared" si="145"/>
        <v>42094.985416666663</v>
      </c>
      <c r="Q2347" t="s">
        <v>8272</v>
      </c>
      <c r="R2347" s="7" t="e">
        <f t="shared" si="147"/>
        <v>#DIV/0!</v>
      </c>
      <c r="S2347" s="12" t="s">
        <v>8318</v>
      </c>
      <c r="T2347" t="s">
        <v>8319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7">
        <v>60000</v>
      </c>
      <c r="E2348">
        <v>39</v>
      </c>
      <c r="F2348" t="s">
        <v>8220</v>
      </c>
      <c r="G2348" t="s">
        <v>8224</v>
      </c>
      <c r="H2348" t="s">
        <v>8246</v>
      </c>
      <c r="I2348" s="9">
        <v>1476731431</v>
      </c>
      <c r="J2348">
        <v>1472843431</v>
      </c>
      <c r="K2348" t="b">
        <v>0</v>
      </c>
      <c r="L2348">
        <v>3</v>
      </c>
      <c r="M2348" t="b">
        <v>0</v>
      </c>
      <c r="N2348" s="11">
        <f t="shared" si="146"/>
        <v>6.5000000000000002E-2</v>
      </c>
      <c r="O2348" s="22">
        <f t="shared" si="144"/>
        <v>42615.79896990741</v>
      </c>
      <c r="P2348" s="18">
        <f t="shared" si="145"/>
        <v>42660.79896990741</v>
      </c>
      <c r="Q2348" t="s">
        <v>8272</v>
      </c>
      <c r="R2348" s="7">
        <f t="shared" si="147"/>
        <v>13</v>
      </c>
      <c r="S2348" s="12" t="s">
        <v>8318</v>
      </c>
      <c r="T2348" t="s">
        <v>8319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7">
        <v>1000</v>
      </c>
      <c r="E2349">
        <v>15</v>
      </c>
      <c r="F2349" t="s">
        <v>8220</v>
      </c>
      <c r="G2349" t="s">
        <v>8224</v>
      </c>
      <c r="H2349" t="s">
        <v>8246</v>
      </c>
      <c r="I2349" s="9">
        <v>1472135676</v>
      </c>
      <c r="J2349">
        <v>1469543676</v>
      </c>
      <c r="K2349" t="b">
        <v>0</v>
      </c>
      <c r="L2349">
        <v>1</v>
      </c>
      <c r="M2349" t="b">
        <v>0</v>
      </c>
      <c r="N2349" s="11">
        <f t="shared" si="146"/>
        <v>1.5</v>
      </c>
      <c r="O2349" s="22">
        <f t="shared" si="144"/>
        <v>42577.607361111113</v>
      </c>
      <c r="P2349" s="18">
        <f t="shared" si="145"/>
        <v>42607.607361111113</v>
      </c>
      <c r="Q2349" t="s">
        <v>8272</v>
      </c>
      <c r="R2349" s="7">
        <f t="shared" si="147"/>
        <v>15</v>
      </c>
      <c r="S2349" s="12" t="s">
        <v>8318</v>
      </c>
      <c r="T2349" t="s">
        <v>8319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7">
        <v>70000</v>
      </c>
      <c r="E2350">
        <v>270</v>
      </c>
      <c r="F2350" t="s">
        <v>8220</v>
      </c>
      <c r="G2350" t="s">
        <v>8224</v>
      </c>
      <c r="H2350" t="s">
        <v>8246</v>
      </c>
      <c r="I2350" s="9">
        <v>1456006938</v>
      </c>
      <c r="J2350">
        <v>1450822938</v>
      </c>
      <c r="K2350" t="b">
        <v>0</v>
      </c>
      <c r="L2350">
        <v>5</v>
      </c>
      <c r="M2350" t="b">
        <v>0</v>
      </c>
      <c r="N2350" s="11">
        <f t="shared" si="146"/>
        <v>0.38571428571428573</v>
      </c>
      <c r="O2350" s="22">
        <f t="shared" si="144"/>
        <v>42360.932152777779</v>
      </c>
      <c r="P2350" s="18">
        <f t="shared" si="145"/>
        <v>42420.932152777779</v>
      </c>
      <c r="Q2350" t="s">
        <v>8272</v>
      </c>
      <c r="R2350" s="7">
        <f t="shared" si="147"/>
        <v>54</v>
      </c>
      <c r="S2350" s="12" t="s">
        <v>8318</v>
      </c>
      <c r="T2350" t="s">
        <v>8319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7">
        <v>474900</v>
      </c>
      <c r="E2351">
        <v>0</v>
      </c>
      <c r="F2351" t="s">
        <v>8220</v>
      </c>
      <c r="G2351" t="s">
        <v>8235</v>
      </c>
      <c r="H2351" t="s">
        <v>8255</v>
      </c>
      <c r="I2351" s="9">
        <v>1439318228</v>
      </c>
      <c r="J2351">
        <v>1436812628</v>
      </c>
      <c r="K2351" t="b">
        <v>0</v>
      </c>
      <c r="L2351">
        <v>0</v>
      </c>
      <c r="M2351" t="b">
        <v>0</v>
      </c>
      <c r="N2351" s="11">
        <f t="shared" si="146"/>
        <v>0</v>
      </c>
      <c r="O2351" s="22">
        <f t="shared" si="144"/>
        <v>42198.775787037041</v>
      </c>
      <c r="P2351" s="18">
        <f t="shared" si="145"/>
        <v>42227.775787037041</v>
      </c>
      <c r="Q2351" t="s">
        <v>8272</v>
      </c>
      <c r="R2351" s="7" t="e">
        <f t="shared" si="147"/>
        <v>#DIV/0!</v>
      </c>
      <c r="S2351" s="12" t="s">
        <v>8318</v>
      </c>
      <c r="T2351" t="s">
        <v>8319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7">
        <v>50000</v>
      </c>
      <c r="E2352">
        <v>0</v>
      </c>
      <c r="F2352" t="s">
        <v>8220</v>
      </c>
      <c r="G2352" t="s">
        <v>8241</v>
      </c>
      <c r="H2352" t="s">
        <v>8249</v>
      </c>
      <c r="I2352" s="9">
        <v>1483474370</v>
      </c>
      <c r="J2352">
        <v>1480882370</v>
      </c>
      <c r="K2352" t="b">
        <v>0</v>
      </c>
      <c r="L2352">
        <v>0</v>
      </c>
      <c r="M2352" t="b">
        <v>0</v>
      </c>
      <c r="N2352" s="11">
        <f t="shared" si="146"/>
        <v>0</v>
      </c>
      <c r="O2352" s="22">
        <f t="shared" si="144"/>
        <v>42708.842245370368</v>
      </c>
      <c r="P2352" s="18">
        <f t="shared" si="145"/>
        <v>42738.842245370368</v>
      </c>
      <c r="Q2352" t="s">
        <v>8272</v>
      </c>
      <c r="R2352" s="7" t="e">
        <f t="shared" si="147"/>
        <v>#DIV/0!</v>
      </c>
      <c r="S2352" s="12" t="s">
        <v>8318</v>
      </c>
      <c r="T2352" t="s">
        <v>8319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7">
        <v>18900</v>
      </c>
      <c r="E2353">
        <v>108</v>
      </c>
      <c r="F2353" t="s">
        <v>8220</v>
      </c>
      <c r="G2353" t="s">
        <v>8228</v>
      </c>
      <c r="H2353" t="s">
        <v>8250</v>
      </c>
      <c r="I2353" s="9">
        <v>1430360739</v>
      </c>
      <c r="J2353">
        <v>1427768739</v>
      </c>
      <c r="K2353" t="b">
        <v>0</v>
      </c>
      <c r="L2353">
        <v>7</v>
      </c>
      <c r="M2353" t="b">
        <v>0</v>
      </c>
      <c r="N2353" s="11">
        <f t="shared" si="146"/>
        <v>0.5714285714285714</v>
      </c>
      <c r="O2353" s="22">
        <f t="shared" si="144"/>
        <v>42094.101145833338</v>
      </c>
      <c r="P2353" s="18">
        <f t="shared" si="145"/>
        <v>42124.101145833338</v>
      </c>
      <c r="Q2353" t="s">
        <v>8272</v>
      </c>
      <c r="R2353" s="7">
        <f t="shared" si="147"/>
        <v>15.428571428571429</v>
      </c>
      <c r="S2353" s="12" t="s">
        <v>8318</v>
      </c>
      <c r="T2353" t="s">
        <v>8319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7">
        <v>2000</v>
      </c>
      <c r="E2354">
        <v>0</v>
      </c>
      <c r="F2354" t="s">
        <v>8220</v>
      </c>
      <c r="G2354" t="s">
        <v>8224</v>
      </c>
      <c r="H2354" t="s">
        <v>8246</v>
      </c>
      <c r="I2354" s="9">
        <v>1433603552</v>
      </c>
      <c r="J2354">
        <v>1428419552</v>
      </c>
      <c r="K2354" t="b">
        <v>0</v>
      </c>
      <c r="L2354">
        <v>0</v>
      </c>
      <c r="M2354" t="b">
        <v>0</v>
      </c>
      <c r="N2354" s="11">
        <f t="shared" si="146"/>
        <v>0</v>
      </c>
      <c r="O2354" s="22">
        <f t="shared" si="144"/>
        <v>42101.633703703701</v>
      </c>
      <c r="P2354" s="18">
        <f t="shared" si="145"/>
        <v>42161.633703703701</v>
      </c>
      <c r="Q2354" t="s">
        <v>8272</v>
      </c>
      <c r="R2354" s="7" t="e">
        <f t="shared" si="147"/>
        <v>#DIV/0!</v>
      </c>
      <c r="S2354" s="12" t="s">
        <v>8318</v>
      </c>
      <c r="T2354" t="s">
        <v>8319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7">
        <v>1000</v>
      </c>
      <c r="E2355">
        <v>0</v>
      </c>
      <c r="F2355" t="s">
        <v>8220</v>
      </c>
      <c r="G2355" t="s">
        <v>8224</v>
      </c>
      <c r="H2355" t="s">
        <v>8246</v>
      </c>
      <c r="I2355" s="9">
        <v>1429632822</v>
      </c>
      <c r="J2355">
        <v>1428596022</v>
      </c>
      <c r="K2355" t="b">
        <v>0</v>
      </c>
      <c r="L2355">
        <v>0</v>
      </c>
      <c r="M2355" t="b">
        <v>0</v>
      </c>
      <c r="N2355" s="11">
        <f t="shared" si="146"/>
        <v>0</v>
      </c>
      <c r="O2355" s="22">
        <f t="shared" si="144"/>
        <v>42103.676180555558</v>
      </c>
      <c r="P2355" s="18">
        <f t="shared" si="145"/>
        <v>42115.676180555558</v>
      </c>
      <c r="Q2355" t="s">
        <v>8272</v>
      </c>
      <c r="R2355" s="7" t="e">
        <f t="shared" si="147"/>
        <v>#DIV/0!</v>
      </c>
      <c r="S2355" s="12" t="s">
        <v>8318</v>
      </c>
      <c r="T2355" t="s">
        <v>8319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7">
        <v>35000</v>
      </c>
      <c r="E2356">
        <v>25</v>
      </c>
      <c r="F2356" t="s">
        <v>8220</v>
      </c>
      <c r="G2356" t="s">
        <v>8224</v>
      </c>
      <c r="H2356" t="s">
        <v>8246</v>
      </c>
      <c r="I2356" s="9">
        <v>1420910460</v>
      </c>
      <c r="J2356">
        <v>1415726460</v>
      </c>
      <c r="K2356" t="b">
        <v>0</v>
      </c>
      <c r="L2356">
        <v>1</v>
      </c>
      <c r="M2356" t="b">
        <v>0</v>
      </c>
      <c r="N2356" s="11">
        <f t="shared" si="146"/>
        <v>7.1428571428571425E-2</v>
      </c>
      <c r="O2356" s="22">
        <f t="shared" si="144"/>
        <v>41954.722916666666</v>
      </c>
      <c r="P2356" s="18">
        <f t="shared" si="145"/>
        <v>42014.722916666666</v>
      </c>
      <c r="Q2356" t="s">
        <v>8272</v>
      </c>
      <c r="R2356" s="7">
        <f t="shared" si="147"/>
        <v>25</v>
      </c>
      <c r="S2356" s="12" t="s">
        <v>8318</v>
      </c>
      <c r="T2356" t="s">
        <v>8319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7">
        <v>8000</v>
      </c>
      <c r="E2357">
        <v>55</v>
      </c>
      <c r="F2357" t="s">
        <v>8220</v>
      </c>
      <c r="G2357" t="s">
        <v>8226</v>
      </c>
      <c r="H2357" t="s">
        <v>8248</v>
      </c>
      <c r="I2357" s="9">
        <v>1430604136</v>
      </c>
      <c r="J2357">
        <v>1428012136</v>
      </c>
      <c r="K2357" t="b">
        <v>0</v>
      </c>
      <c r="L2357">
        <v>2</v>
      </c>
      <c r="M2357" t="b">
        <v>0</v>
      </c>
      <c r="N2357" s="11">
        <f t="shared" si="146"/>
        <v>0.6875</v>
      </c>
      <c r="O2357" s="22">
        <f t="shared" si="144"/>
        <v>42096.918240740735</v>
      </c>
      <c r="P2357" s="18">
        <f t="shared" si="145"/>
        <v>42126.918240740735</v>
      </c>
      <c r="Q2357" t="s">
        <v>8272</v>
      </c>
      <c r="R2357" s="7">
        <f t="shared" si="147"/>
        <v>27.5</v>
      </c>
      <c r="S2357" s="12" t="s">
        <v>8318</v>
      </c>
      <c r="T2357" t="s">
        <v>8319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7">
        <v>10000</v>
      </c>
      <c r="E2358">
        <v>0</v>
      </c>
      <c r="F2358" t="s">
        <v>8220</v>
      </c>
      <c r="G2358" t="s">
        <v>8233</v>
      </c>
      <c r="H2358" t="s">
        <v>8249</v>
      </c>
      <c r="I2358" s="9">
        <v>1433530104</v>
      </c>
      <c r="J2358">
        <v>1430938104</v>
      </c>
      <c r="K2358" t="b">
        <v>0</v>
      </c>
      <c r="L2358">
        <v>0</v>
      </c>
      <c r="M2358" t="b">
        <v>0</v>
      </c>
      <c r="N2358" s="11">
        <f t="shared" si="146"/>
        <v>0</v>
      </c>
      <c r="O2358" s="22">
        <f t="shared" si="144"/>
        <v>42130.78361111111</v>
      </c>
      <c r="P2358" s="18">
        <f t="shared" si="145"/>
        <v>42160.78361111111</v>
      </c>
      <c r="Q2358" t="s">
        <v>8272</v>
      </c>
      <c r="R2358" s="7" t="e">
        <f t="shared" si="147"/>
        <v>#DIV/0!</v>
      </c>
      <c r="S2358" s="12" t="s">
        <v>8318</v>
      </c>
      <c r="T2358" t="s">
        <v>8319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7">
        <v>27000</v>
      </c>
      <c r="E2359">
        <v>0</v>
      </c>
      <c r="F2359" t="s">
        <v>8220</v>
      </c>
      <c r="G2359" t="s">
        <v>8225</v>
      </c>
      <c r="H2359" t="s">
        <v>8247</v>
      </c>
      <c r="I2359" s="9">
        <v>1445093578</v>
      </c>
      <c r="J2359">
        <v>1442501578</v>
      </c>
      <c r="K2359" t="b">
        <v>0</v>
      </c>
      <c r="L2359">
        <v>0</v>
      </c>
      <c r="M2359" t="b">
        <v>0</v>
      </c>
      <c r="N2359" s="11">
        <f t="shared" si="146"/>
        <v>0</v>
      </c>
      <c r="O2359" s="22">
        <f t="shared" si="144"/>
        <v>42264.620115740734</v>
      </c>
      <c r="P2359" s="18">
        <f t="shared" si="145"/>
        <v>42294.620115740734</v>
      </c>
      <c r="Q2359" t="s">
        <v>8272</v>
      </c>
      <c r="R2359" s="7" t="e">
        <f t="shared" si="147"/>
        <v>#DIV/0!</v>
      </c>
      <c r="S2359" s="12" t="s">
        <v>8318</v>
      </c>
      <c r="T2359" t="s">
        <v>8319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7">
        <v>1500</v>
      </c>
      <c r="E2360">
        <v>0</v>
      </c>
      <c r="F2360" t="s">
        <v>8220</v>
      </c>
      <c r="G2360" t="s">
        <v>8225</v>
      </c>
      <c r="H2360" t="s">
        <v>8247</v>
      </c>
      <c r="I2360" s="9">
        <v>1422664740</v>
      </c>
      <c r="J2360">
        <v>1417818036</v>
      </c>
      <c r="K2360" t="b">
        <v>0</v>
      </c>
      <c r="L2360">
        <v>0</v>
      </c>
      <c r="M2360" t="b">
        <v>0</v>
      </c>
      <c r="N2360" s="11">
        <f t="shared" si="146"/>
        <v>0</v>
      </c>
      <c r="O2360" s="22">
        <f t="shared" si="144"/>
        <v>41978.930972222224</v>
      </c>
      <c r="P2360" s="18">
        <f t="shared" si="145"/>
        <v>42035.027083333334</v>
      </c>
      <c r="Q2360" t="s">
        <v>8272</v>
      </c>
      <c r="R2360" s="7" t="e">
        <f t="shared" si="147"/>
        <v>#DIV/0!</v>
      </c>
      <c r="S2360" s="12" t="s">
        <v>8318</v>
      </c>
      <c r="T2360" t="s">
        <v>8319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7">
        <v>7500</v>
      </c>
      <c r="E2361">
        <v>1101</v>
      </c>
      <c r="F2361" t="s">
        <v>8220</v>
      </c>
      <c r="G2361" t="s">
        <v>8224</v>
      </c>
      <c r="H2361" t="s">
        <v>8246</v>
      </c>
      <c r="I2361" s="9">
        <v>1438616124</v>
      </c>
      <c r="J2361">
        <v>1433432124</v>
      </c>
      <c r="K2361" t="b">
        <v>0</v>
      </c>
      <c r="L2361">
        <v>3</v>
      </c>
      <c r="M2361" t="b">
        <v>0</v>
      </c>
      <c r="N2361" s="11">
        <f t="shared" si="146"/>
        <v>14.680000000000001</v>
      </c>
      <c r="O2361" s="22">
        <f t="shared" si="144"/>
        <v>42159.649583333332</v>
      </c>
      <c r="P2361" s="18">
        <f t="shared" si="145"/>
        <v>42219.649583333332</v>
      </c>
      <c r="Q2361" t="s">
        <v>8272</v>
      </c>
      <c r="R2361" s="7">
        <f t="shared" si="147"/>
        <v>367</v>
      </c>
      <c r="S2361" s="12" t="s">
        <v>8318</v>
      </c>
      <c r="T2361" t="s">
        <v>8319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7">
        <v>5000</v>
      </c>
      <c r="E2362">
        <v>2</v>
      </c>
      <c r="F2362" t="s">
        <v>8220</v>
      </c>
      <c r="G2362" t="s">
        <v>8229</v>
      </c>
      <c r="H2362" t="s">
        <v>8251</v>
      </c>
      <c r="I2362" s="9">
        <v>1454864280</v>
      </c>
      <c r="J2362">
        <v>1452272280</v>
      </c>
      <c r="K2362" t="b">
        <v>0</v>
      </c>
      <c r="L2362">
        <v>1</v>
      </c>
      <c r="M2362" t="b">
        <v>0</v>
      </c>
      <c r="N2362" s="11">
        <f t="shared" si="146"/>
        <v>0.04</v>
      </c>
      <c r="O2362" s="22">
        <f t="shared" si="144"/>
        <v>42377.70694444445</v>
      </c>
      <c r="P2362" s="18">
        <f t="shared" si="145"/>
        <v>42407.70694444445</v>
      </c>
      <c r="Q2362" t="s">
        <v>8272</v>
      </c>
      <c r="R2362" s="7">
        <f t="shared" si="147"/>
        <v>2</v>
      </c>
      <c r="S2362" s="12" t="s">
        <v>8318</v>
      </c>
      <c r="T2362" t="s">
        <v>8319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7">
        <v>200</v>
      </c>
      <c r="E2363">
        <v>0</v>
      </c>
      <c r="F2363" t="s">
        <v>8220</v>
      </c>
      <c r="G2363" t="s">
        <v>8229</v>
      </c>
      <c r="H2363" t="s">
        <v>8251</v>
      </c>
      <c r="I2363" s="9">
        <v>1462053600</v>
      </c>
      <c r="J2363">
        <v>1459975008</v>
      </c>
      <c r="K2363" t="b">
        <v>0</v>
      </c>
      <c r="L2363">
        <v>0</v>
      </c>
      <c r="M2363" t="b">
        <v>0</v>
      </c>
      <c r="N2363" s="11">
        <f t="shared" si="146"/>
        <v>0</v>
      </c>
      <c r="O2363" s="22">
        <f t="shared" si="144"/>
        <v>42466.858888888892</v>
      </c>
      <c r="P2363" s="18">
        <f t="shared" si="145"/>
        <v>42490.916666666672</v>
      </c>
      <c r="Q2363" t="s">
        <v>8272</v>
      </c>
      <c r="R2363" s="7" t="e">
        <f t="shared" si="147"/>
        <v>#DIV/0!</v>
      </c>
      <c r="S2363" s="12" t="s">
        <v>8318</v>
      </c>
      <c r="T2363" t="s">
        <v>8319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7">
        <v>420</v>
      </c>
      <c r="E2364">
        <v>120</v>
      </c>
      <c r="F2364" t="s">
        <v>8220</v>
      </c>
      <c r="G2364" t="s">
        <v>8224</v>
      </c>
      <c r="H2364" t="s">
        <v>8246</v>
      </c>
      <c r="I2364" s="9">
        <v>1418315470</v>
      </c>
      <c r="J2364">
        <v>1415723470</v>
      </c>
      <c r="K2364" t="b">
        <v>0</v>
      </c>
      <c r="L2364">
        <v>2</v>
      </c>
      <c r="M2364" t="b">
        <v>0</v>
      </c>
      <c r="N2364" s="11">
        <f t="shared" si="146"/>
        <v>28.571428571428569</v>
      </c>
      <c r="O2364" s="22">
        <f t="shared" si="144"/>
        <v>41954.688310185185</v>
      </c>
      <c r="P2364" s="18">
        <f t="shared" si="145"/>
        <v>41984.688310185185</v>
      </c>
      <c r="Q2364" t="s">
        <v>8272</v>
      </c>
      <c r="R2364" s="7">
        <f t="shared" si="147"/>
        <v>60</v>
      </c>
      <c r="S2364" s="12" t="s">
        <v>8318</v>
      </c>
      <c r="T2364" t="s">
        <v>8319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7">
        <v>175000</v>
      </c>
      <c r="E2365">
        <v>0</v>
      </c>
      <c r="F2365" t="s">
        <v>8220</v>
      </c>
      <c r="G2365" t="s">
        <v>8224</v>
      </c>
      <c r="H2365" t="s">
        <v>8246</v>
      </c>
      <c r="I2365" s="9">
        <v>1451348200</v>
      </c>
      <c r="J2365">
        <v>1447460200</v>
      </c>
      <c r="K2365" t="b">
        <v>0</v>
      </c>
      <c r="L2365">
        <v>0</v>
      </c>
      <c r="M2365" t="b">
        <v>0</v>
      </c>
      <c r="N2365" s="11">
        <f t="shared" si="146"/>
        <v>0</v>
      </c>
      <c r="O2365" s="22">
        <f t="shared" si="144"/>
        <v>42322.011574074073</v>
      </c>
      <c r="P2365" s="18">
        <f t="shared" si="145"/>
        <v>42367.011574074073</v>
      </c>
      <c r="Q2365" t="s">
        <v>8272</v>
      </c>
      <c r="R2365" s="7" t="e">
        <f t="shared" si="147"/>
        <v>#DIV/0!</v>
      </c>
      <c r="S2365" s="12" t="s">
        <v>8318</v>
      </c>
      <c r="T2365" t="s">
        <v>8319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7">
        <v>128</v>
      </c>
      <c r="E2366">
        <v>0</v>
      </c>
      <c r="F2366" t="s">
        <v>8220</v>
      </c>
      <c r="G2366" t="s">
        <v>8224</v>
      </c>
      <c r="H2366" t="s">
        <v>8246</v>
      </c>
      <c r="I2366" s="9">
        <v>1445898356</v>
      </c>
      <c r="J2366">
        <v>1441146356</v>
      </c>
      <c r="K2366" t="b">
        <v>0</v>
      </c>
      <c r="L2366">
        <v>0</v>
      </c>
      <c r="M2366" t="b">
        <v>0</v>
      </c>
      <c r="N2366" s="11">
        <f t="shared" si="146"/>
        <v>0</v>
      </c>
      <c r="O2366" s="22">
        <f t="shared" si="144"/>
        <v>42248.934675925921</v>
      </c>
      <c r="P2366" s="18">
        <f t="shared" si="145"/>
        <v>42303.934675925921</v>
      </c>
      <c r="Q2366" t="s">
        <v>8272</v>
      </c>
      <c r="R2366" s="7" t="e">
        <f t="shared" si="147"/>
        <v>#DIV/0!</v>
      </c>
      <c r="S2366" s="12" t="s">
        <v>8318</v>
      </c>
      <c r="T2366" t="s">
        <v>8319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7">
        <v>1000</v>
      </c>
      <c r="E2367">
        <v>0</v>
      </c>
      <c r="F2367" t="s">
        <v>8220</v>
      </c>
      <c r="G2367" t="s">
        <v>8237</v>
      </c>
      <c r="H2367" t="s">
        <v>8249</v>
      </c>
      <c r="I2367" s="9">
        <v>1453071600</v>
      </c>
      <c r="J2367">
        <v>1449596425</v>
      </c>
      <c r="K2367" t="b">
        <v>0</v>
      </c>
      <c r="L2367">
        <v>0</v>
      </c>
      <c r="M2367" t="b">
        <v>0</v>
      </c>
      <c r="N2367" s="11">
        <f t="shared" si="146"/>
        <v>0</v>
      </c>
      <c r="O2367" s="22">
        <f t="shared" si="144"/>
        <v>42346.736400462964</v>
      </c>
      <c r="P2367" s="18">
        <f t="shared" si="145"/>
        <v>42386.958333333328</v>
      </c>
      <c r="Q2367" t="s">
        <v>8272</v>
      </c>
      <c r="R2367" s="7" t="e">
        <f t="shared" si="147"/>
        <v>#DIV/0!</v>
      </c>
      <c r="S2367" s="12" t="s">
        <v>8318</v>
      </c>
      <c r="T2367" t="s">
        <v>8319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7">
        <v>25000</v>
      </c>
      <c r="E2368">
        <v>2630</v>
      </c>
      <c r="F2368" t="s">
        <v>8220</v>
      </c>
      <c r="G2368" t="s">
        <v>8225</v>
      </c>
      <c r="H2368" t="s">
        <v>8247</v>
      </c>
      <c r="I2368" s="9">
        <v>1445431533</v>
      </c>
      <c r="J2368">
        <v>1442839533</v>
      </c>
      <c r="K2368" t="b">
        <v>0</v>
      </c>
      <c r="L2368">
        <v>27</v>
      </c>
      <c r="M2368" t="b">
        <v>0</v>
      </c>
      <c r="N2368" s="11">
        <f t="shared" si="146"/>
        <v>10.52</v>
      </c>
      <c r="O2368" s="22">
        <f t="shared" si="144"/>
        <v>42268.531631944439</v>
      </c>
      <c r="P2368" s="18">
        <f t="shared" si="145"/>
        <v>42298.531631944439</v>
      </c>
      <c r="Q2368" t="s">
        <v>8272</v>
      </c>
      <c r="R2368" s="7">
        <f t="shared" si="147"/>
        <v>97.407407407407405</v>
      </c>
      <c r="S2368" s="12" t="s">
        <v>8318</v>
      </c>
      <c r="T2368" t="s">
        <v>8319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7">
        <v>50000</v>
      </c>
      <c r="E2369">
        <v>670</v>
      </c>
      <c r="F2369" t="s">
        <v>8220</v>
      </c>
      <c r="G2369" t="s">
        <v>8224</v>
      </c>
      <c r="H2369" t="s">
        <v>8246</v>
      </c>
      <c r="I2369" s="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>
        <f t="shared" si="146"/>
        <v>1.34</v>
      </c>
      <c r="O2369" s="22">
        <f t="shared" si="144"/>
        <v>42425.970092592594</v>
      </c>
      <c r="P2369" s="18">
        <f t="shared" si="145"/>
        <v>42485.928425925929</v>
      </c>
      <c r="Q2369" t="s">
        <v>8272</v>
      </c>
      <c r="R2369" s="7">
        <f t="shared" si="147"/>
        <v>47.857142857142854</v>
      </c>
      <c r="S2369" s="12" t="s">
        <v>8318</v>
      </c>
      <c r="T2369" t="s">
        <v>8319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7">
        <v>40000</v>
      </c>
      <c r="E2370">
        <v>100</v>
      </c>
      <c r="F2370" t="s">
        <v>8220</v>
      </c>
      <c r="G2370" t="s">
        <v>8224</v>
      </c>
      <c r="H2370" t="s">
        <v>8246</v>
      </c>
      <c r="I2370" s="9">
        <v>1429028365</v>
      </c>
      <c r="J2370">
        <v>1425143965</v>
      </c>
      <c r="K2370" t="b">
        <v>0</v>
      </c>
      <c r="L2370">
        <v>2</v>
      </c>
      <c r="M2370" t="b">
        <v>0</v>
      </c>
      <c r="N2370" s="11">
        <f t="shared" si="146"/>
        <v>0.25</v>
      </c>
      <c r="O2370" s="22">
        <f t="shared" ref="O2370:O2433" si="148">(((J2370/60)/60)/24)+DATE(1970,1,1)</f>
        <v>42063.721817129626</v>
      </c>
      <c r="P2370" s="18">
        <f t="shared" ref="P2370:P2433" si="149">(((I2370/60)/60)/24)+DATE(1970,1,1)</f>
        <v>42108.680150462969</v>
      </c>
      <c r="Q2370" t="s">
        <v>8272</v>
      </c>
      <c r="R2370" s="7">
        <f t="shared" si="147"/>
        <v>50</v>
      </c>
      <c r="S2370" s="12" t="s">
        <v>8318</v>
      </c>
      <c r="T2370" t="s">
        <v>8319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7">
        <v>25000</v>
      </c>
      <c r="E2371">
        <v>0</v>
      </c>
      <c r="F2371" t="s">
        <v>8220</v>
      </c>
      <c r="G2371" t="s">
        <v>8224</v>
      </c>
      <c r="H2371" t="s">
        <v>8246</v>
      </c>
      <c r="I2371" s="9">
        <v>1455132611</v>
      </c>
      <c r="J2371">
        <v>1452540611</v>
      </c>
      <c r="K2371" t="b">
        <v>0</v>
      </c>
      <c r="L2371">
        <v>0</v>
      </c>
      <c r="M2371" t="b">
        <v>0</v>
      </c>
      <c r="N2371" s="11">
        <f t="shared" ref="N2371:N2434" si="150">E2371/D2371*100</f>
        <v>0</v>
      </c>
      <c r="O2371" s="22">
        <f t="shared" si="148"/>
        <v>42380.812627314815</v>
      </c>
      <c r="P2371" s="18">
        <f t="shared" si="149"/>
        <v>42410.812627314815</v>
      </c>
      <c r="Q2371" t="s">
        <v>8272</v>
      </c>
      <c r="R2371" s="7" t="e">
        <f t="shared" ref="R2371:R2434" si="151">E2371/L2371</f>
        <v>#DIV/0!</v>
      </c>
      <c r="S2371" s="12" t="s">
        <v>8318</v>
      </c>
      <c r="T2371" t="s">
        <v>8319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7">
        <v>25000</v>
      </c>
      <c r="E2372">
        <v>82</v>
      </c>
      <c r="F2372" t="s">
        <v>8220</v>
      </c>
      <c r="G2372" t="s">
        <v>8224</v>
      </c>
      <c r="H2372" t="s">
        <v>8246</v>
      </c>
      <c r="I2372" s="9">
        <v>1418877141</v>
      </c>
      <c r="J2372">
        <v>1416285141</v>
      </c>
      <c r="K2372" t="b">
        <v>0</v>
      </c>
      <c r="L2372">
        <v>4</v>
      </c>
      <c r="M2372" t="b">
        <v>0</v>
      </c>
      <c r="N2372" s="11">
        <f t="shared" si="150"/>
        <v>0.32800000000000001</v>
      </c>
      <c r="O2372" s="22">
        <f t="shared" si="148"/>
        <v>41961.18913194444</v>
      </c>
      <c r="P2372" s="18">
        <f t="shared" si="149"/>
        <v>41991.18913194444</v>
      </c>
      <c r="Q2372" t="s">
        <v>8272</v>
      </c>
      <c r="R2372" s="7">
        <f t="shared" si="151"/>
        <v>20.5</v>
      </c>
      <c r="S2372" s="12" t="s">
        <v>8318</v>
      </c>
      <c r="T2372" t="s">
        <v>8319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7">
        <v>2000</v>
      </c>
      <c r="E2373">
        <v>0</v>
      </c>
      <c r="F2373" t="s">
        <v>8220</v>
      </c>
      <c r="G2373" t="s">
        <v>8224</v>
      </c>
      <c r="H2373" t="s">
        <v>8246</v>
      </c>
      <c r="I2373" s="9">
        <v>1435257596</v>
      </c>
      <c r="J2373">
        <v>1432665596</v>
      </c>
      <c r="K2373" t="b">
        <v>0</v>
      </c>
      <c r="L2373">
        <v>0</v>
      </c>
      <c r="M2373" t="b">
        <v>0</v>
      </c>
      <c r="N2373" s="11">
        <f t="shared" si="150"/>
        <v>0</v>
      </c>
      <c r="O2373" s="22">
        <f t="shared" si="148"/>
        <v>42150.777731481481</v>
      </c>
      <c r="P2373" s="18">
        <f t="shared" si="149"/>
        <v>42180.777731481481</v>
      </c>
      <c r="Q2373" t="s">
        <v>8272</v>
      </c>
      <c r="R2373" s="7" t="e">
        <f t="shared" si="151"/>
        <v>#DIV/0!</v>
      </c>
      <c r="S2373" s="12" t="s">
        <v>8318</v>
      </c>
      <c r="T2373" t="s">
        <v>8319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7">
        <v>5500</v>
      </c>
      <c r="E2374">
        <v>180</v>
      </c>
      <c r="F2374" t="s">
        <v>8220</v>
      </c>
      <c r="G2374" t="s">
        <v>8226</v>
      </c>
      <c r="H2374" t="s">
        <v>8248</v>
      </c>
      <c r="I2374" s="9">
        <v>1429839571</v>
      </c>
      <c r="J2374">
        <v>1427247571</v>
      </c>
      <c r="K2374" t="b">
        <v>0</v>
      </c>
      <c r="L2374">
        <v>6</v>
      </c>
      <c r="M2374" t="b">
        <v>0</v>
      </c>
      <c r="N2374" s="11">
        <f t="shared" si="150"/>
        <v>3.2727272727272729</v>
      </c>
      <c r="O2374" s="22">
        <f t="shared" si="148"/>
        <v>42088.069108796291</v>
      </c>
      <c r="P2374" s="18">
        <f t="shared" si="149"/>
        <v>42118.069108796291</v>
      </c>
      <c r="Q2374" t="s">
        <v>8272</v>
      </c>
      <c r="R2374" s="7">
        <f t="shared" si="151"/>
        <v>30</v>
      </c>
      <c r="S2374" s="12" t="s">
        <v>8318</v>
      </c>
      <c r="T2374" t="s">
        <v>8319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7">
        <v>850000</v>
      </c>
      <c r="E2375">
        <v>50</v>
      </c>
      <c r="F2375" t="s">
        <v>8220</v>
      </c>
      <c r="G2375" t="s">
        <v>8235</v>
      </c>
      <c r="H2375" t="s">
        <v>8255</v>
      </c>
      <c r="I2375" s="9">
        <v>1440863624</v>
      </c>
      <c r="J2375">
        <v>1438271624</v>
      </c>
      <c r="K2375" t="b">
        <v>0</v>
      </c>
      <c r="L2375">
        <v>1</v>
      </c>
      <c r="M2375" t="b">
        <v>0</v>
      </c>
      <c r="N2375" s="11">
        <f t="shared" si="150"/>
        <v>5.8823529411764705E-3</v>
      </c>
      <c r="O2375" s="22">
        <f t="shared" si="148"/>
        <v>42215.662314814821</v>
      </c>
      <c r="P2375" s="18">
        <f t="shared" si="149"/>
        <v>42245.662314814821</v>
      </c>
      <c r="Q2375" t="s">
        <v>8272</v>
      </c>
      <c r="R2375" s="7">
        <f t="shared" si="151"/>
        <v>50</v>
      </c>
      <c r="S2375" s="12" t="s">
        <v>8318</v>
      </c>
      <c r="T2375" t="s">
        <v>8319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7">
        <v>22000</v>
      </c>
      <c r="E2376">
        <v>10</v>
      </c>
      <c r="F2376" t="s">
        <v>8220</v>
      </c>
      <c r="G2376" t="s">
        <v>8224</v>
      </c>
      <c r="H2376" t="s">
        <v>8246</v>
      </c>
      <c r="I2376" s="9">
        <v>1423772060</v>
      </c>
      <c r="J2376">
        <v>1421180060</v>
      </c>
      <c r="K2376" t="b">
        <v>0</v>
      </c>
      <c r="L2376">
        <v>1</v>
      </c>
      <c r="M2376" t="b">
        <v>0</v>
      </c>
      <c r="N2376" s="11">
        <f t="shared" si="150"/>
        <v>4.5454545454545456E-2</v>
      </c>
      <c r="O2376" s="22">
        <f t="shared" si="148"/>
        <v>42017.843287037031</v>
      </c>
      <c r="P2376" s="18">
        <f t="shared" si="149"/>
        <v>42047.843287037031</v>
      </c>
      <c r="Q2376" t="s">
        <v>8272</v>
      </c>
      <c r="R2376" s="7">
        <f t="shared" si="151"/>
        <v>10</v>
      </c>
      <c r="S2376" s="12" t="s">
        <v>8318</v>
      </c>
      <c r="T2376" t="s">
        <v>8319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7">
        <v>10000</v>
      </c>
      <c r="E2377">
        <v>0</v>
      </c>
      <c r="F2377" t="s">
        <v>8220</v>
      </c>
      <c r="G2377" t="s">
        <v>8224</v>
      </c>
      <c r="H2377" t="s">
        <v>8246</v>
      </c>
      <c r="I2377" s="9">
        <v>1473451437</v>
      </c>
      <c r="J2377">
        <v>1470859437</v>
      </c>
      <c r="K2377" t="b">
        <v>0</v>
      </c>
      <c r="L2377">
        <v>0</v>
      </c>
      <c r="M2377" t="b">
        <v>0</v>
      </c>
      <c r="N2377" s="11">
        <f t="shared" si="150"/>
        <v>0</v>
      </c>
      <c r="O2377" s="22">
        <f t="shared" si="148"/>
        <v>42592.836076388892</v>
      </c>
      <c r="P2377" s="18">
        <f t="shared" si="149"/>
        <v>42622.836076388892</v>
      </c>
      <c r="Q2377" t="s">
        <v>8272</v>
      </c>
      <c r="R2377" s="7" t="e">
        <f t="shared" si="151"/>
        <v>#DIV/0!</v>
      </c>
      <c r="S2377" s="12" t="s">
        <v>8318</v>
      </c>
      <c r="T2377" t="s">
        <v>8319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7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9">
        <v>1449785566</v>
      </c>
      <c r="J2378">
        <v>1447193566</v>
      </c>
      <c r="K2378" t="b">
        <v>0</v>
      </c>
      <c r="L2378">
        <v>4</v>
      </c>
      <c r="M2378" t="b">
        <v>0</v>
      </c>
      <c r="N2378" s="11">
        <f t="shared" si="150"/>
        <v>10.877666666666666</v>
      </c>
      <c r="O2378" s="22">
        <f t="shared" si="148"/>
        <v>42318.925532407404</v>
      </c>
      <c r="P2378" s="18">
        <f t="shared" si="149"/>
        <v>42348.925532407404</v>
      </c>
      <c r="Q2378" t="s">
        <v>8272</v>
      </c>
      <c r="R2378" s="7">
        <f t="shared" si="151"/>
        <v>81.582499999999996</v>
      </c>
      <c r="S2378" s="12" t="s">
        <v>8318</v>
      </c>
      <c r="T2378" t="s">
        <v>8319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7">
        <v>2500</v>
      </c>
      <c r="E2379">
        <v>0</v>
      </c>
      <c r="F2379" t="s">
        <v>8220</v>
      </c>
      <c r="G2379" t="s">
        <v>8229</v>
      </c>
      <c r="H2379" t="s">
        <v>8251</v>
      </c>
      <c r="I2379" s="9">
        <v>1480110783</v>
      </c>
      <c r="J2379">
        <v>1477515183</v>
      </c>
      <c r="K2379" t="b">
        <v>0</v>
      </c>
      <c r="L2379">
        <v>0</v>
      </c>
      <c r="M2379" t="b">
        <v>0</v>
      </c>
      <c r="N2379" s="11">
        <f t="shared" si="150"/>
        <v>0</v>
      </c>
      <c r="O2379" s="22">
        <f t="shared" si="148"/>
        <v>42669.870173611111</v>
      </c>
      <c r="P2379" s="18">
        <f t="shared" si="149"/>
        <v>42699.911840277782</v>
      </c>
      <c r="Q2379" t="s">
        <v>8272</v>
      </c>
      <c r="R2379" s="7" t="e">
        <f t="shared" si="151"/>
        <v>#DIV/0!</v>
      </c>
      <c r="S2379" s="12" t="s">
        <v>8318</v>
      </c>
      <c r="T2379" t="s">
        <v>8319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7">
        <v>110000</v>
      </c>
      <c r="E2380">
        <v>0</v>
      </c>
      <c r="F2380" t="s">
        <v>8220</v>
      </c>
      <c r="G2380" t="s">
        <v>8224</v>
      </c>
      <c r="H2380" t="s">
        <v>8246</v>
      </c>
      <c r="I2380" s="9">
        <v>1440548330</v>
      </c>
      <c r="J2380">
        <v>1438042730</v>
      </c>
      <c r="K2380" t="b">
        <v>0</v>
      </c>
      <c r="L2380">
        <v>0</v>
      </c>
      <c r="M2380" t="b">
        <v>0</v>
      </c>
      <c r="N2380" s="11">
        <f t="shared" si="150"/>
        <v>0</v>
      </c>
      <c r="O2380" s="22">
        <f t="shared" si="148"/>
        <v>42213.013078703705</v>
      </c>
      <c r="P2380" s="18">
        <f t="shared" si="149"/>
        <v>42242.013078703705</v>
      </c>
      <c r="Q2380" t="s">
        <v>8272</v>
      </c>
      <c r="R2380" s="7" t="e">
        <f t="shared" si="151"/>
        <v>#DIV/0!</v>
      </c>
      <c r="S2380" s="12" t="s">
        <v>8318</v>
      </c>
      <c r="T2380" t="s">
        <v>8319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7">
        <v>30000</v>
      </c>
      <c r="E2381">
        <v>0</v>
      </c>
      <c r="F2381" t="s">
        <v>8220</v>
      </c>
      <c r="G2381" t="s">
        <v>8224</v>
      </c>
      <c r="H2381" t="s">
        <v>8246</v>
      </c>
      <c r="I2381" s="9">
        <v>1444004616</v>
      </c>
      <c r="J2381">
        <v>1440116616</v>
      </c>
      <c r="K2381" t="b">
        <v>0</v>
      </c>
      <c r="L2381">
        <v>0</v>
      </c>
      <c r="M2381" t="b">
        <v>0</v>
      </c>
      <c r="N2381" s="11">
        <f t="shared" si="150"/>
        <v>0</v>
      </c>
      <c r="O2381" s="22">
        <f t="shared" si="148"/>
        <v>42237.016388888893</v>
      </c>
      <c r="P2381" s="18">
        <f t="shared" si="149"/>
        <v>42282.016388888893</v>
      </c>
      <c r="Q2381" t="s">
        <v>8272</v>
      </c>
      <c r="R2381" s="7" t="e">
        <f t="shared" si="151"/>
        <v>#DIV/0!</v>
      </c>
      <c r="S2381" s="12" t="s">
        <v>8318</v>
      </c>
      <c r="T2381" t="s">
        <v>8319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7">
        <v>15000</v>
      </c>
      <c r="E2382">
        <v>55</v>
      </c>
      <c r="F2382" t="s">
        <v>8220</v>
      </c>
      <c r="G2382" t="s">
        <v>8224</v>
      </c>
      <c r="H2382" t="s">
        <v>8246</v>
      </c>
      <c r="I2382" s="9">
        <v>1443726142</v>
      </c>
      <c r="J2382">
        <v>1441134142</v>
      </c>
      <c r="K2382" t="b">
        <v>0</v>
      </c>
      <c r="L2382">
        <v>3</v>
      </c>
      <c r="M2382" t="b">
        <v>0</v>
      </c>
      <c r="N2382" s="11">
        <f t="shared" si="150"/>
        <v>0.36666666666666664</v>
      </c>
      <c r="O2382" s="22">
        <f t="shared" si="148"/>
        <v>42248.793310185181</v>
      </c>
      <c r="P2382" s="18">
        <f t="shared" si="149"/>
        <v>42278.793310185181</v>
      </c>
      <c r="Q2382" t="s">
        <v>8272</v>
      </c>
      <c r="R2382" s="7">
        <f t="shared" si="151"/>
        <v>18.333333333333332</v>
      </c>
      <c r="S2382" s="12" t="s">
        <v>8318</v>
      </c>
      <c r="T2382" t="s">
        <v>8319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7">
        <v>86350</v>
      </c>
      <c r="E2383">
        <v>1571</v>
      </c>
      <c r="F2383" t="s">
        <v>8220</v>
      </c>
      <c r="G2383" t="s">
        <v>8224</v>
      </c>
      <c r="H2383" t="s">
        <v>8246</v>
      </c>
      <c r="I2383" s="9">
        <v>1428704848</v>
      </c>
      <c r="J2383">
        <v>1426112848</v>
      </c>
      <c r="K2383" t="b">
        <v>0</v>
      </c>
      <c r="L2383">
        <v>7</v>
      </c>
      <c r="M2383" t="b">
        <v>0</v>
      </c>
      <c r="N2383" s="11">
        <f t="shared" si="150"/>
        <v>1.8193398957730169</v>
      </c>
      <c r="O2383" s="22">
        <f t="shared" si="148"/>
        <v>42074.935740740737</v>
      </c>
      <c r="P2383" s="18">
        <f t="shared" si="149"/>
        <v>42104.935740740737</v>
      </c>
      <c r="Q2383" t="s">
        <v>8272</v>
      </c>
      <c r="R2383" s="7">
        <f t="shared" si="151"/>
        <v>224.42857142857142</v>
      </c>
      <c r="S2383" s="12" t="s">
        <v>8318</v>
      </c>
      <c r="T2383" t="s">
        <v>8319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7">
        <v>3000</v>
      </c>
      <c r="E2384">
        <v>75</v>
      </c>
      <c r="F2384" t="s">
        <v>8220</v>
      </c>
      <c r="G2384" t="s">
        <v>8224</v>
      </c>
      <c r="H2384" t="s">
        <v>8246</v>
      </c>
      <c r="I2384" s="9">
        <v>1438662603</v>
      </c>
      <c r="J2384">
        <v>1436502603</v>
      </c>
      <c r="K2384" t="b">
        <v>0</v>
      </c>
      <c r="L2384">
        <v>2</v>
      </c>
      <c r="M2384" t="b">
        <v>0</v>
      </c>
      <c r="N2384" s="11">
        <f t="shared" si="150"/>
        <v>2.5</v>
      </c>
      <c r="O2384" s="22">
        <f t="shared" si="148"/>
        <v>42195.187534722223</v>
      </c>
      <c r="P2384" s="18">
        <f t="shared" si="149"/>
        <v>42220.187534722223</v>
      </c>
      <c r="Q2384" t="s">
        <v>8272</v>
      </c>
      <c r="R2384" s="7">
        <f t="shared" si="151"/>
        <v>37.5</v>
      </c>
      <c r="S2384" s="12" t="s">
        <v>8318</v>
      </c>
      <c r="T2384" t="s">
        <v>8319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7">
        <v>10000</v>
      </c>
      <c r="E2385">
        <v>435</v>
      </c>
      <c r="F2385" t="s">
        <v>8220</v>
      </c>
      <c r="G2385" t="s">
        <v>8228</v>
      </c>
      <c r="H2385" t="s">
        <v>8250</v>
      </c>
      <c r="I2385" s="9">
        <v>1424568107</v>
      </c>
      <c r="J2385">
        <v>1421976107</v>
      </c>
      <c r="K2385" t="b">
        <v>0</v>
      </c>
      <c r="L2385">
        <v>3</v>
      </c>
      <c r="M2385" t="b">
        <v>0</v>
      </c>
      <c r="N2385" s="11">
        <f t="shared" si="150"/>
        <v>4.3499999999999996</v>
      </c>
      <c r="O2385" s="22">
        <f t="shared" si="148"/>
        <v>42027.056793981479</v>
      </c>
      <c r="P2385" s="18">
        <f t="shared" si="149"/>
        <v>42057.056793981479</v>
      </c>
      <c r="Q2385" t="s">
        <v>8272</v>
      </c>
      <c r="R2385" s="7">
        <f t="shared" si="151"/>
        <v>145</v>
      </c>
      <c r="S2385" s="12" t="s">
        <v>8318</v>
      </c>
      <c r="T2385" t="s">
        <v>8319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7">
        <v>1000</v>
      </c>
      <c r="E2386">
        <v>8</v>
      </c>
      <c r="F2386" t="s">
        <v>8220</v>
      </c>
      <c r="G2386" t="s">
        <v>8224</v>
      </c>
      <c r="H2386" t="s">
        <v>8246</v>
      </c>
      <c r="I2386" s="9">
        <v>1415932643</v>
      </c>
      <c r="J2386">
        <v>1413337043</v>
      </c>
      <c r="K2386" t="b">
        <v>0</v>
      </c>
      <c r="L2386">
        <v>8</v>
      </c>
      <c r="M2386" t="b">
        <v>0</v>
      </c>
      <c r="N2386" s="11">
        <f t="shared" si="150"/>
        <v>0.8</v>
      </c>
      <c r="O2386" s="22">
        <f t="shared" si="148"/>
        <v>41927.067627314813</v>
      </c>
      <c r="P2386" s="18">
        <f t="shared" si="149"/>
        <v>41957.109293981484</v>
      </c>
      <c r="Q2386" t="s">
        <v>8272</v>
      </c>
      <c r="R2386" s="7">
        <f t="shared" si="151"/>
        <v>1</v>
      </c>
      <c r="S2386" s="12" t="s">
        <v>8318</v>
      </c>
      <c r="T2386" t="s">
        <v>8319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7">
        <v>65000</v>
      </c>
      <c r="E2387">
        <v>788</v>
      </c>
      <c r="F2387" t="s">
        <v>8220</v>
      </c>
      <c r="G2387" t="s">
        <v>8224</v>
      </c>
      <c r="H2387" t="s">
        <v>8246</v>
      </c>
      <c r="I2387" s="9">
        <v>1438793432</v>
      </c>
      <c r="J2387">
        <v>1436201432</v>
      </c>
      <c r="K2387" t="b">
        <v>0</v>
      </c>
      <c r="L2387">
        <v>7</v>
      </c>
      <c r="M2387" t="b">
        <v>0</v>
      </c>
      <c r="N2387" s="11">
        <f t="shared" si="150"/>
        <v>1.2123076923076923</v>
      </c>
      <c r="O2387" s="22">
        <f t="shared" si="148"/>
        <v>42191.70175925926</v>
      </c>
      <c r="P2387" s="18">
        <f t="shared" si="149"/>
        <v>42221.70175925926</v>
      </c>
      <c r="Q2387" t="s">
        <v>8272</v>
      </c>
      <c r="R2387" s="7">
        <f t="shared" si="151"/>
        <v>112.57142857142857</v>
      </c>
      <c r="S2387" s="12" t="s">
        <v>8318</v>
      </c>
      <c r="T2387" t="s">
        <v>8319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7">
        <v>30000</v>
      </c>
      <c r="E2388">
        <v>0</v>
      </c>
      <c r="F2388" t="s">
        <v>8220</v>
      </c>
      <c r="G2388" t="s">
        <v>8229</v>
      </c>
      <c r="H2388" t="s">
        <v>8251</v>
      </c>
      <c r="I2388" s="9">
        <v>1420920424</v>
      </c>
      <c r="J2388">
        <v>1415736424</v>
      </c>
      <c r="K2388" t="b">
        <v>0</v>
      </c>
      <c r="L2388">
        <v>0</v>
      </c>
      <c r="M2388" t="b">
        <v>0</v>
      </c>
      <c r="N2388" s="11">
        <f t="shared" si="150"/>
        <v>0</v>
      </c>
      <c r="O2388" s="22">
        <f t="shared" si="148"/>
        <v>41954.838240740741</v>
      </c>
      <c r="P2388" s="18">
        <f t="shared" si="149"/>
        <v>42014.838240740741</v>
      </c>
      <c r="Q2388" t="s">
        <v>8272</v>
      </c>
      <c r="R2388" s="7" t="e">
        <f t="shared" si="151"/>
        <v>#DIV/0!</v>
      </c>
      <c r="S2388" s="12" t="s">
        <v>8318</v>
      </c>
      <c r="T2388" t="s">
        <v>8319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7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9">
        <v>1469199740</v>
      </c>
      <c r="J2389">
        <v>1465311740</v>
      </c>
      <c r="K2389" t="b">
        <v>0</v>
      </c>
      <c r="L2389">
        <v>3</v>
      </c>
      <c r="M2389" t="b">
        <v>0</v>
      </c>
      <c r="N2389" s="11">
        <f t="shared" si="150"/>
        <v>0.68399999999999994</v>
      </c>
      <c r="O2389" s="22">
        <f t="shared" si="148"/>
        <v>42528.626620370371</v>
      </c>
      <c r="P2389" s="18">
        <f t="shared" si="149"/>
        <v>42573.626620370371</v>
      </c>
      <c r="Q2389" t="s">
        <v>8272</v>
      </c>
      <c r="R2389" s="7">
        <f t="shared" si="151"/>
        <v>342</v>
      </c>
      <c r="S2389" s="12" t="s">
        <v>8318</v>
      </c>
      <c r="T2389" t="s">
        <v>8319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7">
        <v>37000</v>
      </c>
      <c r="E2390">
        <v>463</v>
      </c>
      <c r="F2390" t="s">
        <v>8220</v>
      </c>
      <c r="G2390" t="s">
        <v>8224</v>
      </c>
      <c r="H2390" t="s">
        <v>8246</v>
      </c>
      <c r="I2390" s="9">
        <v>1421350140</v>
      </c>
      <c r="J2390">
        <v>1418761759</v>
      </c>
      <c r="K2390" t="b">
        <v>0</v>
      </c>
      <c r="L2390">
        <v>8</v>
      </c>
      <c r="M2390" t="b">
        <v>0</v>
      </c>
      <c r="N2390" s="11">
        <f t="shared" si="150"/>
        <v>1.2513513513513512</v>
      </c>
      <c r="O2390" s="22">
        <f t="shared" si="148"/>
        <v>41989.853692129633</v>
      </c>
      <c r="P2390" s="18">
        <f t="shared" si="149"/>
        <v>42019.811805555553</v>
      </c>
      <c r="Q2390" t="s">
        <v>8272</v>
      </c>
      <c r="R2390" s="7">
        <f t="shared" si="151"/>
        <v>57.875</v>
      </c>
      <c r="S2390" s="12" t="s">
        <v>8318</v>
      </c>
      <c r="T2390" t="s">
        <v>8319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7">
        <v>16000</v>
      </c>
      <c r="E2391">
        <v>30</v>
      </c>
      <c r="F2391" t="s">
        <v>8220</v>
      </c>
      <c r="G2391" t="s">
        <v>8230</v>
      </c>
      <c r="H2391" t="s">
        <v>8249</v>
      </c>
      <c r="I2391" s="9">
        <v>1437861540</v>
      </c>
      <c r="J2391">
        <v>1435160452</v>
      </c>
      <c r="K2391" t="b">
        <v>0</v>
      </c>
      <c r="L2391">
        <v>1</v>
      </c>
      <c r="M2391" t="b">
        <v>0</v>
      </c>
      <c r="N2391" s="11">
        <f t="shared" si="150"/>
        <v>0.1875</v>
      </c>
      <c r="O2391" s="22">
        <f t="shared" si="148"/>
        <v>42179.653379629628</v>
      </c>
      <c r="P2391" s="18">
        <f t="shared" si="149"/>
        <v>42210.915972222225</v>
      </c>
      <c r="Q2391" t="s">
        <v>8272</v>
      </c>
      <c r="R2391" s="7">
        <f t="shared" si="151"/>
        <v>30</v>
      </c>
      <c r="S2391" s="12" t="s">
        <v>8318</v>
      </c>
      <c r="T2391" t="s">
        <v>8319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7">
        <v>510000</v>
      </c>
      <c r="E2392">
        <v>0</v>
      </c>
      <c r="F2392" t="s">
        <v>8220</v>
      </c>
      <c r="G2392" t="s">
        <v>8226</v>
      </c>
      <c r="H2392" t="s">
        <v>8248</v>
      </c>
      <c r="I2392" s="9">
        <v>1420352264</v>
      </c>
      <c r="J2392">
        <v>1416896264</v>
      </c>
      <c r="K2392" t="b">
        <v>0</v>
      </c>
      <c r="L2392">
        <v>0</v>
      </c>
      <c r="M2392" t="b">
        <v>0</v>
      </c>
      <c r="N2392" s="11">
        <f t="shared" si="150"/>
        <v>0</v>
      </c>
      <c r="O2392" s="22">
        <f t="shared" si="148"/>
        <v>41968.262314814812</v>
      </c>
      <c r="P2392" s="18">
        <f t="shared" si="149"/>
        <v>42008.262314814812</v>
      </c>
      <c r="Q2392" t="s">
        <v>8272</v>
      </c>
      <c r="R2392" s="7" t="e">
        <f t="shared" si="151"/>
        <v>#DIV/0!</v>
      </c>
      <c r="S2392" s="12" t="s">
        <v>8318</v>
      </c>
      <c r="T2392" t="s">
        <v>8319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7">
        <v>20000</v>
      </c>
      <c r="E2393">
        <v>25</v>
      </c>
      <c r="F2393" t="s">
        <v>8220</v>
      </c>
      <c r="G2393" t="s">
        <v>8224</v>
      </c>
      <c r="H2393" t="s">
        <v>8246</v>
      </c>
      <c r="I2393" s="9">
        <v>1427825044</v>
      </c>
      <c r="J2393">
        <v>1425236644</v>
      </c>
      <c r="K2393" t="b">
        <v>0</v>
      </c>
      <c r="L2393">
        <v>1</v>
      </c>
      <c r="M2393" t="b">
        <v>0</v>
      </c>
      <c r="N2393" s="11">
        <f t="shared" si="150"/>
        <v>0.125</v>
      </c>
      <c r="O2393" s="22">
        <f t="shared" si="148"/>
        <v>42064.794490740736</v>
      </c>
      <c r="P2393" s="18">
        <f t="shared" si="149"/>
        <v>42094.752824074079</v>
      </c>
      <c r="Q2393" t="s">
        <v>8272</v>
      </c>
      <c r="R2393" s="7">
        <f t="shared" si="151"/>
        <v>25</v>
      </c>
      <c r="S2393" s="12" t="s">
        <v>8318</v>
      </c>
      <c r="T2393" t="s">
        <v>8319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7">
        <v>4200</v>
      </c>
      <c r="E2394">
        <v>0</v>
      </c>
      <c r="F2394" t="s">
        <v>8220</v>
      </c>
      <c r="G2394" t="s">
        <v>8224</v>
      </c>
      <c r="H2394" t="s">
        <v>8246</v>
      </c>
      <c r="I2394" s="9">
        <v>1446087223</v>
      </c>
      <c r="J2394">
        <v>1443495223</v>
      </c>
      <c r="K2394" t="b">
        <v>0</v>
      </c>
      <c r="L2394">
        <v>0</v>
      </c>
      <c r="M2394" t="b">
        <v>0</v>
      </c>
      <c r="N2394" s="11">
        <f t="shared" si="150"/>
        <v>0</v>
      </c>
      <c r="O2394" s="22">
        <f t="shared" si="148"/>
        <v>42276.120636574073</v>
      </c>
      <c r="P2394" s="18">
        <f t="shared" si="149"/>
        <v>42306.120636574073</v>
      </c>
      <c r="Q2394" t="s">
        <v>8272</v>
      </c>
      <c r="R2394" s="7" t="e">
        <f t="shared" si="151"/>
        <v>#DIV/0!</v>
      </c>
      <c r="S2394" s="12" t="s">
        <v>8318</v>
      </c>
      <c r="T2394" t="s">
        <v>8319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7">
        <v>100000</v>
      </c>
      <c r="E2395">
        <v>50</v>
      </c>
      <c r="F2395" t="s">
        <v>8220</v>
      </c>
      <c r="G2395" t="s">
        <v>8224</v>
      </c>
      <c r="H2395" t="s">
        <v>8246</v>
      </c>
      <c r="I2395" s="9">
        <v>1439048017</v>
      </c>
      <c r="J2395">
        <v>1436456017</v>
      </c>
      <c r="K2395" t="b">
        <v>0</v>
      </c>
      <c r="L2395">
        <v>1</v>
      </c>
      <c r="M2395" t="b">
        <v>0</v>
      </c>
      <c r="N2395" s="11">
        <f t="shared" si="150"/>
        <v>0.05</v>
      </c>
      <c r="O2395" s="22">
        <f t="shared" si="148"/>
        <v>42194.648344907408</v>
      </c>
      <c r="P2395" s="18">
        <f t="shared" si="149"/>
        <v>42224.648344907408</v>
      </c>
      <c r="Q2395" t="s">
        <v>8272</v>
      </c>
      <c r="R2395" s="7">
        <f t="shared" si="151"/>
        <v>50</v>
      </c>
      <c r="S2395" s="12" t="s">
        <v>8318</v>
      </c>
      <c r="T2395" t="s">
        <v>8319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7">
        <v>5000</v>
      </c>
      <c r="E2396">
        <v>3</v>
      </c>
      <c r="F2396" t="s">
        <v>8220</v>
      </c>
      <c r="G2396" t="s">
        <v>8241</v>
      </c>
      <c r="H2396" t="s">
        <v>8249</v>
      </c>
      <c r="I2396" s="9">
        <v>1424940093</v>
      </c>
      <c r="J2396">
        <v>1422348093</v>
      </c>
      <c r="K2396" t="b">
        <v>0</v>
      </c>
      <c r="L2396">
        <v>2</v>
      </c>
      <c r="M2396" t="b">
        <v>0</v>
      </c>
      <c r="N2396" s="11">
        <f t="shared" si="150"/>
        <v>0.06</v>
      </c>
      <c r="O2396" s="22">
        <f t="shared" si="148"/>
        <v>42031.362187499995</v>
      </c>
      <c r="P2396" s="18">
        <f t="shared" si="149"/>
        <v>42061.362187499995</v>
      </c>
      <c r="Q2396" t="s">
        <v>8272</v>
      </c>
      <c r="R2396" s="7">
        <f t="shared" si="151"/>
        <v>1.5</v>
      </c>
      <c r="S2396" s="12" t="s">
        <v>8318</v>
      </c>
      <c r="T2396" t="s">
        <v>8319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7">
        <v>33000</v>
      </c>
      <c r="E2397">
        <v>0</v>
      </c>
      <c r="F2397" t="s">
        <v>8220</v>
      </c>
      <c r="G2397" t="s">
        <v>8224</v>
      </c>
      <c r="H2397" t="s">
        <v>8246</v>
      </c>
      <c r="I2397" s="9">
        <v>1484038620</v>
      </c>
      <c r="J2397">
        <v>1481597687</v>
      </c>
      <c r="K2397" t="b">
        <v>0</v>
      </c>
      <c r="L2397">
        <v>0</v>
      </c>
      <c r="M2397" t="b">
        <v>0</v>
      </c>
      <c r="N2397" s="11">
        <f t="shared" si="150"/>
        <v>0</v>
      </c>
      <c r="O2397" s="22">
        <f t="shared" si="148"/>
        <v>42717.121377314819</v>
      </c>
      <c r="P2397" s="18">
        <f t="shared" si="149"/>
        <v>42745.372916666667</v>
      </c>
      <c r="Q2397" t="s">
        <v>8272</v>
      </c>
      <c r="R2397" s="7" t="e">
        <f t="shared" si="151"/>
        <v>#DIV/0!</v>
      </c>
      <c r="S2397" s="12" t="s">
        <v>8318</v>
      </c>
      <c r="T2397" t="s">
        <v>8319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7">
        <v>5000</v>
      </c>
      <c r="E2398">
        <v>10</v>
      </c>
      <c r="F2398" t="s">
        <v>8220</v>
      </c>
      <c r="G2398" t="s">
        <v>8240</v>
      </c>
      <c r="H2398" t="s">
        <v>8257</v>
      </c>
      <c r="I2398" s="9">
        <v>1444940558</v>
      </c>
      <c r="J2398">
        <v>1442348558</v>
      </c>
      <c r="K2398" t="b">
        <v>0</v>
      </c>
      <c r="L2398">
        <v>1</v>
      </c>
      <c r="M2398" t="b">
        <v>0</v>
      </c>
      <c r="N2398" s="11">
        <f t="shared" si="150"/>
        <v>0.2</v>
      </c>
      <c r="O2398" s="22">
        <f t="shared" si="148"/>
        <v>42262.849050925928</v>
      </c>
      <c r="P2398" s="18">
        <f t="shared" si="149"/>
        <v>42292.849050925928</v>
      </c>
      <c r="Q2398" t="s">
        <v>8272</v>
      </c>
      <c r="R2398" s="7">
        <f t="shared" si="151"/>
        <v>10</v>
      </c>
      <c r="S2398" s="12" t="s">
        <v>8318</v>
      </c>
      <c r="T2398" t="s">
        <v>8319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7">
        <v>124000</v>
      </c>
      <c r="E2399">
        <v>0</v>
      </c>
      <c r="F2399" t="s">
        <v>8220</v>
      </c>
      <c r="G2399" t="s">
        <v>8224</v>
      </c>
      <c r="H2399" t="s">
        <v>8246</v>
      </c>
      <c r="I2399" s="9">
        <v>1420233256</v>
      </c>
      <c r="J2399">
        <v>1417641256</v>
      </c>
      <c r="K2399" t="b">
        <v>0</v>
      </c>
      <c r="L2399">
        <v>0</v>
      </c>
      <c r="M2399" t="b">
        <v>0</v>
      </c>
      <c r="N2399" s="11">
        <f t="shared" si="150"/>
        <v>0</v>
      </c>
      <c r="O2399" s="22">
        <f t="shared" si="148"/>
        <v>41976.88490740741</v>
      </c>
      <c r="P2399" s="18">
        <f t="shared" si="149"/>
        <v>42006.88490740741</v>
      </c>
      <c r="Q2399" t="s">
        <v>8272</v>
      </c>
      <c r="R2399" s="7" t="e">
        <f t="shared" si="151"/>
        <v>#DIV/0!</v>
      </c>
      <c r="S2399" s="12" t="s">
        <v>8318</v>
      </c>
      <c r="T2399" t="s">
        <v>8319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7">
        <v>4000</v>
      </c>
      <c r="E2400">
        <v>0</v>
      </c>
      <c r="F2400" t="s">
        <v>8220</v>
      </c>
      <c r="G2400" t="s">
        <v>8224</v>
      </c>
      <c r="H2400" t="s">
        <v>8246</v>
      </c>
      <c r="I2400" s="9">
        <v>1435874384</v>
      </c>
      <c r="J2400">
        <v>1433282384</v>
      </c>
      <c r="K2400" t="b">
        <v>0</v>
      </c>
      <c r="L2400">
        <v>0</v>
      </c>
      <c r="M2400" t="b">
        <v>0</v>
      </c>
      <c r="N2400" s="11">
        <f t="shared" si="150"/>
        <v>0</v>
      </c>
      <c r="O2400" s="22">
        <f t="shared" si="148"/>
        <v>42157.916481481487</v>
      </c>
      <c r="P2400" s="18">
        <f t="shared" si="149"/>
        <v>42187.916481481487</v>
      </c>
      <c r="Q2400" t="s">
        <v>8272</v>
      </c>
      <c r="R2400" s="7" t="e">
        <f t="shared" si="151"/>
        <v>#DIV/0!</v>
      </c>
      <c r="S2400" s="12" t="s">
        <v>8318</v>
      </c>
      <c r="T2400" t="s">
        <v>8319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7">
        <v>13000</v>
      </c>
      <c r="E2401">
        <v>0</v>
      </c>
      <c r="F2401" t="s">
        <v>8220</v>
      </c>
      <c r="G2401" t="s">
        <v>8235</v>
      </c>
      <c r="H2401" t="s">
        <v>8255</v>
      </c>
      <c r="I2401" s="9">
        <v>1418934506</v>
      </c>
      <c r="J2401">
        <v>1415910506</v>
      </c>
      <c r="K2401" t="b">
        <v>0</v>
      </c>
      <c r="L2401">
        <v>0</v>
      </c>
      <c r="M2401" t="b">
        <v>0</v>
      </c>
      <c r="N2401" s="11">
        <f t="shared" si="150"/>
        <v>0</v>
      </c>
      <c r="O2401" s="22">
        <f t="shared" si="148"/>
        <v>41956.853078703702</v>
      </c>
      <c r="P2401" s="18">
        <f t="shared" si="149"/>
        <v>41991.853078703702</v>
      </c>
      <c r="Q2401" t="s">
        <v>8272</v>
      </c>
      <c r="R2401" s="7" t="e">
        <f t="shared" si="151"/>
        <v>#DIV/0!</v>
      </c>
      <c r="S2401" s="12" t="s">
        <v>8318</v>
      </c>
      <c r="T2401" t="s">
        <v>8319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7">
        <v>50000</v>
      </c>
      <c r="E2402">
        <v>0</v>
      </c>
      <c r="F2402" t="s">
        <v>8220</v>
      </c>
      <c r="G2402" t="s">
        <v>8226</v>
      </c>
      <c r="H2402" t="s">
        <v>8248</v>
      </c>
      <c r="I2402" s="9">
        <v>1460615164</v>
      </c>
      <c r="J2402">
        <v>1458023164</v>
      </c>
      <c r="K2402" t="b">
        <v>0</v>
      </c>
      <c r="L2402">
        <v>0</v>
      </c>
      <c r="M2402" t="b">
        <v>0</v>
      </c>
      <c r="N2402" s="11">
        <f t="shared" si="150"/>
        <v>0</v>
      </c>
      <c r="O2402" s="22">
        <f t="shared" si="148"/>
        <v>42444.268101851849</v>
      </c>
      <c r="P2402" s="18">
        <f t="shared" si="149"/>
        <v>42474.268101851849</v>
      </c>
      <c r="Q2402" t="s">
        <v>8272</v>
      </c>
      <c r="R2402" s="7" t="e">
        <f t="shared" si="151"/>
        <v>#DIV/0!</v>
      </c>
      <c r="S2402" s="12" t="s">
        <v>8318</v>
      </c>
      <c r="T2402" t="s">
        <v>8319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7">
        <v>28000</v>
      </c>
      <c r="E2403">
        <v>201</v>
      </c>
      <c r="F2403" t="s">
        <v>8221</v>
      </c>
      <c r="G2403" t="s">
        <v>8224</v>
      </c>
      <c r="H2403" t="s">
        <v>8246</v>
      </c>
      <c r="I2403" s="9">
        <v>1457207096</v>
      </c>
      <c r="J2403">
        <v>1452023096</v>
      </c>
      <c r="K2403" t="b">
        <v>0</v>
      </c>
      <c r="L2403">
        <v>9</v>
      </c>
      <c r="M2403" t="b">
        <v>0</v>
      </c>
      <c r="N2403" s="11">
        <f t="shared" si="150"/>
        <v>0.71785714285714286</v>
      </c>
      <c r="O2403" s="22">
        <f t="shared" si="148"/>
        <v>42374.822870370372</v>
      </c>
      <c r="P2403" s="18">
        <f t="shared" si="149"/>
        <v>42434.822870370372</v>
      </c>
      <c r="Q2403" t="s">
        <v>8284</v>
      </c>
      <c r="R2403" s="7">
        <f t="shared" si="151"/>
        <v>22.333333333333332</v>
      </c>
      <c r="S2403" s="12" t="s">
        <v>8335</v>
      </c>
      <c r="T2403" t="s">
        <v>8336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7">
        <v>12000</v>
      </c>
      <c r="E2404">
        <v>52</v>
      </c>
      <c r="F2404" t="s">
        <v>8221</v>
      </c>
      <c r="G2404" t="s">
        <v>8224</v>
      </c>
      <c r="H2404" t="s">
        <v>8246</v>
      </c>
      <c r="I2404" s="9">
        <v>1431533931</v>
      </c>
      <c r="J2404">
        <v>1428941931</v>
      </c>
      <c r="K2404" t="b">
        <v>0</v>
      </c>
      <c r="L2404">
        <v>1</v>
      </c>
      <c r="M2404" t="b">
        <v>0</v>
      </c>
      <c r="N2404" s="11">
        <f t="shared" si="150"/>
        <v>0.43333333333333329</v>
      </c>
      <c r="O2404" s="22">
        <f t="shared" si="148"/>
        <v>42107.679756944446</v>
      </c>
      <c r="P2404" s="18">
        <f t="shared" si="149"/>
        <v>42137.679756944446</v>
      </c>
      <c r="Q2404" t="s">
        <v>8284</v>
      </c>
      <c r="R2404" s="7">
        <f t="shared" si="151"/>
        <v>52</v>
      </c>
      <c r="S2404" s="12" t="s">
        <v>8335</v>
      </c>
      <c r="T2404" t="s">
        <v>8336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7">
        <v>1200</v>
      </c>
      <c r="E2405">
        <v>202</v>
      </c>
      <c r="F2405" t="s">
        <v>8221</v>
      </c>
      <c r="G2405" t="s">
        <v>8225</v>
      </c>
      <c r="H2405" t="s">
        <v>8247</v>
      </c>
      <c r="I2405" s="9">
        <v>1459368658</v>
      </c>
      <c r="J2405">
        <v>1454188258</v>
      </c>
      <c r="K2405" t="b">
        <v>0</v>
      </c>
      <c r="L2405">
        <v>12</v>
      </c>
      <c r="M2405" t="b">
        <v>0</v>
      </c>
      <c r="N2405" s="11">
        <f t="shared" si="150"/>
        <v>16.833333333333332</v>
      </c>
      <c r="O2405" s="22">
        <f t="shared" si="148"/>
        <v>42399.882615740738</v>
      </c>
      <c r="P2405" s="18">
        <f t="shared" si="149"/>
        <v>42459.840949074074</v>
      </c>
      <c r="Q2405" t="s">
        <v>8284</v>
      </c>
      <c r="R2405" s="7">
        <f t="shared" si="151"/>
        <v>16.833333333333332</v>
      </c>
      <c r="S2405" s="12" t="s">
        <v>8335</v>
      </c>
      <c r="T2405" t="s">
        <v>8336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7">
        <v>15000</v>
      </c>
      <c r="E2406">
        <v>0</v>
      </c>
      <c r="F2406" t="s">
        <v>8221</v>
      </c>
      <c r="G2406" t="s">
        <v>8224</v>
      </c>
      <c r="H2406" t="s">
        <v>8246</v>
      </c>
      <c r="I2406" s="9">
        <v>1451782607</v>
      </c>
      <c r="J2406">
        <v>1449190607</v>
      </c>
      <c r="K2406" t="b">
        <v>0</v>
      </c>
      <c r="L2406">
        <v>0</v>
      </c>
      <c r="M2406" t="b">
        <v>0</v>
      </c>
      <c r="N2406" s="11">
        <f t="shared" si="150"/>
        <v>0</v>
      </c>
      <c r="O2406" s="22">
        <f t="shared" si="148"/>
        <v>42342.03943287037</v>
      </c>
      <c r="P2406" s="18">
        <f t="shared" si="149"/>
        <v>42372.03943287037</v>
      </c>
      <c r="Q2406" t="s">
        <v>8284</v>
      </c>
      <c r="R2406" s="7" t="e">
        <f t="shared" si="151"/>
        <v>#DIV/0!</v>
      </c>
      <c r="S2406" s="12" t="s">
        <v>8335</v>
      </c>
      <c r="T2406" t="s">
        <v>8336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7">
        <v>5000</v>
      </c>
      <c r="E2407">
        <v>1126</v>
      </c>
      <c r="F2407" t="s">
        <v>8221</v>
      </c>
      <c r="G2407" t="s">
        <v>8224</v>
      </c>
      <c r="H2407" t="s">
        <v>8246</v>
      </c>
      <c r="I2407" s="9">
        <v>1472911375</v>
      </c>
      <c r="J2407">
        <v>1471096975</v>
      </c>
      <c r="K2407" t="b">
        <v>0</v>
      </c>
      <c r="L2407">
        <v>20</v>
      </c>
      <c r="M2407" t="b">
        <v>0</v>
      </c>
      <c r="N2407" s="11">
        <f t="shared" si="150"/>
        <v>22.52</v>
      </c>
      <c r="O2407" s="22">
        <f t="shared" si="148"/>
        <v>42595.585358796292</v>
      </c>
      <c r="P2407" s="18">
        <f t="shared" si="149"/>
        <v>42616.585358796292</v>
      </c>
      <c r="Q2407" t="s">
        <v>8284</v>
      </c>
      <c r="R2407" s="7">
        <f t="shared" si="151"/>
        <v>56.3</v>
      </c>
      <c r="S2407" s="12" t="s">
        <v>8335</v>
      </c>
      <c r="T2407" t="s">
        <v>8336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7">
        <v>3250</v>
      </c>
      <c r="E2408">
        <v>1345</v>
      </c>
      <c r="F2408" t="s">
        <v>8221</v>
      </c>
      <c r="G2408" t="s">
        <v>8224</v>
      </c>
      <c r="H2408" t="s">
        <v>8246</v>
      </c>
      <c r="I2408" s="9">
        <v>1421635190</v>
      </c>
      <c r="J2408">
        <v>1418179190</v>
      </c>
      <c r="K2408" t="b">
        <v>0</v>
      </c>
      <c r="L2408">
        <v>16</v>
      </c>
      <c r="M2408" t="b">
        <v>0</v>
      </c>
      <c r="N2408" s="11">
        <f t="shared" si="150"/>
        <v>41.384615384615387</v>
      </c>
      <c r="O2408" s="22">
        <f t="shared" si="148"/>
        <v>41983.110995370371</v>
      </c>
      <c r="P2408" s="18">
        <f t="shared" si="149"/>
        <v>42023.110995370371</v>
      </c>
      <c r="Q2408" t="s">
        <v>8284</v>
      </c>
      <c r="R2408" s="7">
        <f t="shared" si="151"/>
        <v>84.0625</v>
      </c>
      <c r="S2408" s="12" t="s">
        <v>8335</v>
      </c>
      <c r="T2408" t="s">
        <v>8336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7">
        <v>22000</v>
      </c>
      <c r="E2409">
        <v>5557</v>
      </c>
      <c r="F2409" t="s">
        <v>8221</v>
      </c>
      <c r="G2409" t="s">
        <v>8224</v>
      </c>
      <c r="H2409" t="s">
        <v>8246</v>
      </c>
      <c r="I2409" s="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>
        <f t="shared" si="150"/>
        <v>25.259090909090908</v>
      </c>
      <c r="O2409" s="22">
        <f t="shared" si="148"/>
        <v>42082.575555555552</v>
      </c>
      <c r="P2409" s="18">
        <f t="shared" si="149"/>
        <v>42105.25</v>
      </c>
      <c r="Q2409" t="s">
        <v>8284</v>
      </c>
      <c r="R2409" s="7">
        <f t="shared" si="151"/>
        <v>168.39393939393941</v>
      </c>
      <c r="S2409" s="12" t="s">
        <v>8335</v>
      </c>
      <c r="T2409" t="s">
        <v>8336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7">
        <v>15000</v>
      </c>
      <c r="E2410">
        <v>30</v>
      </c>
      <c r="F2410" t="s">
        <v>8221</v>
      </c>
      <c r="G2410" t="s">
        <v>8224</v>
      </c>
      <c r="H2410" t="s">
        <v>8246</v>
      </c>
      <c r="I2410" s="9">
        <v>1415247757</v>
      </c>
      <c r="J2410">
        <v>1412652157</v>
      </c>
      <c r="K2410" t="b">
        <v>0</v>
      </c>
      <c r="L2410">
        <v>2</v>
      </c>
      <c r="M2410" t="b">
        <v>0</v>
      </c>
      <c r="N2410" s="11">
        <f t="shared" si="150"/>
        <v>0.2</v>
      </c>
      <c r="O2410" s="22">
        <f t="shared" si="148"/>
        <v>41919.140706018516</v>
      </c>
      <c r="P2410" s="18">
        <f t="shared" si="149"/>
        <v>41949.182372685187</v>
      </c>
      <c r="Q2410" t="s">
        <v>8284</v>
      </c>
      <c r="R2410" s="7">
        <f t="shared" si="151"/>
        <v>15</v>
      </c>
      <c r="S2410" s="12" t="s">
        <v>8335</v>
      </c>
      <c r="T2410" t="s">
        <v>8336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7">
        <v>25000</v>
      </c>
      <c r="E2411">
        <v>460</v>
      </c>
      <c r="F2411" t="s">
        <v>8221</v>
      </c>
      <c r="G2411" t="s">
        <v>8224</v>
      </c>
      <c r="H2411" t="s">
        <v>8246</v>
      </c>
      <c r="I2411" s="9">
        <v>1439931675</v>
      </c>
      <c r="J2411">
        <v>1437339675</v>
      </c>
      <c r="K2411" t="b">
        <v>0</v>
      </c>
      <c r="L2411">
        <v>6</v>
      </c>
      <c r="M2411" t="b">
        <v>0</v>
      </c>
      <c r="N2411" s="11">
        <f t="shared" si="150"/>
        <v>1.8399999999999999</v>
      </c>
      <c r="O2411" s="22">
        <f t="shared" si="148"/>
        <v>42204.875868055555</v>
      </c>
      <c r="P2411" s="18">
        <f t="shared" si="149"/>
        <v>42234.875868055555</v>
      </c>
      <c r="Q2411" t="s">
        <v>8284</v>
      </c>
      <c r="R2411" s="7">
        <f t="shared" si="151"/>
        <v>76.666666666666671</v>
      </c>
      <c r="S2411" s="12" t="s">
        <v>8335</v>
      </c>
      <c r="T2411" t="s">
        <v>8336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7">
        <v>15000</v>
      </c>
      <c r="E2412">
        <v>0</v>
      </c>
      <c r="F2412" t="s">
        <v>8221</v>
      </c>
      <c r="G2412" t="s">
        <v>8226</v>
      </c>
      <c r="H2412" t="s">
        <v>8248</v>
      </c>
      <c r="I2412" s="9">
        <v>1441619275</v>
      </c>
      <c r="J2412">
        <v>1439027275</v>
      </c>
      <c r="K2412" t="b">
        <v>0</v>
      </c>
      <c r="L2412">
        <v>0</v>
      </c>
      <c r="M2412" t="b">
        <v>0</v>
      </c>
      <c r="N2412" s="11">
        <f t="shared" si="150"/>
        <v>0</v>
      </c>
      <c r="O2412" s="22">
        <f t="shared" si="148"/>
        <v>42224.408275462964</v>
      </c>
      <c r="P2412" s="18">
        <f t="shared" si="149"/>
        <v>42254.408275462964</v>
      </c>
      <c r="Q2412" t="s">
        <v>8284</v>
      </c>
      <c r="R2412" s="7" t="e">
        <f t="shared" si="151"/>
        <v>#DIV/0!</v>
      </c>
      <c r="S2412" s="12" t="s">
        <v>8335</v>
      </c>
      <c r="T2412" t="s">
        <v>8336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7">
        <v>25000</v>
      </c>
      <c r="E2413">
        <v>151</v>
      </c>
      <c r="F2413" t="s">
        <v>8221</v>
      </c>
      <c r="G2413" t="s">
        <v>8224</v>
      </c>
      <c r="H2413" t="s">
        <v>8246</v>
      </c>
      <c r="I2413" s="9">
        <v>1440524082</v>
      </c>
      <c r="J2413">
        <v>1437932082</v>
      </c>
      <c r="K2413" t="b">
        <v>0</v>
      </c>
      <c r="L2413">
        <v>3</v>
      </c>
      <c r="M2413" t="b">
        <v>0</v>
      </c>
      <c r="N2413" s="11">
        <f t="shared" si="150"/>
        <v>0.60399999999999998</v>
      </c>
      <c r="O2413" s="22">
        <f t="shared" si="148"/>
        <v>42211.732430555552</v>
      </c>
      <c r="P2413" s="18">
        <f t="shared" si="149"/>
        <v>42241.732430555552</v>
      </c>
      <c r="Q2413" t="s">
        <v>8284</v>
      </c>
      <c r="R2413" s="7">
        <f t="shared" si="151"/>
        <v>50.333333333333336</v>
      </c>
      <c r="S2413" s="12" t="s">
        <v>8335</v>
      </c>
      <c r="T2413" t="s">
        <v>8336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7">
        <v>8000</v>
      </c>
      <c r="E2414">
        <v>0</v>
      </c>
      <c r="F2414" t="s">
        <v>8221</v>
      </c>
      <c r="G2414" t="s">
        <v>8230</v>
      </c>
      <c r="H2414" t="s">
        <v>8249</v>
      </c>
      <c r="I2414" s="9">
        <v>1480185673</v>
      </c>
      <c r="J2414">
        <v>1476294073</v>
      </c>
      <c r="K2414" t="b">
        <v>0</v>
      </c>
      <c r="L2414">
        <v>0</v>
      </c>
      <c r="M2414" t="b">
        <v>0</v>
      </c>
      <c r="N2414" s="11">
        <f t="shared" si="150"/>
        <v>0</v>
      </c>
      <c r="O2414" s="22">
        <f t="shared" si="148"/>
        <v>42655.736956018518</v>
      </c>
      <c r="P2414" s="18">
        <f t="shared" si="149"/>
        <v>42700.778622685189</v>
      </c>
      <c r="Q2414" t="s">
        <v>8284</v>
      </c>
      <c r="R2414" s="7" t="e">
        <f t="shared" si="151"/>
        <v>#DIV/0!</v>
      </c>
      <c r="S2414" s="12" t="s">
        <v>8335</v>
      </c>
      <c r="T2414" t="s">
        <v>8336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7">
        <v>3000</v>
      </c>
      <c r="E2415">
        <v>25</v>
      </c>
      <c r="F2415" t="s">
        <v>8221</v>
      </c>
      <c r="G2415" t="s">
        <v>8224</v>
      </c>
      <c r="H2415" t="s">
        <v>8246</v>
      </c>
      <c r="I2415" s="9">
        <v>1401579000</v>
      </c>
      <c r="J2415">
        <v>1398911882</v>
      </c>
      <c r="K2415" t="b">
        <v>0</v>
      </c>
      <c r="L2415">
        <v>3</v>
      </c>
      <c r="M2415" t="b">
        <v>0</v>
      </c>
      <c r="N2415" s="11">
        <f t="shared" si="150"/>
        <v>0.83333333333333337</v>
      </c>
      <c r="O2415" s="22">
        <f t="shared" si="148"/>
        <v>41760.10974537037</v>
      </c>
      <c r="P2415" s="18">
        <f t="shared" si="149"/>
        <v>41790.979166666664</v>
      </c>
      <c r="Q2415" t="s">
        <v>8284</v>
      </c>
      <c r="R2415" s="7">
        <f t="shared" si="151"/>
        <v>8.3333333333333339</v>
      </c>
      <c r="S2415" s="12" t="s">
        <v>8335</v>
      </c>
      <c r="T2415" t="s">
        <v>8336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7">
        <v>15000</v>
      </c>
      <c r="E2416">
        <v>460</v>
      </c>
      <c r="F2416" t="s">
        <v>8221</v>
      </c>
      <c r="G2416" t="s">
        <v>8224</v>
      </c>
      <c r="H2416" t="s">
        <v>8246</v>
      </c>
      <c r="I2416" s="9">
        <v>1440215940</v>
      </c>
      <c r="J2416">
        <v>1436805660</v>
      </c>
      <c r="K2416" t="b">
        <v>0</v>
      </c>
      <c r="L2416">
        <v>13</v>
      </c>
      <c r="M2416" t="b">
        <v>0</v>
      </c>
      <c r="N2416" s="11">
        <f t="shared" si="150"/>
        <v>3.0666666666666664</v>
      </c>
      <c r="O2416" s="22">
        <f t="shared" si="148"/>
        <v>42198.695138888885</v>
      </c>
      <c r="P2416" s="18">
        <f t="shared" si="149"/>
        <v>42238.165972222225</v>
      </c>
      <c r="Q2416" t="s">
        <v>8284</v>
      </c>
      <c r="R2416" s="7">
        <f t="shared" si="151"/>
        <v>35.384615384615387</v>
      </c>
      <c r="S2416" s="12" t="s">
        <v>8335</v>
      </c>
      <c r="T2416" t="s">
        <v>8336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7">
        <v>60000</v>
      </c>
      <c r="E2417">
        <v>335</v>
      </c>
      <c r="F2417" t="s">
        <v>8221</v>
      </c>
      <c r="G2417" t="s">
        <v>8224</v>
      </c>
      <c r="H2417" t="s">
        <v>8246</v>
      </c>
      <c r="I2417" s="9">
        <v>1468615346</v>
      </c>
      <c r="J2417">
        <v>1466023346</v>
      </c>
      <c r="K2417" t="b">
        <v>0</v>
      </c>
      <c r="L2417">
        <v>6</v>
      </c>
      <c r="M2417" t="b">
        <v>0</v>
      </c>
      <c r="N2417" s="11">
        <f t="shared" si="150"/>
        <v>0.55833333333333335</v>
      </c>
      <c r="O2417" s="22">
        <f t="shared" si="148"/>
        <v>42536.862800925926</v>
      </c>
      <c r="P2417" s="18">
        <f t="shared" si="149"/>
        <v>42566.862800925926</v>
      </c>
      <c r="Q2417" t="s">
        <v>8284</v>
      </c>
      <c r="R2417" s="7">
        <f t="shared" si="151"/>
        <v>55.833333333333336</v>
      </c>
      <c r="S2417" s="12" t="s">
        <v>8335</v>
      </c>
      <c r="T2417" t="s">
        <v>8336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7">
        <v>20000</v>
      </c>
      <c r="E2418">
        <v>5</v>
      </c>
      <c r="F2418" t="s">
        <v>8221</v>
      </c>
      <c r="G2418" t="s">
        <v>8224</v>
      </c>
      <c r="H2418" t="s">
        <v>8246</v>
      </c>
      <c r="I2418" s="9">
        <v>1426345200</v>
      </c>
      <c r="J2418">
        <v>1421343743</v>
      </c>
      <c r="K2418" t="b">
        <v>0</v>
      </c>
      <c r="L2418">
        <v>1</v>
      </c>
      <c r="M2418" t="b">
        <v>0</v>
      </c>
      <c r="N2418" s="11">
        <f t="shared" si="150"/>
        <v>2.5000000000000001E-2</v>
      </c>
      <c r="O2418" s="22">
        <f t="shared" si="148"/>
        <v>42019.737766203703</v>
      </c>
      <c r="P2418" s="18">
        <f t="shared" si="149"/>
        <v>42077.625</v>
      </c>
      <c r="Q2418" t="s">
        <v>8284</v>
      </c>
      <c r="R2418" s="7">
        <f t="shared" si="151"/>
        <v>5</v>
      </c>
      <c r="S2418" s="12" t="s">
        <v>8335</v>
      </c>
      <c r="T2418" t="s">
        <v>8336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7">
        <v>1000</v>
      </c>
      <c r="E2419">
        <v>0</v>
      </c>
      <c r="F2419" t="s">
        <v>8221</v>
      </c>
      <c r="G2419" t="s">
        <v>8224</v>
      </c>
      <c r="H2419" t="s">
        <v>8246</v>
      </c>
      <c r="I2419" s="9">
        <v>1407705187</v>
      </c>
      <c r="J2419">
        <v>1405113187</v>
      </c>
      <c r="K2419" t="b">
        <v>0</v>
      </c>
      <c r="L2419">
        <v>0</v>
      </c>
      <c r="M2419" t="b">
        <v>0</v>
      </c>
      <c r="N2419" s="11">
        <f t="shared" si="150"/>
        <v>0</v>
      </c>
      <c r="O2419" s="22">
        <f t="shared" si="148"/>
        <v>41831.884108796294</v>
      </c>
      <c r="P2419" s="18">
        <f t="shared" si="149"/>
        <v>41861.884108796294</v>
      </c>
      <c r="Q2419" t="s">
        <v>8284</v>
      </c>
      <c r="R2419" s="7" t="e">
        <f t="shared" si="151"/>
        <v>#DIV/0!</v>
      </c>
      <c r="S2419" s="12" t="s">
        <v>8335</v>
      </c>
      <c r="T2419" t="s">
        <v>8336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7">
        <v>25000</v>
      </c>
      <c r="E2420">
        <v>5</v>
      </c>
      <c r="F2420" t="s">
        <v>8221</v>
      </c>
      <c r="G2420" t="s">
        <v>8224</v>
      </c>
      <c r="H2420" t="s">
        <v>8246</v>
      </c>
      <c r="I2420" s="9">
        <v>1427225644</v>
      </c>
      <c r="J2420">
        <v>1422045244</v>
      </c>
      <c r="K2420" t="b">
        <v>0</v>
      </c>
      <c r="L2420">
        <v>5</v>
      </c>
      <c r="M2420" t="b">
        <v>0</v>
      </c>
      <c r="N2420" s="11">
        <f t="shared" si="150"/>
        <v>0.02</v>
      </c>
      <c r="O2420" s="22">
        <f t="shared" si="148"/>
        <v>42027.856990740736</v>
      </c>
      <c r="P2420" s="18">
        <f t="shared" si="149"/>
        <v>42087.815324074079</v>
      </c>
      <c r="Q2420" t="s">
        <v>8284</v>
      </c>
      <c r="R2420" s="7">
        <f t="shared" si="151"/>
        <v>1</v>
      </c>
      <c r="S2420" s="12" t="s">
        <v>8335</v>
      </c>
      <c r="T2420" t="s">
        <v>8336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7">
        <v>3000</v>
      </c>
      <c r="E2421">
        <v>0</v>
      </c>
      <c r="F2421" t="s">
        <v>8221</v>
      </c>
      <c r="G2421" t="s">
        <v>8224</v>
      </c>
      <c r="H2421" t="s">
        <v>8246</v>
      </c>
      <c r="I2421" s="9">
        <v>1424281389</v>
      </c>
      <c r="J2421">
        <v>1419097389</v>
      </c>
      <c r="K2421" t="b">
        <v>0</v>
      </c>
      <c r="L2421">
        <v>0</v>
      </c>
      <c r="M2421" t="b">
        <v>0</v>
      </c>
      <c r="N2421" s="11">
        <f t="shared" si="150"/>
        <v>0</v>
      </c>
      <c r="O2421" s="22">
        <f t="shared" si="148"/>
        <v>41993.738298611104</v>
      </c>
      <c r="P2421" s="18">
        <f t="shared" si="149"/>
        <v>42053.738298611104</v>
      </c>
      <c r="Q2421" t="s">
        <v>8284</v>
      </c>
      <c r="R2421" s="7" t="e">
        <f t="shared" si="151"/>
        <v>#DIV/0!</v>
      </c>
      <c r="S2421" s="12" t="s">
        <v>8335</v>
      </c>
      <c r="T2421" t="s">
        <v>8336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7">
        <v>16870</v>
      </c>
      <c r="E2422">
        <v>2501</v>
      </c>
      <c r="F2422" t="s">
        <v>8221</v>
      </c>
      <c r="G2422" t="s">
        <v>8224</v>
      </c>
      <c r="H2422" t="s">
        <v>8246</v>
      </c>
      <c r="I2422" s="9">
        <v>1415583695</v>
      </c>
      <c r="J2422">
        <v>1410396095</v>
      </c>
      <c r="K2422" t="b">
        <v>0</v>
      </c>
      <c r="L2422">
        <v>36</v>
      </c>
      <c r="M2422" t="b">
        <v>0</v>
      </c>
      <c r="N2422" s="11">
        <f t="shared" si="150"/>
        <v>14.825133372851216</v>
      </c>
      <c r="O2422" s="22">
        <f t="shared" si="148"/>
        <v>41893.028877314813</v>
      </c>
      <c r="P2422" s="18">
        <f t="shared" si="149"/>
        <v>41953.070543981477</v>
      </c>
      <c r="Q2422" t="s">
        <v>8284</v>
      </c>
      <c r="R2422" s="7">
        <f t="shared" si="151"/>
        <v>69.472222222222229</v>
      </c>
      <c r="S2422" s="12" t="s">
        <v>8335</v>
      </c>
      <c r="T2422" t="s">
        <v>8336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7">
        <v>6000</v>
      </c>
      <c r="E2423">
        <v>1</v>
      </c>
      <c r="F2423" t="s">
        <v>8221</v>
      </c>
      <c r="G2423" t="s">
        <v>8224</v>
      </c>
      <c r="H2423" t="s">
        <v>8246</v>
      </c>
      <c r="I2423" s="9">
        <v>1424536196</v>
      </c>
      <c r="J2423">
        <v>1421944196</v>
      </c>
      <c r="K2423" t="b">
        <v>0</v>
      </c>
      <c r="L2423">
        <v>1</v>
      </c>
      <c r="M2423" t="b">
        <v>0</v>
      </c>
      <c r="N2423" s="11">
        <f t="shared" si="150"/>
        <v>1.6666666666666666E-2</v>
      </c>
      <c r="O2423" s="22">
        <f t="shared" si="148"/>
        <v>42026.687453703707</v>
      </c>
      <c r="P2423" s="18">
        <f t="shared" si="149"/>
        <v>42056.687453703707</v>
      </c>
      <c r="Q2423" t="s">
        <v>8284</v>
      </c>
      <c r="R2423" s="7">
        <f t="shared" si="151"/>
        <v>1</v>
      </c>
      <c r="S2423" s="12" t="s">
        <v>8335</v>
      </c>
      <c r="T2423" t="s">
        <v>8336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7">
        <v>500</v>
      </c>
      <c r="E2424">
        <v>1</v>
      </c>
      <c r="F2424" t="s">
        <v>8221</v>
      </c>
      <c r="G2424" t="s">
        <v>8224</v>
      </c>
      <c r="H2424" t="s">
        <v>8246</v>
      </c>
      <c r="I2424" s="9">
        <v>1426091036</v>
      </c>
      <c r="J2424">
        <v>1423502636</v>
      </c>
      <c r="K2424" t="b">
        <v>0</v>
      </c>
      <c r="L2424">
        <v>1</v>
      </c>
      <c r="M2424" t="b">
        <v>0</v>
      </c>
      <c r="N2424" s="11">
        <f t="shared" si="150"/>
        <v>0.2</v>
      </c>
      <c r="O2424" s="22">
        <f t="shared" si="148"/>
        <v>42044.724953703699</v>
      </c>
      <c r="P2424" s="18">
        <f t="shared" si="149"/>
        <v>42074.683287037042</v>
      </c>
      <c r="Q2424" t="s">
        <v>8284</v>
      </c>
      <c r="R2424" s="7">
        <f t="shared" si="151"/>
        <v>1</v>
      </c>
      <c r="S2424" s="12" t="s">
        <v>8335</v>
      </c>
      <c r="T2424" t="s">
        <v>8336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7">
        <v>60000</v>
      </c>
      <c r="E2425">
        <v>8</v>
      </c>
      <c r="F2425" t="s">
        <v>8221</v>
      </c>
      <c r="G2425" t="s">
        <v>8224</v>
      </c>
      <c r="H2425" t="s">
        <v>8246</v>
      </c>
      <c r="I2425" s="9">
        <v>1420044890</v>
      </c>
      <c r="J2425">
        <v>1417452890</v>
      </c>
      <c r="K2425" t="b">
        <v>0</v>
      </c>
      <c r="L2425">
        <v>1</v>
      </c>
      <c r="M2425" t="b">
        <v>0</v>
      </c>
      <c r="N2425" s="11">
        <f t="shared" si="150"/>
        <v>1.3333333333333334E-2</v>
      </c>
      <c r="O2425" s="22">
        <f t="shared" si="148"/>
        <v>41974.704745370371</v>
      </c>
      <c r="P2425" s="18">
        <f t="shared" si="149"/>
        <v>42004.704745370371</v>
      </c>
      <c r="Q2425" t="s">
        <v>8284</v>
      </c>
      <c r="R2425" s="7">
        <f t="shared" si="151"/>
        <v>8</v>
      </c>
      <c r="S2425" s="12" t="s">
        <v>8335</v>
      </c>
      <c r="T2425" t="s">
        <v>8336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7">
        <v>25000</v>
      </c>
      <c r="E2426">
        <v>310</v>
      </c>
      <c r="F2426" t="s">
        <v>8221</v>
      </c>
      <c r="G2426" t="s">
        <v>8224</v>
      </c>
      <c r="H2426" t="s">
        <v>8246</v>
      </c>
      <c r="I2426" s="9">
        <v>1414445108</v>
      </c>
      <c r="J2426">
        <v>1411853108</v>
      </c>
      <c r="K2426" t="b">
        <v>0</v>
      </c>
      <c r="L2426">
        <v>9</v>
      </c>
      <c r="M2426" t="b">
        <v>0</v>
      </c>
      <c r="N2426" s="11">
        <f t="shared" si="150"/>
        <v>1.24</v>
      </c>
      <c r="O2426" s="22">
        <f t="shared" si="148"/>
        <v>41909.892453703702</v>
      </c>
      <c r="P2426" s="18">
        <f t="shared" si="149"/>
        <v>41939.892453703702</v>
      </c>
      <c r="Q2426" t="s">
        <v>8284</v>
      </c>
      <c r="R2426" s="7">
        <f t="shared" si="151"/>
        <v>34.444444444444443</v>
      </c>
      <c r="S2426" s="12" t="s">
        <v>8335</v>
      </c>
      <c r="T2426" t="s">
        <v>8336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7">
        <v>3500</v>
      </c>
      <c r="E2427">
        <v>1</v>
      </c>
      <c r="F2427" t="s">
        <v>8221</v>
      </c>
      <c r="G2427" t="s">
        <v>8224</v>
      </c>
      <c r="H2427" t="s">
        <v>8246</v>
      </c>
      <c r="I2427" s="9">
        <v>1464386640</v>
      </c>
      <c r="J2427">
        <v>1463090149</v>
      </c>
      <c r="K2427" t="b">
        <v>0</v>
      </c>
      <c r="L2427">
        <v>1</v>
      </c>
      <c r="M2427" t="b">
        <v>0</v>
      </c>
      <c r="N2427" s="11">
        <f t="shared" si="150"/>
        <v>2.8571428571428574E-2</v>
      </c>
      <c r="O2427" s="22">
        <f t="shared" si="148"/>
        <v>42502.913761574076</v>
      </c>
      <c r="P2427" s="18">
        <f t="shared" si="149"/>
        <v>42517.919444444444</v>
      </c>
      <c r="Q2427" t="s">
        <v>8284</v>
      </c>
      <c r="R2427" s="7">
        <f t="shared" si="151"/>
        <v>1</v>
      </c>
      <c r="S2427" s="12" t="s">
        <v>8335</v>
      </c>
      <c r="T2427" t="s">
        <v>8336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7">
        <v>20000</v>
      </c>
      <c r="E2428">
        <v>0</v>
      </c>
      <c r="F2428" t="s">
        <v>8221</v>
      </c>
      <c r="G2428" t="s">
        <v>8224</v>
      </c>
      <c r="H2428" t="s">
        <v>8246</v>
      </c>
      <c r="I2428" s="9">
        <v>1439006692</v>
      </c>
      <c r="J2428">
        <v>1433822692</v>
      </c>
      <c r="K2428" t="b">
        <v>0</v>
      </c>
      <c r="L2428">
        <v>0</v>
      </c>
      <c r="M2428" t="b">
        <v>0</v>
      </c>
      <c r="N2428" s="11">
        <f t="shared" si="150"/>
        <v>0</v>
      </c>
      <c r="O2428" s="22">
        <f t="shared" si="148"/>
        <v>42164.170046296291</v>
      </c>
      <c r="P2428" s="18">
        <f t="shared" si="149"/>
        <v>42224.170046296291</v>
      </c>
      <c r="Q2428" t="s">
        <v>8284</v>
      </c>
      <c r="R2428" s="7" t="e">
        <f t="shared" si="151"/>
        <v>#DIV/0!</v>
      </c>
      <c r="S2428" s="12" t="s">
        <v>8335</v>
      </c>
      <c r="T2428" t="s">
        <v>8336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7">
        <v>50000</v>
      </c>
      <c r="E2429">
        <v>1</v>
      </c>
      <c r="F2429" t="s">
        <v>8221</v>
      </c>
      <c r="G2429" t="s">
        <v>8224</v>
      </c>
      <c r="H2429" t="s">
        <v>8246</v>
      </c>
      <c r="I2429" s="9">
        <v>1458715133</v>
      </c>
      <c r="J2429">
        <v>1455262733</v>
      </c>
      <c r="K2429" t="b">
        <v>0</v>
      </c>
      <c r="L2429">
        <v>1</v>
      </c>
      <c r="M2429" t="b">
        <v>0</v>
      </c>
      <c r="N2429" s="11">
        <f t="shared" si="150"/>
        <v>2E-3</v>
      </c>
      <c r="O2429" s="22">
        <f t="shared" si="148"/>
        <v>42412.318668981476</v>
      </c>
      <c r="P2429" s="18">
        <f t="shared" si="149"/>
        <v>42452.277002314819</v>
      </c>
      <c r="Q2429" t="s">
        <v>8284</v>
      </c>
      <c r="R2429" s="7">
        <f t="shared" si="151"/>
        <v>1</v>
      </c>
      <c r="S2429" s="12" t="s">
        <v>8335</v>
      </c>
      <c r="T2429" t="s">
        <v>8336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7">
        <v>35000</v>
      </c>
      <c r="E2430">
        <v>1</v>
      </c>
      <c r="F2430" t="s">
        <v>8221</v>
      </c>
      <c r="G2430" t="s">
        <v>8224</v>
      </c>
      <c r="H2430" t="s">
        <v>8246</v>
      </c>
      <c r="I2430" s="9">
        <v>1426182551</v>
      </c>
      <c r="J2430">
        <v>1423594151</v>
      </c>
      <c r="K2430" t="b">
        <v>0</v>
      </c>
      <c r="L2430">
        <v>1</v>
      </c>
      <c r="M2430" t="b">
        <v>0</v>
      </c>
      <c r="N2430" s="11">
        <f t="shared" si="150"/>
        <v>2.8571428571428571E-3</v>
      </c>
      <c r="O2430" s="22">
        <f t="shared" si="148"/>
        <v>42045.784155092595</v>
      </c>
      <c r="P2430" s="18">
        <f t="shared" si="149"/>
        <v>42075.742488425924</v>
      </c>
      <c r="Q2430" t="s">
        <v>8284</v>
      </c>
      <c r="R2430" s="7">
        <f t="shared" si="151"/>
        <v>1</v>
      </c>
      <c r="S2430" s="12" t="s">
        <v>8335</v>
      </c>
      <c r="T2430" t="s">
        <v>8336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7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9">
        <v>1486313040</v>
      </c>
      <c r="J2431">
        <v>1483131966</v>
      </c>
      <c r="K2431" t="b">
        <v>0</v>
      </c>
      <c r="L2431">
        <v>4</v>
      </c>
      <c r="M2431" t="b">
        <v>0</v>
      </c>
      <c r="N2431" s="11">
        <f t="shared" si="150"/>
        <v>1.4321428571428572</v>
      </c>
      <c r="O2431" s="22">
        <f t="shared" si="148"/>
        <v>42734.879236111112</v>
      </c>
      <c r="P2431" s="18">
        <f t="shared" si="149"/>
        <v>42771.697222222225</v>
      </c>
      <c r="Q2431" t="s">
        <v>8284</v>
      </c>
      <c r="R2431" s="7">
        <f t="shared" si="151"/>
        <v>501.25</v>
      </c>
      <c r="S2431" s="12" t="s">
        <v>8335</v>
      </c>
      <c r="T2431" t="s">
        <v>8336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7">
        <v>3000</v>
      </c>
      <c r="E2432">
        <v>21</v>
      </c>
      <c r="F2432" t="s">
        <v>8221</v>
      </c>
      <c r="G2432" t="s">
        <v>8224</v>
      </c>
      <c r="H2432" t="s">
        <v>8246</v>
      </c>
      <c r="I2432" s="9">
        <v>1455246504</v>
      </c>
      <c r="J2432">
        <v>1452654504</v>
      </c>
      <c r="K2432" t="b">
        <v>0</v>
      </c>
      <c r="L2432">
        <v>2</v>
      </c>
      <c r="M2432" t="b">
        <v>0</v>
      </c>
      <c r="N2432" s="11">
        <f t="shared" si="150"/>
        <v>0.70000000000000007</v>
      </c>
      <c r="O2432" s="22">
        <f t="shared" si="148"/>
        <v>42382.130833333329</v>
      </c>
      <c r="P2432" s="18">
        <f t="shared" si="149"/>
        <v>42412.130833333329</v>
      </c>
      <c r="Q2432" t="s">
        <v>8284</v>
      </c>
      <c r="R2432" s="7">
        <f t="shared" si="151"/>
        <v>10.5</v>
      </c>
      <c r="S2432" s="12" t="s">
        <v>8335</v>
      </c>
      <c r="T2432" t="s">
        <v>8336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7">
        <v>100000</v>
      </c>
      <c r="E2433">
        <v>2</v>
      </c>
      <c r="F2433" t="s">
        <v>8221</v>
      </c>
      <c r="G2433" t="s">
        <v>8224</v>
      </c>
      <c r="H2433" t="s">
        <v>8246</v>
      </c>
      <c r="I2433" s="9">
        <v>1467080613</v>
      </c>
      <c r="J2433">
        <v>1461896613</v>
      </c>
      <c r="K2433" t="b">
        <v>0</v>
      </c>
      <c r="L2433">
        <v>2</v>
      </c>
      <c r="M2433" t="b">
        <v>0</v>
      </c>
      <c r="N2433" s="11">
        <f t="shared" si="150"/>
        <v>2E-3</v>
      </c>
      <c r="O2433" s="22">
        <f t="shared" si="148"/>
        <v>42489.099687499998</v>
      </c>
      <c r="P2433" s="18">
        <f t="shared" si="149"/>
        <v>42549.099687499998</v>
      </c>
      <c r="Q2433" t="s">
        <v>8284</v>
      </c>
      <c r="R2433" s="7">
        <f t="shared" si="151"/>
        <v>1</v>
      </c>
      <c r="S2433" s="12" t="s">
        <v>8335</v>
      </c>
      <c r="T2433" t="s">
        <v>8336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7">
        <v>14000</v>
      </c>
      <c r="E2434">
        <v>2</v>
      </c>
      <c r="F2434" t="s">
        <v>8221</v>
      </c>
      <c r="G2434" t="s">
        <v>8224</v>
      </c>
      <c r="H2434" t="s">
        <v>8246</v>
      </c>
      <c r="I2434" s="9">
        <v>1425791697</v>
      </c>
      <c r="J2434">
        <v>1423199697</v>
      </c>
      <c r="K2434" t="b">
        <v>0</v>
      </c>
      <c r="L2434">
        <v>2</v>
      </c>
      <c r="M2434" t="b">
        <v>0</v>
      </c>
      <c r="N2434" s="11">
        <f t="shared" si="150"/>
        <v>1.4285714285714287E-2</v>
      </c>
      <c r="O2434" s="22">
        <f t="shared" ref="O2434:O2497" si="152">(((J2434/60)/60)/24)+DATE(1970,1,1)</f>
        <v>42041.218715277777</v>
      </c>
      <c r="P2434" s="18">
        <f t="shared" ref="P2434:P2497" si="153">(((I2434/60)/60)/24)+DATE(1970,1,1)</f>
        <v>42071.218715277777</v>
      </c>
      <c r="Q2434" t="s">
        <v>8284</v>
      </c>
      <c r="R2434" s="7">
        <f t="shared" si="151"/>
        <v>1</v>
      </c>
      <c r="S2434" s="12" t="s">
        <v>8335</v>
      </c>
      <c r="T2434" t="s">
        <v>8336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7">
        <v>10000</v>
      </c>
      <c r="E2435">
        <v>0</v>
      </c>
      <c r="F2435" t="s">
        <v>8221</v>
      </c>
      <c r="G2435" t="s">
        <v>8224</v>
      </c>
      <c r="H2435" t="s">
        <v>8246</v>
      </c>
      <c r="I2435" s="9">
        <v>1456608943</v>
      </c>
      <c r="J2435">
        <v>1454016943</v>
      </c>
      <c r="K2435" t="b">
        <v>0</v>
      </c>
      <c r="L2435">
        <v>0</v>
      </c>
      <c r="M2435" t="b">
        <v>0</v>
      </c>
      <c r="N2435" s="11">
        <f t="shared" ref="N2435:N2498" si="154">E2435/D2435*100</f>
        <v>0</v>
      </c>
      <c r="O2435" s="22">
        <f t="shared" si="152"/>
        <v>42397.89980324074</v>
      </c>
      <c r="P2435" s="18">
        <f t="shared" si="153"/>
        <v>42427.89980324074</v>
      </c>
      <c r="Q2435" t="s">
        <v>8284</v>
      </c>
      <c r="R2435" s="7" t="e">
        <f t="shared" ref="R2435:R2498" si="155">E2435/L2435</f>
        <v>#DIV/0!</v>
      </c>
      <c r="S2435" s="12" t="s">
        <v>8335</v>
      </c>
      <c r="T2435" t="s">
        <v>8336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7">
        <v>20000</v>
      </c>
      <c r="E2436">
        <v>26</v>
      </c>
      <c r="F2436" t="s">
        <v>8221</v>
      </c>
      <c r="G2436" t="s">
        <v>8224</v>
      </c>
      <c r="H2436" t="s">
        <v>8246</v>
      </c>
      <c r="I2436" s="9">
        <v>1438662474</v>
      </c>
      <c r="J2436">
        <v>1435206474</v>
      </c>
      <c r="K2436" t="b">
        <v>0</v>
      </c>
      <c r="L2436">
        <v>2</v>
      </c>
      <c r="M2436" t="b">
        <v>0</v>
      </c>
      <c r="N2436" s="11">
        <f t="shared" si="154"/>
        <v>0.13</v>
      </c>
      <c r="O2436" s="22">
        <f t="shared" si="152"/>
        <v>42180.18604166666</v>
      </c>
      <c r="P2436" s="18">
        <f t="shared" si="153"/>
        <v>42220.18604166666</v>
      </c>
      <c r="Q2436" t="s">
        <v>8284</v>
      </c>
      <c r="R2436" s="7">
        <f t="shared" si="155"/>
        <v>13</v>
      </c>
      <c r="S2436" s="12" t="s">
        <v>8335</v>
      </c>
      <c r="T2436" t="s">
        <v>8336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9">
        <v>1444027186</v>
      </c>
      <c r="J2437">
        <v>1441435186</v>
      </c>
      <c r="K2437" t="b">
        <v>0</v>
      </c>
      <c r="L2437">
        <v>4</v>
      </c>
      <c r="M2437" t="b">
        <v>0</v>
      </c>
      <c r="N2437" s="11">
        <f t="shared" si="154"/>
        <v>0.48960000000000004</v>
      </c>
      <c r="O2437" s="22">
        <f t="shared" si="152"/>
        <v>42252.277615740735</v>
      </c>
      <c r="P2437" s="18">
        <f t="shared" si="153"/>
        <v>42282.277615740735</v>
      </c>
      <c r="Q2437" t="s">
        <v>8284</v>
      </c>
      <c r="R2437" s="7">
        <f t="shared" si="155"/>
        <v>306</v>
      </c>
      <c r="S2437" s="12" t="s">
        <v>8335</v>
      </c>
      <c r="T2437" t="s">
        <v>8336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7">
        <v>117000</v>
      </c>
      <c r="E2438">
        <v>45</v>
      </c>
      <c r="F2438" t="s">
        <v>8221</v>
      </c>
      <c r="G2438" t="s">
        <v>8229</v>
      </c>
      <c r="H2438" t="s">
        <v>8251</v>
      </c>
      <c r="I2438" s="9">
        <v>1454078770</v>
      </c>
      <c r="J2438">
        <v>1448894770</v>
      </c>
      <c r="K2438" t="b">
        <v>0</v>
      </c>
      <c r="L2438">
        <v>2</v>
      </c>
      <c r="M2438" t="b">
        <v>0</v>
      </c>
      <c r="N2438" s="11">
        <f t="shared" si="154"/>
        <v>3.8461538461538464E-2</v>
      </c>
      <c r="O2438" s="22">
        <f t="shared" si="152"/>
        <v>42338.615393518514</v>
      </c>
      <c r="P2438" s="18">
        <f t="shared" si="153"/>
        <v>42398.615393518514</v>
      </c>
      <c r="Q2438" t="s">
        <v>8284</v>
      </c>
      <c r="R2438" s="7">
        <f t="shared" si="155"/>
        <v>22.5</v>
      </c>
      <c r="S2438" s="12" t="s">
        <v>8335</v>
      </c>
      <c r="T2438" t="s">
        <v>8336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7">
        <v>8000</v>
      </c>
      <c r="E2439">
        <v>0</v>
      </c>
      <c r="F2439" t="s">
        <v>8221</v>
      </c>
      <c r="G2439" t="s">
        <v>8224</v>
      </c>
      <c r="H2439" t="s">
        <v>8246</v>
      </c>
      <c r="I2439" s="9">
        <v>1426615200</v>
      </c>
      <c r="J2439">
        <v>1422400188</v>
      </c>
      <c r="K2439" t="b">
        <v>0</v>
      </c>
      <c r="L2439">
        <v>0</v>
      </c>
      <c r="M2439" t="b">
        <v>0</v>
      </c>
      <c r="N2439" s="11">
        <f t="shared" si="154"/>
        <v>0</v>
      </c>
      <c r="O2439" s="22">
        <f t="shared" si="152"/>
        <v>42031.965138888889</v>
      </c>
      <c r="P2439" s="18">
        <f t="shared" si="153"/>
        <v>42080.75</v>
      </c>
      <c r="Q2439" t="s">
        <v>8284</v>
      </c>
      <c r="R2439" s="7" t="e">
        <f t="shared" si="155"/>
        <v>#DIV/0!</v>
      </c>
      <c r="S2439" s="12" t="s">
        <v>8335</v>
      </c>
      <c r="T2439" t="s">
        <v>8336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7">
        <v>15000</v>
      </c>
      <c r="E2440">
        <v>50</v>
      </c>
      <c r="F2440" t="s">
        <v>8221</v>
      </c>
      <c r="G2440" t="s">
        <v>8224</v>
      </c>
      <c r="H2440" t="s">
        <v>8246</v>
      </c>
      <c r="I2440" s="9">
        <v>1449529062</v>
      </c>
      <c r="J2440">
        <v>1444341462</v>
      </c>
      <c r="K2440" t="b">
        <v>0</v>
      </c>
      <c r="L2440">
        <v>1</v>
      </c>
      <c r="M2440" t="b">
        <v>0</v>
      </c>
      <c r="N2440" s="11">
        <f t="shared" si="154"/>
        <v>0.33333333333333337</v>
      </c>
      <c r="O2440" s="22">
        <f t="shared" si="152"/>
        <v>42285.91506944444</v>
      </c>
      <c r="P2440" s="18">
        <f t="shared" si="153"/>
        <v>42345.956736111111</v>
      </c>
      <c r="Q2440" t="s">
        <v>8284</v>
      </c>
      <c r="R2440" s="7">
        <f t="shared" si="155"/>
        <v>50</v>
      </c>
      <c r="S2440" s="12" t="s">
        <v>8335</v>
      </c>
      <c r="T2440" t="s">
        <v>8336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7">
        <v>10000</v>
      </c>
      <c r="E2441">
        <v>0</v>
      </c>
      <c r="F2441" t="s">
        <v>8221</v>
      </c>
      <c r="G2441" t="s">
        <v>8224</v>
      </c>
      <c r="H2441" t="s">
        <v>8246</v>
      </c>
      <c r="I2441" s="9">
        <v>1445197129</v>
      </c>
      <c r="J2441">
        <v>1442605129</v>
      </c>
      <c r="K2441" t="b">
        <v>0</v>
      </c>
      <c r="L2441">
        <v>0</v>
      </c>
      <c r="M2441" t="b">
        <v>0</v>
      </c>
      <c r="N2441" s="11">
        <f t="shared" si="154"/>
        <v>0</v>
      </c>
      <c r="O2441" s="22">
        <f t="shared" si="152"/>
        <v>42265.818622685183</v>
      </c>
      <c r="P2441" s="18">
        <f t="shared" si="153"/>
        <v>42295.818622685183</v>
      </c>
      <c r="Q2441" t="s">
        <v>8284</v>
      </c>
      <c r="R2441" s="7" t="e">
        <f t="shared" si="155"/>
        <v>#DIV/0!</v>
      </c>
      <c r="S2441" s="12" t="s">
        <v>8335</v>
      </c>
      <c r="T2441" t="s">
        <v>8336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7">
        <v>5000</v>
      </c>
      <c r="E2442">
        <v>10</v>
      </c>
      <c r="F2442" t="s">
        <v>8221</v>
      </c>
      <c r="G2442" t="s">
        <v>8242</v>
      </c>
      <c r="H2442" t="s">
        <v>8249</v>
      </c>
      <c r="I2442" s="9">
        <v>1455399313</v>
      </c>
      <c r="J2442">
        <v>1452807313</v>
      </c>
      <c r="K2442" t="b">
        <v>0</v>
      </c>
      <c r="L2442">
        <v>2</v>
      </c>
      <c r="M2442" t="b">
        <v>0</v>
      </c>
      <c r="N2442" s="11">
        <f t="shared" si="154"/>
        <v>0.2</v>
      </c>
      <c r="O2442" s="22">
        <f t="shared" si="152"/>
        <v>42383.899456018517</v>
      </c>
      <c r="P2442" s="18">
        <f t="shared" si="153"/>
        <v>42413.899456018517</v>
      </c>
      <c r="Q2442" t="s">
        <v>8284</v>
      </c>
      <c r="R2442" s="7">
        <f t="shared" si="155"/>
        <v>5</v>
      </c>
      <c r="S2442" s="12" t="s">
        <v>8335</v>
      </c>
      <c r="T2442" t="s">
        <v>8336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7">
        <v>7500</v>
      </c>
      <c r="E2443">
        <v>8091</v>
      </c>
      <c r="F2443" t="s">
        <v>8219</v>
      </c>
      <c r="G2443" t="s">
        <v>8224</v>
      </c>
      <c r="H2443" t="s">
        <v>8246</v>
      </c>
      <c r="I2443" s="9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>
        <f t="shared" si="154"/>
        <v>107.88</v>
      </c>
      <c r="O2443" s="22">
        <f t="shared" si="152"/>
        <v>42187.125625000001</v>
      </c>
      <c r="P2443" s="18">
        <f t="shared" si="153"/>
        <v>42208.207638888889</v>
      </c>
      <c r="Q2443" t="s">
        <v>8298</v>
      </c>
      <c r="R2443" s="7">
        <f t="shared" si="155"/>
        <v>74.22935779816514</v>
      </c>
      <c r="S2443" s="12" t="s">
        <v>8335</v>
      </c>
      <c r="T2443" t="s">
        <v>8351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7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9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>
        <f t="shared" si="154"/>
        <v>125.94166666666666</v>
      </c>
      <c r="O2444" s="22">
        <f t="shared" si="152"/>
        <v>42052.666990740734</v>
      </c>
      <c r="P2444" s="18">
        <f t="shared" si="153"/>
        <v>42082.625324074077</v>
      </c>
      <c r="Q2444" t="s">
        <v>8298</v>
      </c>
      <c r="R2444" s="7">
        <f t="shared" si="155"/>
        <v>81.252688172043008</v>
      </c>
      <c r="S2444" s="12" t="s">
        <v>8335</v>
      </c>
      <c r="T2444" t="s">
        <v>8351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7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9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>
        <f t="shared" si="154"/>
        <v>202.51495</v>
      </c>
      <c r="O2445" s="22">
        <f t="shared" si="152"/>
        <v>41836.625254629631</v>
      </c>
      <c r="P2445" s="18">
        <f t="shared" si="153"/>
        <v>41866.625254629631</v>
      </c>
      <c r="Q2445" t="s">
        <v>8298</v>
      </c>
      <c r="R2445" s="7">
        <f t="shared" si="155"/>
        <v>130.23469453376205</v>
      </c>
      <c r="S2445" s="12" t="s">
        <v>8335</v>
      </c>
      <c r="T2445" t="s">
        <v>8351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7">
        <v>3000</v>
      </c>
      <c r="E2446">
        <v>3258</v>
      </c>
      <c r="F2446" t="s">
        <v>8219</v>
      </c>
      <c r="G2446" t="s">
        <v>8224</v>
      </c>
      <c r="H2446" t="s">
        <v>8246</v>
      </c>
      <c r="I2446" s="9">
        <v>1464199591</v>
      </c>
      <c r="J2446">
        <v>1461607591</v>
      </c>
      <c r="K2446" t="b">
        <v>0</v>
      </c>
      <c r="L2446">
        <v>61</v>
      </c>
      <c r="M2446" t="b">
        <v>1</v>
      </c>
      <c r="N2446" s="11">
        <f t="shared" si="154"/>
        <v>108.60000000000001</v>
      </c>
      <c r="O2446" s="22">
        <f t="shared" si="152"/>
        <v>42485.754525462966</v>
      </c>
      <c r="P2446" s="18">
        <f t="shared" si="153"/>
        <v>42515.754525462966</v>
      </c>
      <c r="Q2446" t="s">
        <v>8298</v>
      </c>
      <c r="R2446" s="7">
        <f t="shared" si="155"/>
        <v>53.409836065573771</v>
      </c>
      <c r="S2446" s="12" t="s">
        <v>8335</v>
      </c>
      <c r="T2446" t="s">
        <v>8351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7">
        <v>5000</v>
      </c>
      <c r="E2447">
        <v>8640</v>
      </c>
      <c r="F2447" t="s">
        <v>8219</v>
      </c>
      <c r="G2447" t="s">
        <v>8224</v>
      </c>
      <c r="H2447" t="s">
        <v>8246</v>
      </c>
      <c r="I2447" s="9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>
        <f t="shared" si="154"/>
        <v>172.8</v>
      </c>
      <c r="O2447" s="22">
        <f t="shared" si="152"/>
        <v>42243.190057870372</v>
      </c>
      <c r="P2447" s="18">
        <f t="shared" si="153"/>
        <v>42273.190057870372</v>
      </c>
      <c r="Q2447" t="s">
        <v>8298</v>
      </c>
      <c r="R2447" s="7">
        <f t="shared" si="155"/>
        <v>75.130434782608702</v>
      </c>
      <c r="S2447" s="12" t="s">
        <v>8335</v>
      </c>
      <c r="T2447" t="s">
        <v>8351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7">
        <v>5000</v>
      </c>
      <c r="E2448">
        <v>8399</v>
      </c>
      <c r="F2448" t="s">
        <v>8219</v>
      </c>
      <c r="G2448" t="s">
        <v>8224</v>
      </c>
      <c r="H2448" t="s">
        <v>8246</v>
      </c>
      <c r="I2448" s="9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>
        <f t="shared" si="154"/>
        <v>167.98</v>
      </c>
      <c r="O2448" s="22">
        <f t="shared" si="152"/>
        <v>42670.602673611109</v>
      </c>
      <c r="P2448" s="18">
        <f t="shared" si="153"/>
        <v>42700.64434027778</v>
      </c>
      <c r="Q2448" t="s">
        <v>8298</v>
      </c>
      <c r="R2448" s="7">
        <f t="shared" si="155"/>
        <v>75.666666666666671</v>
      </c>
      <c r="S2448" s="12" t="s">
        <v>8335</v>
      </c>
      <c r="T2448" t="s">
        <v>8351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7">
        <v>2500</v>
      </c>
      <c r="E2449">
        <v>10680</v>
      </c>
      <c r="F2449" t="s">
        <v>8219</v>
      </c>
      <c r="G2449" t="s">
        <v>8224</v>
      </c>
      <c r="H2449" t="s">
        <v>8246</v>
      </c>
      <c r="I2449" s="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>
        <f t="shared" si="154"/>
        <v>427.20000000000005</v>
      </c>
      <c r="O2449" s="22">
        <f t="shared" si="152"/>
        <v>42654.469826388886</v>
      </c>
      <c r="P2449" s="18">
        <f t="shared" si="153"/>
        <v>42686.166666666672</v>
      </c>
      <c r="Q2449" t="s">
        <v>8298</v>
      </c>
      <c r="R2449" s="7">
        <f t="shared" si="155"/>
        <v>31.691394658753708</v>
      </c>
      <c r="S2449" s="12" t="s">
        <v>8335</v>
      </c>
      <c r="T2449" t="s">
        <v>8351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7">
        <v>400</v>
      </c>
      <c r="E2450">
        <v>430</v>
      </c>
      <c r="F2450" t="s">
        <v>8219</v>
      </c>
      <c r="G2450" t="s">
        <v>8224</v>
      </c>
      <c r="H2450" t="s">
        <v>8246</v>
      </c>
      <c r="I2450" s="9">
        <v>1472621760</v>
      </c>
      <c r="J2450">
        <v>1472110513</v>
      </c>
      <c r="K2450" t="b">
        <v>0</v>
      </c>
      <c r="L2450">
        <v>9</v>
      </c>
      <c r="M2450" t="b">
        <v>1</v>
      </c>
      <c r="N2450" s="11">
        <f t="shared" si="154"/>
        <v>107.5</v>
      </c>
      <c r="O2450" s="22">
        <f t="shared" si="152"/>
        <v>42607.316122685181</v>
      </c>
      <c r="P2450" s="18">
        <f t="shared" si="153"/>
        <v>42613.233333333337</v>
      </c>
      <c r="Q2450" t="s">
        <v>8298</v>
      </c>
      <c r="R2450" s="7">
        <f t="shared" si="155"/>
        <v>47.777777777777779</v>
      </c>
      <c r="S2450" s="12" t="s">
        <v>8335</v>
      </c>
      <c r="T2450" t="s">
        <v>8351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7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9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>
        <f t="shared" si="154"/>
        <v>108</v>
      </c>
      <c r="O2451" s="22">
        <f t="shared" si="152"/>
        <v>41943.142534722225</v>
      </c>
      <c r="P2451" s="18">
        <f t="shared" si="153"/>
        <v>41973.184201388889</v>
      </c>
      <c r="Q2451" t="s">
        <v>8298</v>
      </c>
      <c r="R2451" s="7">
        <f t="shared" si="155"/>
        <v>90</v>
      </c>
      <c r="S2451" s="12" t="s">
        <v>8335</v>
      </c>
      <c r="T2451" t="s">
        <v>8351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7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9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>
        <f t="shared" si="154"/>
        <v>101.53353333333335</v>
      </c>
      <c r="O2452" s="22">
        <f t="shared" si="152"/>
        <v>41902.07240740741</v>
      </c>
      <c r="P2452" s="18">
        <f t="shared" si="153"/>
        <v>41940.132638888892</v>
      </c>
      <c r="Q2452" t="s">
        <v>8298</v>
      </c>
      <c r="R2452" s="7">
        <f t="shared" si="155"/>
        <v>149.31401960784314</v>
      </c>
      <c r="S2452" s="12" t="s">
        <v>8335</v>
      </c>
      <c r="T2452" t="s">
        <v>8351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7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9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>
        <f t="shared" si="154"/>
        <v>115.45</v>
      </c>
      <c r="O2453" s="22">
        <f t="shared" si="152"/>
        <v>42779.908449074079</v>
      </c>
      <c r="P2453" s="18">
        <f t="shared" si="153"/>
        <v>42799.908449074079</v>
      </c>
      <c r="Q2453" t="s">
        <v>8298</v>
      </c>
      <c r="R2453" s="7">
        <f t="shared" si="155"/>
        <v>62.06989247311828</v>
      </c>
      <c r="S2453" s="12" t="s">
        <v>8335</v>
      </c>
      <c r="T2453" t="s">
        <v>8351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7">
        <v>600</v>
      </c>
      <c r="E2454">
        <v>801</v>
      </c>
      <c r="F2454" t="s">
        <v>8219</v>
      </c>
      <c r="G2454" t="s">
        <v>8224</v>
      </c>
      <c r="H2454" t="s">
        <v>8246</v>
      </c>
      <c r="I2454" s="9">
        <v>1451430000</v>
      </c>
      <c r="J2454">
        <v>1448914500</v>
      </c>
      <c r="K2454" t="b">
        <v>0</v>
      </c>
      <c r="L2454">
        <v>15</v>
      </c>
      <c r="M2454" t="b">
        <v>1</v>
      </c>
      <c r="N2454" s="11">
        <f t="shared" si="154"/>
        <v>133.5</v>
      </c>
      <c r="O2454" s="22">
        <f t="shared" si="152"/>
        <v>42338.84375</v>
      </c>
      <c r="P2454" s="18">
        <f t="shared" si="153"/>
        <v>42367.958333333328</v>
      </c>
      <c r="Q2454" t="s">
        <v>8298</v>
      </c>
      <c r="R2454" s="7">
        <f t="shared" si="155"/>
        <v>53.4</v>
      </c>
      <c r="S2454" s="12" t="s">
        <v>8335</v>
      </c>
      <c r="T2454" t="s">
        <v>8351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7">
        <v>3000</v>
      </c>
      <c r="E2455">
        <v>4641</v>
      </c>
      <c r="F2455" t="s">
        <v>8219</v>
      </c>
      <c r="G2455" t="s">
        <v>8224</v>
      </c>
      <c r="H2455" t="s">
        <v>8246</v>
      </c>
      <c r="I2455" s="9">
        <v>1486053409</v>
      </c>
      <c r="J2455">
        <v>1483461409</v>
      </c>
      <c r="K2455" t="b">
        <v>0</v>
      </c>
      <c r="L2455">
        <v>67</v>
      </c>
      <c r="M2455" t="b">
        <v>1</v>
      </c>
      <c r="N2455" s="11">
        <f t="shared" si="154"/>
        <v>154.69999999999999</v>
      </c>
      <c r="O2455" s="22">
        <f t="shared" si="152"/>
        <v>42738.692233796297</v>
      </c>
      <c r="P2455" s="18">
        <f t="shared" si="153"/>
        <v>42768.692233796297</v>
      </c>
      <c r="Q2455" t="s">
        <v>8298</v>
      </c>
      <c r="R2455" s="7">
        <f t="shared" si="155"/>
        <v>69.268656716417908</v>
      </c>
      <c r="S2455" s="12" t="s">
        <v>8335</v>
      </c>
      <c r="T2455" t="s">
        <v>8351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7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9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>
        <f t="shared" si="154"/>
        <v>100.84571428571429</v>
      </c>
      <c r="O2456" s="22">
        <f t="shared" si="152"/>
        <v>42770.201481481476</v>
      </c>
      <c r="P2456" s="18">
        <f t="shared" si="153"/>
        <v>42805.201481481476</v>
      </c>
      <c r="Q2456" t="s">
        <v>8298</v>
      </c>
      <c r="R2456" s="7">
        <f t="shared" si="155"/>
        <v>271.50769230769231</v>
      </c>
      <c r="S2456" s="12" t="s">
        <v>8335</v>
      </c>
      <c r="T2456" t="s">
        <v>8351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7">
        <v>300</v>
      </c>
      <c r="E2457">
        <v>546</v>
      </c>
      <c r="F2457" t="s">
        <v>8219</v>
      </c>
      <c r="G2457" t="s">
        <v>8224</v>
      </c>
      <c r="H2457" t="s">
        <v>8246</v>
      </c>
      <c r="I2457" s="9">
        <v>1461177950</v>
      </c>
      <c r="J2457">
        <v>1458758750</v>
      </c>
      <c r="K2457" t="b">
        <v>0</v>
      </c>
      <c r="L2457">
        <v>16</v>
      </c>
      <c r="M2457" t="b">
        <v>1</v>
      </c>
      <c r="N2457" s="11">
        <f t="shared" si="154"/>
        <v>182</v>
      </c>
      <c r="O2457" s="22">
        <f t="shared" si="152"/>
        <v>42452.781828703708</v>
      </c>
      <c r="P2457" s="18">
        <f t="shared" si="153"/>
        <v>42480.781828703708</v>
      </c>
      <c r="Q2457" t="s">
        <v>8298</v>
      </c>
      <c r="R2457" s="7">
        <f t="shared" si="155"/>
        <v>34.125</v>
      </c>
      <c r="S2457" s="12" t="s">
        <v>8335</v>
      </c>
      <c r="T2457" t="s">
        <v>8351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7">
        <v>1500</v>
      </c>
      <c r="E2458">
        <v>2713</v>
      </c>
      <c r="F2458" t="s">
        <v>8219</v>
      </c>
      <c r="G2458" t="s">
        <v>8224</v>
      </c>
      <c r="H2458" t="s">
        <v>8246</v>
      </c>
      <c r="I2458" s="9">
        <v>1488063839</v>
      </c>
      <c r="J2458">
        <v>1485471839</v>
      </c>
      <c r="K2458" t="b">
        <v>0</v>
      </c>
      <c r="L2458">
        <v>67</v>
      </c>
      <c r="M2458" t="b">
        <v>1</v>
      </c>
      <c r="N2458" s="11">
        <f t="shared" si="154"/>
        <v>180.86666666666667</v>
      </c>
      <c r="O2458" s="22">
        <f t="shared" si="152"/>
        <v>42761.961099537039</v>
      </c>
      <c r="P2458" s="18">
        <f t="shared" si="153"/>
        <v>42791.961099537039</v>
      </c>
      <c r="Q2458" t="s">
        <v>8298</v>
      </c>
      <c r="R2458" s="7">
        <f t="shared" si="155"/>
        <v>40.492537313432834</v>
      </c>
      <c r="S2458" s="12" t="s">
        <v>8335</v>
      </c>
      <c r="T2458" t="s">
        <v>8351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7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>
        <f t="shared" si="154"/>
        <v>102.30434782608695</v>
      </c>
      <c r="O2459" s="22">
        <f t="shared" si="152"/>
        <v>42423.602500000001</v>
      </c>
      <c r="P2459" s="18">
        <f t="shared" si="153"/>
        <v>42453.560833333337</v>
      </c>
      <c r="Q2459" t="s">
        <v>8298</v>
      </c>
      <c r="R2459" s="7">
        <f t="shared" si="155"/>
        <v>189.75806451612902</v>
      </c>
      <c r="S2459" s="12" t="s">
        <v>8335</v>
      </c>
      <c r="T2459" t="s">
        <v>8351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7">
        <v>5000</v>
      </c>
      <c r="E2460">
        <v>5509</v>
      </c>
      <c r="F2460" t="s">
        <v>8219</v>
      </c>
      <c r="G2460" t="s">
        <v>8224</v>
      </c>
      <c r="H2460" t="s">
        <v>8246</v>
      </c>
      <c r="I2460" s="9">
        <v>1465498800</v>
      </c>
      <c r="J2460">
        <v>1462481718</v>
      </c>
      <c r="K2460" t="b">
        <v>0</v>
      </c>
      <c r="L2460">
        <v>80</v>
      </c>
      <c r="M2460" t="b">
        <v>1</v>
      </c>
      <c r="N2460" s="11">
        <f t="shared" si="154"/>
        <v>110.17999999999999</v>
      </c>
      <c r="O2460" s="22">
        <f t="shared" si="152"/>
        <v>42495.871736111112</v>
      </c>
      <c r="P2460" s="18">
        <f t="shared" si="153"/>
        <v>42530.791666666672</v>
      </c>
      <c r="Q2460" t="s">
        <v>8298</v>
      </c>
      <c r="R2460" s="7">
        <f t="shared" si="155"/>
        <v>68.862499999999997</v>
      </c>
      <c r="S2460" s="12" t="s">
        <v>8335</v>
      </c>
      <c r="T2460" t="s">
        <v>8351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7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9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>
        <f t="shared" si="154"/>
        <v>102.25</v>
      </c>
      <c r="O2461" s="22">
        <f t="shared" si="152"/>
        <v>42407.637557870374</v>
      </c>
      <c r="P2461" s="18">
        <f t="shared" si="153"/>
        <v>42452.595891203702</v>
      </c>
      <c r="Q2461" t="s">
        <v>8298</v>
      </c>
      <c r="R2461" s="7">
        <f t="shared" si="155"/>
        <v>108.77659574468085</v>
      </c>
      <c r="S2461" s="12" t="s">
        <v>8335</v>
      </c>
      <c r="T2461" t="s">
        <v>8351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7">
        <v>8500</v>
      </c>
      <c r="E2462">
        <v>8567</v>
      </c>
      <c r="F2462" t="s">
        <v>8219</v>
      </c>
      <c r="G2462" t="s">
        <v>8224</v>
      </c>
      <c r="H2462" t="s">
        <v>8246</v>
      </c>
      <c r="I2462" s="9">
        <v>1483417020</v>
      </c>
      <c r="J2462">
        <v>1480480167</v>
      </c>
      <c r="K2462" t="b">
        <v>0</v>
      </c>
      <c r="L2462">
        <v>68</v>
      </c>
      <c r="M2462" t="b">
        <v>1</v>
      </c>
      <c r="N2462" s="11">
        <f t="shared" si="154"/>
        <v>100.78823529411764</v>
      </c>
      <c r="O2462" s="22">
        <f t="shared" si="152"/>
        <v>42704.187118055561</v>
      </c>
      <c r="P2462" s="18">
        <f t="shared" si="153"/>
        <v>42738.178472222222</v>
      </c>
      <c r="Q2462" t="s">
        <v>8298</v>
      </c>
      <c r="R2462" s="7">
        <f t="shared" si="155"/>
        <v>125.98529411764706</v>
      </c>
      <c r="S2462" s="12" t="s">
        <v>8335</v>
      </c>
      <c r="T2462" t="s">
        <v>8351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7">
        <v>7500</v>
      </c>
      <c r="E2463">
        <v>7785</v>
      </c>
      <c r="F2463" t="s">
        <v>8219</v>
      </c>
      <c r="G2463" t="s">
        <v>8224</v>
      </c>
      <c r="H2463" t="s">
        <v>8246</v>
      </c>
      <c r="I2463" s="9">
        <v>1317438000</v>
      </c>
      <c r="J2463">
        <v>1314577097</v>
      </c>
      <c r="K2463" t="b">
        <v>0</v>
      </c>
      <c r="L2463">
        <v>86</v>
      </c>
      <c r="M2463" t="b">
        <v>1</v>
      </c>
      <c r="N2463" s="11">
        <f t="shared" si="154"/>
        <v>103.8</v>
      </c>
      <c r="O2463" s="22">
        <f t="shared" si="152"/>
        <v>40784.012696759259</v>
      </c>
      <c r="P2463" s="18">
        <f t="shared" si="153"/>
        <v>40817.125</v>
      </c>
      <c r="Q2463" t="s">
        <v>8279</v>
      </c>
      <c r="R2463" s="7">
        <f t="shared" si="155"/>
        <v>90.523255813953483</v>
      </c>
      <c r="S2463" s="12" t="s">
        <v>8324</v>
      </c>
      <c r="T2463" t="s">
        <v>8328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7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9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>
        <f t="shared" si="154"/>
        <v>110.70833333333334</v>
      </c>
      <c r="O2464" s="22">
        <f t="shared" si="152"/>
        <v>41089.186296296299</v>
      </c>
      <c r="P2464" s="18">
        <f t="shared" si="153"/>
        <v>41109.186296296299</v>
      </c>
      <c r="Q2464" t="s">
        <v>8279</v>
      </c>
      <c r="R2464" s="7">
        <f t="shared" si="155"/>
        <v>28.880434782608695</v>
      </c>
      <c r="S2464" s="12" t="s">
        <v>8324</v>
      </c>
      <c r="T2464" t="s">
        <v>8328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7">
        <v>2000</v>
      </c>
      <c r="E2465">
        <v>2325</v>
      </c>
      <c r="F2465" t="s">
        <v>8219</v>
      </c>
      <c r="G2465" t="s">
        <v>8224</v>
      </c>
      <c r="H2465" t="s">
        <v>8246</v>
      </c>
      <c r="I2465" s="9">
        <v>1366138800</v>
      </c>
      <c r="J2465">
        <v>1362710425</v>
      </c>
      <c r="K2465" t="b">
        <v>0</v>
      </c>
      <c r="L2465">
        <v>75</v>
      </c>
      <c r="M2465" t="b">
        <v>1</v>
      </c>
      <c r="N2465" s="11">
        <f t="shared" si="154"/>
        <v>116.25000000000001</v>
      </c>
      <c r="O2465" s="22">
        <f t="shared" si="152"/>
        <v>41341.111400462964</v>
      </c>
      <c r="P2465" s="18">
        <f t="shared" si="153"/>
        <v>41380.791666666664</v>
      </c>
      <c r="Q2465" t="s">
        <v>8279</v>
      </c>
      <c r="R2465" s="7">
        <f t="shared" si="155"/>
        <v>31</v>
      </c>
      <c r="S2465" s="12" t="s">
        <v>8324</v>
      </c>
      <c r="T2465" t="s">
        <v>8328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7">
        <v>2000</v>
      </c>
      <c r="E2466">
        <v>2222</v>
      </c>
      <c r="F2466" t="s">
        <v>8219</v>
      </c>
      <c r="G2466" t="s">
        <v>8229</v>
      </c>
      <c r="H2466" t="s">
        <v>8251</v>
      </c>
      <c r="I2466" s="9">
        <v>1443641340</v>
      </c>
      <c r="J2466">
        <v>1441143397</v>
      </c>
      <c r="K2466" t="b">
        <v>0</v>
      </c>
      <c r="L2466">
        <v>43</v>
      </c>
      <c r="M2466" t="b">
        <v>1</v>
      </c>
      <c r="N2466" s="11">
        <f t="shared" si="154"/>
        <v>111.1</v>
      </c>
      <c r="O2466" s="22">
        <f t="shared" si="152"/>
        <v>42248.90042824074</v>
      </c>
      <c r="P2466" s="18">
        <f t="shared" si="153"/>
        <v>42277.811805555553</v>
      </c>
      <c r="Q2466" t="s">
        <v>8279</v>
      </c>
      <c r="R2466" s="7">
        <f t="shared" si="155"/>
        <v>51.674418604651166</v>
      </c>
      <c r="S2466" s="12" t="s">
        <v>8324</v>
      </c>
      <c r="T2466" t="s">
        <v>8328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7">
        <v>700</v>
      </c>
      <c r="E2467">
        <v>1261</v>
      </c>
      <c r="F2467" t="s">
        <v>8219</v>
      </c>
      <c r="G2467" t="s">
        <v>8224</v>
      </c>
      <c r="H2467" t="s">
        <v>8246</v>
      </c>
      <c r="I2467" s="9">
        <v>1348420548</v>
      </c>
      <c r="J2467">
        <v>1345828548</v>
      </c>
      <c r="K2467" t="b">
        <v>0</v>
      </c>
      <c r="L2467">
        <v>48</v>
      </c>
      <c r="M2467" t="b">
        <v>1</v>
      </c>
      <c r="N2467" s="11">
        <f t="shared" si="154"/>
        <v>180.14285714285714</v>
      </c>
      <c r="O2467" s="22">
        <f t="shared" si="152"/>
        <v>41145.719305555554</v>
      </c>
      <c r="P2467" s="18">
        <f t="shared" si="153"/>
        <v>41175.719305555554</v>
      </c>
      <c r="Q2467" t="s">
        <v>8279</v>
      </c>
      <c r="R2467" s="7">
        <f t="shared" si="155"/>
        <v>26.270833333333332</v>
      </c>
      <c r="S2467" s="12" t="s">
        <v>8324</v>
      </c>
      <c r="T2467" t="s">
        <v>8328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7">
        <v>2500</v>
      </c>
      <c r="E2468">
        <v>2500</v>
      </c>
      <c r="F2468" t="s">
        <v>8219</v>
      </c>
      <c r="G2468" t="s">
        <v>8224</v>
      </c>
      <c r="H2468" t="s">
        <v>8246</v>
      </c>
      <c r="I2468" s="9">
        <v>1368066453</v>
      </c>
      <c r="J2468">
        <v>1365474453</v>
      </c>
      <c r="K2468" t="b">
        <v>0</v>
      </c>
      <c r="L2468">
        <v>52</v>
      </c>
      <c r="M2468" t="b">
        <v>1</v>
      </c>
      <c r="N2468" s="11">
        <f t="shared" si="154"/>
        <v>100</v>
      </c>
      <c r="O2468" s="22">
        <f t="shared" si="152"/>
        <v>41373.102465277778</v>
      </c>
      <c r="P2468" s="18">
        <f t="shared" si="153"/>
        <v>41403.102465277778</v>
      </c>
      <c r="Q2468" t="s">
        <v>8279</v>
      </c>
      <c r="R2468" s="7">
        <f t="shared" si="155"/>
        <v>48.07692307692308</v>
      </c>
      <c r="S2468" s="12" t="s">
        <v>8324</v>
      </c>
      <c r="T2468" t="s">
        <v>8328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7">
        <v>1000</v>
      </c>
      <c r="E2469">
        <v>1185</v>
      </c>
      <c r="F2469" t="s">
        <v>8219</v>
      </c>
      <c r="G2469" t="s">
        <v>8224</v>
      </c>
      <c r="H2469" t="s">
        <v>8246</v>
      </c>
      <c r="I2469" s="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>
        <f t="shared" si="154"/>
        <v>118.5</v>
      </c>
      <c r="O2469" s="22">
        <f t="shared" si="152"/>
        <v>41025.874201388891</v>
      </c>
      <c r="P2469" s="18">
        <f t="shared" si="153"/>
        <v>41039.708333333336</v>
      </c>
      <c r="Q2469" t="s">
        <v>8279</v>
      </c>
      <c r="R2469" s="7">
        <f t="shared" si="155"/>
        <v>27.558139534883722</v>
      </c>
      <c r="S2469" s="12" t="s">
        <v>8324</v>
      </c>
      <c r="T2469" t="s">
        <v>8328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7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9">
        <v>1351400400</v>
      </c>
      <c r="J2470">
        <v>1348285321</v>
      </c>
      <c r="K2470" t="b">
        <v>0</v>
      </c>
      <c r="L2470">
        <v>58</v>
      </c>
      <c r="M2470" t="b">
        <v>1</v>
      </c>
      <c r="N2470" s="11">
        <f t="shared" si="154"/>
        <v>107.21700000000001</v>
      </c>
      <c r="O2470" s="22">
        <f t="shared" si="152"/>
        <v>41174.154178240737</v>
      </c>
      <c r="P2470" s="18">
        <f t="shared" si="153"/>
        <v>41210.208333333336</v>
      </c>
      <c r="Q2470" t="s">
        <v>8279</v>
      </c>
      <c r="R2470" s="7">
        <f t="shared" si="155"/>
        <v>36.97137931034483</v>
      </c>
      <c r="S2470" s="12" t="s">
        <v>8324</v>
      </c>
      <c r="T2470" t="s">
        <v>8328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7">
        <v>1200</v>
      </c>
      <c r="E2471">
        <v>1364</v>
      </c>
      <c r="F2471" t="s">
        <v>8219</v>
      </c>
      <c r="G2471" t="s">
        <v>8224</v>
      </c>
      <c r="H2471" t="s">
        <v>8246</v>
      </c>
      <c r="I2471" s="9">
        <v>1297160329</v>
      </c>
      <c r="J2471">
        <v>1295000329</v>
      </c>
      <c r="K2471" t="b">
        <v>0</v>
      </c>
      <c r="L2471">
        <v>47</v>
      </c>
      <c r="M2471" t="b">
        <v>1</v>
      </c>
      <c r="N2471" s="11">
        <f t="shared" si="154"/>
        <v>113.66666666666667</v>
      </c>
      <c r="O2471" s="22">
        <f t="shared" si="152"/>
        <v>40557.429733796293</v>
      </c>
      <c r="P2471" s="18">
        <f t="shared" si="153"/>
        <v>40582.429733796293</v>
      </c>
      <c r="Q2471" t="s">
        <v>8279</v>
      </c>
      <c r="R2471" s="7">
        <f t="shared" si="155"/>
        <v>29.021276595744681</v>
      </c>
      <c r="S2471" s="12" t="s">
        <v>8324</v>
      </c>
      <c r="T2471" t="s">
        <v>8328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7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9">
        <v>1337824055</v>
      </c>
      <c r="J2472">
        <v>1335232055</v>
      </c>
      <c r="K2472" t="b">
        <v>0</v>
      </c>
      <c r="L2472">
        <v>36</v>
      </c>
      <c r="M2472" t="b">
        <v>1</v>
      </c>
      <c r="N2472" s="11">
        <f t="shared" si="154"/>
        <v>103.16400000000002</v>
      </c>
      <c r="O2472" s="22">
        <f t="shared" si="152"/>
        <v>41023.07471064815</v>
      </c>
      <c r="P2472" s="18">
        <f t="shared" si="153"/>
        <v>41053.07471064815</v>
      </c>
      <c r="Q2472" t="s">
        <v>8279</v>
      </c>
      <c r="R2472" s="7">
        <f t="shared" si="155"/>
        <v>28.65666666666667</v>
      </c>
      <c r="S2472" s="12" t="s">
        <v>8324</v>
      </c>
      <c r="T2472" t="s">
        <v>8328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7">
        <v>500</v>
      </c>
      <c r="E2473">
        <v>640</v>
      </c>
      <c r="F2473" t="s">
        <v>8219</v>
      </c>
      <c r="G2473" t="s">
        <v>8224</v>
      </c>
      <c r="H2473" t="s">
        <v>8246</v>
      </c>
      <c r="I2473" s="9">
        <v>1327535392</v>
      </c>
      <c r="J2473">
        <v>1324079392</v>
      </c>
      <c r="K2473" t="b">
        <v>0</v>
      </c>
      <c r="L2473">
        <v>17</v>
      </c>
      <c r="M2473" t="b">
        <v>1</v>
      </c>
      <c r="N2473" s="11">
        <f t="shared" si="154"/>
        <v>128</v>
      </c>
      <c r="O2473" s="22">
        <f t="shared" si="152"/>
        <v>40893.992962962962</v>
      </c>
      <c r="P2473" s="18">
        <f t="shared" si="153"/>
        <v>40933.992962962962</v>
      </c>
      <c r="Q2473" t="s">
        <v>8279</v>
      </c>
      <c r="R2473" s="7">
        <f t="shared" si="155"/>
        <v>37.647058823529413</v>
      </c>
      <c r="S2473" s="12" t="s">
        <v>8324</v>
      </c>
      <c r="T2473" t="s">
        <v>8328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7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9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>
        <f t="shared" si="154"/>
        <v>135.76026666666667</v>
      </c>
      <c r="O2474" s="22">
        <f t="shared" si="152"/>
        <v>40354.11550925926</v>
      </c>
      <c r="P2474" s="18">
        <f t="shared" si="153"/>
        <v>40425.043749999997</v>
      </c>
      <c r="Q2474" t="s">
        <v>8279</v>
      </c>
      <c r="R2474" s="7">
        <f t="shared" si="155"/>
        <v>97.904038461538462</v>
      </c>
      <c r="S2474" s="12" t="s">
        <v>8324</v>
      </c>
      <c r="T2474" t="s">
        <v>8328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7">
        <v>2000</v>
      </c>
      <c r="E2475">
        <v>2000</v>
      </c>
      <c r="F2475" t="s">
        <v>8219</v>
      </c>
      <c r="G2475" t="s">
        <v>8224</v>
      </c>
      <c r="H2475" t="s">
        <v>8246</v>
      </c>
      <c r="I2475" s="9">
        <v>1352573869</v>
      </c>
      <c r="J2475">
        <v>1349978269</v>
      </c>
      <c r="K2475" t="b">
        <v>0</v>
      </c>
      <c r="L2475">
        <v>47</v>
      </c>
      <c r="M2475" t="b">
        <v>1</v>
      </c>
      <c r="N2475" s="11">
        <f t="shared" si="154"/>
        <v>100</v>
      </c>
      <c r="O2475" s="22">
        <f t="shared" si="152"/>
        <v>41193.748483796298</v>
      </c>
      <c r="P2475" s="18">
        <f t="shared" si="153"/>
        <v>41223.790150462963</v>
      </c>
      <c r="Q2475" t="s">
        <v>8279</v>
      </c>
      <c r="R2475" s="7">
        <f t="shared" si="155"/>
        <v>42.553191489361701</v>
      </c>
      <c r="S2475" s="12" t="s">
        <v>8324</v>
      </c>
      <c r="T2475" t="s">
        <v>8328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7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9">
        <v>1286756176</v>
      </c>
      <c r="J2476">
        <v>1282868176</v>
      </c>
      <c r="K2476" t="b">
        <v>0</v>
      </c>
      <c r="L2476">
        <v>38</v>
      </c>
      <c r="M2476" t="b">
        <v>1</v>
      </c>
      <c r="N2476" s="11">
        <f t="shared" si="154"/>
        <v>100.00360000000002</v>
      </c>
      <c r="O2476" s="22">
        <f t="shared" si="152"/>
        <v>40417.011296296296</v>
      </c>
      <c r="P2476" s="18">
        <f t="shared" si="153"/>
        <v>40462.011296296296</v>
      </c>
      <c r="Q2476" t="s">
        <v>8279</v>
      </c>
      <c r="R2476" s="7">
        <f t="shared" si="155"/>
        <v>131.58368421052631</v>
      </c>
      <c r="S2476" s="12" t="s">
        <v>8324</v>
      </c>
      <c r="T2476" t="s">
        <v>8328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7">
        <v>2500</v>
      </c>
      <c r="E2477">
        <v>2618</v>
      </c>
      <c r="F2477" t="s">
        <v>8219</v>
      </c>
      <c r="G2477" t="s">
        <v>8224</v>
      </c>
      <c r="H2477" t="s">
        <v>8246</v>
      </c>
      <c r="I2477" s="9">
        <v>1278799200</v>
      </c>
      <c r="J2477">
        <v>1273647255</v>
      </c>
      <c r="K2477" t="b">
        <v>0</v>
      </c>
      <c r="L2477">
        <v>81</v>
      </c>
      <c r="M2477" t="b">
        <v>1</v>
      </c>
      <c r="N2477" s="11">
        <f t="shared" si="154"/>
        <v>104.71999999999998</v>
      </c>
      <c r="O2477" s="22">
        <f t="shared" si="152"/>
        <v>40310.287673611114</v>
      </c>
      <c r="P2477" s="18">
        <f t="shared" si="153"/>
        <v>40369.916666666664</v>
      </c>
      <c r="Q2477" t="s">
        <v>8279</v>
      </c>
      <c r="R2477" s="7">
        <f t="shared" si="155"/>
        <v>32.320987654320987</v>
      </c>
      <c r="S2477" s="12" t="s">
        <v>8324</v>
      </c>
      <c r="T2477" t="s">
        <v>8328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7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9">
        <v>1415004770</v>
      </c>
      <c r="J2478">
        <v>1412149970</v>
      </c>
      <c r="K2478" t="b">
        <v>0</v>
      </c>
      <c r="L2478">
        <v>55</v>
      </c>
      <c r="M2478" t="b">
        <v>1</v>
      </c>
      <c r="N2478" s="11">
        <f t="shared" si="154"/>
        <v>105.02249999999999</v>
      </c>
      <c r="O2478" s="22">
        <f t="shared" si="152"/>
        <v>41913.328356481477</v>
      </c>
      <c r="P2478" s="18">
        <f t="shared" si="153"/>
        <v>41946.370023148149</v>
      </c>
      <c r="Q2478" t="s">
        <v>8279</v>
      </c>
      <c r="R2478" s="7">
        <f t="shared" si="155"/>
        <v>61.103999999999999</v>
      </c>
      <c r="S2478" s="12" t="s">
        <v>8324</v>
      </c>
      <c r="T2478" t="s">
        <v>8328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7">
        <v>750</v>
      </c>
      <c r="E2479">
        <v>1285</v>
      </c>
      <c r="F2479" t="s">
        <v>8219</v>
      </c>
      <c r="G2479" t="s">
        <v>8224</v>
      </c>
      <c r="H2479" t="s">
        <v>8246</v>
      </c>
      <c r="I2479" s="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>
        <f t="shared" si="154"/>
        <v>171.33333333333334</v>
      </c>
      <c r="O2479" s="22">
        <f t="shared" si="152"/>
        <v>41088.691493055558</v>
      </c>
      <c r="P2479" s="18">
        <f t="shared" si="153"/>
        <v>41133.691493055558</v>
      </c>
      <c r="Q2479" t="s">
        <v>8279</v>
      </c>
      <c r="R2479" s="7">
        <f t="shared" si="155"/>
        <v>31.341463414634145</v>
      </c>
      <c r="S2479" s="12" t="s">
        <v>8324</v>
      </c>
      <c r="T2479" t="s">
        <v>8328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7">
        <v>8000</v>
      </c>
      <c r="E2480">
        <v>10200</v>
      </c>
      <c r="F2480" t="s">
        <v>8219</v>
      </c>
      <c r="G2480" t="s">
        <v>8224</v>
      </c>
      <c r="H2480" t="s">
        <v>8246</v>
      </c>
      <c r="I2480" s="9">
        <v>1358117313</v>
      </c>
      <c r="J2480">
        <v>1355525313</v>
      </c>
      <c r="K2480" t="b">
        <v>0</v>
      </c>
      <c r="L2480">
        <v>79</v>
      </c>
      <c r="M2480" t="b">
        <v>1</v>
      </c>
      <c r="N2480" s="11">
        <f t="shared" si="154"/>
        <v>127.49999999999999</v>
      </c>
      <c r="O2480" s="22">
        <f t="shared" si="152"/>
        <v>41257.950381944444</v>
      </c>
      <c r="P2480" s="18">
        <f t="shared" si="153"/>
        <v>41287.950381944444</v>
      </c>
      <c r="Q2480" t="s">
        <v>8279</v>
      </c>
      <c r="R2480" s="7">
        <f t="shared" si="155"/>
        <v>129.1139240506329</v>
      </c>
      <c r="S2480" s="12" t="s">
        <v>8324</v>
      </c>
      <c r="T2480" t="s">
        <v>8328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7">
        <v>300</v>
      </c>
      <c r="E2481">
        <v>400.33</v>
      </c>
      <c r="F2481" t="s">
        <v>8219</v>
      </c>
      <c r="G2481" t="s">
        <v>8224</v>
      </c>
      <c r="H2481" t="s">
        <v>8246</v>
      </c>
      <c r="I2481" s="9">
        <v>1343440800</v>
      </c>
      <c r="J2481">
        <v>1342545994</v>
      </c>
      <c r="K2481" t="b">
        <v>0</v>
      </c>
      <c r="L2481">
        <v>16</v>
      </c>
      <c r="M2481" t="b">
        <v>1</v>
      </c>
      <c r="N2481" s="11">
        <f t="shared" si="154"/>
        <v>133.44333333333333</v>
      </c>
      <c r="O2481" s="22">
        <f t="shared" si="152"/>
        <v>41107.726782407408</v>
      </c>
      <c r="P2481" s="18">
        <f t="shared" si="153"/>
        <v>41118.083333333336</v>
      </c>
      <c r="Q2481" t="s">
        <v>8279</v>
      </c>
      <c r="R2481" s="7">
        <f t="shared" si="155"/>
        <v>25.020624999999999</v>
      </c>
      <c r="S2481" s="12" t="s">
        <v>8324</v>
      </c>
      <c r="T2481" t="s">
        <v>8328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7">
        <v>2000</v>
      </c>
      <c r="E2482">
        <v>2000</v>
      </c>
      <c r="F2482" t="s">
        <v>8219</v>
      </c>
      <c r="G2482" t="s">
        <v>8224</v>
      </c>
      <c r="H2482" t="s">
        <v>8246</v>
      </c>
      <c r="I2482" s="9">
        <v>1444516084</v>
      </c>
      <c r="J2482">
        <v>1439332084</v>
      </c>
      <c r="K2482" t="b">
        <v>0</v>
      </c>
      <c r="L2482">
        <v>8</v>
      </c>
      <c r="M2482" t="b">
        <v>1</v>
      </c>
      <c r="N2482" s="11">
        <f t="shared" si="154"/>
        <v>100</v>
      </c>
      <c r="O2482" s="22">
        <f t="shared" si="152"/>
        <v>42227.936157407406</v>
      </c>
      <c r="P2482" s="18">
        <f t="shared" si="153"/>
        <v>42287.936157407406</v>
      </c>
      <c r="Q2482" t="s">
        <v>8279</v>
      </c>
      <c r="R2482" s="7">
        <f t="shared" si="155"/>
        <v>250</v>
      </c>
      <c r="S2482" s="12" t="s">
        <v>8324</v>
      </c>
      <c r="T2482" t="s">
        <v>8328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7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9">
        <v>1335799808</v>
      </c>
      <c r="J2483">
        <v>1333207808</v>
      </c>
      <c r="K2483" t="b">
        <v>0</v>
      </c>
      <c r="L2483">
        <v>95</v>
      </c>
      <c r="M2483" t="b">
        <v>1</v>
      </c>
      <c r="N2483" s="11">
        <f t="shared" si="154"/>
        <v>112.91099999999999</v>
      </c>
      <c r="O2483" s="22">
        <f t="shared" si="152"/>
        <v>40999.645925925928</v>
      </c>
      <c r="P2483" s="18">
        <f t="shared" si="153"/>
        <v>41029.645925925928</v>
      </c>
      <c r="Q2483" t="s">
        <v>8279</v>
      </c>
      <c r="R2483" s="7">
        <f t="shared" si="155"/>
        <v>47.541473684210523</v>
      </c>
      <c r="S2483" s="12" t="s">
        <v>8324</v>
      </c>
      <c r="T2483" t="s">
        <v>8328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7">
        <v>1000</v>
      </c>
      <c r="E2484">
        <v>1001</v>
      </c>
      <c r="F2484" t="s">
        <v>8219</v>
      </c>
      <c r="G2484" t="s">
        <v>8224</v>
      </c>
      <c r="H2484" t="s">
        <v>8246</v>
      </c>
      <c r="I2484" s="9">
        <v>1312224383</v>
      </c>
      <c r="J2484">
        <v>1308336383</v>
      </c>
      <c r="K2484" t="b">
        <v>0</v>
      </c>
      <c r="L2484">
        <v>25</v>
      </c>
      <c r="M2484" t="b">
        <v>1</v>
      </c>
      <c r="N2484" s="11">
        <f t="shared" si="154"/>
        <v>100.1</v>
      </c>
      <c r="O2484" s="22">
        <f t="shared" si="152"/>
        <v>40711.782210648147</v>
      </c>
      <c r="P2484" s="18">
        <f t="shared" si="153"/>
        <v>40756.782210648147</v>
      </c>
      <c r="Q2484" t="s">
        <v>8279</v>
      </c>
      <c r="R2484" s="7">
        <f t="shared" si="155"/>
        <v>40.04</v>
      </c>
      <c r="S2484" s="12" t="s">
        <v>8324</v>
      </c>
      <c r="T2484" t="s">
        <v>8328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7">
        <v>1100</v>
      </c>
      <c r="E2485">
        <v>1251</v>
      </c>
      <c r="F2485" t="s">
        <v>8219</v>
      </c>
      <c r="G2485" t="s">
        <v>8224</v>
      </c>
      <c r="H2485" t="s">
        <v>8246</v>
      </c>
      <c r="I2485" s="9">
        <v>1335891603</v>
      </c>
      <c r="J2485">
        <v>1330711203</v>
      </c>
      <c r="K2485" t="b">
        <v>0</v>
      </c>
      <c r="L2485">
        <v>19</v>
      </c>
      <c r="M2485" t="b">
        <v>1</v>
      </c>
      <c r="N2485" s="11">
        <f t="shared" si="154"/>
        <v>113.72727272727272</v>
      </c>
      <c r="O2485" s="22">
        <f t="shared" si="152"/>
        <v>40970.750034722223</v>
      </c>
      <c r="P2485" s="18">
        <f t="shared" si="153"/>
        <v>41030.708368055559</v>
      </c>
      <c r="Q2485" t="s">
        <v>8279</v>
      </c>
      <c r="R2485" s="7">
        <f t="shared" si="155"/>
        <v>65.84210526315789</v>
      </c>
      <c r="S2485" s="12" t="s">
        <v>8324</v>
      </c>
      <c r="T2485" t="s">
        <v>8328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7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9">
        <v>1316124003</v>
      </c>
      <c r="J2486">
        <v>1313532003</v>
      </c>
      <c r="K2486" t="b">
        <v>0</v>
      </c>
      <c r="L2486">
        <v>90</v>
      </c>
      <c r="M2486" t="b">
        <v>1</v>
      </c>
      <c r="N2486" s="11">
        <f t="shared" si="154"/>
        <v>119.31742857142855</v>
      </c>
      <c r="O2486" s="22">
        <f t="shared" si="152"/>
        <v>40771.916701388887</v>
      </c>
      <c r="P2486" s="18">
        <f t="shared" si="153"/>
        <v>40801.916701388887</v>
      </c>
      <c r="Q2486" t="s">
        <v>8279</v>
      </c>
      <c r="R2486" s="7">
        <f t="shared" si="155"/>
        <v>46.401222222222216</v>
      </c>
      <c r="S2486" s="12" t="s">
        <v>8324</v>
      </c>
      <c r="T2486" t="s">
        <v>8328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7">
        <v>2000</v>
      </c>
      <c r="E2487">
        <v>2065</v>
      </c>
      <c r="F2487" t="s">
        <v>8219</v>
      </c>
      <c r="G2487" t="s">
        <v>8224</v>
      </c>
      <c r="H2487" t="s">
        <v>8246</v>
      </c>
      <c r="I2487" s="9">
        <v>1318463879</v>
      </c>
      <c r="J2487">
        <v>1315439879</v>
      </c>
      <c r="K2487" t="b">
        <v>0</v>
      </c>
      <c r="L2487">
        <v>41</v>
      </c>
      <c r="M2487" t="b">
        <v>1</v>
      </c>
      <c r="N2487" s="11">
        <f t="shared" si="154"/>
        <v>103.25</v>
      </c>
      <c r="O2487" s="22">
        <f t="shared" si="152"/>
        <v>40793.998599537037</v>
      </c>
      <c r="P2487" s="18">
        <f t="shared" si="153"/>
        <v>40828.998599537037</v>
      </c>
      <c r="Q2487" t="s">
        <v>8279</v>
      </c>
      <c r="R2487" s="7">
        <f t="shared" si="155"/>
        <v>50.365853658536587</v>
      </c>
      <c r="S2487" s="12" t="s">
        <v>8324</v>
      </c>
      <c r="T2487" t="s">
        <v>8328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7">
        <v>300</v>
      </c>
      <c r="E2488">
        <v>797</v>
      </c>
      <c r="F2488" t="s">
        <v>8219</v>
      </c>
      <c r="G2488" t="s">
        <v>8224</v>
      </c>
      <c r="H2488" t="s">
        <v>8246</v>
      </c>
      <c r="I2488" s="9">
        <v>1335113976</v>
      </c>
      <c r="J2488">
        <v>1332521976</v>
      </c>
      <c r="K2488" t="b">
        <v>0</v>
      </c>
      <c r="L2488">
        <v>30</v>
      </c>
      <c r="M2488" t="b">
        <v>1</v>
      </c>
      <c r="N2488" s="11">
        <f t="shared" si="154"/>
        <v>265.66666666666669</v>
      </c>
      <c r="O2488" s="22">
        <f t="shared" si="152"/>
        <v>40991.708055555559</v>
      </c>
      <c r="P2488" s="18">
        <f t="shared" si="153"/>
        <v>41021.708055555559</v>
      </c>
      <c r="Q2488" t="s">
        <v>8279</v>
      </c>
      <c r="R2488" s="7">
        <f t="shared" si="155"/>
        <v>26.566666666666666</v>
      </c>
      <c r="S2488" s="12" t="s">
        <v>8324</v>
      </c>
      <c r="T2488" t="s">
        <v>8328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7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>
        <f t="shared" si="154"/>
        <v>100.05066666666667</v>
      </c>
      <c r="O2489" s="22">
        <f t="shared" si="152"/>
        <v>41026.083298611113</v>
      </c>
      <c r="P2489" s="18">
        <f t="shared" si="153"/>
        <v>41056.083298611113</v>
      </c>
      <c r="Q2489" t="s">
        <v>8279</v>
      </c>
      <c r="R2489" s="7">
        <f t="shared" si="155"/>
        <v>39.493684210526318</v>
      </c>
      <c r="S2489" s="12" t="s">
        <v>8324</v>
      </c>
      <c r="T2489" t="s">
        <v>8328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7">
        <v>3000</v>
      </c>
      <c r="E2490">
        <v>3201</v>
      </c>
      <c r="F2490" t="s">
        <v>8219</v>
      </c>
      <c r="G2490" t="s">
        <v>8224</v>
      </c>
      <c r="H2490" t="s">
        <v>8246</v>
      </c>
      <c r="I2490" s="9">
        <v>1321459908</v>
      </c>
      <c r="J2490">
        <v>1318864308</v>
      </c>
      <c r="K2490" t="b">
        <v>0</v>
      </c>
      <c r="L2490">
        <v>65</v>
      </c>
      <c r="M2490" t="b">
        <v>1</v>
      </c>
      <c r="N2490" s="11">
        <f t="shared" si="154"/>
        <v>106.69999999999999</v>
      </c>
      <c r="O2490" s="22">
        <f t="shared" si="152"/>
        <v>40833.633194444446</v>
      </c>
      <c r="P2490" s="18">
        <f t="shared" si="153"/>
        <v>40863.674861111111</v>
      </c>
      <c r="Q2490" t="s">
        <v>8279</v>
      </c>
      <c r="R2490" s="7">
        <f t="shared" si="155"/>
        <v>49.246153846153845</v>
      </c>
      <c r="S2490" s="12" t="s">
        <v>8324</v>
      </c>
      <c r="T2490" t="s">
        <v>8328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7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9">
        <v>1368117239</v>
      </c>
      <c r="J2491">
        <v>1365525239</v>
      </c>
      <c r="K2491" t="b">
        <v>0</v>
      </c>
      <c r="L2491">
        <v>75</v>
      </c>
      <c r="M2491" t="b">
        <v>1</v>
      </c>
      <c r="N2491" s="11">
        <f t="shared" si="154"/>
        <v>133.67142857142858</v>
      </c>
      <c r="O2491" s="22">
        <f t="shared" si="152"/>
        <v>41373.690266203703</v>
      </c>
      <c r="P2491" s="18">
        <f t="shared" si="153"/>
        <v>41403.690266203703</v>
      </c>
      <c r="Q2491" t="s">
        <v>8279</v>
      </c>
      <c r="R2491" s="7">
        <f t="shared" si="155"/>
        <v>62.38</v>
      </c>
      <c r="S2491" s="12" t="s">
        <v>8324</v>
      </c>
      <c r="T2491" t="s">
        <v>8328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7">
        <v>500</v>
      </c>
      <c r="E2492">
        <v>607</v>
      </c>
      <c r="F2492" t="s">
        <v>8219</v>
      </c>
      <c r="G2492" t="s">
        <v>8224</v>
      </c>
      <c r="H2492" t="s">
        <v>8246</v>
      </c>
      <c r="I2492" s="9">
        <v>1340429276</v>
      </c>
      <c r="J2492">
        <v>1335245276</v>
      </c>
      <c r="K2492" t="b">
        <v>0</v>
      </c>
      <c r="L2492">
        <v>16</v>
      </c>
      <c r="M2492" t="b">
        <v>1</v>
      </c>
      <c r="N2492" s="11">
        <f t="shared" si="154"/>
        <v>121.39999999999999</v>
      </c>
      <c r="O2492" s="22">
        <f t="shared" si="152"/>
        <v>41023.227731481478</v>
      </c>
      <c r="P2492" s="18">
        <f t="shared" si="153"/>
        <v>41083.227731481478</v>
      </c>
      <c r="Q2492" t="s">
        <v>8279</v>
      </c>
      <c r="R2492" s="7">
        <f t="shared" si="155"/>
        <v>37.9375</v>
      </c>
      <c r="S2492" s="12" t="s">
        <v>8324</v>
      </c>
      <c r="T2492" t="s">
        <v>8328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7">
        <v>500</v>
      </c>
      <c r="E2493">
        <v>516</v>
      </c>
      <c r="F2493" t="s">
        <v>8219</v>
      </c>
      <c r="G2493" t="s">
        <v>8224</v>
      </c>
      <c r="H2493" t="s">
        <v>8246</v>
      </c>
      <c r="I2493" s="9">
        <v>1295142660</v>
      </c>
      <c r="J2493">
        <v>1293739714</v>
      </c>
      <c r="K2493" t="b">
        <v>0</v>
      </c>
      <c r="L2493">
        <v>10</v>
      </c>
      <c r="M2493" t="b">
        <v>1</v>
      </c>
      <c r="N2493" s="11">
        <f t="shared" si="154"/>
        <v>103.2</v>
      </c>
      <c r="O2493" s="22">
        <f t="shared" si="152"/>
        <v>40542.839282407411</v>
      </c>
      <c r="P2493" s="18">
        <f t="shared" si="153"/>
        <v>40559.07708333333</v>
      </c>
      <c r="Q2493" t="s">
        <v>8279</v>
      </c>
      <c r="R2493" s="7">
        <f t="shared" si="155"/>
        <v>51.6</v>
      </c>
      <c r="S2493" s="12" t="s">
        <v>8324</v>
      </c>
      <c r="T2493" t="s">
        <v>8328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7">
        <v>600</v>
      </c>
      <c r="E2494">
        <v>750</v>
      </c>
      <c r="F2494" t="s">
        <v>8219</v>
      </c>
      <c r="G2494" t="s">
        <v>8224</v>
      </c>
      <c r="H2494" t="s">
        <v>8246</v>
      </c>
      <c r="I2494" s="9">
        <v>1339840740</v>
      </c>
      <c r="J2494">
        <v>1335397188</v>
      </c>
      <c r="K2494" t="b">
        <v>0</v>
      </c>
      <c r="L2494">
        <v>27</v>
      </c>
      <c r="M2494" t="b">
        <v>1</v>
      </c>
      <c r="N2494" s="11">
        <f t="shared" si="154"/>
        <v>125</v>
      </c>
      <c r="O2494" s="22">
        <f t="shared" si="152"/>
        <v>41024.985972222225</v>
      </c>
      <c r="P2494" s="18">
        <f t="shared" si="153"/>
        <v>41076.415972222225</v>
      </c>
      <c r="Q2494" t="s">
        <v>8279</v>
      </c>
      <c r="R2494" s="7">
        <f t="shared" si="155"/>
        <v>27.777777777777779</v>
      </c>
      <c r="S2494" s="12" t="s">
        <v>8324</v>
      </c>
      <c r="T2494" t="s">
        <v>8328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7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9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>
        <f t="shared" si="154"/>
        <v>128.69999999999999</v>
      </c>
      <c r="O2495" s="22">
        <f t="shared" si="152"/>
        <v>41348.168287037035</v>
      </c>
      <c r="P2495" s="18">
        <f t="shared" si="153"/>
        <v>41393.168287037035</v>
      </c>
      <c r="Q2495" t="s">
        <v>8279</v>
      </c>
      <c r="R2495" s="7">
        <f t="shared" si="155"/>
        <v>99.382239382239376</v>
      </c>
      <c r="S2495" s="12" t="s">
        <v>8324</v>
      </c>
      <c r="T2495" t="s">
        <v>8328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7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9">
        <v>1337786944</v>
      </c>
      <c r="J2496">
        <v>1335194944</v>
      </c>
      <c r="K2496" t="b">
        <v>0</v>
      </c>
      <c r="L2496">
        <v>39</v>
      </c>
      <c r="M2496" t="b">
        <v>1</v>
      </c>
      <c r="N2496" s="11">
        <f t="shared" si="154"/>
        <v>101.00533333333333</v>
      </c>
      <c r="O2496" s="22">
        <f t="shared" si="152"/>
        <v>41022.645185185182</v>
      </c>
      <c r="P2496" s="18">
        <f t="shared" si="153"/>
        <v>41052.645185185182</v>
      </c>
      <c r="Q2496" t="s">
        <v>8279</v>
      </c>
      <c r="R2496" s="7">
        <f t="shared" si="155"/>
        <v>38.848205128205123</v>
      </c>
      <c r="S2496" s="12" t="s">
        <v>8324</v>
      </c>
      <c r="T2496" t="s">
        <v>8328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9">
        <v>1339022575</v>
      </c>
      <c r="J2497">
        <v>1336430575</v>
      </c>
      <c r="K2497" t="b">
        <v>0</v>
      </c>
      <c r="L2497">
        <v>42</v>
      </c>
      <c r="M2497" t="b">
        <v>1</v>
      </c>
      <c r="N2497" s="11">
        <f t="shared" si="154"/>
        <v>127.53666666666665</v>
      </c>
      <c r="O2497" s="22">
        <f t="shared" si="152"/>
        <v>41036.946469907409</v>
      </c>
      <c r="P2497" s="18">
        <f t="shared" si="153"/>
        <v>41066.946469907409</v>
      </c>
      <c r="Q2497" t="s">
        <v>8279</v>
      </c>
      <c r="R2497" s="7">
        <f t="shared" si="155"/>
        <v>45.548809523809524</v>
      </c>
      <c r="S2497" s="12" t="s">
        <v>8324</v>
      </c>
      <c r="T2497" t="s">
        <v>8328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7">
        <v>6000</v>
      </c>
      <c r="E2498">
        <v>6000</v>
      </c>
      <c r="F2498" t="s">
        <v>8219</v>
      </c>
      <c r="G2498" t="s">
        <v>8224</v>
      </c>
      <c r="H2498" t="s">
        <v>8246</v>
      </c>
      <c r="I2498" s="9">
        <v>1364597692</v>
      </c>
      <c r="J2498">
        <v>1361577292</v>
      </c>
      <c r="K2498" t="b">
        <v>0</v>
      </c>
      <c r="L2498">
        <v>10</v>
      </c>
      <c r="M2498" t="b">
        <v>1</v>
      </c>
      <c r="N2498" s="11">
        <f t="shared" si="154"/>
        <v>100</v>
      </c>
      <c r="O2498" s="22">
        <f t="shared" ref="O2498:O2561" si="156">(((J2498/60)/60)/24)+DATE(1970,1,1)</f>
        <v>41327.996435185189</v>
      </c>
      <c r="P2498" s="18">
        <f t="shared" ref="P2498:P2561" si="157">(((I2498/60)/60)/24)+DATE(1970,1,1)</f>
        <v>41362.954768518517</v>
      </c>
      <c r="Q2498" t="s">
        <v>8279</v>
      </c>
      <c r="R2498" s="7">
        <f t="shared" si="155"/>
        <v>600</v>
      </c>
      <c r="S2498" s="12" t="s">
        <v>8324</v>
      </c>
      <c r="T2498" t="s">
        <v>8328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7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>
        <f t="shared" ref="N2499:N2562" si="158">E2499/D2499*100</f>
        <v>112.7715</v>
      </c>
      <c r="O2499" s="22">
        <f t="shared" si="156"/>
        <v>40730.878912037035</v>
      </c>
      <c r="P2499" s="18">
        <f t="shared" si="157"/>
        <v>40760.878912037035</v>
      </c>
      <c r="Q2499" t="s">
        <v>8279</v>
      </c>
      <c r="R2499" s="7">
        <f t="shared" ref="R2499:R2562" si="159">E2499/L2499</f>
        <v>80.551071428571419</v>
      </c>
      <c r="S2499" s="12" t="s">
        <v>8324</v>
      </c>
      <c r="T2499" t="s">
        <v>8328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7">
        <v>1000</v>
      </c>
      <c r="E2500">
        <v>1056</v>
      </c>
      <c r="F2500" t="s">
        <v>8219</v>
      </c>
      <c r="G2500" t="s">
        <v>8224</v>
      </c>
      <c r="H2500" t="s">
        <v>8246</v>
      </c>
      <c r="I2500" s="9">
        <v>1422400387</v>
      </c>
      <c r="J2500">
        <v>1421190787</v>
      </c>
      <c r="K2500" t="b">
        <v>0</v>
      </c>
      <c r="L2500">
        <v>20</v>
      </c>
      <c r="M2500" t="b">
        <v>1</v>
      </c>
      <c r="N2500" s="11">
        <f t="shared" si="158"/>
        <v>105.60000000000001</v>
      </c>
      <c r="O2500" s="22">
        <f t="shared" si="156"/>
        <v>42017.967442129629</v>
      </c>
      <c r="P2500" s="18">
        <f t="shared" si="157"/>
        <v>42031.967442129629</v>
      </c>
      <c r="Q2500" t="s">
        <v>8279</v>
      </c>
      <c r="R2500" s="7">
        <f t="shared" si="159"/>
        <v>52.8</v>
      </c>
      <c r="S2500" s="12" t="s">
        <v>8324</v>
      </c>
      <c r="T2500" t="s">
        <v>8328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7">
        <v>4000</v>
      </c>
      <c r="E2501">
        <v>8105</v>
      </c>
      <c r="F2501" t="s">
        <v>8219</v>
      </c>
      <c r="G2501" t="s">
        <v>8224</v>
      </c>
      <c r="H2501" t="s">
        <v>8246</v>
      </c>
      <c r="I2501" s="9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>
        <f t="shared" si="158"/>
        <v>202.625</v>
      </c>
      <c r="O2501" s="22">
        <f t="shared" si="156"/>
        <v>41226.648576388885</v>
      </c>
      <c r="P2501" s="18">
        <f t="shared" si="157"/>
        <v>41274.75</v>
      </c>
      <c r="Q2501" t="s">
        <v>8279</v>
      </c>
      <c r="R2501" s="7">
        <f t="shared" si="159"/>
        <v>47.676470588235297</v>
      </c>
      <c r="S2501" s="12" t="s">
        <v>8324</v>
      </c>
      <c r="T2501" t="s">
        <v>8328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7">
        <v>600</v>
      </c>
      <c r="E2502">
        <v>680</v>
      </c>
      <c r="F2502" t="s">
        <v>8219</v>
      </c>
      <c r="G2502" t="s">
        <v>8224</v>
      </c>
      <c r="H2502" t="s">
        <v>8246</v>
      </c>
      <c r="I2502" s="9">
        <v>1340476375</v>
      </c>
      <c r="J2502">
        <v>1337884375</v>
      </c>
      <c r="K2502" t="b">
        <v>0</v>
      </c>
      <c r="L2502">
        <v>29</v>
      </c>
      <c r="M2502" t="b">
        <v>1</v>
      </c>
      <c r="N2502" s="11">
        <f t="shared" si="158"/>
        <v>113.33333333333333</v>
      </c>
      <c r="O2502" s="22">
        <f t="shared" si="156"/>
        <v>41053.772858796299</v>
      </c>
      <c r="P2502" s="18">
        <f t="shared" si="157"/>
        <v>41083.772858796299</v>
      </c>
      <c r="Q2502" t="s">
        <v>8279</v>
      </c>
      <c r="R2502" s="7">
        <f t="shared" si="159"/>
        <v>23.448275862068964</v>
      </c>
      <c r="S2502" s="12" t="s">
        <v>8324</v>
      </c>
      <c r="T2502" t="s">
        <v>8328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7">
        <v>11000</v>
      </c>
      <c r="E2503">
        <v>281</v>
      </c>
      <c r="F2503" t="s">
        <v>8221</v>
      </c>
      <c r="G2503" t="s">
        <v>8229</v>
      </c>
      <c r="H2503" t="s">
        <v>8251</v>
      </c>
      <c r="I2503" s="9">
        <v>1443379104</v>
      </c>
      <c r="J2503">
        <v>1440787104</v>
      </c>
      <c r="K2503" t="b">
        <v>0</v>
      </c>
      <c r="L2503">
        <v>7</v>
      </c>
      <c r="M2503" t="b">
        <v>0</v>
      </c>
      <c r="N2503" s="11">
        <f t="shared" si="158"/>
        <v>2.5545454545454547</v>
      </c>
      <c r="O2503" s="22">
        <f t="shared" si="156"/>
        <v>42244.776666666665</v>
      </c>
      <c r="P2503" s="18">
        <f t="shared" si="157"/>
        <v>42274.776666666665</v>
      </c>
      <c r="Q2503" t="s">
        <v>8299</v>
      </c>
      <c r="R2503" s="7">
        <f t="shared" si="159"/>
        <v>40.142857142857146</v>
      </c>
      <c r="S2503" s="12" t="s">
        <v>8335</v>
      </c>
      <c r="T2503" t="s">
        <v>8352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7">
        <v>110000</v>
      </c>
      <c r="E2504">
        <v>86</v>
      </c>
      <c r="F2504" t="s">
        <v>8221</v>
      </c>
      <c r="G2504" t="s">
        <v>8224</v>
      </c>
      <c r="H2504" t="s">
        <v>8246</v>
      </c>
      <c r="I2504" s="9">
        <v>1411328918</v>
      </c>
      <c r="J2504">
        <v>1407440918</v>
      </c>
      <c r="K2504" t="b">
        <v>0</v>
      </c>
      <c r="L2504">
        <v>5</v>
      </c>
      <c r="M2504" t="b">
        <v>0</v>
      </c>
      <c r="N2504" s="11">
        <f t="shared" si="158"/>
        <v>7.8181818181818186E-2</v>
      </c>
      <c r="O2504" s="22">
        <f t="shared" si="156"/>
        <v>41858.825439814813</v>
      </c>
      <c r="P2504" s="18">
        <f t="shared" si="157"/>
        <v>41903.825439814813</v>
      </c>
      <c r="Q2504" t="s">
        <v>8299</v>
      </c>
      <c r="R2504" s="7">
        <f t="shared" si="159"/>
        <v>17.2</v>
      </c>
      <c r="S2504" s="12" t="s">
        <v>8335</v>
      </c>
      <c r="T2504" t="s">
        <v>8352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7">
        <v>10000</v>
      </c>
      <c r="E2505">
        <v>0</v>
      </c>
      <c r="F2505" t="s">
        <v>8221</v>
      </c>
      <c r="G2505" t="s">
        <v>8224</v>
      </c>
      <c r="H2505" t="s">
        <v>8246</v>
      </c>
      <c r="I2505" s="9">
        <v>1465333560</v>
      </c>
      <c r="J2505">
        <v>1462743308</v>
      </c>
      <c r="K2505" t="b">
        <v>0</v>
      </c>
      <c r="L2505">
        <v>0</v>
      </c>
      <c r="M2505" t="b">
        <v>0</v>
      </c>
      <c r="N2505" s="11">
        <f t="shared" si="158"/>
        <v>0</v>
      </c>
      <c r="O2505" s="22">
        <f t="shared" si="156"/>
        <v>42498.899398148147</v>
      </c>
      <c r="P2505" s="18">
        <f t="shared" si="157"/>
        <v>42528.879166666666</v>
      </c>
      <c r="Q2505" t="s">
        <v>8299</v>
      </c>
      <c r="R2505" s="7" t="e">
        <f t="shared" si="159"/>
        <v>#DIV/0!</v>
      </c>
      <c r="S2505" s="12" t="s">
        <v>8335</v>
      </c>
      <c r="T2505" t="s">
        <v>8352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7">
        <v>35000</v>
      </c>
      <c r="E2506">
        <v>0</v>
      </c>
      <c r="F2506" t="s">
        <v>8221</v>
      </c>
      <c r="G2506" t="s">
        <v>8224</v>
      </c>
      <c r="H2506" t="s">
        <v>8246</v>
      </c>
      <c r="I2506" s="9">
        <v>1416014534</v>
      </c>
      <c r="J2506">
        <v>1413418934</v>
      </c>
      <c r="K2506" t="b">
        <v>0</v>
      </c>
      <c r="L2506">
        <v>0</v>
      </c>
      <c r="M2506" t="b">
        <v>0</v>
      </c>
      <c r="N2506" s="11">
        <f t="shared" si="158"/>
        <v>0</v>
      </c>
      <c r="O2506" s="22">
        <f t="shared" si="156"/>
        <v>41928.015439814815</v>
      </c>
      <c r="P2506" s="18">
        <f t="shared" si="157"/>
        <v>41958.057106481487</v>
      </c>
      <c r="Q2506" t="s">
        <v>8299</v>
      </c>
      <c r="R2506" s="7" t="e">
        <f t="shared" si="159"/>
        <v>#DIV/0!</v>
      </c>
      <c r="S2506" s="12" t="s">
        <v>8335</v>
      </c>
      <c r="T2506" t="s">
        <v>8352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7">
        <v>7000</v>
      </c>
      <c r="E2507">
        <v>0</v>
      </c>
      <c r="F2507" t="s">
        <v>8221</v>
      </c>
      <c r="G2507" t="s">
        <v>8224</v>
      </c>
      <c r="H2507" t="s">
        <v>8246</v>
      </c>
      <c r="I2507" s="9">
        <v>1426292416</v>
      </c>
      <c r="J2507">
        <v>1423704016</v>
      </c>
      <c r="K2507" t="b">
        <v>0</v>
      </c>
      <c r="L2507">
        <v>0</v>
      </c>
      <c r="M2507" t="b">
        <v>0</v>
      </c>
      <c r="N2507" s="11">
        <f t="shared" si="158"/>
        <v>0</v>
      </c>
      <c r="O2507" s="22">
        <f t="shared" si="156"/>
        <v>42047.05574074074</v>
      </c>
      <c r="P2507" s="18">
        <f t="shared" si="157"/>
        <v>42077.014074074075</v>
      </c>
      <c r="Q2507" t="s">
        <v>8299</v>
      </c>
      <c r="R2507" s="7" t="e">
        <f t="shared" si="159"/>
        <v>#DIV/0!</v>
      </c>
      <c r="S2507" s="12" t="s">
        <v>8335</v>
      </c>
      <c r="T2507" t="s">
        <v>8352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7">
        <v>5000</v>
      </c>
      <c r="E2508">
        <v>30</v>
      </c>
      <c r="F2508" t="s">
        <v>8221</v>
      </c>
      <c r="G2508" t="s">
        <v>8225</v>
      </c>
      <c r="H2508" t="s">
        <v>8247</v>
      </c>
      <c r="I2508" s="9">
        <v>1443906000</v>
      </c>
      <c r="J2508">
        <v>1441955269</v>
      </c>
      <c r="K2508" t="b">
        <v>0</v>
      </c>
      <c r="L2508">
        <v>2</v>
      </c>
      <c r="M2508" t="b">
        <v>0</v>
      </c>
      <c r="N2508" s="11">
        <f t="shared" si="158"/>
        <v>0.6</v>
      </c>
      <c r="O2508" s="22">
        <f t="shared" si="156"/>
        <v>42258.297094907408</v>
      </c>
      <c r="P2508" s="18">
        <f t="shared" si="157"/>
        <v>42280.875</v>
      </c>
      <c r="Q2508" t="s">
        <v>8299</v>
      </c>
      <c r="R2508" s="7">
        <f t="shared" si="159"/>
        <v>15</v>
      </c>
      <c r="S2508" s="12" t="s">
        <v>8335</v>
      </c>
      <c r="T2508" t="s">
        <v>8352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7">
        <v>42850</v>
      </c>
      <c r="E2509">
        <v>0</v>
      </c>
      <c r="F2509" t="s">
        <v>8221</v>
      </c>
      <c r="G2509" t="s">
        <v>8224</v>
      </c>
      <c r="H2509" t="s">
        <v>8246</v>
      </c>
      <c r="I2509" s="9">
        <v>1431308704</v>
      </c>
      <c r="J2509">
        <v>1428716704</v>
      </c>
      <c r="K2509" t="b">
        <v>0</v>
      </c>
      <c r="L2509">
        <v>0</v>
      </c>
      <c r="M2509" t="b">
        <v>0</v>
      </c>
      <c r="N2509" s="11">
        <f t="shared" si="158"/>
        <v>0</v>
      </c>
      <c r="O2509" s="22">
        <f t="shared" si="156"/>
        <v>42105.072962962964</v>
      </c>
      <c r="P2509" s="18">
        <f t="shared" si="157"/>
        <v>42135.072962962964</v>
      </c>
      <c r="Q2509" t="s">
        <v>8299</v>
      </c>
      <c r="R2509" s="7" t="e">
        <f t="shared" si="159"/>
        <v>#DIV/0!</v>
      </c>
      <c r="S2509" s="12" t="s">
        <v>8335</v>
      </c>
      <c r="T2509" t="s">
        <v>8352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7">
        <v>20000</v>
      </c>
      <c r="E2510">
        <v>0</v>
      </c>
      <c r="F2510" t="s">
        <v>8221</v>
      </c>
      <c r="G2510" t="s">
        <v>8224</v>
      </c>
      <c r="H2510" t="s">
        <v>8246</v>
      </c>
      <c r="I2510" s="9">
        <v>1408056634</v>
      </c>
      <c r="J2510">
        <v>1405464634</v>
      </c>
      <c r="K2510" t="b">
        <v>0</v>
      </c>
      <c r="L2510">
        <v>0</v>
      </c>
      <c r="M2510" t="b">
        <v>0</v>
      </c>
      <c r="N2510" s="11">
        <f t="shared" si="158"/>
        <v>0</v>
      </c>
      <c r="O2510" s="22">
        <f t="shared" si="156"/>
        <v>41835.951782407406</v>
      </c>
      <c r="P2510" s="18">
        <f t="shared" si="157"/>
        <v>41865.951782407406</v>
      </c>
      <c r="Q2510" t="s">
        <v>8299</v>
      </c>
      <c r="R2510" s="7" t="e">
        <f t="shared" si="159"/>
        <v>#DIV/0!</v>
      </c>
      <c r="S2510" s="12" t="s">
        <v>8335</v>
      </c>
      <c r="T2510" t="s">
        <v>8352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7">
        <v>95000</v>
      </c>
      <c r="E2511">
        <v>1000</v>
      </c>
      <c r="F2511" t="s">
        <v>8221</v>
      </c>
      <c r="G2511" t="s">
        <v>8225</v>
      </c>
      <c r="H2511" t="s">
        <v>8247</v>
      </c>
      <c r="I2511" s="9">
        <v>1429554349</v>
      </c>
      <c r="J2511">
        <v>1424719549</v>
      </c>
      <c r="K2511" t="b">
        <v>0</v>
      </c>
      <c r="L2511">
        <v>28</v>
      </c>
      <c r="M2511" t="b">
        <v>0</v>
      </c>
      <c r="N2511" s="11">
        <f t="shared" si="158"/>
        <v>1.0526315789473684</v>
      </c>
      <c r="O2511" s="22">
        <f t="shared" si="156"/>
        <v>42058.809594907405</v>
      </c>
      <c r="P2511" s="18">
        <f t="shared" si="157"/>
        <v>42114.767928240741</v>
      </c>
      <c r="Q2511" t="s">
        <v>8299</v>
      </c>
      <c r="R2511" s="7">
        <f t="shared" si="159"/>
        <v>35.714285714285715</v>
      </c>
      <c r="S2511" s="12" t="s">
        <v>8335</v>
      </c>
      <c r="T2511" t="s">
        <v>8352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7">
        <v>50000</v>
      </c>
      <c r="E2512">
        <v>75</v>
      </c>
      <c r="F2512" t="s">
        <v>8221</v>
      </c>
      <c r="G2512" t="s">
        <v>8224</v>
      </c>
      <c r="H2512" t="s">
        <v>8246</v>
      </c>
      <c r="I2512" s="9">
        <v>1431647772</v>
      </c>
      <c r="J2512">
        <v>1426463772</v>
      </c>
      <c r="K2512" t="b">
        <v>0</v>
      </c>
      <c r="L2512">
        <v>2</v>
      </c>
      <c r="M2512" t="b">
        <v>0</v>
      </c>
      <c r="N2512" s="11">
        <f t="shared" si="158"/>
        <v>0.15</v>
      </c>
      <c r="O2512" s="22">
        <f t="shared" si="156"/>
        <v>42078.997361111105</v>
      </c>
      <c r="P2512" s="18">
        <f t="shared" si="157"/>
        <v>42138.997361111105</v>
      </c>
      <c r="Q2512" t="s">
        <v>8299</v>
      </c>
      <c r="R2512" s="7">
        <f t="shared" si="159"/>
        <v>37.5</v>
      </c>
      <c r="S2512" s="12" t="s">
        <v>8335</v>
      </c>
      <c r="T2512" t="s">
        <v>8352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7">
        <v>100000</v>
      </c>
      <c r="E2513">
        <v>0</v>
      </c>
      <c r="F2513" t="s">
        <v>8221</v>
      </c>
      <c r="G2513" t="s">
        <v>8225</v>
      </c>
      <c r="H2513" t="s">
        <v>8247</v>
      </c>
      <c r="I2513" s="9">
        <v>1454323413</v>
      </c>
      <c r="J2513">
        <v>1451731413</v>
      </c>
      <c r="K2513" t="b">
        <v>0</v>
      </c>
      <c r="L2513">
        <v>0</v>
      </c>
      <c r="M2513" t="b">
        <v>0</v>
      </c>
      <c r="N2513" s="11">
        <f t="shared" si="158"/>
        <v>0</v>
      </c>
      <c r="O2513" s="22">
        <f t="shared" si="156"/>
        <v>42371.446909722217</v>
      </c>
      <c r="P2513" s="18">
        <f t="shared" si="157"/>
        <v>42401.446909722217</v>
      </c>
      <c r="Q2513" t="s">
        <v>8299</v>
      </c>
      <c r="R2513" s="7" t="e">
        <f t="shared" si="159"/>
        <v>#DIV/0!</v>
      </c>
      <c r="S2513" s="12" t="s">
        <v>8335</v>
      </c>
      <c r="T2513" t="s">
        <v>8352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7">
        <v>1150</v>
      </c>
      <c r="E2514">
        <v>0</v>
      </c>
      <c r="F2514" t="s">
        <v>8221</v>
      </c>
      <c r="G2514" t="s">
        <v>8224</v>
      </c>
      <c r="H2514" t="s">
        <v>8246</v>
      </c>
      <c r="I2514" s="9">
        <v>1418504561</v>
      </c>
      <c r="J2514">
        <v>1417208561</v>
      </c>
      <c r="K2514" t="b">
        <v>0</v>
      </c>
      <c r="L2514">
        <v>0</v>
      </c>
      <c r="M2514" t="b">
        <v>0</v>
      </c>
      <c r="N2514" s="11">
        <f t="shared" si="158"/>
        <v>0</v>
      </c>
      <c r="O2514" s="22">
        <f t="shared" si="156"/>
        <v>41971.876863425925</v>
      </c>
      <c r="P2514" s="18">
        <f t="shared" si="157"/>
        <v>41986.876863425925</v>
      </c>
      <c r="Q2514" t="s">
        <v>8299</v>
      </c>
      <c r="R2514" s="7" t="e">
        <f t="shared" si="159"/>
        <v>#DIV/0!</v>
      </c>
      <c r="S2514" s="12" t="s">
        <v>8335</v>
      </c>
      <c r="T2514" t="s">
        <v>8352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7">
        <v>180000</v>
      </c>
      <c r="E2515">
        <v>0</v>
      </c>
      <c r="F2515" t="s">
        <v>8221</v>
      </c>
      <c r="G2515" t="s">
        <v>8236</v>
      </c>
      <c r="H2515" t="s">
        <v>8249</v>
      </c>
      <c r="I2515" s="9">
        <v>1488067789</v>
      </c>
      <c r="J2515">
        <v>1482883789</v>
      </c>
      <c r="K2515" t="b">
        <v>0</v>
      </c>
      <c r="L2515">
        <v>0</v>
      </c>
      <c r="M2515" t="b">
        <v>0</v>
      </c>
      <c r="N2515" s="11">
        <f t="shared" si="158"/>
        <v>0</v>
      </c>
      <c r="O2515" s="22">
        <f t="shared" si="156"/>
        <v>42732.00681712963</v>
      </c>
      <c r="P2515" s="18">
        <f t="shared" si="157"/>
        <v>42792.00681712963</v>
      </c>
      <c r="Q2515" t="s">
        <v>8299</v>
      </c>
      <c r="R2515" s="7" t="e">
        <f t="shared" si="159"/>
        <v>#DIV/0!</v>
      </c>
      <c r="S2515" s="12" t="s">
        <v>8335</v>
      </c>
      <c r="T2515" t="s">
        <v>8352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7">
        <v>12000</v>
      </c>
      <c r="E2516">
        <v>210</v>
      </c>
      <c r="F2516" t="s">
        <v>8221</v>
      </c>
      <c r="G2516" t="s">
        <v>8224</v>
      </c>
      <c r="H2516" t="s">
        <v>8246</v>
      </c>
      <c r="I2516" s="9">
        <v>1408526477</v>
      </c>
      <c r="J2516">
        <v>1407057677</v>
      </c>
      <c r="K2516" t="b">
        <v>0</v>
      </c>
      <c r="L2516">
        <v>4</v>
      </c>
      <c r="M2516" t="b">
        <v>0</v>
      </c>
      <c r="N2516" s="11">
        <f t="shared" si="158"/>
        <v>1.7500000000000002</v>
      </c>
      <c r="O2516" s="22">
        <f t="shared" si="156"/>
        <v>41854.389780092592</v>
      </c>
      <c r="P2516" s="18">
        <f t="shared" si="157"/>
        <v>41871.389780092592</v>
      </c>
      <c r="Q2516" t="s">
        <v>8299</v>
      </c>
      <c r="R2516" s="7">
        <f t="shared" si="159"/>
        <v>52.5</v>
      </c>
      <c r="S2516" s="12" t="s">
        <v>8335</v>
      </c>
      <c r="T2516" t="s">
        <v>8352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7">
        <v>5000</v>
      </c>
      <c r="E2517">
        <v>930</v>
      </c>
      <c r="F2517" t="s">
        <v>8221</v>
      </c>
      <c r="G2517" t="s">
        <v>8224</v>
      </c>
      <c r="H2517" t="s">
        <v>8246</v>
      </c>
      <c r="I2517" s="9">
        <v>1424635753</v>
      </c>
      <c r="J2517">
        <v>1422043753</v>
      </c>
      <c r="K2517" t="b">
        <v>0</v>
      </c>
      <c r="L2517">
        <v>12</v>
      </c>
      <c r="M2517" t="b">
        <v>0</v>
      </c>
      <c r="N2517" s="11">
        <f t="shared" si="158"/>
        <v>18.600000000000001</v>
      </c>
      <c r="O2517" s="22">
        <f t="shared" si="156"/>
        <v>42027.839733796296</v>
      </c>
      <c r="P2517" s="18">
        <f t="shared" si="157"/>
        <v>42057.839733796296</v>
      </c>
      <c r="Q2517" t="s">
        <v>8299</v>
      </c>
      <c r="R2517" s="7">
        <f t="shared" si="159"/>
        <v>77.5</v>
      </c>
      <c r="S2517" s="12" t="s">
        <v>8335</v>
      </c>
      <c r="T2517" t="s">
        <v>8352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7">
        <v>22000</v>
      </c>
      <c r="E2518">
        <v>0</v>
      </c>
      <c r="F2518" t="s">
        <v>8221</v>
      </c>
      <c r="G2518" t="s">
        <v>8224</v>
      </c>
      <c r="H2518" t="s">
        <v>8246</v>
      </c>
      <c r="I2518" s="9">
        <v>1417279252</v>
      </c>
      <c r="J2518">
        <v>1414683652</v>
      </c>
      <c r="K2518" t="b">
        <v>0</v>
      </c>
      <c r="L2518">
        <v>0</v>
      </c>
      <c r="M2518" t="b">
        <v>0</v>
      </c>
      <c r="N2518" s="11">
        <f t="shared" si="158"/>
        <v>0</v>
      </c>
      <c r="O2518" s="22">
        <f t="shared" si="156"/>
        <v>41942.653379629628</v>
      </c>
      <c r="P2518" s="18">
        <f t="shared" si="157"/>
        <v>41972.6950462963</v>
      </c>
      <c r="Q2518" t="s">
        <v>8299</v>
      </c>
      <c r="R2518" s="7" t="e">
        <f t="shared" si="159"/>
        <v>#DIV/0!</v>
      </c>
      <c r="S2518" s="12" t="s">
        <v>8335</v>
      </c>
      <c r="T2518" t="s">
        <v>8352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7">
        <v>18000</v>
      </c>
      <c r="E2519">
        <v>1767</v>
      </c>
      <c r="F2519" t="s">
        <v>8221</v>
      </c>
      <c r="G2519" t="s">
        <v>8229</v>
      </c>
      <c r="H2519" t="s">
        <v>8251</v>
      </c>
      <c r="I2519" s="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>
        <f t="shared" si="158"/>
        <v>9.8166666666666664</v>
      </c>
      <c r="O2519" s="22">
        <f t="shared" si="156"/>
        <v>42052.802430555559</v>
      </c>
      <c r="P2519" s="18">
        <f t="shared" si="157"/>
        <v>42082.760763888888</v>
      </c>
      <c r="Q2519" t="s">
        <v>8299</v>
      </c>
      <c r="R2519" s="7">
        <f t="shared" si="159"/>
        <v>53.545454545454547</v>
      </c>
      <c r="S2519" s="12" t="s">
        <v>8335</v>
      </c>
      <c r="T2519" t="s">
        <v>8352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7">
        <v>5000</v>
      </c>
      <c r="E2520">
        <v>0</v>
      </c>
      <c r="F2520" t="s">
        <v>8221</v>
      </c>
      <c r="G2520" t="s">
        <v>8224</v>
      </c>
      <c r="H2520" t="s">
        <v>8246</v>
      </c>
      <c r="I2520" s="9">
        <v>1415899228</v>
      </c>
      <c r="J2520">
        <v>1413303628</v>
      </c>
      <c r="K2520" t="b">
        <v>0</v>
      </c>
      <c r="L2520">
        <v>0</v>
      </c>
      <c r="M2520" t="b">
        <v>0</v>
      </c>
      <c r="N2520" s="11">
        <f t="shared" si="158"/>
        <v>0</v>
      </c>
      <c r="O2520" s="22">
        <f t="shared" si="156"/>
        <v>41926.680879629632</v>
      </c>
      <c r="P2520" s="18">
        <f t="shared" si="157"/>
        <v>41956.722546296296</v>
      </c>
      <c r="Q2520" t="s">
        <v>8299</v>
      </c>
      <c r="R2520" s="7" t="e">
        <f t="shared" si="159"/>
        <v>#DIV/0!</v>
      </c>
      <c r="S2520" s="12" t="s">
        <v>8335</v>
      </c>
      <c r="T2520" t="s">
        <v>8352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7">
        <v>150000</v>
      </c>
      <c r="E2521">
        <v>65</v>
      </c>
      <c r="F2521" t="s">
        <v>8221</v>
      </c>
      <c r="G2521" t="s">
        <v>8224</v>
      </c>
      <c r="H2521" t="s">
        <v>8246</v>
      </c>
      <c r="I2521" s="9">
        <v>1405741404</v>
      </c>
      <c r="J2521">
        <v>1403149404</v>
      </c>
      <c r="K2521" t="b">
        <v>0</v>
      </c>
      <c r="L2521">
        <v>4</v>
      </c>
      <c r="M2521" t="b">
        <v>0</v>
      </c>
      <c r="N2521" s="11">
        <f t="shared" si="158"/>
        <v>4.3333333333333335E-2</v>
      </c>
      <c r="O2521" s="22">
        <f t="shared" si="156"/>
        <v>41809.155138888891</v>
      </c>
      <c r="P2521" s="18">
        <f t="shared" si="157"/>
        <v>41839.155138888891</v>
      </c>
      <c r="Q2521" t="s">
        <v>8299</v>
      </c>
      <c r="R2521" s="7">
        <f t="shared" si="159"/>
        <v>16.25</v>
      </c>
      <c r="S2521" s="12" t="s">
        <v>8335</v>
      </c>
      <c r="T2521" t="s">
        <v>8352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7">
        <v>100000</v>
      </c>
      <c r="E2522">
        <v>0</v>
      </c>
      <c r="F2522" t="s">
        <v>8221</v>
      </c>
      <c r="G2522" t="s">
        <v>8224</v>
      </c>
      <c r="H2522" t="s">
        <v>8246</v>
      </c>
      <c r="I2522" s="9">
        <v>1476559260</v>
      </c>
      <c r="J2522">
        <v>1472567085</v>
      </c>
      <c r="K2522" t="b">
        <v>0</v>
      </c>
      <c r="L2522">
        <v>0</v>
      </c>
      <c r="M2522" t="b">
        <v>0</v>
      </c>
      <c r="N2522" s="11">
        <f t="shared" si="158"/>
        <v>0</v>
      </c>
      <c r="O2522" s="22">
        <f t="shared" si="156"/>
        <v>42612.600520833337</v>
      </c>
      <c r="P2522" s="18">
        <f t="shared" si="157"/>
        <v>42658.806249999994</v>
      </c>
      <c r="Q2522" t="s">
        <v>8299</v>
      </c>
      <c r="R2522" s="7" t="e">
        <f t="shared" si="159"/>
        <v>#DIV/0!</v>
      </c>
      <c r="S2522" s="12" t="s">
        <v>8335</v>
      </c>
      <c r="T2522" t="s">
        <v>8352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7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9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>
        <f t="shared" si="158"/>
        <v>109.48792</v>
      </c>
      <c r="O2523" s="22">
        <f t="shared" si="156"/>
        <v>42269.967835648145</v>
      </c>
      <c r="P2523" s="18">
        <f t="shared" si="157"/>
        <v>42290.967835648145</v>
      </c>
      <c r="Q2523" t="s">
        <v>8300</v>
      </c>
      <c r="R2523" s="7">
        <f t="shared" si="159"/>
        <v>103.68174242424243</v>
      </c>
      <c r="S2523" s="12" t="s">
        <v>8324</v>
      </c>
      <c r="T2523" t="s">
        <v>8353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7">
        <v>5000</v>
      </c>
      <c r="E2524">
        <v>5000</v>
      </c>
      <c r="F2524" t="s">
        <v>8219</v>
      </c>
      <c r="G2524" t="s">
        <v>8224</v>
      </c>
      <c r="H2524" t="s">
        <v>8246</v>
      </c>
      <c r="I2524" s="9">
        <v>1461336720</v>
      </c>
      <c r="J2524">
        <v>1459431960</v>
      </c>
      <c r="K2524" t="b">
        <v>0</v>
      </c>
      <c r="L2524">
        <v>27</v>
      </c>
      <c r="M2524" t="b">
        <v>1</v>
      </c>
      <c r="N2524" s="11">
        <f t="shared" si="158"/>
        <v>100</v>
      </c>
      <c r="O2524" s="22">
        <f t="shared" si="156"/>
        <v>42460.573611111111</v>
      </c>
      <c r="P2524" s="18">
        <f t="shared" si="157"/>
        <v>42482.619444444441</v>
      </c>
      <c r="Q2524" t="s">
        <v>8300</v>
      </c>
      <c r="R2524" s="7">
        <f t="shared" si="159"/>
        <v>185.18518518518519</v>
      </c>
      <c r="S2524" s="12" t="s">
        <v>8324</v>
      </c>
      <c r="T2524" t="s">
        <v>8353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7">
        <v>900</v>
      </c>
      <c r="E2525">
        <v>1408</v>
      </c>
      <c r="F2525" t="s">
        <v>8219</v>
      </c>
      <c r="G2525" t="s">
        <v>8224</v>
      </c>
      <c r="H2525" t="s">
        <v>8246</v>
      </c>
      <c r="I2525" s="9">
        <v>1416270292</v>
      </c>
      <c r="J2525">
        <v>1413674692</v>
      </c>
      <c r="K2525" t="b">
        <v>0</v>
      </c>
      <c r="L2525">
        <v>26</v>
      </c>
      <c r="M2525" t="b">
        <v>1</v>
      </c>
      <c r="N2525" s="11">
        <f t="shared" si="158"/>
        <v>156.44444444444446</v>
      </c>
      <c r="O2525" s="22">
        <f t="shared" si="156"/>
        <v>41930.975601851853</v>
      </c>
      <c r="P2525" s="18">
        <f t="shared" si="157"/>
        <v>41961.017268518524</v>
      </c>
      <c r="Q2525" t="s">
        <v>8300</v>
      </c>
      <c r="R2525" s="7">
        <f t="shared" si="159"/>
        <v>54.153846153846153</v>
      </c>
      <c r="S2525" s="12" t="s">
        <v>8324</v>
      </c>
      <c r="T2525" t="s">
        <v>8353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7">
        <v>7500</v>
      </c>
      <c r="E2526">
        <v>7620</v>
      </c>
      <c r="F2526" t="s">
        <v>8219</v>
      </c>
      <c r="G2526" t="s">
        <v>8224</v>
      </c>
      <c r="H2526" t="s">
        <v>8246</v>
      </c>
      <c r="I2526" s="9">
        <v>1419136200</v>
      </c>
      <c r="J2526">
        <v>1416338557</v>
      </c>
      <c r="K2526" t="b">
        <v>0</v>
      </c>
      <c r="L2526">
        <v>43</v>
      </c>
      <c r="M2526" t="b">
        <v>1</v>
      </c>
      <c r="N2526" s="11">
        <f t="shared" si="158"/>
        <v>101.6</v>
      </c>
      <c r="O2526" s="22">
        <f t="shared" si="156"/>
        <v>41961.807372685187</v>
      </c>
      <c r="P2526" s="18">
        <f t="shared" si="157"/>
        <v>41994.1875</v>
      </c>
      <c r="Q2526" t="s">
        <v>8300</v>
      </c>
      <c r="R2526" s="7">
        <f t="shared" si="159"/>
        <v>177.2093023255814</v>
      </c>
      <c r="S2526" s="12" t="s">
        <v>8324</v>
      </c>
      <c r="T2526" t="s">
        <v>8353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7">
        <v>8000</v>
      </c>
      <c r="E2527">
        <v>8026</v>
      </c>
      <c r="F2527" t="s">
        <v>8219</v>
      </c>
      <c r="G2527" t="s">
        <v>8224</v>
      </c>
      <c r="H2527" t="s">
        <v>8246</v>
      </c>
      <c r="I2527" s="9">
        <v>1340914571</v>
      </c>
      <c r="J2527">
        <v>1338322571</v>
      </c>
      <c r="K2527" t="b">
        <v>0</v>
      </c>
      <c r="L2527">
        <v>80</v>
      </c>
      <c r="M2527" t="b">
        <v>1</v>
      </c>
      <c r="N2527" s="11">
        <f t="shared" si="158"/>
        <v>100.325</v>
      </c>
      <c r="O2527" s="22">
        <f t="shared" si="156"/>
        <v>41058.844571759262</v>
      </c>
      <c r="P2527" s="18">
        <f t="shared" si="157"/>
        <v>41088.844571759262</v>
      </c>
      <c r="Q2527" t="s">
        <v>8300</v>
      </c>
      <c r="R2527" s="7">
        <f t="shared" si="159"/>
        <v>100.325</v>
      </c>
      <c r="S2527" s="12" t="s">
        <v>8324</v>
      </c>
      <c r="T2527" t="s">
        <v>8353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7">
        <v>4000</v>
      </c>
      <c r="E2528">
        <v>4518</v>
      </c>
      <c r="F2528" t="s">
        <v>8219</v>
      </c>
      <c r="G2528" t="s">
        <v>8224</v>
      </c>
      <c r="H2528" t="s">
        <v>8246</v>
      </c>
      <c r="I2528" s="9">
        <v>1418014740</v>
      </c>
      <c r="J2528">
        <v>1415585474</v>
      </c>
      <c r="K2528" t="b">
        <v>0</v>
      </c>
      <c r="L2528">
        <v>33</v>
      </c>
      <c r="M2528" t="b">
        <v>1</v>
      </c>
      <c r="N2528" s="11">
        <f t="shared" si="158"/>
        <v>112.94999999999999</v>
      </c>
      <c r="O2528" s="22">
        <f t="shared" si="156"/>
        <v>41953.091134259259</v>
      </c>
      <c r="P2528" s="18">
        <f t="shared" si="157"/>
        <v>41981.207638888889</v>
      </c>
      <c r="Q2528" t="s">
        <v>8300</v>
      </c>
      <c r="R2528" s="7">
        <f t="shared" si="159"/>
        <v>136.90909090909091</v>
      </c>
      <c r="S2528" s="12" t="s">
        <v>8324</v>
      </c>
      <c r="T2528" t="s">
        <v>8353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7">
        <v>4000</v>
      </c>
      <c r="E2529">
        <v>4085</v>
      </c>
      <c r="F2529" t="s">
        <v>8219</v>
      </c>
      <c r="G2529" t="s">
        <v>8224</v>
      </c>
      <c r="H2529" t="s">
        <v>8246</v>
      </c>
      <c r="I2529" s="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>
        <f t="shared" si="158"/>
        <v>102.125</v>
      </c>
      <c r="O2529" s="22">
        <f t="shared" si="156"/>
        <v>41546.75105324074</v>
      </c>
      <c r="P2529" s="18">
        <f t="shared" si="157"/>
        <v>41565.165972222225</v>
      </c>
      <c r="Q2529" t="s">
        <v>8300</v>
      </c>
      <c r="R2529" s="7">
        <f t="shared" si="159"/>
        <v>57.535211267605632</v>
      </c>
      <c r="S2529" s="12" t="s">
        <v>8324</v>
      </c>
      <c r="T2529" t="s">
        <v>8353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7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9">
        <v>1440068400</v>
      </c>
      <c r="J2530">
        <v>1438459303</v>
      </c>
      <c r="K2530" t="b">
        <v>0</v>
      </c>
      <c r="L2530">
        <v>81</v>
      </c>
      <c r="M2530" t="b">
        <v>1</v>
      </c>
      <c r="N2530" s="11">
        <f t="shared" si="158"/>
        <v>107.24974999999999</v>
      </c>
      <c r="O2530" s="22">
        <f t="shared" si="156"/>
        <v>42217.834525462968</v>
      </c>
      <c r="P2530" s="18">
        <f t="shared" si="157"/>
        <v>42236.458333333328</v>
      </c>
      <c r="Q2530" t="s">
        <v>8300</v>
      </c>
      <c r="R2530" s="7">
        <f t="shared" si="159"/>
        <v>52.962839506172834</v>
      </c>
      <c r="S2530" s="12" t="s">
        <v>8324</v>
      </c>
      <c r="T2530" t="s">
        <v>8353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7">
        <v>6000</v>
      </c>
      <c r="E2531">
        <v>6257</v>
      </c>
      <c r="F2531" t="s">
        <v>8219</v>
      </c>
      <c r="G2531" t="s">
        <v>8224</v>
      </c>
      <c r="H2531" t="s">
        <v>8246</v>
      </c>
      <c r="I2531" s="9">
        <v>1332636975</v>
      </c>
      <c r="J2531">
        <v>1328752575</v>
      </c>
      <c r="K2531" t="b">
        <v>0</v>
      </c>
      <c r="L2531">
        <v>76</v>
      </c>
      <c r="M2531" t="b">
        <v>1</v>
      </c>
      <c r="N2531" s="11">
        <f t="shared" si="158"/>
        <v>104.28333333333333</v>
      </c>
      <c r="O2531" s="22">
        <f t="shared" si="156"/>
        <v>40948.080729166664</v>
      </c>
      <c r="P2531" s="18">
        <f t="shared" si="157"/>
        <v>40993.0390625</v>
      </c>
      <c r="Q2531" t="s">
        <v>8300</v>
      </c>
      <c r="R2531" s="7">
        <f t="shared" si="159"/>
        <v>82.328947368421055</v>
      </c>
      <c r="S2531" s="12" t="s">
        <v>8324</v>
      </c>
      <c r="T2531" t="s">
        <v>8353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7">
        <v>6500</v>
      </c>
      <c r="E2532">
        <v>6500</v>
      </c>
      <c r="F2532" t="s">
        <v>8219</v>
      </c>
      <c r="G2532" t="s">
        <v>8224</v>
      </c>
      <c r="H2532" t="s">
        <v>8246</v>
      </c>
      <c r="I2532" s="9">
        <v>1429505400</v>
      </c>
      <c r="J2532">
        <v>1426711505</v>
      </c>
      <c r="K2532" t="b">
        <v>0</v>
      </c>
      <c r="L2532">
        <v>48</v>
      </c>
      <c r="M2532" t="b">
        <v>1</v>
      </c>
      <c r="N2532" s="11">
        <f t="shared" si="158"/>
        <v>100</v>
      </c>
      <c r="O2532" s="22">
        <f t="shared" si="156"/>
        <v>42081.864641203705</v>
      </c>
      <c r="P2532" s="18">
        <f t="shared" si="157"/>
        <v>42114.201388888891</v>
      </c>
      <c r="Q2532" t="s">
        <v>8300</v>
      </c>
      <c r="R2532" s="7">
        <f t="shared" si="159"/>
        <v>135.41666666666666</v>
      </c>
      <c r="S2532" s="12" t="s">
        <v>8324</v>
      </c>
      <c r="T2532" t="s">
        <v>8353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7">
        <v>4500</v>
      </c>
      <c r="E2533">
        <v>4518</v>
      </c>
      <c r="F2533" t="s">
        <v>8219</v>
      </c>
      <c r="G2533" t="s">
        <v>8224</v>
      </c>
      <c r="H2533" t="s">
        <v>8246</v>
      </c>
      <c r="I2533" s="9">
        <v>1439611140</v>
      </c>
      <c r="J2533">
        <v>1437668354</v>
      </c>
      <c r="K2533" t="b">
        <v>0</v>
      </c>
      <c r="L2533">
        <v>61</v>
      </c>
      <c r="M2533" t="b">
        <v>1</v>
      </c>
      <c r="N2533" s="11">
        <f t="shared" si="158"/>
        <v>100.4</v>
      </c>
      <c r="O2533" s="22">
        <f t="shared" si="156"/>
        <v>42208.680023148147</v>
      </c>
      <c r="P2533" s="18">
        <f t="shared" si="157"/>
        <v>42231.165972222225</v>
      </c>
      <c r="Q2533" t="s">
        <v>8300</v>
      </c>
      <c r="R2533" s="7">
        <f t="shared" si="159"/>
        <v>74.06557377049181</v>
      </c>
      <c r="S2533" s="12" t="s">
        <v>8324</v>
      </c>
      <c r="T2533" t="s">
        <v>8353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7">
        <v>4000</v>
      </c>
      <c r="E2534">
        <v>5045</v>
      </c>
      <c r="F2534" t="s">
        <v>8219</v>
      </c>
      <c r="G2534" t="s">
        <v>8224</v>
      </c>
      <c r="H2534" t="s">
        <v>8246</v>
      </c>
      <c r="I2534" s="9">
        <v>1345148566</v>
      </c>
      <c r="J2534">
        <v>1342556566</v>
      </c>
      <c r="K2534" t="b">
        <v>0</v>
      </c>
      <c r="L2534">
        <v>60</v>
      </c>
      <c r="M2534" t="b">
        <v>1</v>
      </c>
      <c r="N2534" s="11">
        <f t="shared" si="158"/>
        <v>126.125</v>
      </c>
      <c r="O2534" s="22">
        <f t="shared" si="156"/>
        <v>41107.849143518521</v>
      </c>
      <c r="P2534" s="18">
        <f t="shared" si="157"/>
        <v>41137.849143518521</v>
      </c>
      <c r="Q2534" t="s">
        <v>8300</v>
      </c>
      <c r="R2534" s="7">
        <f t="shared" si="159"/>
        <v>84.083333333333329</v>
      </c>
      <c r="S2534" s="12" t="s">
        <v>8324</v>
      </c>
      <c r="T2534" t="s">
        <v>8353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7">
        <v>7500</v>
      </c>
      <c r="E2535">
        <v>8300</v>
      </c>
      <c r="F2535" t="s">
        <v>8219</v>
      </c>
      <c r="G2535" t="s">
        <v>8224</v>
      </c>
      <c r="H2535" t="s">
        <v>8246</v>
      </c>
      <c r="I2535" s="9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>
        <f t="shared" si="158"/>
        <v>110.66666666666667</v>
      </c>
      <c r="O2535" s="22">
        <f t="shared" si="156"/>
        <v>41304.751284722224</v>
      </c>
      <c r="P2535" s="18">
        <f t="shared" si="157"/>
        <v>41334.750787037039</v>
      </c>
      <c r="Q2535" t="s">
        <v>8300</v>
      </c>
      <c r="R2535" s="7">
        <f t="shared" si="159"/>
        <v>61.029411764705884</v>
      </c>
      <c r="S2535" s="12" t="s">
        <v>8324</v>
      </c>
      <c r="T2535" t="s">
        <v>8353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7">
        <v>2000</v>
      </c>
      <c r="E2536">
        <v>2100</v>
      </c>
      <c r="F2536" t="s">
        <v>8219</v>
      </c>
      <c r="G2536" t="s">
        <v>8224</v>
      </c>
      <c r="H2536" t="s">
        <v>8246</v>
      </c>
      <c r="I2536" s="9">
        <v>1262325600</v>
      </c>
      <c r="J2536">
        <v>1257871712</v>
      </c>
      <c r="K2536" t="b">
        <v>0</v>
      </c>
      <c r="L2536">
        <v>14</v>
      </c>
      <c r="M2536" t="b">
        <v>1</v>
      </c>
      <c r="N2536" s="11">
        <f t="shared" si="158"/>
        <v>105</v>
      </c>
      <c r="O2536" s="22">
        <f t="shared" si="156"/>
        <v>40127.700370370374</v>
      </c>
      <c r="P2536" s="18">
        <f t="shared" si="157"/>
        <v>40179.25</v>
      </c>
      <c r="Q2536" t="s">
        <v>8300</v>
      </c>
      <c r="R2536" s="7">
        <f t="shared" si="159"/>
        <v>150</v>
      </c>
      <c r="S2536" s="12" t="s">
        <v>8324</v>
      </c>
      <c r="T2536" t="s">
        <v>8353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9">
        <v>1417463945</v>
      </c>
      <c r="J2537">
        <v>1414781945</v>
      </c>
      <c r="K2537" t="b">
        <v>0</v>
      </c>
      <c r="L2537">
        <v>78</v>
      </c>
      <c r="M2537" t="b">
        <v>1</v>
      </c>
      <c r="N2537" s="11">
        <f t="shared" si="158"/>
        <v>103.77499999999999</v>
      </c>
      <c r="O2537" s="22">
        <f t="shared" si="156"/>
        <v>41943.791030092594</v>
      </c>
      <c r="P2537" s="18">
        <f t="shared" si="157"/>
        <v>41974.832696759258</v>
      </c>
      <c r="Q2537" t="s">
        <v>8300</v>
      </c>
      <c r="R2537" s="7">
        <f t="shared" si="159"/>
        <v>266.08974358974359</v>
      </c>
      <c r="S2537" s="12" t="s">
        <v>8324</v>
      </c>
      <c r="T2537" t="s">
        <v>8353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7">
        <v>25</v>
      </c>
      <c r="E2538">
        <v>29</v>
      </c>
      <c r="F2538" t="s">
        <v>8219</v>
      </c>
      <c r="G2538" t="s">
        <v>8224</v>
      </c>
      <c r="H2538" t="s">
        <v>8246</v>
      </c>
      <c r="I2538" s="9">
        <v>1375151566</v>
      </c>
      <c r="J2538">
        <v>1373337166</v>
      </c>
      <c r="K2538" t="b">
        <v>0</v>
      </c>
      <c r="L2538">
        <v>4</v>
      </c>
      <c r="M2538" t="b">
        <v>1</v>
      </c>
      <c r="N2538" s="11">
        <f t="shared" si="158"/>
        <v>115.99999999999999</v>
      </c>
      <c r="O2538" s="22">
        <f t="shared" si="156"/>
        <v>41464.106087962966</v>
      </c>
      <c r="P2538" s="18">
        <f t="shared" si="157"/>
        <v>41485.106087962966</v>
      </c>
      <c r="Q2538" t="s">
        <v>8300</v>
      </c>
      <c r="R2538" s="7">
        <f t="shared" si="159"/>
        <v>7.25</v>
      </c>
      <c r="S2538" s="12" t="s">
        <v>8324</v>
      </c>
      <c r="T2538" t="s">
        <v>8353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7">
        <v>1000</v>
      </c>
      <c r="E2539">
        <v>1100</v>
      </c>
      <c r="F2539" t="s">
        <v>8219</v>
      </c>
      <c r="G2539" t="s">
        <v>8224</v>
      </c>
      <c r="H2539" t="s">
        <v>8246</v>
      </c>
      <c r="I2539" s="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>
        <f t="shared" si="158"/>
        <v>110.00000000000001</v>
      </c>
      <c r="O2539" s="22">
        <f t="shared" si="156"/>
        <v>40696.648784722223</v>
      </c>
      <c r="P2539" s="18">
        <f t="shared" si="157"/>
        <v>40756.648784722223</v>
      </c>
      <c r="Q2539" t="s">
        <v>8300</v>
      </c>
      <c r="R2539" s="7">
        <f t="shared" si="159"/>
        <v>100</v>
      </c>
      <c r="S2539" s="12" t="s">
        <v>8324</v>
      </c>
      <c r="T2539" t="s">
        <v>8353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7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9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>
        <f t="shared" si="158"/>
        <v>113.01761111111111</v>
      </c>
      <c r="O2540" s="22">
        <f t="shared" si="156"/>
        <v>41298.509965277779</v>
      </c>
      <c r="P2540" s="18">
        <f t="shared" si="157"/>
        <v>41329.207638888889</v>
      </c>
      <c r="Q2540" t="s">
        <v>8300</v>
      </c>
      <c r="R2540" s="7">
        <f t="shared" si="159"/>
        <v>109.96308108108107</v>
      </c>
      <c r="S2540" s="12" t="s">
        <v>8324</v>
      </c>
      <c r="T2540" t="s">
        <v>8353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7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9">
        <v>1422913152</v>
      </c>
      <c r="J2541">
        <v>1417729152</v>
      </c>
      <c r="K2541" t="b">
        <v>0</v>
      </c>
      <c r="L2541">
        <v>59</v>
      </c>
      <c r="M2541" t="b">
        <v>1</v>
      </c>
      <c r="N2541" s="11">
        <f t="shared" si="158"/>
        <v>100.25</v>
      </c>
      <c r="O2541" s="22">
        <f t="shared" si="156"/>
        <v>41977.902222222227</v>
      </c>
      <c r="P2541" s="18">
        <f t="shared" si="157"/>
        <v>42037.902222222227</v>
      </c>
      <c r="Q2541" t="s">
        <v>8300</v>
      </c>
      <c r="R2541" s="7">
        <f t="shared" si="159"/>
        <v>169.91525423728814</v>
      </c>
      <c r="S2541" s="12" t="s">
        <v>8324</v>
      </c>
      <c r="T2541" t="s">
        <v>8353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7">
        <v>2500</v>
      </c>
      <c r="E2542">
        <v>2585</v>
      </c>
      <c r="F2542" t="s">
        <v>8219</v>
      </c>
      <c r="G2542" t="s">
        <v>8224</v>
      </c>
      <c r="H2542" t="s">
        <v>8246</v>
      </c>
      <c r="I2542" s="9">
        <v>1319904721</v>
      </c>
      <c r="J2542">
        <v>1314720721</v>
      </c>
      <c r="K2542" t="b">
        <v>0</v>
      </c>
      <c r="L2542">
        <v>27</v>
      </c>
      <c r="M2542" t="b">
        <v>1</v>
      </c>
      <c r="N2542" s="11">
        <f t="shared" si="158"/>
        <v>103.4</v>
      </c>
      <c r="O2542" s="22">
        <f t="shared" si="156"/>
        <v>40785.675011574072</v>
      </c>
      <c r="P2542" s="18">
        <f t="shared" si="157"/>
        <v>40845.675011574072</v>
      </c>
      <c r="Q2542" t="s">
        <v>8300</v>
      </c>
      <c r="R2542" s="7">
        <f t="shared" si="159"/>
        <v>95.740740740740748</v>
      </c>
      <c r="S2542" s="12" t="s">
        <v>8324</v>
      </c>
      <c r="T2542" t="s">
        <v>8353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7">
        <v>3500</v>
      </c>
      <c r="E2543">
        <v>3746</v>
      </c>
      <c r="F2543" t="s">
        <v>8219</v>
      </c>
      <c r="G2543" t="s">
        <v>8225</v>
      </c>
      <c r="H2543" t="s">
        <v>8247</v>
      </c>
      <c r="I2543" s="9">
        <v>1380192418</v>
      </c>
      <c r="J2543">
        <v>1375008418</v>
      </c>
      <c r="K2543" t="b">
        <v>0</v>
      </c>
      <c r="L2543">
        <v>63</v>
      </c>
      <c r="M2543" t="b">
        <v>1</v>
      </c>
      <c r="N2543" s="11">
        <f t="shared" si="158"/>
        <v>107.02857142857142</v>
      </c>
      <c r="O2543" s="22">
        <f t="shared" si="156"/>
        <v>41483.449282407404</v>
      </c>
      <c r="P2543" s="18">
        <f t="shared" si="157"/>
        <v>41543.449282407404</v>
      </c>
      <c r="Q2543" t="s">
        <v>8300</v>
      </c>
      <c r="R2543" s="7">
        <f t="shared" si="159"/>
        <v>59.460317460317462</v>
      </c>
      <c r="S2543" s="12" t="s">
        <v>8324</v>
      </c>
      <c r="T2543" t="s">
        <v>8353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7">
        <v>700</v>
      </c>
      <c r="E2544">
        <v>725</v>
      </c>
      <c r="F2544" t="s">
        <v>8219</v>
      </c>
      <c r="G2544" t="s">
        <v>8224</v>
      </c>
      <c r="H2544" t="s">
        <v>8246</v>
      </c>
      <c r="I2544" s="9">
        <v>1380599940</v>
      </c>
      <c r="J2544">
        <v>1377252857</v>
      </c>
      <c r="K2544" t="b">
        <v>0</v>
      </c>
      <c r="L2544">
        <v>13</v>
      </c>
      <c r="M2544" t="b">
        <v>1</v>
      </c>
      <c r="N2544" s="11">
        <f t="shared" si="158"/>
        <v>103.57142857142858</v>
      </c>
      <c r="O2544" s="22">
        <f t="shared" si="156"/>
        <v>41509.426585648151</v>
      </c>
      <c r="P2544" s="18">
        <f t="shared" si="157"/>
        <v>41548.165972222225</v>
      </c>
      <c r="Q2544" t="s">
        <v>8300</v>
      </c>
      <c r="R2544" s="7">
        <f t="shared" si="159"/>
        <v>55.769230769230766</v>
      </c>
      <c r="S2544" s="12" t="s">
        <v>8324</v>
      </c>
      <c r="T2544" t="s">
        <v>8353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7">
        <v>250</v>
      </c>
      <c r="E2545">
        <v>391</v>
      </c>
      <c r="F2545" t="s">
        <v>8219</v>
      </c>
      <c r="G2545" t="s">
        <v>8224</v>
      </c>
      <c r="H2545" t="s">
        <v>8246</v>
      </c>
      <c r="I2545" s="9">
        <v>1293937200</v>
      </c>
      <c r="J2545">
        <v>1291257298</v>
      </c>
      <c r="K2545" t="b">
        <v>0</v>
      </c>
      <c r="L2545">
        <v>13</v>
      </c>
      <c r="M2545" t="b">
        <v>1</v>
      </c>
      <c r="N2545" s="11">
        <f t="shared" si="158"/>
        <v>156.4</v>
      </c>
      <c r="O2545" s="22">
        <f t="shared" si="156"/>
        <v>40514.107615740737</v>
      </c>
      <c r="P2545" s="18">
        <f t="shared" si="157"/>
        <v>40545.125</v>
      </c>
      <c r="Q2545" t="s">
        <v>8300</v>
      </c>
      <c r="R2545" s="7">
        <f t="shared" si="159"/>
        <v>30.076923076923077</v>
      </c>
      <c r="S2545" s="12" t="s">
        <v>8324</v>
      </c>
      <c r="T2545" t="s">
        <v>8353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7">
        <v>5000</v>
      </c>
      <c r="E2546">
        <v>5041</v>
      </c>
      <c r="F2546" t="s">
        <v>8219</v>
      </c>
      <c r="G2546" t="s">
        <v>8224</v>
      </c>
      <c r="H2546" t="s">
        <v>8246</v>
      </c>
      <c r="I2546" s="9">
        <v>1341750569</v>
      </c>
      <c r="J2546">
        <v>1339158569</v>
      </c>
      <c r="K2546" t="b">
        <v>0</v>
      </c>
      <c r="L2546">
        <v>57</v>
      </c>
      <c r="M2546" t="b">
        <v>1</v>
      </c>
      <c r="N2546" s="11">
        <f t="shared" si="158"/>
        <v>100.82</v>
      </c>
      <c r="O2546" s="22">
        <f t="shared" si="156"/>
        <v>41068.520474537036</v>
      </c>
      <c r="P2546" s="18">
        <f t="shared" si="157"/>
        <v>41098.520474537036</v>
      </c>
      <c r="Q2546" t="s">
        <v>8300</v>
      </c>
      <c r="R2546" s="7">
        <f t="shared" si="159"/>
        <v>88.438596491228068</v>
      </c>
      <c r="S2546" s="12" t="s">
        <v>8324</v>
      </c>
      <c r="T2546" t="s">
        <v>8353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7">
        <v>2000</v>
      </c>
      <c r="E2547">
        <v>3906</v>
      </c>
      <c r="F2547" t="s">
        <v>8219</v>
      </c>
      <c r="G2547" t="s">
        <v>8224</v>
      </c>
      <c r="H2547" t="s">
        <v>8246</v>
      </c>
      <c r="I2547" s="9">
        <v>1424997000</v>
      </c>
      <c r="J2547">
        <v>1421983138</v>
      </c>
      <c r="K2547" t="b">
        <v>0</v>
      </c>
      <c r="L2547">
        <v>61</v>
      </c>
      <c r="M2547" t="b">
        <v>1</v>
      </c>
      <c r="N2547" s="11">
        <f t="shared" si="158"/>
        <v>195.3</v>
      </c>
      <c r="O2547" s="22">
        <f t="shared" si="156"/>
        <v>42027.13817129629</v>
      </c>
      <c r="P2547" s="18">
        <f t="shared" si="157"/>
        <v>42062.020833333328</v>
      </c>
      <c r="Q2547" t="s">
        <v>8300</v>
      </c>
      <c r="R2547" s="7">
        <f t="shared" si="159"/>
        <v>64.032786885245898</v>
      </c>
      <c r="S2547" s="12" t="s">
        <v>8324</v>
      </c>
      <c r="T2547" t="s">
        <v>8353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7">
        <v>3500</v>
      </c>
      <c r="E2548">
        <v>3910</v>
      </c>
      <c r="F2548" t="s">
        <v>8219</v>
      </c>
      <c r="G2548" t="s">
        <v>8224</v>
      </c>
      <c r="H2548" t="s">
        <v>8246</v>
      </c>
      <c r="I2548" s="9">
        <v>1380949200</v>
      </c>
      <c r="J2548">
        <v>1378586179</v>
      </c>
      <c r="K2548" t="b">
        <v>0</v>
      </c>
      <c r="L2548">
        <v>65</v>
      </c>
      <c r="M2548" t="b">
        <v>1</v>
      </c>
      <c r="N2548" s="11">
        <f t="shared" si="158"/>
        <v>111.71428571428572</v>
      </c>
      <c r="O2548" s="22">
        <f t="shared" si="156"/>
        <v>41524.858553240738</v>
      </c>
      <c r="P2548" s="18">
        <f t="shared" si="157"/>
        <v>41552.208333333336</v>
      </c>
      <c r="Q2548" t="s">
        <v>8300</v>
      </c>
      <c r="R2548" s="7">
        <f t="shared" si="159"/>
        <v>60.153846153846153</v>
      </c>
      <c r="S2548" s="12" t="s">
        <v>8324</v>
      </c>
      <c r="T2548" t="s">
        <v>8353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7">
        <v>5500</v>
      </c>
      <c r="E2549">
        <v>6592</v>
      </c>
      <c r="F2549" t="s">
        <v>8219</v>
      </c>
      <c r="G2549" t="s">
        <v>8224</v>
      </c>
      <c r="H2549" t="s">
        <v>8246</v>
      </c>
      <c r="I2549" s="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>
        <f t="shared" si="158"/>
        <v>119.85454545454546</v>
      </c>
      <c r="O2549" s="22">
        <f t="shared" si="156"/>
        <v>40973.773182870369</v>
      </c>
      <c r="P2549" s="18">
        <f t="shared" si="157"/>
        <v>41003.731516203705</v>
      </c>
      <c r="Q2549" t="s">
        <v>8300</v>
      </c>
      <c r="R2549" s="7">
        <f t="shared" si="159"/>
        <v>49.194029850746269</v>
      </c>
      <c r="S2549" s="12" t="s">
        <v>8324</v>
      </c>
      <c r="T2549" t="s">
        <v>8353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7">
        <v>6000</v>
      </c>
      <c r="E2550">
        <v>6111</v>
      </c>
      <c r="F2550" t="s">
        <v>8219</v>
      </c>
      <c r="G2550" t="s">
        <v>8230</v>
      </c>
      <c r="H2550" t="s">
        <v>8249</v>
      </c>
      <c r="I2550" s="9">
        <v>1475209620</v>
      </c>
      <c r="J2550">
        <v>1473087637</v>
      </c>
      <c r="K2550" t="b">
        <v>0</v>
      </c>
      <c r="L2550">
        <v>37</v>
      </c>
      <c r="M2550" t="b">
        <v>1</v>
      </c>
      <c r="N2550" s="11">
        <f t="shared" si="158"/>
        <v>101.85</v>
      </c>
      <c r="O2550" s="22">
        <f t="shared" si="156"/>
        <v>42618.625428240746</v>
      </c>
      <c r="P2550" s="18">
        <f t="shared" si="157"/>
        <v>42643.185416666667</v>
      </c>
      <c r="Q2550" t="s">
        <v>8300</v>
      </c>
      <c r="R2550" s="7">
        <f t="shared" si="159"/>
        <v>165.16216216216216</v>
      </c>
      <c r="S2550" s="12" t="s">
        <v>8324</v>
      </c>
      <c r="T2550" t="s">
        <v>8353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7">
        <v>1570</v>
      </c>
      <c r="E2551">
        <v>1614</v>
      </c>
      <c r="F2551" t="s">
        <v>8219</v>
      </c>
      <c r="G2551" t="s">
        <v>8225</v>
      </c>
      <c r="H2551" t="s">
        <v>8247</v>
      </c>
      <c r="I2551" s="9">
        <v>1370019600</v>
      </c>
      <c r="J2551">
        <v>1366999870</v>
      </c>
      <c r="K2551" t="b">
        <v>0</v>
      </c>
      <c r="L2551">
        <v>37</v>
      </c>
      <c r="M2551" t="b">
        <v>1</v>
      </c>
      <c r="N2551" s="11">
        <f t="shared" si="158"/>
        <v>102.80254777070064</v>
      </c>
      <c r="O2551" s="22">
        <f t="shared" si="156"/>
        <v>41390.757754629631</v>
      </c>
      <c r="P2551" s="18">
        <f t="shared" si="157"/>
        <v>41425.708333333336</v>
      </c>
      <c r="Q2551" t="s">
        <v>8300</v>
      </c>
      <c r="R2551" s="7">
        <f t="shared" si="159"/>
        <v>43.621621621621621</v>
      </c>
      <c r="S2551" s="12" t="s">
        <v>8324</v>
      </c>
      <c r="T2551" t="s">
        <v>8353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7">
        <v>6500</v>
      </c>
      <c r="E2552">
        <v>6555</v>
      </c>
      <c r="F2552" t="s">
        <v>8219</v>
      </c>
      <c r="G2552" t="s">
        <v>8224</v>
      </c>
      <c r="H2552" t="s">
        <v>8246</v>
      </c>
      <c r="I2552" s="9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>
        <f t="shared" si="158"/>
        <v>100.84615384615385</v>
      </c>
      <c r="O2552" s="22">
        <f t="shared" si="156"/>
        <v>42228.634328703702</v>
      </c>
      <c r="P2552" s="18">
        <f t="shared" si="157"/>
        <v>42285.165972222225</v>
      </c>
      <c r="Q2552" t="s">
        <v>8300</v>
      </c>
      <c r="R2552" s="7">
        <f t="shared" si="159"/>
        <v>43.7</v>
      </c>
      <c r="S2552" s="12" t="s">
        <v>8324</v>
      </c>
      <c r="T2552" t="s">
        <v>8353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7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9">
        <v>1332362880</v>
      </c>
      <c r="J2553">
        <v>1329890585</v>
      </c>
      <c r="K2553" t="b">
        <v>0</v>
      </c>
      <c r="L2553">
        <v>56</v>
      </c>
      <c r="M2553" t="b">
        <v>1</v>
      </c>
      <c r="N2553" s="11">
        <f t="shared" si="158"/>
        <v>102.73469387755102</v>
      </c>
      <c r="O2553" s="22">
        <f t="shared" si="156"/>
        <v>40961.252141203702</v>
      </c>
      <c r="P2553" s="18">
        <f t="shared" si="157"/>
        <v>40989.866666666669</v>
      </c>
      <c r="Q2553" t="s">
        <v>8300</v>
      </c>
      <c r="R2553" s="7">
        <f t="shared" si="159"/>
        <v>67.419642857142861</v>
      </c>
      <c r="S2553" s="12" t="s">
        <v>8324</v>
      </c>
      <c r="T2553" t="s">
        <v>8353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7">
        <v>3000</v>
      </c>
      <c r="E2554">
        <v>3195</v>
      </c>
      <c r="F2554" t="s">
        <v>8219</v>
      </c>
      <c r="G2554" t="s">
        <v>8224</v>
      </c>
      <c r="H2554" t="s">
        <v>8246</v>
      </c>
      <c r="I2554" s="9">
        <v>1488741981</v>
      </c>
      <c r="J2554">
        <v>1486149981</v>
      </c>
      <c r="K2554" t="b">
        <v>0</v>
      </c>
      <c r="L2554">
        <v>18</v>
      </c>
      <c r="M2554" t="b">
        <v>1</v>
      </c>
      <c r="N2554" s="11">
        <f t="shared" si="158"/>
        <v>106.5</v>
      </c>
      <c r="O2554" s="22">
        <f t="shared" si="156"/>
        <v>42769.809965277775</v>
      </c>
      <c r="P2554" s="18">
        <f t="shared" si="157"/>
        <v>42799.809965277775</v>
      </c>
      <c r="Q2554" t="s">
        <v>8300</v>
      </c>
      <c r="R2554" s="7">
        <f t="shared" si="159"/>
        <v>177.5</v>
      </c>
      <c r="S2554" s="12" t="s">
        <v>8324</v>
      </c>
      <c r="T2554" t="s">
        <v>8353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7">
        <v>1500</v>
      </c>
      <c r="E2555">
        <v>2333</v>
      </c>
      <c r="F2555" t="s">
        <v>8219</v>
      </c>
      <c r="G2555" t="s">
        <v>8224</v>
      </c>
      <c r="H2555" t="s">
        <v>8246</v>
      </c>
      <c r="I2555" s="9">
        <v>1348202807</v>
      </c>
      <c r="J2555">
        <v>1343018807</v>
      </c>
      <c r="K2555" t="b">
        <v>0</v>
      </c>
      <c r="L2555">
        <v>60</v>
      </c>
      <c r="M2555" t="b">
        <v>1</v>
      </c>
      <c r="N2555" s="11">
        <f t="shared" si="158"/>
        <v>155.53333333333333</v>
      </c>
      <c r="O2555" s="22">
        <f t="shared" si="156"/>
        <v>41113.199155092596</v>
      </c>
      <c r="P2555" s="18">
        <f t="shared" si="157"/>
        <v>41173.199155092596</v>
      </c>
      <c r="Q2555" t="s">
        <v>8300</v>
      </c>
      <c r="R2555" s="7">
        <f t="shared" si="159"/>
        <v>38.883333333333333</v>
      </c>
      <c r="S2555" s="12" t="s">
        <v>8324</v>
      </c>
      <c r="T2555" t="s">
        <v>8353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7">
        <v>3000</v>
      </c>
      <c r="E2556">
        <v>3684</v>
      </c>
      <c r="F2556" t="s">
        <v>8219</v>
      </c>
      <c r="G2556" t="s">
        <v>8224</v>
      </c>
      <c r="H2556" t="s">
        <v>8246</v>
      </c>
      <c r="I2556" s="9">
        <v>1433131140</v>
      </c>
      <c r="J2556">
        <v>1430445163</v>
      </c>
      <c r="K2556" t="b">
        <v>0</v>
      </c>
      <c r="L2556">
        <v>67</v>
      </c>
      <c r="M2556" t="b">
        <v>1</v>
      </c>
      <c r="N2556" s="11">
        <f t="shared" si="158"/>
        <v>122.8</v>
      </c>
      <c r="O2556" s="22">
        <f t="shared" si="156"/>
        <v>42125.078275462962</v>
      </c>
      <c r="P2556" s="18">
        <f t="shared" si="157"/>
        <v>42156.165972222225</v>
      </c>
      <c r="Q2556" t="s">
        <v>8300</v>
      </c>
      <c r="R2556" s="7">
        <f t="shared" si="159"/>
        <v>54.985074626865675</v>
      </c>
      <c r="S2556" s="12" t="s">
        <v>8324</v>
      </c>
      <c r="T2556" t="s">
        <v>8353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7">
        <v>2000</v>
      </c>
      <c r="E2557">
        <v>2147</v>
      </c>
      <c r="F2557" t="s">
        <v>8219</v>
      </c>
      <c r="G2557" t="s">
        <v>8224</v>
      </c>
      <c r="H2557" t="s">
        <v>8246</v>
      </c>
      <c r="I2557" s="9">
        <v>1338219793</v>
      </c>
      <c r="J2557">
        <v>1335541393</v>
      </c>
      <c r="K2557" t="b">
        <v>0</v>
      </c>
      <c r="L2557">
        <v>35</v>
      </c>
      <c r="M2557" t="b">
        <v>1</v>
      </c>
      <c r="N2557" s="11">
        <f t="shared" si="158"/>
        <v>107.35</v>
      </c>
      <c r="O2557" s="22">
        <f t="shared" si="156"/>
        <v>41026.655011574076</v>
      </c>
      <c r="P2557" s="18">
        <f t="shared" si="157"/>
        <v>41057.655011574076</v>
      </c>
      <c r="Q2557" t="s">
        <v>8300</v>
      </c>
      <c r="R2557" s="7">
        <f t="shared" si="159"/>
        <v>61.342857142857142</v>
      </c>
      <c r="S2557" s="12" t="s">
        <v>8324</v>
      </c>
      <c r="T2557" t="s">
        <v>8353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7">
        <v>745</v>
      </c>
      <c r="E2558">
        <v>786</v>
      </c>
      <c r="F2558" t="s">
        <v>8219</v>
      </c>
      <c r="G2558" t="s">
        <v>8224</v>
      </c>
      <c r="H2558" t="s">
        <v>8246</v>
      </c>
      <c r="I2558" s="9">
        <v>1356392857</v>
      </c>
      <c r="J2558">
        <v>1352504857</v>
      </c>
      <c r="K2558" t="b">
        <v>0</v>
      </c>
      <c r="L2558">
        <v>34</v>
      </c>
      <c r="M2558" t="b">
        <v>1</v>
      </c>
      <c r="N2558" s="11">
        <f t="shared" si="158"/>
        <v>105.50335570469798</v>
      </c>
      <c r="O2558" s="22">
        <f t="shared" si="156"/>
        <v>41222.991400462961</v>
      </c>
      <c r="P2558" s="18">
        <f t="shared" si="157"/>
        <v>41267.991400462961</v>
      </c>
      <c r="Q2558" t="s">
        <v>8300</v>
      </c>
      <c r="R2558" s="7">
        <f t="shared" si="159"/>
        <v>23.117647058823529</v>
      </c>
      <c r="S2558" s="12" t="s">
        <v>8324</v>
      </c>
      <c r="T2558" t="s">
        <v>8353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7">
        <v>900</v>
      </c>
      <c r="E2559">
        <v>1066</v>
      </c>
      <c r="F2559" t="s">
        <v>8219</v>
      </c>
      <c r="G2559" t="s">
        <v>8225</v>
      </c>
      <c r="H2559" t="s">
        <v>8247</v>
      </c>
      <c r="I2559" s="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>
        <f t="shared" si="158"/>
        <v>118.44444444444444</v>
      </c>
      <c r="O2559" s="22">
        <f t="shared" si="156"/>
        <v>41744.745208333334</v>
      </c>
      <c r="P2559" s="18">
        <f t="shared" si="157"/>
        <v>41774.745208333334</v>
      </c>
      <c r="Q2559" t="s">
        <v>8300</v>
      </c>
      <c r="R2559" s="7">
        <f t="shared" si="159"/>
        <v>29.611111111111111</v>
      </c>
      <c r="S2559" s="12" t="s">
        <v>8324</v>
      </c>
      <c r="T2559" t="s">
        <v>8353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7">
        <v>1250</v>
      </c>
      <c r="E2560">
        <v>1361</v>
      </c>
      <c r="F2560" t="s">
        <v>8219</v>
      </c>
      <c r="G2560" t="s">
        <v>8226</v>
      </c>
      <c r="H2560" t="s">
        <v>8248</v>
      </c>
      <c r="I2560" s="9">
        <v>1430488740</v>
      </c>
      <c r="J2560">
        <v>1427747906</v>
      </c>
      <c r="K2560" t="b">
        <v>0</v>
      </c>
      <c r="L2560">
        <v>18</v>
      </c>
      <c r="M2560" t="b">
        <v>1</v>
      </c>
      <c r="N2560" s="11">
        <f t="shared" si="158"/>
        <v>108.88</v>
      </c>
      <c r="O2560" s="22">
        <f t="shared" si="156"/>
        <v>42093.860023148154</v>
      </c>
      <c r="P2560" s="18">
        <f t="shared" si="157"/>
        <v>42125.582638888889</v>
      </c>
      <c r="Q2560" t="s">
        <v>8300</v>
      </c>
      <c r="R2560" s="7">
        <f t="shared" si="159"/>
        <v>75.611111111111114</v>
      </c>
      <c r="S2560" s="12" t="s">
        <v>8324</v>
      </c>
      <c r="T2560" t="s">
        <v>8353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7">
        <v>800</v>
      </c>
      <c r="E2561">
        <v>890</v>
      </c>
      <c r="F2561" t="s">
        <v>8219</v>
      </c>
      <c r="G2561" t="s">
        <v>8224</v>
      </c>
      <c r="H2561" t="s">
        <v>8246</v>
      </c>
      <c r="I2561" s="9">
        <v>1321385820</v>
      </c>
      <c r="J2561">
        <v>1318539484</v>
      </c>
      <c r="K2561" t="b">
        <v>0</v>
      </c>
      <c r="L2561">
        <v>25</v>
      </c>
      <c r="M2561" t="b">
        <v>1</v>
      </c>
      <c r="N2561" s="11">
        <f t="shared" si="158"/>
        <v>111.25</v>
      </c>
      <c r="O2561" s="22">
        <f t="shared" si="156"/>
        <v>40829.873657407406</v>
      </c>
      <c r="P2561" s="18">
        <f t="shared" si="157"/>
        <v>40862.817361111112</v>
      </c>
      <c r="Q2561" t="s">
        <v>8300</v>
      </c>
      <c r="R2561" s="7">
        <f t="shared" si="159"/>
        <v>35.6</v>
      </c>
      <c r="S2561" s="12" t="s">
        <v>8324</v>
      </c>
      <c r="T2561" t="s">
        <v>8353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7">
        <v>3000</v>
      </c>
      <c r="E2562">
        <v>3003</v>
      </c>
      <c r="F2562" t="s">
        <v>8219</v>
      </c>
      <c r="G2562" t="s">
        <v>8225</v>
      </c>
      <c r="H2562" t="s">
        <v>8247</v>
      </c>
      <c r="I2562" s="9">
        <v>1425682174</v>
      </c>
      <c r="J2562">
        <v>1423090174</v>
      </c>
      <c r="K2562" t="b">
        <v>0</v>
      </c>
      <c r="L2562">
        <v>21</v>
      </c>
      <c r="M2562" t="b">
        <v>1</v>
      </c>
      <c r="N2562" s="11">
        <f t="shared" si="158"/>
        <v>100.1</v>
      </c>
      <c r="O2562" s="22">
        <f t="shared" ref="O2562:O2625" si="160">(((J2562/60)/60)/24)+DATE(1970,1,1)</f>
        <v>42039.951087962967</v>
      </c>
      <c r="P2562" s="18">
        <f t="shared" ref="P2562:P2625" si="161">(((I2562/60)/60)/24)+DATE(1970,1,1)</f>
        <v>42069.951087962967</v>
      </c>
      <c r="Q2562" t="s">
        <v>8300</v>
      </c>
      <c r="R2562" s="7">
        <f t="shared" si="159"/>
        <v>143</v>
      </c>
      <c r="S2562" s="12" t="s">
        <v>8324</v>
      </c>
      <c r="T2562" t="s">
        <v>8353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7">
        <v>100000</v>
      </c>
      <c r="E2563">
        <v>0</v>
      </c>
      <c r="F2563" t="s">
        <v>8220</v>
      </c>
      <c r="G2563" t="s">
        <v>8229</v>
      </c>
      <c r="H2563" t="s">
        <v>8251</v>
      </c>
      <c r="I2563" s="9">
        <v>1444740089</v>
      </c>
      <c r="J2563">
        <v>1442148089</v>
      </c>
      <c r="K2563" t="b">
        <v>0</v>
      </c>
      <c r="L2563">
        <v>0</v>
      </c>
      <c r="M2563" t="b">
        <v>0</v>
      </c>
      <c r="N2563" s="11">
        <f t="shared" ref="N2563:N2626" si="162">E2563/D2563*100</f>
        <v>0</v>
      </c>
      <c r="O2563" s="22">
        <f t="shared" si="160"/>
        <v>42260.528807870374</v>
      </c>
      <c r="P2563" s="18">
        <f t="shared" si="161"/>
        <v>42290.528807870374</v>
      </c>
      <c r="Q2563" t="s">
        <v>8284</v>
      </c>
      <c r="R2563" s="7" t="e">
        <f t="shared" ref="R2563:R2626" si="163">E2563/L2563</f>
        <v>#DIV/0!</v>
      </c>
      <c r="S2563" s="12" t="s">
        <v>8335</v>
      </c>
      <c r="T2563" t="s">
        <v>8336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7">
        <v>10000</v>
      </c>
      <c r="E2564">
        <v>75</v>
      </c>
      <c r="F2564" t="s">
        <v>8220</v>
      </c>
      <c r="G2564" t="s">
        <v>8236</v>
      </c>
      <c r="H2564" t="s">
        <v>8249</v>
      </c>
      <c r="I2564" s="9">
        <v>1476189339</v>
      </c>
      <c r="J2564">
        <v>1471005339</v>
      </c>
      <c r="K2564" t="b">
        <v>0</v>
      </c>
      <c r="L2564">
        <v>3</v>
      </c>
      <c r="M2564" t="b">
        <v>0</v>
      </c>
      <c r="N2564" s="11">
        <f t="shared" si="162"/>
        <v>0.75</v>
      </c>
      <c r="O2564" s="22">
        <f t="shared" si="160"/>
        <v>42594.524756944447</v>
      </c>
      <c r="P2564" s="18">
        <f t="shared" si="161"/>
        <v>42654.524756944447</v>
      </c>
      <c r="Q2564" t="s">
        <v>8284</v>
      </c>
      <c r="R2564" s="7">
        <f t="shared" si="163"/>
        <v>25</v>
      </c>
      <c r="S2564" s="12" t="s">
        <v>8335</v>
      </c>
      <c r="T2564" t="s">
        <v>8336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7">
        <v>20000</v>
      </c>
      <c r="E2565">
        <v>0</v>
      </c>
      <c r="F2565" t="s">
        <v>8220</v>
      </c>
      <c r="G2565" t="s">
        <v>8224</v>
      </c>
      <c r="H2565" t="s">
        <v>8246</v>
      </c>
      <c r="I2565" s="9">
        <v>1438226451</v>
      </c>
      <c r="J2565">
        <v>1433042451</v>
      </c>
      <c r="K2565" t="b">
        <v>0</v>
      </c>
      <c r="L2565">
        <v>0</v>
      </c>
      <c r="M2565" t="b">
        <v>0</v>
      </c>
      <c r="N2565" s="11">
        <f t="shared" si="162"/>
        <v>0</v>
      </c>
      <c r="O2565" s="22">
        <f t="shared" si="160"/>
        <v>42155.139479166668</v>
      </c>
      <c r="P2565" s="18">
        <f t="shared" si="161"/>
        <v>42215.139479166668</v>
      </c>
      <c r="Q2565" t="s">
        <v>8284</v>
      </c>
      <c r="R2565" s="7" t="e">
        <f t="shared" si="163"/>
        <v>#DIV/0!</v>
      </c>
      <c r="S2565" s="12" t="s">
        <v>8335</v>
      </c>
      <c r="T2565" t="s">
        <v>8336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7">
        <v>40000</v>
      </c>
      <c r="E2566">
        <v>0</v>
      </c>
      <c r="F2566" t="s">
        <v>8220</v>
      </c>
      <c r="G2566" t="s">
        <v>8229</v>
      </c>
      <c r="H2566" t="s">
        <v>8251</v>
      </c>
      <c r="I2566" s="9">
        <v>1406854699</v>
      </c>
      <c r="J2566">
        <v>1404262699</v>
      </c>
      <c r="K2566" t="b">
        <v>0</v>
      </c>
      <c r="L2566">
        <v>0</v>
      </c>
      <c r="M2566" t="b">
        <v>0</v>
      </c>
      <c r="N2566" s="11">
        <f t="shared" si="162"/>
        <v>0</v>
      </c>
      <c r="O2566" s="22">
        <f t="shared" si="160"/>
        <v>41822.040497685186</v>
      </c>
      <c r="P2566" s="18">
        <f t="shared" si="161"/>
        <v>41852.040497685186</v>
      </c>
      <c r="Q2566" t="s">
        <v>8284</v>
      </c>
      <c r="R2566" s="7" t="e">
        <f t="shared" si="163"/>
        <v>#DIV/0!</v>
      </c>
      <c r="S2566" s="12" t="s">
        <v>8335</v>
      </c>
      <c r="T2566" t="s">
        <v>8336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7">
        <v>10000</v>
      </c>
      <c r="E2567">
        <v>100</v>
      </c>
      <c r="F2567" t="s">
        <v>8220</v>
      </c>
      <c r="G2567" t="s">
        <v>8224</v>
      </c>
      <c r="H2567" t="s">
        <v>8246</v>
      </c>
      <c r="I2567" s="9">
        <v>1462827000</v>
      </c>
      <c r="J2567">
        <v>1457710589</v>
      </c>
      <c r="K2567" t="b">
        <v>0</v>
      </c>
      <c r="L2567">
        <v>1</v>
      </c>
      <c r="M2567" t="b">
        <v>0</v>
      </c>
      <c r="N2567" s="11">
        <f t="shared" si="162"/>
        <v>1</v>
      </c>
      <c r="O2567" s="22">
        <f t="shared" si="160"/>
        <v>42440.650335648148</v>
      </c>
      <c r="P2567" s="18">
        <f t="shared" si="161"/>
        <v>42499.868055555555</v>
      </c>
      <c r="Q2567" t="s">
        <v>8284</v>
      </c>
      <c r="R2567" s="7">
        <f t="shared" si="163"/>
        <v>100</v>
      </c>
      <c r="S2567" s="12" t="s">
        <v>8335</v>
      </c>
      <c r="T2567" t="s">
        <v>8336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7">
        <v>35000</v>
      </c>
      <c r="E2568">
        <v>0</v>
      </c>
      <c r="F2568" t="s">
        <v>8220</v>
      </c>
      <c r="G2568" t="s">
        <v>8224</v>
      </c>
      <c r="H2568" t="s">
        <v>8246</v>
      </c>
      <c r="I2568" s="9">
        <v>1408663948</v>
      </c>
      <c r="J2568">
        <v>1406071948</v>
      </c>
      <c r="K2568" t="b">
        <v>0</v>
      </c>
      <c r="L2568">
        <v>0</v>
      </c>
      <c r="M2568" t="b">
        <v>0</v>
      </c>
      <c r="N2568" s="11">
        <f t="shared" si="162"/>
        <v>0</v>
      </c>
      <c r="O2568" s="22">
        <f t="shared" si="160"/>
        <v>41842.980879629627</v>
      </c>
      <c r="P2568" s="18">
        <f t="shared" si="161"/>
        <v>41872.980879629627</v>
      </c>
      <c r="Q2568" t="s">
        <v>8284</v>
      </c>
      <c r="R2568" s="7" t="e">
        <f t="shared" si="163"/>
        <v>#DIV/0!</v>
      </c>
      <c r="S2568" s="12" t="s">
        <v>8335</v>
      </c>
      <c r="T2568" t="s">
        <v>8336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7">
        <v>45000</v>
      </c>
      <c r="E2569">
        <v>120</v>
      </c>
      <c r="F2569" t="s">
        <v>8220</v>
      </c>
      <c r="G2569" t="s">
        <v>8224</v>
      </c>
      <c r="H2569" t="s">
        <v>8246</v>
      </c>
      <c r="I2569" s="9">
        <v>1429823138</v>
      </c>
      <c r="J2569">
        <v>1427231138</v>
      </c>
      <c r="K2569" t="b">
        <v>0</v>
      </c>
      <c r="L2569">
        <v>2</v>
      </c>
      <c r="M2569" t="b">
        <v>0</v>
      </c>
      <c r="N2569" s="11">
        <f t="shared" si="162"/>
        <v>0.26666666666666666</v>
      </c>
      <c r="O2569" s="22">
        <f t="shared" si="160"/>
        <v>42087.878912037035</v>
      </c>
      <c r="P2569" s="18">
        <f t="shared" si="161"/>
        <v>42117.878912037035</v>
      </c>
      <c r="Q2569" t="s">
        <v>8284</v>
      </c>
      <c r="R2569" s="7">
        <f t="shared" si="163"/>
        <v>60</v>
      </c>
      <c r="S2569" s="12" t="s">
        <v>8335</v>
      </c>
      <c r="T2569" t="s">
        <v>8336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7">
        <v>10000</v>
      </c>
      <c r="E2570">
        <v>50</v>
      </c>
      <c r="F2570" t="s">
        <v>8220</v>
      </c>
      <c r="G2570" t="s">
        <v>8225</v>
      </c>
      <c r="H2570" t="s">
        <v>8247</v>
      </c>
      <c r="I2570" s="9">
        <v>1472745594</v>
      </c>
      <c r="J2570">
        <v>1470153594</v>
      </c>
      <c r="K2570" t="b">
        <v>0</v>
      </c>
      <c r="L2570">
        <v>1</v>
      </c>
      <c r="M2570" t="b">
        <v>0</v>
      </c>
      <c r="N2570" s="11">
        <f t="shared" si="162"/>
        <v>0.5</v>
      </c>
      <c r="O2570" s="22">
        <f t="shared" si="160"/>
        <v>42584.666597222225</v>
      </c>
      <c r="P2570" s="18">
        <f t="shared" si="161"/>
        <v>42614.666597222225</v>
      </c>
      <c r="Q2570" t="s">
        <v>8284</v>
      </c>
      <c r="R2570" s="7">
        <f t="shared" si="163"/>
        <v>50</v>
      </c>
      <c r="S2570" s="12" t="s">
        <v>8335</v>
      </c>
      <c r="T2570" t="s">
        <v>8336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7">
        <v>6500</v>
      </c>
      <c r="E2571">
        <v>145</v>
      </c>
      <c r="F2571" t="s">
        <v>8220</v>
      </c>
      <c r="G2571" t="s">
        <v>8224</v>
      </c>
      <c r="H2571" t="s">
        <v>8246</v>
      </c>
      <c r="I2571" s="9">
        <v>1442457112</v>
      </c>
      <c r="J2571">
        <v>1439865112</v>
      </c>
      <c r="K2571" t="b">
        <v>0</v>
      </c>
      <c r="L2571">
        <v>2</v>
      </c>
      <c r="M2571" t="b">
        <v>0</v>
      </c>
      <c r="N2571" s="11">
        <f t="shared" si="162"/>
        <v>2.2307692307692308</v>
      </c>
      <c r="O2571" s="22">
        <f t="shared" si="160"/>
        <v>42234.105462962965</v>
      </c>
      <c r="P2571" s="18">
        <f t="shared" si="161"/>
        <v>42264.105462962965</v>
      </c>
      <c r="Q2571" t="s">
        <v>8284</v>
      </c>
      <c r="R2571" s="7">
        <f t="shared" si="163"/>
        <v>72.5</v>
      </c>
      <c r="S2571" s="12" t="s">
        <v>8335</v>
      </c>
      <c r="T2571" t="s">
        <v>8336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7">
        <v>7000</v>
      </c>
      <c r="E2572">
        <v>59</v>
      </c>
      <c r="F2572" t="s">
        <v>8220</v>
      </c>
      <c r="G2572" t="s">
        <v>8224</v>
      </c>
      <c r="H2572" t="s">
        <v>8246</v>
      </c>
      <c r="I2572" s="9">
        <v>1486590035</v>
      </c>
      <c r="J2572">
        <v>1483998035</v>
      </c>
      <c r="K2572" t="b">
        <v>0</v>
      </c>
      <c r="L2572">
        <v>2</v>
      </c>
      <c r="M2572" t="b">
        <v>0</v>
      </c>
      <c r="N2572" s="11">
        <f t="shared" si="162"/>
        <v>0.84285714285714297</v>
      </c>
      <c r="O2572" s="22">
        <f t="shared" si="160"/>
        <v>42744.903182870374</v>
      </c>
      <c r="P2572" s="18">
        <f t="shared" si="161"/>
        <v>42774.903182870374</v>
      </c>
      <c r="Q2572" t="s">
        <v>8284</v>
      </c>
      <c r="R2572" s="7">
        <f t="shared" si="163"/>
        <v>29.5</v>
      </c>
      <c r="S2572" s="12" t="s">
        <v>8335</v>
      </c>
      <c r="T2572" t="s">
        <v>8336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7">
        <v>100000</v>
      </c>
      <c r="E2573">
        <v>250</v>
      </c>
      <c r="F2573" t="s">
        <v>8220</v>
      </c>
      <c r="G2573" t="s">
        <v>8226</v>
      </c>
      <c r="H2573" t="s">
        <v>8248</v>
      </c>
      <c r="I2573" s="9">
        <v>1463645521</v>
      </c>
      <c r="J2573">
        <v>1458461521</v>
      </c>
      <c r="K2573" t="b">
        <v>0</v>
      </c>
      <c r="L2573">
        <v>4</v>
      </c>
      <c r="M2573" t="b">
        <v>0</v>
      </c>
      <c r="N2573" s="11">
        <f t="shared" si="162"/>
        <v>0.25</v>
      </c>
      <c r="O2573" s="22">
        <f t="shared" si="160"/>
        <v>42449.341678240744</v>
      </c>
      <c r="P2573" s="18">
        <f t="shared" si="161"/>
        <v>42509.341678240744</v>
      </c>
      <c r="Q2573" t="s">
        <v>8284</v>
      </c>
      <c r="R2573" s="7">
        <f t="shared" si="163"/>
        <v>62.5</v>
      </c>
      <c r="S2573" s="12" t="s">
        <v>8335</v>
      </c>
      <c r="T2573" t="s">
        <v>8336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7">
        <v>30000</v>
      </c>
      <c r="E2574">
        <v>0</v>
      </c>
      <c r="F2574" t="s">
        <v>8220</v>
      </c>
      <c r="G2574" t="s">
        <v>8224</v>
      </c>
      <c r="H2574" t="s">
        <v>8246</v>
      </c>
      <c r="I2574" s="9">
        <v>1428893517</v>
      </c>
      <c r="J2574">
        <v>1426301517</v>
      </c>
      <c r="K2574" t="b">
        <v>0</v>
      </c>
      <c r="L2574">
        <v>0</v>
      </c>
      <c r="M2574" t="b">
        <v>0</v>
      </c>
      <c r="N2574" s="11">
        <f t="shared" si="162"/>
        <v>0</v>
      </c>
      <c r="O2574" s="22">
        <f t="shared" si="160"/>
        <v>42077.119409722218</v>
      </c>
      <c r="P2574" s="18">
        <f t="shared" si="161"/>
        <v>42107.119409722218</v>
      </c>
      <c r="Q2574" t="s">
        <v>8284</v>
      </c>
      <c r="R2574" s="7" t="e">
        <f t="shared" si="163"/>
        <v>#DIV/0!</v>
      </c>
      <c r="S2574" s="12" t="s">
        <v>8335</v>
      </c>
      <c r="T2574" t="s">
        <v>8336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7">
        <v>8000</v>
      </c>
      <c r="E2575">
        <v>0</v>
      </c>
      <c r="F2575" t="s">
        <v>8220</v>
      </c>
      <c r="G2575" t="s">
        <v>8224</v>
      </c>
      <c r="H2575" t="s">
        <v>8246</v>
      </c>
      <c r="I2575" s="9">
        <v>1408803149</v>
      </c>
      <c r="J2575">
        <v>1404915149</v>
      </c>
      <c r="K2575" t="b">
        <v>0</v>
      </c>
      <c r="L2575">
        <v>0</v>
      </c>
      <c r="M2575" t="b">
        <v>0</v>
      </c>
      <c r="N2575" s="11">
        <f t="shared" si="162"/>
        <v>0</v>
      </c>
      <c r="O2575" s="22">
        <f t="shared" si="160"/>
        <v>41829.592002314814</v>
      </c>
      <c r="P2575" s="18">
        <f t="shared" si="161"/>
        <v>41874.592002314814</v>
      </c>
      <c r="Q2575" t="s">
        <v>8284</v>
      </c>
      <c r="R2575" s="7" t="e">
        <f t="shared" si="163"/>
        <v>#DIV/0!</v>
      </c>
      <c r="S2575" s="12" t="s">
        <v>8335</v>
      </c>
      <c r="T2575" t="s">
        <v>8336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7">
        <v>10000</v>
      </c>
      <c r="E2576">
        <v>0</v>
      </c>
      <c r="F2576" t="s">
        <v>8220</v>
      </c>
      <c r="G2576" t="s">
        <v>8224</v>
      </c>
      <c r="H2576" t="s">
        <v>8246</v>
      </c>
      <c r="I2576" s="9">
        <v>1463600945</v>
      </c>
      <c r="J2576">
        <v>1461786545</v>
      </c>
      <c r="K2576" t="b">
        <v>0</v>
      </c>
      <c r="L2576">
        <v>0</v>
      </c>
      <c r="M2576" t="b">
        <v>0</v>
      </c>
      <c r="N2576" s="11">
        <f t="shared" si="162"/>
        <v>0</v>
      </c>
      <c r="O2576" s="22">
        <f t="shared" si="160"/>
        <v>42487.825752314813</v>
      </c>
      <c r="P2576" s="18">
        <f t="shared" si="161"/>
        <v>42508.825752314813</v>
      </c>
      <c r="Q2576" t="s">
        <v>8284</v>
      </c>
      <c r="R2576" s="7" t="e">
        <f t="shared" si="163"/>
        <v>#DIV/0!</v>
      </c>
      <c r="S2576" s="12" t="s">
        <v>8335</v>
      </c>
      <c r="T2576" t="s">
        <v>8336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7">
        <v>85000</v>
      </c>
      <c r="E2577">
        <v>0</v>
      </c>
      <c r="F2577" t="s">
        <v>8220</v>
      </c>
      <c r="G2577" t="s">
        <v>8224</v>
      </c>
      <c r="H2577" t="s">
        <v>8246</v>
      </c>
      <c r="I2577" s="9">
        <v>1421030194</v>
      </c>
      <c r="J2577">
        <v>1418438194</v>
      </c>
      <c r="K2577" t="b">
        <v>0</v>
      </c>
      <c r="L2577">
        <v>0</v>
      </c>
      <c r="M2577" t="b">
        <v>0</v>
      </c>
      <c r="N2577" s="11">
        <f t="shared" si="162"/>
        <v>0</v>
      </c>
      <c r="O2577" s="22">
        <f t="shared" si="160"/>
        <v>41986.108726851846</v>
      </c>
      <c r="P2577" s="18">
        <f t="shared" si="161"/>
        <v>42016.108726851846</v>
      </c>
      <c r="Q2577" t="s">
        <v>8284</v>
      </c>
      <c r="R2577" s="7" t="e">
        <f t="shared" si="163"/>
        <v>#DIV/0!</v>
      </c>
      <c r="S2577" s="12" t="s">
        <v>8335</v>
      </c>
      <c r="T2577" t="s">
        <v>8336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7">
        <v>10000</v>
      </c>
      <c r="E2578">
        <v>0</v>
      </c>
      <c r="F2578" t="s">
        <v>8220</v>
      </c>
      <c r="G2578" t="s">
        <v>8224</v>
      </c>
      <c r="H2578" t="s">
        <v>8246</v>
      </c>
      <c r="I2578" s="9">
        <v>1428707647</v>
      </c>
      <c r="J2578">
        <v>1424823247</v>
      </c>
      <c r="K2578" t="b">
        <v>0</v>
      </c>
      <c r="L2578">
        <v>0</v>
      </c>
      <c r="M2578" t="b">
        <v>0</v>
      </c>
      <c r="N2578" s="11">
        <f t="shared" si="162"/>
        <v>0</v>
      </c>
      <c r="O2578" s="22">
        <f t="shared" si="160"/>
        <v>42060.00980324074</v>
      </c>
      <c r="P2578" s="18">
        <f t="shared" si="161"/>
        <v>42104.968136574069</v>
      </c>
      <c r="Q2578" t="s">
        <v>8284</v>
      </c>
      <c r="R2578" s="7" t="e">
        <f t="shared" si="163"/>
        <v>#DIV/0!</v>
      </c>
      <c r="S2578" s="12" t="s">
        <v>8335</v>
      </c>
      <c r="T2578" t="s">
        <v>8336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7">
        <v>15000</v>
      </c>
      <c r="E2579">
        <v>0</v>
      </c>
      <c r="F2579" t="s">
        <v>8220</v>
      </c>
      <c r="G2579" t="s">
        <v>8224</v>
      </c>
      <c r="H2579" t="s">
        <v>8246</v>
      </c>
      <c r="I2579" s="9">
        <v>1407181297</v>
      </c>
      <c r="J2579">
        <v>1405021297</v>
      </c>
      <c r="K2579" t="b">
        <v>0</v>
      </c>
      <c r="L2579">
        <v>0</v>
      </c>
      <c r="M2579" t="b">
        <v>0</v>
      </c>
      <c r="N2579" s="11">
        <f t="shared" si="162"/>
        <v>0</v>
      </c>
      <c r="O2579" s="22">
        <f t="shared" si="160"/>
        <v>41830.820567129631</v>
      </c>
      <c r="P2579" s="18">
        <f t="shared" si="161"/>
        <v>41855.820567129631</v>
      </c>
      <c r="Q2579" t="s">
        <v>8284</v>
      </c>
      <c r="R2579" s="7" t="e">
        <f t="shared" si="163"/>
        <v>#DIV/0!</v>
      </c>
      <c r="S2579" s="12" t="s">
        <v>8335</v>
      </c>
      <c r="T2579" t="s">
        <v>8336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7">
        <v>6000</v>
      </c>
      <c r="E2580">
        <v>0</v>
      </c>
      <c r="F2580" t="s">
        <v>8220</v>
      </c>
      <c r="G2580" t="s">
        <v>8224</v>
      </c>
      <c r="H2580" t="s">
        <v>8246</v>
      </c>
      <c r="I2580" s="9">
        <v>1444410000</v>
      </c>
      <c r="J2580">
        <v>1440203579</v>
      </c>
      <c r="K2580" t="b">
        <v>0</v>
      </c>
      <c r="L2580">
        <v>0</v>
      </c>
      <c r="M2580" t="b">
        <v>0</v>
      </c>
      <c r="N2580" s="11">
        <f t="shared" si="162"/>
        <v>0</v>
      </c>
      <c r="O2580" s="22">
        <f t="shared" si="160"/>
        <v>42238.022905092599</v>
      </c>
      <c r="P2580" s="18">
        <f t="shared" si="161"/>
        <v>42286.708333333328</v>
      </c>
      <c r="Q2580" t="s">
        <v>8284</v>
      </c>
      <c r="R2580" s="7" t="e">
        <f t="shared" si="163"/>
        <v>#DIV/0!</v>
      </c>
      <c r="S2580" s="12" t="s">
        <v>8335</v>
      </c>
      <c r="T2580" t="s">
        <v>8336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7">
        <v>200000</v>
      </c>
      <c r="E2581">
        <v>277</v>
      </c>
      <c r="F2581" t="s">
        <v>8220</v>
      </c>
      <c r="G2581" t="s">
        <v>8224</v>
      </c>
      <c r="H2581" t="s">
        <v>8246</v>
      </c>
      <c r="I2581" s="9">
        <v>1410810903</v>
      </c>
      <c r="J2581">
        <v>1405626903</v>
      </c>
      <c r="K2581" t="b">
        <v>0</v>
      </c>
      <c r="L2581">
        <v>12</v>
      </c>
      <c r="M2581" t="b">
        <v>0</v>
      </c>
      <c r="N2581" s="11">
        <f t="shared" si="162"/>
        <v>0.13849999999999998</v>
      </c>
      <c r="O2581" s="22">
        <f t="shared" si="160"/>
        <v>41837.829895833333</v>
      </c>
      <c r="P2581" s="18">
        <f t="shared" si="161"/>
        <v>41897.829895833333</v>
      </c>
      <c r="Q2581" t="s">
        <v>8284</v>
      </c>
      <c r="R2581" s="7">
        <f t="shared" si="163"/>
        <v>23.083333333333332</v>
      </c>
      <c r="S2581" s="12" t="s">
        <v>8335</v>
      </c>
      <c r="T2581" t="s">
        <v>8336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7">
        <v>8500</v>
      </c>
      <c r="E2582">
        <v>51</v>
      </c>
      <c r="F2582" t="s">
        <v>8220</v>
      </c>
      <c r="G2582" t="s">
        <v>8224</v>
      </c>
      <c r="H2582" t="s">
        <v>8246</v>
      </c>
      <c r="I2582" s="9">
        <v>1431745200</v>
      </c>
      <c r="J2582">
        <v>1429170603</v>
      </c>
      <c r="K2582" t="b">
        <v>0</v>
      </c>
      <c r="L2582">
        <v>2</v>
      </c>
      <c r="M2582" t="b">
        <v>0</v>
      </c>
      <c r="N2582" s="11">
        <f t="shared" si="162"/>
        <v>0.6</v>
      </c>
      <c r="O2582" s="22">
        <f t="shared" si="160"/>
        <v>42110.326423611114</v>
      </c>
      <c r="P2582" s="18">
        <f t="shared" si="161"/>
        <v>42140.125</v>
      </c>
      <c r="Q2582" t="s">
        <v>8284</v>
      </c>
      <c r="R2582" s="7">
        <f t="shared" si="163"/>
        <v>25.5</v>
      </c>
      <c r="S2582" s="12" t="s">
        <v>8335</v>
      </c>
      <c r="T2582" t="s">
        <v>8336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7">
        <v>5000</v>
      </c>
      <c r="E2583">
        <v>530</v>
      </c>
      <c r="F2583" t="s">
        <v>8221</v>
      </c>
      <c r="G2583" t="s">
        <v>8224</v>
      </c>
      <c r="H2583" t="s">
        <v>8246</v>
      </c>
      <c r="I2583" s="9">
        <v>1447689898</v>
      </c>
      <c r="J2583">
        <v>1445094298</v>
      </c>
      <c r="K2583" t="b">
        <v>0</v>
      </c>
      <c r="L2583">
        <v>11</v>
      </c>
      <c r="M2583" t="b">
        <v>0</v>
      </c>
      <c r="N2583" s="11">
        <f t="shared" si="162"/>
        <v>10.6</v>
      </c>
      <c r="O2583" s="22">
        <f t="shared" si="160"/>
        <v>42294.628449074073</v>
      </c>
      <c r="P2583" s="18">
        <f t="shared" si="161"/>
        <v>42324.670115740737</v>
      </c>
      <c r="Q2583" t="s">
        <v>8284</v>
      </c>
      <c r="R2583" s="7">
        <f t="shared" si="163"/>
        <v>48.18181818181818</v>
      </c>
      <c r="S2583" s="12" t="s">
        <v>8335</v>
      </c>
      <c r="T2583" t="s">
        <v>8336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7">
        <v>90000</v>
      </c>
      <c r="E2584">
        <v>1</v>
      </c>
      <c r="F2584" t="s">
        <v>8221</v>
      </c>
      <c r="G2584" t="s">
        <v>8224</v>
      </c>
      <c r="H2584" t="s">
        <v>8246</v>
      </c>
      <c r="I2584" s="9">
        <v>1477784634</v>
      </c>
      <c r="J2584">
        <v>1475192634</v>
      </c>
      <c r="K2584" t="b">
        <v>0</v>
      </c>
      <c r="L2584">
        <v>1</v>
      </c>
      <c r="M2584" t="b">
        <v>0</v>
      </c>
      <c r="N2584" s="11">
        <f t="shared" si="162"/>
        <v>1.1111111111111111E-3</v>
      </c>
      <c r="O2584" s="22">
        <f t="shared" si="160"/>
        <v>42642.988819444443</v>
      </c>
      <c r="P2584" s="18">
        <f t="shared" si="161"/>
        <v>42672.988819444443</v>
      </c>
      <c r="Q2584" t="s">
        <v>8284</v>
      </c>
      <c r="R2584" s="7">
        <f t="shared" si="163"/>
        <v>1</v>
      </c>
      <c r="S2584" s="12" t="s">
        <v>8335</v>
      </c>
      <c r="T2584" t="s">
        <v>8336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7">
        <v>1000</v>
      </c>
      <c r="E2585">
        <v>5</v>
      </c>
      <c r="F2585" t="s">
        <v>8221</v>
      </c>
      <c r="G2585" t="s">
        <v>8224</v>
      </c>
      <c r="H2585" t="s">
        <v>8246</v>
      </c>
      <c r="I2585" s="9">
        <v>1426526880</v>
      </c>
      <c r="J2585">
        <v>1421346480</v>
      </c>
      <c r="K2585" t="b">
        <v>0</v>
      </c>
      <c r="L2585">
        <v>5</v>
      </c>
      <c r="M2585" t="b">
        <v>0</v>
      </c>
      <c r="N2585" s="11">
        <f t="shared" si="162"/>
        <v>0.5</v>
      </c>
      <c r="O2585" s="22">
        <f t="shared" si="160"/>
        <v>42019.76944444445</v>
      </c>
      <c r="P2585" s="18">
        <f t="shared" si="161"/>
        <v>42079.727777777778</v>
      </c>
      <c r="Q2585" t="s">
        <v>8284</v>
      </c>
      <c r="R2585" s="7">
        <f t="shared" si="163"/>
        <v>1</v>
      </c>
      <c r="S2585" s="12" t="s">
        <v>8335</v>
      </c>
      <c r="T2585" t="s">
        <v>8336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7">
        <v>10000</v>
      </c>
      <c r="E2586">
        <v>0</v>
      </c>
      <c r="F2586" t="s">
        <v>8221</v>
      </c>
      <c r="G2586" t="s">
        <v>8224</v>
      </c>
      <c r="H2586" t="s">
        <v>8246</v>
      </c>
      <c r="I2586" s="9">
        <v>1434341369</v>
      </c>
      <c r="J2586">
        <v>1431749369</v>
      </c>
      <c r="K2586" t="b">
        <v>0</v>
      </c>
      <c r="L2586">
        <v>0</v>
      </c>
      <c r="M2586" t="b">
        <v>0</v>
      </c>
      <c r="N2586" s="11">
        <f t="shared" si="162"/>
        <v>0</v>
      </c>
      <c r="O2586" s="22">
        <f t="shared" si="160"/>
        <v>42140.173252314817</v>
      </c>
      <c r="P2586" s="18">
        <f t="shared" si="161"/>
        <v>42170.173252314817</v>
      </c>
      <c r="Q2586" t="s">
        <v>8284</v>
      </c>
      <c r="R2586" s="7" t="e">
        <f t="shared" si="163"/>
        <v>#DIV/0!</v>
      </c>
      <c r="S2586" s="12" t="s">
        <v>8335</v>
      </c>
      <c r="T2586" t="s">
        <v>8336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7">
        <v>30000</v>
      </c>
      <c r="E2587">
        <v>50</v>
      </c>
      <c r="F2587" t="s">
        <v>8221</v>
      </c>
      <c r="G2587" t="s">
        <v>8224</v>
      </c>
      <c r="H2587" t="s">
        <v>8246</v>
      </c>
      <c r="I2587" s="9">
        <v>1404601632</v>
      </c>
      <c r="J2587">
        <v>1402009632</v>
      </c>
      <c r="K2587" t="b">
        <v>0</v>
      </c>
      <c r="L2587">
        <v>1</v>
      </c>
      <c r="M2587" t="b">
        <v>0</v>
      </c>
      <c r="N2587" s="11">
        <f t="shared" si="162"/>
        <v>0.16666666666666669</v>
      </c>
      <c r="O2587" s="22">
        <f t="shared" si="160"/>
        <v>41795.963333333333</v>
      </c>
      <c r="P2587" s="18">
        <f t="shared" si="161"/>
        <v>41825.963333333333</v>
      </c>
      <c r="Q2587" t="s">
        <v>8284</v>
      </c>
      <c r="R2587" s="7">
        <f t="shared" si="163"/>
        <v>50</v>
      </c>
      <c r="S2587" s="12" t="s">
        <v>8335</v>
      </c>
      <c r="T2587" t="s">
        <v>8336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7">
        <v>3000</v>
      </c>
      <c r="E2588">
        <v>5</v>
      </c>
      <c r="F2588" t="s">
        <v>8221</v>
      </c>
      <c r="G2588" t="s">
        <v>8225</v>
      </c>
      <c r="H2588" t="s">
        <v>8247</v>
      </c>
      <c r="I2588" s="9">
        <v>1451030136</v>
      </c>
      <c r="J2588">
        <v>1448438136</v>
      </c>
      <c r="K2588" t="b">
        <v>0</v>
      </c>
      <c r="L2588">
        <v>1</v>
      </c>
      <c r="M2588" t="b">
        <v>0</v>
      </c>
      <c r="N2588" s="11">
        <f t="shared" si="162"/>
        <v>0.16666666666666669</v>
      </c>
      <c r="O2588" s="22">
        <f t="shared" si="160"/>
        <v>42333.330277777779</v>
      </c>
      <c r="P2588" s="18">
        <f t="shared" si="161"/>
        <v>42363.330277777779</v>
      </c>
      <c r="Q2588" t="s">
        <v>8284</v>
      </c>
      <c r="R2588" s="7">
        <f t="shared" si="163"/>
        <v>5</v>
      </c>
      <c r="S2588" s="12" t="s">
        <v>8335</v>
      </c>
      <c r="T2588" t="s">
        <v>8336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7">
        <v>50000</v>
      </c>
      <c r="E2589">
        <v>1217</v>
      </c>
      <c r="F2589" t="s">
        <v>8221</v>
      </c>
      <c r="G2589" t="s">
        <v>8224</v>
      </c>
      <c r="H2589" t="s">
        <v>8246</v>
      </c>
      <c r="I2589" s="9">
        <v>1451491953</v>
      </c>
      <c r="J2589">
        <v>1448899953</v>
      </c>
      <c r="K2589" t="b">
        <v>0</v>
      </c>
      <c r="L2589">
        <v>6</v>
      </c>
      <c r="M2589" t="b">
        <v>0</v>
      </c>
      <c r="N2589" s="11">
        <f t="shared" si="162"/>
        <v>2.4340000000000002</v>
      </c>
      <c r="O2589" s="22">
        <f t="shared" si="160"/>
        <v>42338.675381944442</v>
      </c>
      <c r="P2589" s="18">
        <f t="shared" si="161"/>
        <v>42368.675381944442</v>
      </c>
      <c r="Q2589" t="s">
        <v>8284</v>
      </c>
      <c r="R2589" s="7">
        <f t="shared" si="163"/>
        <v>202.83333333333334</v>
      </c>
      <c r="S2589" s="12" t="s">
        <v>8335</v>
      </c>
      <c r="T2589" t="s">
        <v>8336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7">
        <v>6000</v>
      </c>
      <c r="E2590">
        <v>233</v>
      </c>
      <c r="F2590" t="s">
        <v>8221</v>
      </c>
      <c r="G2590" t="s">
        <v>8224</v>
      </c>
      <c r="H2590" t="s">
        <v>8246</v>
      </c>
      <c r="I2590" s="9">
        <v>1427807640</v>
      </c>
      <c r="J2590">
        <v>1423325626</v>
      </c>
      <c r="K2590" t="b">
        <v>0</v>
      </c>
      <c r="L2590">
        <v>8</v>
      </c>
      <c r="M2590" t="b">
        <v>0</v>
      </c>
      <c r="N2590" s="11">
        <f t="shared" si="162"/>
        <v>3.8833333333333329</v>
      </c>
      <c r="O2590" s="22">
        <f t="shared" si="160"/>
        <v>42042.676226851851</v>
      </c>
      <c r="P2590" s="18">
        <f t="shared" si="161"/>
        <v>42094.551388888889</v>
      </c>
      <c r="Q2590" t="s">
        <v>8284</v>
      </c>
      <c r="R2590" s="7">
        <f t="shared" si="163"/>
        <v>29.125</v>
      </c>
      <c r="S2590" s="12" t="s">
        <v>8335</v>
      </c>
      <c r="T2590" t="s">
        <v>8336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7">
        <v>50000</v>
      </c>
      <c r="E2591">
        <v>5</v>
      </c>
      <c r="F2591" t="s">
        <v>8221</v>
      </c>
      <c r="G2591" t="s">
        <v>8232</v>
      </c>
      <c r="H2591" t="s">
        <v>8253</v>
      </c>
      <c r="I2591" s="9">
        <v>1458733927</v>
      </c>
      <c r="J2591">
        <v>1456145527</v>
      </c>
      <c r="K2591" t="b">
        <v>0</v>
      </c>
      <c r="L2591">
        <v>1</v>
      </c>
      <c r="M2591" t="b">
        <v>0</v>
      </c>
      <c r="N2591" s="11">
        <f t="shared" si="162"/>
        <v>0.01</v>
      </c>
      <c r="O2591" s="22">
        <f t="shared" si="160"/>
        <v>42422.536192129628</v>
      </c>
      <c r="P2591" s="18">
        <f t="shared" si="161"/>
        <v>42452.494525462964</v>
      </c>
      <c r="Q2591" t="s">
        <v>8284</v>
      </c>
      <c r="R2591" s="7">
        <f t="shared" si="163"/>
        <v>5</v>
      </c>
      <c r="S2591" s="12" t="s">
        <v>8335</v>
      </c>
      <c r="T2591" t="s">
        <v>8336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7">
        <v>3000</v>
      </c>
      <c r="E2592">
        <v>0</v>
      </c>
      <c r="F2592" t="s">
        <v>8221</v>
      </c>
      <c r="G2592" t="s">
        <v>8226</v>
      </c>
      <c r="H2592" t="s">
        <v>8248</v>
      </c>
      <c r="I2592" s="9">
        <v>1453817297</v>
      </c>
      <c r="J2592">
        <v>1453212497</v>
      </c>
      <c r="K2592" t="b">
        <v>0</v>
      </c>
      <c r="L2592">
        <v>0</v>
      </c>
      <c r="M2592" t="b">
        <v>0</v>
      </c>
      <c r="N2592" s="11">
        <f t="shared" si="162"/>
        <v>0</v>
      </c>
      <c r="O2592" s="22">
        <f t="shared" si="160"/>
        <v>42388.589085648149</v>
      </c>
      <c r="P2592" s="18">
        <f t="shared" si="161"/>
        <v>42395.589085648149</v>
      </c>
      <c r="Q2592" t="s">
        <v>8284</v>
      </c>
      <c r="R2592" s="7" t="e">
        <f t="shared" si="163"/>
        <v>#DIV/0!</v>
      </c>
      <c r="S2592" s="12" t="s">
        <v>8335</v>
      </c>
      <c r="T2592" t="s">
        <v>8336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7">
        <v>1500</v>
      </c>
      <c r="E2593">
        <v>26</v>
      </c>
      <c r="F2593" t="s">
        <v>8221</v>
      </c>
      <c r="G2593" t="s">
        <v>8224</v>
      </c>
      <c r="H2593" t="s">
        <v>8246</v>
      </c>
      <c r="I2593" s="9">
        <v>1457901924</v>
      </c>
      <c r="J2593">
        <v>1452721524</v>
      </c>
      <c r="K2593" t="b">
        <v>0</v>
      </c>
      <c r="L2593">
        <v>2</v>
      </c>
      <c r="M2593" t="b">
        <v>0</v>
      </c>
      <c r="N2593" s="11">
        <f t="shared" si="162"/>
        <v>1.7333333333333332</v>
      </c>
      <c r="O2593" s="22">
        <f t="shared" si="160"/>
        <v>42382.906527777777</v>
      </c>
      <c r="P2593" s="18">
        <f t="shared" si="161"/>
        <v>42442.864861111113</v>
      </c>
      <c r="Q2593" t="s">
        <v>8284</v>
      </c>
      <c r="R2593" s="7">
        <f t="shared" si="163"/>
        <v>13</v>
      </c>
      <c r="S2593" s="12" t="s">
        <v>8335</v>
      </c>
      <c r="T2593" t="s">
        <v>8336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7">
        <v>30000</v>
      </c>
      <c r="E2594">
        <v>50</v>
      </c>
      <c r="F2594" t="s">
        <v>8221</v>
      </c>
      <c r="G2594" t="s">
        <v>8224</v>
      </c>
      <c r="H2594" t="s">
        <v>8246</v>
      </c>
      <c r="I2594" s="9">
        <v>1412536421</v>
      </c>
      <c r="J2594">
        <v>1409944421</v>
      </c>
      <c r="K2594" t="b">
        <v>0</v>
      </c>
      <c r="L2594">
        <v>1</v>
      </c>
      <c r="M2594" t="b">
        <v>0</v>
      </c>
      <c r="N2594" s="11">
        <f t="shared" si="162"/>
        <v>0.16666666666666669</v>
      </c>
      <c r="O2594" s="22">
        <f t="shared" si="160"/>
        <v>41887.801168981481</v>
      </c>
      <c r="P2594" s="18">
        <f t="shared" si="161"/>
        <v>41917.801168981481</v>
      </c>
      <c r="Q2594" t="s">
        <v>8284</v>
      </c>
      <c r="R2594" s="7">
        <f t="shared" si="163"/>
        <v>50</v>
      </c>
      <c r="S2594" s="12" t="s">
        <v>8335</v>
      </c>
      <c r="T2594" t="s">
        <v>8336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7">
        <v>10000</v>
      </c>
      <c r="E2595">
        <v>0</v>
      </c>
      <c r="F2595" t="s">
        <v>8221</v>
      </c>
      <c r="G2595" t="s">
        <v>8224</v>
      </c>
      <c r="H2595" t="s">
        <v>8246</v>
      </c>
      <c r="I2595" s="9">
        <v>1429993026</v>
      </c>
      <c r="J2595">
        <v>1427401026</v>
      </c>
      <c r="K2595" t="b">
        <v>0</v>
      </c>
      <c r="L2595">
        <v>0</v>
      </c>
      <c r="M2595" t="b">
        <v>0</v>
      </c>
      <c r="N2595" s="11">
        <f t="shared" si="162"/>
        <v>0</v>
      </c>
      <c r="O2595" s="22">
        <f t="shared" si="160"/>
        <v>42089.84520833334</v>
      </c>
      <c r="P2595" s="18">
        <f t="shared" si="161"/>
        <v>42119.84520833334</v>
      </c>
      <c r="Q2595" t="s">
        <v>8284</v>
      </c>
      <c r="R2595" s="7" t="e">
        <f t="shared" si="163"/>
        <v>#DIV/0!</v>
      </c>
      <c r="S2595" s="12" t="s">
        <v>8335</v>
      </c>
      <c r="T2595" t="s">
        <v>8336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7">
        <v>80000</v>
      </c>
      <c r="E2596">
        <v>1</v>
      </c>
      <c r="F2596" t="s">
        <v>8221</v>
      </c>
      <c r="G2596" t="s">
        <v>8224</v>
      </c>
      <c r="H2596" t="s">
        <v>8246</v>
      </c>
      <c r="I2596" s="9">
        <v>1407453228</v>
      </c>
      <c r="J2596">
        <v>1404861228</v>
      </c>
      <c r="K2596" t="b">
        <v>0</v>
      </c>
      <c r="L2596">
        <v>1</v>
      </c>
      <c r="M2596" t="b">
        <v>0</v>
      </c>
      <c r="N2596" s="11">
        <f t="shared" si="162"/>
        <v>1.25E-3</v>
      </c>
      <c r="O2596" s="22">
        <f t="shared" si="160"/>
        <v>41828.967916666668</v>
      </c>
      <c r="P2596" s="18">
        <f t="shared" si="161"/>
        <v>41858.967916666668</v>
      </c>
      <c r="Q2596" t="s">
        <v>8284</v>
      </c>
      <c r="R2596" s="7">
        <f t="shared" si="163"/>
        <v>1</v>
      </c>
      <c r="S2596" s="12" t="s">
        <v>8335</v>
      </c>
      <c r="T2596" t="s">
        <v>8336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9">
        <v>1487915500</v>
      </c>
      <c r="J2597">
        <v>1485323500</v>
      </c>
      <c r="K2597" t="b">
        <v>0</v>
      </c>
      <c r="L2597">
        <v>19</v>
      </c>
      <c r="M2597" t="b">
        <v>0</v>
      </c>
      <c r="N2597" s="11">
        <f t="shared" si="162"/>
        <v>12.166666666666668</v>
      </c>
      <c r="O2597" s="22">
        <f t="shared" si="160"/>
        <v>42760.244212962964</v>
      </c>
      <c r="P2597" s="18">
        <f t="shared" si="161"/>
        <v>42790.244212962964</v>
      </c>
      <c r="Q2597" t="s">
        <v>8284</v>
      </c>
      <c r="R2597" s="7">
        <f t="shared" si="163"/>
        <v>96.05263157894737</v>
      </c>
      <c r="S2597" s="12" t="s">
        <v>8335</v>
      </c>
      <c r="T2597" t="s">
        <v>8336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7">
        <v>35000</v>
      </c>
      <c r="E2598">
        <v>8256</v>
      </c>
      <c r="F2598" t="s">
        <v>8221</v>
      </c>
      <c r="G2598" t="s">
        <v>8229</v>
      </c>
      <c r="H2598" t="s">
        <v>8251</v>
      </c>
      <c r="I2598" s="9">
        <v>1407427009</v>
      </c>
      <c r="J2598">
        <v>1404835009</v>
      </c>
      <c r="K2598" t="b">
        <v>0</v>
      </c>
      <c r="L2598">
        <v>27</v>
      </c>
      <c r="M2598" t="b">
        <v>0</v>
      </c>
      <c r="N2598" s="11">
        <f t="shared" si="162"/>
        <v>23.588571428571427</v>
      </c>
      <c r="O2598" s="22">
        <f t="shared" si="160"/>
        <v>41828.664456018516</v>
      </c>
      <c r="P2598" s="18">
        <f t="shared" si="161"/>
        <v>41858.664456018516</v>
      </c>
      <c r="Q2598" t="s">
        <v>8284</v>
      </c>
      <c r="R2598" s="7">
        <f t="shared" si="163"/>
        <v>305.77777777777777</v>
      </c>
      <c r="S2598" s="12" t="s">
        <v>8335</v>
      </c>
      <c r="T2598" t="s">
        <v>8336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7">
        <v>1500</v>
      </c>
      <c r="E2599">
        <v>85</v>
      </c>
      <c r="F2599" t="s">
        <v>8221</v>
      </c>
      <c r="G2599" t="s">
        <v>8225</v>
      </c>
      <c r="H2599" t="s">
        <v>8247</v>
      </c>
      <c r="I2599" s="9">
        <v>1466323917</v>
      </c>
      <c r="J2599">
        <v>1463731917</v>
      </c>
      <c r="K2599" t="b">
        <v>0</v>
      </c>
      <c r="L2599">
        <v>7</v>
      </c>
      <c r="M2599" t="b">
        <v>0</v>
      </c>
      <c r="N2599" s="11">
        <f t="shared" si="162"/>
        <v>5.6666666666666661</v>
      </c>
      <c r="O2599" s="22">
        <f t="shared" si="160"/>
        <v>42510.341631944444</v>
      </c>
      <c r="P2599" s="18">
        <f t="shared" si="161"/>
        <v>42540.341631944444</v>
      </c>
      <c r="Q2599" t="s">
        <v>8284</v>
      </c>
      <c r="R2599" s="7">
        <f t="shared" si="163"/>
        <v>12.142857142857142</v>
      </c>
      <c r="S2599" s="12" t="s">
        <v>8335</v>
      </c>
      <c r="T2599" t="s">
        <v>8336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7">
        <v>3000</v>
      </c>
      <c r="E2600">
        <v>1170</v>
      </c>
      <c r="F2600" t="s">
        <v>8221</v>
      </c>
      <c r="G2600" t="s">
        <v>8224</v>
      </c>
      <c r="H2600" t="s">
        <v>8246</v>
      </c>
      <c r="I2600" s="9">
        <v>1443039001</v>
      </c>
      <c r="J2600">
        <v>1440447001</v>
      </c>
      <c r="K2600" t="b">
        <v>0</v>
      </c>
      <c r="L2600">
        <v>14</v>
      </c>
      <c r="M2600" t="b">
        <v>0</v>
      </c>
      <c r="N2600" s="11">
        <f t="shared" si="162"/>
        <v>39</v>
      </c>
      <c r="O2600" s="22">
        <f t="shared" si="160"/>
        <v>42240.840289351851</v>
      </c>
      <c r="P2600" s="18">
        <f t="shared" si="161"/>
        <v>42270.840289351851</v>
      </c>
      <c r="Q2600" t="s">
        <v>8284</v>
      </c>
      <c r="R2600" s="7">
        <f t="shared" si="163"/>
        <v>83.571428571428569</v>
      </c>
      <c r="S2600" s="12" t="s">
        <v>8335</v>
      </c>
      <c r="T2600" t="s">
        <v>8336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7">
        <v>9041</v>
      </c>
      <c r="E2601">
        <v>90</v>
      </c>
      <c r="F2601" t="s">
        <v>8221</v>
      </c>
      <c r="G2601" t="s">
        <v>8224</v>
      </c>
      <c r="H2601" t="s">
        <v>8246</v>
      </c>
      <c r="I2601" s="9">
        <v>1407089147</v>
      </c>
      <c r="J2601">
        <v>1403201147</v>
      </c>
      <c r="K2601" t="b">
        <v>0</v>
      </c>
      <c r="L2601">
        <v>5</v>
      </c>
      <c r="M2601" t="b">
        <v>0</v>
      </c>
      <c r="N2601" s="11">
        <f t="shared" si="162"/>
        <v>0.99546510341776351</v>
      </c>
      <c r="O2601" s="22">
        <f t="shared" si="160"/>
        <v>41809.754016203704</v>
      </c>
      <c r="P2601" s="18">
        <f t="shared" si="161"/>
        <v>41854.754016203704</v>
      </c>
      <c r="Q2601" t="s">
        <v>8284</v>
      </c>
      <c r="R2601" s="7">
        <f t="shared" si="163"/>
        <v>18</v>
      </c>
      <c r="S2601" s="12" t="s">
        <v>8335</v>
      </c>
      <c r="T2601" t="s">
        <v>8336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7">
        <v>50000</v>
      </c>
      <c r="E2602">
        <v>3466</v>
      </c>
      <c r="F2602" t="s">
        <v>8221</v>
      </c>
      <c r="G2602" t="s">
        <v>8224</v>
      </c>
      <c r="H2602" t="s">
        <v>8246</v>
      </c>
      <c r="I2602" s="9">
        <v>1458938200</v>
      </c>
      <c r="J2602">
        <v>1453757800</v>
      </c>
      <c r="K2602" t="b">
        <v>0</v>
      </c>
      <c r="L2602">
        <v>30</v>
      </c>
      <c r="M2602" t="b">
        <v>0</v>
      </c>
      <c r="N2602" s="11">
        <f t="shared" si="162"/>
        <v>6.9320000000000004</v>
      </c>
      <c r="O2602" s="22">
        <f t="shared" si="160"/>
        <v>42394.900462962964</v>
      </c>
      <c r="P2602" s="18">
        <f t="shared" si="161"/>
        <v>42454.858796296292</v>
      </c>
      <c r="Q2602" t="s">
        <v>8284</v>
      </c>
      <c r="R2602" s="7">
        <f t="shared" si="163"/>
        <v>115.53333333333333</v>
      </c>
      <c r="S2602" s="12" t="s">
        <v>8335</v>
      </c>
      <c r="T2602" t="s">
        <v>8336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7">
        <v>500</v>
      </c>
      <c r="E2603">
        <v>3307</v>
      </c>
      <c r="F2603" t="s">
        <v>8219</v>
      </c>
      <c r="G2603" t="s">
        <v>8224</v>
      </c>
      <c r="H2603" t="s">
        <v>8246</v>
      </c>
      <c r="I2603" s="9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>
        <f t="shared" si="162"/>
        <v>661.4</v>
      </c>
      <c r="O2603" s="22">
        <f t="shared" si="160"/>
        <v>41150.902187499996</v>
      </c>
      <c r="P2603" s="18">
        <f t="shared" si="161"/>
        <v>41165.165972222225</v>
      </c>
      <c r="Q2603" t="s">
        <v>8301</v>
      </c>
      <c r="R2603" s="7">
        <f t="shared" si="163"/>
        <v>21.900662251655628</v>
      </c>
      <c r="S2603" s="12" t="s">
        <v>8318</v>
      </c>
      <c r="T2603" t="s">
        <v>8354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7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9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>
        <f t="shared" si="162"/>
        <v>326.0916666666667</v>
      </c>
      <c r="O2604" s="22">
        <f t="shared" si="160"/>
        <v>41915.747314814813</v>
      </c>
      <c r="P2604" s="18">
        <f t="shared" si="161"/>
        <v>41955.888888888891</v>
      </c>
      <c r="Q2604" t="s">
        <v>8301</v>
      </c>
      <c r="R2604" s="7">
        <f t="shared" si="163"/>
        <v>80.022494887525568</v>
      </c>
      <c r="S2604" s="12" t="s">
        <v>8318</v>
      </c>
      <c r="T2604" t="s">
        <v>8354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7">
        <v>1750</v>
      </c>
      <c r="E2605">
        <v>1776</v>
      </c>
      <c r="F2605" t="s">
        <v>8219</v>
      </c>
      <c r="G2605" t="s">
        <v>8224</v>
      </c>
      <c r="H2605" t="s">
        <v>8246</v>
      </c>
      <c r="I2605" s="9">
        <v>1387835654</v>
      </c>
      <c r="J2605">
        <v>1386626054</v>
      </c>
      <c r="K2605" t="b">
        <v>1</v>
      </c>
      <c r="L2605">
        <v>50</v>
      </c>
      <c r="M2605" t="b">
        <v>1</v>
      </c>
      <c r="N2605" s="11">
        <f t="shared" si="162"/>
        <v>101.48571428571429</v>
      </c>
      <c r="O2605" s="22">
        <f t="shared" si="160"/>
        <v>41617.912662037037</v>
      </c>
      <c r="P2605" s="18">
        <f t="shared" si="161"/>
        <v>41631.912662037037</v>
      </c>
      <c r="Q2605" t="s">
        <v>8301</v>
      </c>
      <c r="R2605" s="7">
        <f t="shared" si="163"/>
        <v>35.520000000000003</v>
      </c>
      <c r="S2605" s="12" t="s">
        <v>8318</v>
      </c>
      <c r="T2605" t="s">
        <v>8354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7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9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>
        <f t="shared" si="162"/>
        <v>104.21799999999999</v>
      </c>
      <c r="O2606" s="22">
        <f t="shared" si="160"/>
        <v>40998.051192129627</v>
      </c>
      <c r="P2606" s="18">
        <f t="shared" si="161"/>
        <v>41028.051192129627</v>
      </c>
      <c r="Q2606" t="s">
        <v>8301</v>
      </c>
      <c r="R2606" s="7">
        <f t="shared" si="163"/>
        <v>64.933333333333323</v>
      </c>
      <c r="S2606" s="12" t="s">
        <v>8318</v>
      </c>
      <c r="T2606" t="s">
        <v>8354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9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>
        <f t="shared" si="162"/>
        <v>107.42157000000002</v>
      </c>
      <c r="O2607" s="22">
        <f t="shared" si="160"/>
        <v>42508.541550925926</v>
      </c>
      <c r="P2607" s="18">
        <f t="shared" si="161"/>
        <v>42538.541550925926</v>
      </c>
      <c r="Q2607" t="s">
        <v>8301</v>
      </c>
      <c r="R2607" s="7">
        <f t="shared" si="163"/>
        <v>60.965703745743475</v>
      </c>
      <c r="S2607" s="12" t="s">
        <v>8318</v>
      </c>
      <c r="T2607" t="s">
        <v>8354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7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9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>
        <f t="shared" si="162"/>
        <v>110.05454545454545</v>
      </c>
      <c r="O2608" s="22">
        <f t="shared" si="160"/>
        <v>41726.712754629632</v>
      </c>
      <c r="P2608" s="18">
        <f t="shared" si="161"/>
        <v>41758.712754629632</v>
      </c>
      <c r="Q2608" t="s">
        <v>8301</v>
      </c>
      <c r="R2608" s="7">
        <f t="shared" si="163"/>
        <v>31.444155844155844</v>
      </c>
      <c r="S2608" s="12" t="s">
        <v>8318</v>
      </c>
      <c r="T2608" t="s">
        <v>8354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7">
        <v>8000</v>
      </c>
      <c r="E2609">
        <v>32616</v>
      </c>
      <c r="F2609" t="s">
        <v>8219</v>
      </c>
      <c r="G2609" t="s">
        <v>8224</v>
      </c>
      <c r="H2609" t="s">
        <v>8246</v>
      </c>
      <c r="I2609" s="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>
        <f t="shared" si="162"/>
        <v>407.7</v>
      </c>
      <c r="O2609" s="22">
        <f t="shared" si="160"/>
        <v>42184.874675925923</v>
      </c>
      <c r="P2609" s="18">
        <f t="shared" si="161"/>
        <v>42228.083333333328</v>
      </c>
      <c r="Q2609" t="s">
        <v>8301</v>
      </c>
      <c r="R2609" s="7">
        <f t="shared" si="163"/>
        <v>81.949748743718587</v>
      </c>
      <c r="S2609" s="12" t="s">
        <v>8318</v>
      </c>
      <c r="T2609" t="s">
        <v>8354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7">
        <v>8000</v>
      </c>
      <c r="E2610">
        <v>17914</v>
      </c>
      <c r="F2610" t="s">
        <v>8219</v>
      </c>
      <c r="G2610" t="s">
        <v>8224</v>
      </c>
      <c r="H2610" t="s">
        <v>8246</v>
      </c>
      <c r="I2610" s="9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>
        <f t="shared" si="162"/>
        <v>223.92500000000001</v>
      </c>
      <c r="O2610" s="22">
        <f t="shared" si="160"/>
        <v>42767.801712962959</v>
      </c>
      <c r="P2610" s="18">
        <f t="shared" si="161"/>
        <v>42809</v>
      </c>
      <c r="Q2610" t="s">
        <v>8301</v>
      </c>
      <c r="R2610" s="7">
        <f t="shared" si="163"/>
        <v>58.92763157894737</v>
      </c>
      <c r="S2610" s="12" t="s">
        <v>8318</v>
      </c>
      <c r="T2610" t="s">
        <v>8354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7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9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>
        <f t="shared" si="162"/>
        <v>303.80111428571428</v>
      </c>
      <c r="O2611" s="22">
        <f t="shared" si="160"/>
        <v>41075.237858796296</v>
      </c>
      <c r="P2611" s="18">
        <f t="shared" si="161"/>
        <v>41105.237858796296</v>
      </c>
      <c r="Q2611" t="s">
        <v>8301</v>
      </c>
      <c r="R2611" s="7">
        <f t="shared" si="163"/>
        <v>157.29347633136095</v>
      </c>
      <c r="S2611" s="12" t="s">
        <v>8318</v>
      </c>
      <c r="T2611" t="s">
        <v>8354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7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9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>
        <f t="shared" si="162"/>
        <v>141.3251043268175</v>
      </c>
      <c r="O2612" s="22">
        <f t="shared" si="160"/>
        <v>42564.881076388891</v>
      </c>
      <c r="P2612" s="18">
        <f t="shared" si="161"/>
        <v>42604.290972222225</v>
      </c>
      <c r="Q2612" t="s">
        <v>8301</v>
      </c>
      <c r="R2612" s="7">
        <f t="shared" si="163"/>
        <v>55.758509532062391</v>
      </c>
      <c r="S2612" s="12" t="s">
        <v>8318</v>
      </c>
      <c r="T2612" t="s">
        <v>8354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7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9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>
        <f t="shared" si="162"/>
        <v>2790.6363636363635</v>
      </c>
      <c r="O2613" s="22">
        <f t="shared" si="160"/>
        <v>42704.335810185185</v>
      </c>
      <c r="P2613" s="18">
        <f t="shared" si="161"/>
        <v>42737.957638888889</v>
      </c>
      <c r="Q2613" t="s">
        <v>8301</v>
      </c>
      <c r="R2613" s="7">
        <f t="shared" si="163"/>
        <v>83.802893802893806</v>
      </c>
      <c r="S2613" s="12" t="s">
        <v>8318</v>
      </c>
      <c r="T2613" t="s">
        <v>8354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7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9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>
        <f t="shared" si="162"/>
        <v>171.76130000000001</v>
      </c>
      <c r="O2614" s="22">
        <f t="shared" si="160"/>
        <v>41982.143171296295</v>
      </c>
      <c r="P2614" s="18">
        <f t="shared" si="161"/>
        <v>42013.143171296295</v>
      </c>
      <c r="Q2614" t="s">
        <v>8301</v>
      </c>
      <c r="R2614" s="7">
        <f t="shared" si="163"/>
        <v>58.422210884353746</v>
      </c>
      <c r="S2614" s="12" t="s">
        <v>8318</v>
      </c>
      <c r="T2614" t="s">
        <v>8354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7">
        <v>7500</v>
      </c>
      <c r="E2615">
        <v>7576</v>
      </c>
      <c r="F2615" t="s">
        <v>8219</v>
      </c>
      <c r="G2615" t="s">
        <v>8224</v>
      </c>
      <c r="H2615" t="s">
        <v>8246</v>
      </c>
      <c r="I2615" s="9">
        <v>1348256294</v>
      </c>
      <c r="J2615">
        <v>1345664294</v>
      </c>
      <c r="K2615" t="b">
        <v>1</v>
      </c>
      <c r="L2615">
        <v>28</v>
      </c>
      <c r="M2615" t="b">
        <v>1</v>
      </c>
      <c r="N2615" s="11">
        <f t="shared" si="162"/>
        <v>101.01333333333334</v>
      </c>
      <c r="O2615" s="22">
        <f t="shared" si="160"/>
        <v>41143.81821759259</v>
      </c>
      <c r="P2615" s="18">
        <f t="shared" si="161"/>
        <v>41173.81821759259</v>
      </c>
      <c r="Q2615" t="s">
        <v>8301</v>
      </c>
      <c r="R2615" s="7">
        <f t="shared" si="163"/>
        <v>270.57142857142856</v>
      </c>
      <c r="S2615" s="12" t="s">
        <v>8318</v>
      </c>
      <c r="T2615" t="s">
        <v>8354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7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9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>
        <f t="shared" si="162"/>
        <v>102</v>
      </c>
      <c r="O2616" s="22">
        <f t="shared" si="160"/>
        <v>41730.708472222221</v>
      </c>
      <c r="P2616" s="18">
        <f t="shared" si="161"/>
        <v>41759.208333333336</v>
      </c>
      <c r="Q2616" t="s">
        <v>8301</v>
      </c>
      <c r="R2616" s="7">
        <f t="shared" si="163"/>
        <v>107.1</v>
      </c>
      <c r="S2616" s="12" t="s">
        <v>8318</v>
      </c>
      <c r="T2616" t="s">
        <v>8354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7">
        <v>2001</v>
      </c>
      <c r="E2617">
        <v>3397</v>
      </c>
      <c r="F2617" t="s">
        <v>8219</v>
      </c>
      <c r="G2617" t="s">
        <v>8225</v>
      </c>
      <c r="H2617" t="s">
        <v>8247</v>
      </c>
      <c r="I2617" s="9">
        <v>1462017600</v>
      </c>
      <c r="J2617">
        <v>1458820564</v>
      </c>
      <c r="K2617" t="b">
        <v>0</v>
      </c>
      <c r="L2617">
        <v>72</v>
      </c>
      <c r="M2617" t="b">
        <v>1</v>
      </c>
      <c r="N2617" s="11">
        <f t="shared" si="162"/>
        <v>169.76511744127936</v>
      </c>
      <c r="O2617" s="22">
        <f t="shared" si="160"/>
        <v>42453.49726851852</v>
      </c>
      <c r="P2617" s="18">
        <f t="shared" si="161"/>
        <v>42490.5</v>
      </c>
      <c r="Q2617" t="s">
        <v>8301</v>
      </c>
      <c r="R2617" s="7">
        <f t="shared" si="163"/>
        <v>47.180555555555557</v>
      </c>
      <c r="S2617" s="12" t="s">
        <v>8318</v>
      </c>
      <c r="T2617" t="s">
        <v>8354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7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9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>
        <f t="shared" si="162"/>
        <v>114.53400000000001</v>
      </c>
      <c r="O2618" s="22">
        <f t="shared" si="160"/>
        <v>42211.99454861111</v>
      </c>
      <c r="P2618" s="18">
        <f t="shared" si="161"/>
        <v>42241.99454861111</v>
      </c>
      <c r="Q2618" t="s">
        <v>8301</v>
      </c>
      <c r="R2618" s="7">
        <f t="shared" si="163"/>
        <v>120.30882352941177</v>
      </c>
      <c r="S2618" s="12" t="s">
        <v>8318</v>
      </c>
      <c r="T2618" t="s">
        <v>8354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7">
        <v>500</v>
      </c>
      <c r="E2619">
        <v>4388</v>
      </c>
      <c r="F2619" t="s">
        <v>8219</v>
      </c>
      <c r="G2619" t="s">
        <v>8224</v>
      </c>
      <c r="H2619" t="s">
        <v>8246</v>
      </c>
      <c r="I2619" s="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>
        <f t="shared" si="162"/>
        <v>877.6</v>
      </c>
      <c r="O2619" s="22">
        <f t="shared" si="160"/>
        <v>41902.874432870369</v>
      </c>
      <c r="P2619" s="18">
        <f t="shared" si="161"/>
        <v>41932.874432870369</v>
      </c>
      <c r="Q2619" t="s">
        <v>8301</v>
      </c>
      <c r="R2619" s="7">
        <f t="shared" si="163"/>
        <v>27.59748427672956</v>
      </c>
      <c r="S2619" s="12" t="s">
        <v>8318</v>
      </c>
      <c r="T2619" t="s">
        <v>8354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7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9">
        <v>1449000061</v>
      </c>
      <c r="J2620">
        <v>1443812461</v>
      </c>
      <c r="K2620" t="b">
        <v>1</v>
      </c>
      <c r="L2620">
        <v>77</v>
      </c>
      <c r="M2620" t="b">
        <v>1</v>
      </c>
      <c r="N2620" s="11">
        <f t="shared" si="162"/>
        <v>105.38666666666667</v>
      </c>
      <c r="O2620" s="22">
        <f t="shared" si="160"/>
        <v>42279.792372685188</v>
      </c>
      <c r="P2620" s="18">
        <f t="shared" si="161"/>
        <v>42339.834039351852</v>
      </c>
      <c r="Q2620" t="s">
        <v>8301</v>
      </c>
      <c r="R2620" s="7">
        <f t="shared" si="163"/>
        <v>205.2987012987013</v>
      </c>
      <c r="S2620" s="12" t="s">
        <v>8318</v>
      </c>
      <c r="T2620" t="s">
        <v>8354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7">
        <v>1000</v>
      </c>
      <c r="E2621">
        <v>1884</v>
      </c>
      <c r="F2621" t="s">
        <v>8219</v>
      </c>
      <c r="G2621" t="s">
        <v>8224</v>
      </c>
      <c r="H2621" t="s">
        <v>8246</v>
      </c>
      <c r="I2621" s="9">
        <v>1445598000</v>
      </c>
      <c r="J2621">
        <v>1443302004</v>
      </c>
      <c r="K2621" t="b">
        <v>1</v>
      </c>
      <c r="L2621">
        <v>53</v>
      </c>
      <c r="M2621" t="b">
        <v>1</v>
      </c>
      <c r="N2621" s="11">
        <f t="shared" si="162"/>
        <v>188.39999999999998</v>
      </c>
      <c r="O2621" s="22">
        <f t="shared" si="160"/>
        <v>42273.884305555555</v>
      </c>
      <c r="P2621" s="18">
        <f t="shared" si="161"/>
        <v>42300.458333333328</v>
      </c>
      <c r="Q2621" t="s">
        <v>8301</v>
      </c>
      <c r="R2621" s="7">
        <f t="shared" si="163"/>
        <v>35.547169811320757</v>
      </c>
      <c r="S2621" s="12" t="s">
        <v>8318</v>
      </c>
      <c r="T2621" t="s">
        <v>8354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7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9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>
        <f t="shared" si="162"/>
        <v>143.65230769230772</v>
      </c>
      <c r="O2622" s="22">
        <f t="shared" si="160"/>
        <v>42251.16715277778</v>
      </c>
      <c r="P2622" s="18">
        <f t="shared" si="161"/>
        <v>42288.041666666672</v>
      </c>
      <c r="Q2622" t="s">
        <v>8301</v>
      </c>
      <c r="R2622" s="7">
        <f t="shared" si="163"/>
        <v>74.639488409272587</v>
      </c>
      <c r="S2622" s="12" t="s">
        <v>8318</v>
      </c>
      <c r="T2622" t="s">
        <v>8354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7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9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>
        <f t="shared" si="162"/>
        <v>145.88</v>
      </c>
      <c r="O2623" s="22">
        <f t="shared" si="160"/>
        <v>42115.74754629629</v>
      </c>
      <c r="P2623" s="18">
        <f t="shared" si="161"/>
        <v>42145.74754629629</v>
      </c>
      <c r="Q2623" t="s">
        <v>8301</v>
      </c>
      <c r="R2623" s="7">
        <f t="shared" si="163"/>
        <v>47.058064516129029</v>
      </c>
      <c r="S2623" s="12" t="s">
        <v>8318</v>
      </c>
      <c r="T2623" t="s">
        <v>8354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7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9">
        <v>1483120216</v>
      </c>
      <c r="J2624">
        <v>1479232216</v>
      </c>
      <c r="K2624" t="b">
        <v>0</v>
      </c>
      <c r="L2624">
        <v>74</v>
      </c>
      <c r="M2624" t="b">
        <v>1</v>
      </c>
      <c r="N2624" s="11">
        <f t="shared" si="162"/>
        <v>131.184</v>
      </c>
      <c r="O2624" s="22">
        <f t="shared" si="160"/>
        <v>42689.74324074074</v>
      </c>
      <c r="P2624" s="18">
        <f t="shared" si="161"/>
        <v>42734.74324074074</v>
      </c>
      <c r="Q2624" t="s">
        <v>8301</v>
      </c>
      <c r="R2624" s="7">
        <f t="shared" si="163"/>
        <v>26.591351351351353</v>
      </c>
      <c r="S2624" s="12" t="s">
        <v>8318</v>
      </c>
      <c r="T2624" t="s">
        <v>8354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7">
        <v>2000</v>
      </c>
      <c r="E2625">
        <v>2280</v>
      </c>
      <c r="F2625" t="s">
        <v>8219</v>
      </c>
      <c r="G2625" t="s">
        <v>8224</v>
      </c>
      <c r="H2625" t="s">
        <v>8246</v>
      </c>
      <c r="I2625" s="9">
        <v>1480658966</v>
      </c>
      <c r="J2625">
        <v>1479449366</v>
      </c>
      <c r="K2625" t="b">
        <v>0</v>
      </c>
      <c r="L2625">
        <v>62</v>
      </c>
      <c r="M2625" t="b">
        <v>1</v>
      </c>
      <c r="N2625" s="11">
        <f t="shared" si="162"/>
        <v>113.99999999999999</v>
      </c>
      <c r="O2625" s="22">
        <f t="shared" si="160"/>
        <v>42692.256550925929</v>
      </c>
      <c r="P2625" s="18">
        <f t="shared" si="161"/>
        <v>42706.256550925929</v>
      </c>
      <c r="Q2625" t="s">
        <v>8301</v>
      </c>
      <c r="R2625" s="7">
        <f t="shared" si="163"/>
        <v>36.774193548387096</v>
      </c>
      <c r="S2625" s="12" t="s">
        <v>8318</v>
      </c>
      <c r="T2625" t="s">
        <v>8354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7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9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>
        <f t="shared" si="162"/>
        <v>1379.4206249999997</v>
      </c>
      <c r="O2626" s="22">
        <f t="shared" ref="O2626:O2689" si="164">(((J2626/60)/60)/24)+DATE(1970,1,1)</f>
        <v>41144.42155092593</v>
      </c>
      <c r="P2626" s="18">
        <f t="shared" ref="P2626:P2689" si="165">(((I2626/60)/60)/24)+DATE(1970,1,1)</f>
        <v>41165.42155092593</v>
      </c>
      <c r="Q2626" t="s">
        <v>8301</v>
      </c>
      <c r="R2626" s="7">
        <f t="shared" si="163"/>
        <v>31.820544982698959</v>
      </c>
      <c r="S2626" s="12" t="s">
        <v>8318</v>
      </c>
      <c r="T2626" t="s">
        <v>8354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7">
        <v>150</v>
      </c>
      <c r="E2627">
        <v>1434</v>
      </c>
      <c r="F2627" t="s">
        <v>8219</v>
      </c>
      <c r="G2627" t="s">
        <v>8236</v>
      </c>
      <c r="H2627" t="s">
        <v>8249</v>
      </c>
      <c r="I2627" s="9">
        <v>1478723208</v>
      </c>
      <c r="J2627">
        <v>1476559608</v>
      </c>
      <c r="K2627" t="b">
        <v>0</v>
      </c>
      <c r="L2627">
        <v>52</v>
      </c>
      <c r="M2627" t="b">
        <v>1</v>
      </c>
      <c r="N2627" s="11">
        <f t="shared" ref="N2627:N2690" si="166">E2627/D2627*100</f>
        <v>956</v>
      </c>
      <c r="O2627" s="22">
        <f t="shared" si="164"/>
        <v>42658.810277777782</v>
      </c>
      <c r="P2627" s="18">
        <f t="shared" si="165"/>
        <v>42683.851944444439</v>
      </c>
      <c r="Q2627" t="s">
        <v>8301</v>
      </c>
      <c r="R2627" s="7">
        <f t="shared" ref="R2627:R2690" si="167">E2627/L2627</f>
        <v>27.576923076923077</v>
      </c>
      <c r="S2627" s="12" t="s">
        <v>8318</v>
      </c>
      <c r="T2627" t="s">
        <v>8354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7">
        <v>2500</v>
      </c>
      <c r="E2628">
        <v>2800</v>
      </c>
      <c r="F2628" t="s">
        <v>8219</v>
      </c>
      <c r="G2628" t="s">
        <v>8224</v>
      </c>
      <c r="H2628" t="s">
        <v>8246</v>
      </c>
      <c r="I2628" s="9">
        <v>1433343869</v>
      </c>
      <c r="J2628">
        <v>1430751869</v>
      </c>
      <c r="K2628" t="b">
        <v>0</v>
      </c>
      <c r="L2628">
        <v>50</v>
      </c>
      <c r="M2628" t="b">
        <v>1</v>
      </c>
      <c r="N2628" s="11">
        <f t="shared" si="166"/>
        <v>112.00000000000001</v>
      </c>
      <c r="O2628" s="22">
        <f t="shared" si="164"/>
        <v>42128.628113425926</v>
      </c>
      <c r="P2628" s="18">
        <f t="shared" si="165"/>
        <v>42158.628113425926</v>
      </c>
      <c r="Q2628" t="s">
        <v>8301</v>
      </c>
      <c r="R2628" s="7">
        <f t="shared" si="167"/>
        <v>56</v>
      </c>
      <c r="S2628" s="12" t="s">
        <v>8318</v>
      </c>
      <c r="T2628" t="s">
        <v>8354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7">
        <v>150</v>
      </c>
      <c r="E2629">
        <v>970</v>
      </c>
      <c r="F2629" t="s">
        <v>8219</v>
      </c>
      <c r="G2629" t="s">
        <v>8224</v>
      </c>
      <c r="H2629" t="s">
        <v>8246</v>
      </c>
      <c r="I2629" s="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>
        <f t="shared" si="166"/>
        <v>646.66666666666663</v>
      </c>
      <c r="O2629" s="22">
        <f t="shared" si="164"/>
        <v>42304.829409722224</v>
      </c>
      <c r="P2629" s="18">
        <f t="shared" si="165"/>
        <v>42334.871076388896</v>
      </c>
      <c r="Q2629" t="s">
        <v>8301</v>
      </c>
      <c r="R2629" s="7">
        <f t="shared" si="167"/>
        <v>21.555555555555557</v>
      </c>
      <c r="S2629" s="12" t="s">
        <v>8318</v>
      </c>
      <c r="T2629" t="s">
        <v>8354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7">
        <v>839</v>
      </c>
      <c r="E2630">
        <v>926</v>
      </c>
      <c r="F2630" t="s">
        <v>8219</v>
      </c>
      <c r="G2630" t="s">
        <v>8224</v>
      </c>
      <c r="H2630" t="s">
        <v>8246</v>
      </c>
      <c r="I2630" s="9">
        <v>1417389067</v>
      </c>
      <c r="J2630">
        <v>1415661067</v>
      </c>
      <c r="K2630" t="b">
        <v>0</v>
      </c>
      <c r="L2630">
        <v>21</v>
      </c>
      <c r="M2630" t="b">
        <v>1</v>
      </c>
      <c r="N2630" s="11">
        <f t="shared" si="166"/>
        <v>110.36948748510132</v>
      </c>
      <c r="O2630" s="22">
        <f t="shared" si="164"/>
        <v>41953.966053240743</v>
      </c>
      <c r="P2630" s="18">
        <f t="shared" si="165"/>
        <v>41973.966053240743</v>
      </c>
      <c r="Q2630" t="s">
        <v>8301</v>
      </c>
      <c r="R2630" s="7">
        <f t="shared" si="167"/>
        <v>44.095238095238095</v>
      </c>
      <c r="S2630" s="12" t="s">
        <v>8318</v>
      </c>
      <c r="T2630" t="s">
        <v>8354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7">
        <v>5000</v>
      </c>
      <c r="E2631">
        <v>6387</v>
      </c>
      <c r="F2631" t="s">
        <v>8219</v>
      </c>
      <c r="G2631" t="s">
        <v>8225</v>
      </c>
      <c r="H2631" t="s">
        <v>8247</v>
      </c>
      <c r="I2631" s="9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>
        <f t="shared" si="166"/>
        <v>127.74000000000001</v>
      </c>
      <c r="O2631" s="22">
        <f t="shared" si="164"/>
        <v>42108.538449074069</v>
      </c>
      <c r="P2631" s="18">
        <f t="shared" si="165"/>
        <v>42138.538449074069</v>
      </c>
      <c r="Q2631" t="s">
        <v>8301</v>
      </c>
      <c r="R2631" s="7">
        <f t="shared" si="167"/>
        <v>63.87</v>
      </c>
      <c r="S2631" s="12" t="s">
        <v>8318</v>
      </c>
      <c r="T2631" t="s">
        <v>8354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7">
        <v>2000</v>
      </c>
      <c r="E2632">
        <v>3158</v>
      </c>
      <c r="F2632" t="s">
        <v>8219</v>
      </c>
      <c r="G2632" t="s">
        <v>8226</v>
      </c>
      <c r="H2632" t="s">
        <v>8248</v>
      </c>
      <c r="I2632" s="9">
        <v>1467280800</v>
      </c>
      <c r="J2632">
        <v>1464921112</v>
      </c>
      <c r="K2632" t="b">
        <v>0</v>
      </c>
      <c r="L2632">
        <v>81</v>
      </c>
      <c r="M2632" t="b">
        <v>1</v>
      </c>
      <c r="N2632" s="11">
        <f t="shared" si="166"/>
        <v>157.9</v>
      </c>
      <c r="O2632" s="22">
        <f t="shared" si="164"/>
        <v>42524.105462962965</v>
      </c>
      <c r="P2632" s="18">
        <f t="shared" si="165"/>
        <v>42551.416666666672</v>
      </c>
      <c r="Q2632" t="s">
        <v>8301</v>
      </c>
      <c r="R2632" s="7">
        <f t="shared" si="167"/>
        <v>38.987654320987652</v>
      </c>
      <c r="S2632" s="12" t="s">
        <v>8318</v>
      </c>
      <c r="T2632" t="s">
        <v>8354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7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9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>
        <f t="shared" si="166"/>
        <v>114.66525000000001</v>
      </c>
      <c r="O2633" s="22">
        <f t="shared" si="164"/>
        <v>42218.169293981482</v>
      </c>
      <c r="P2633" s="18">
        <f t="shared" si="165"/>
        <v>42246.169293981482</v>
      </c>
      <c r="Q2633" t="s">
        <v>8301</v>
      </c>
      <c r="R2633" s="7">
        <f t="shared" si="167"/>
        <v>80.185489510489504</v>
      </c>
      <c r="S2633" s="12" t="s">
        <v>8318</v>
      </c>
      <c r="T2633" t="s">
        <v>8354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7">
        <v>1070</v>
      </c>
      <c r="E2634">
        <v>1466</v>
      </c>
      <c r="F2634" t="s">
        <v>8219</v>
      </c>
      <c r="G2634" t="s">
        <v>8224</v>
      </c>
      <c r="H2634" t="s">
        <v>8246</v>
      </c>
      <c r="I2634" s="9">
        <v>1464485339</v>
      </c>
      <c r="J2634">
        <v>1462325339</v>
      </c>
      <c r="K2634" t="b">
        <v>0</v>
      </c>
      <c r="L2634">
        <v>42</v>
      </c>
      <c r="M2634" t="b">
        <v>1</v>
      </c>
      <c r="N2634" s="11">
        <f t="shared" si="166"/>
        <v>137.00934579439252</v>
      </c>
      <c r="O2634" s="22">
        <f t="shared" si="164"/>
        <v>42494.061793981484</v>
      </c>
      <c r="P2634" s="18">
        <f t="shared" si="165"/>
        <v>42519.061793981484</v>
      </c>
      <c r="Q2634" t="s">
        <v>8301</v>
      </c>
      <c r="R2634" s="7">
        <f t="shared" si="167"/>
        <v>34.904761904761905</v>
      </c>
      <c r="S2634" s="12" t="s">
        <v>8318</v>
      </c>
      <c r="T2634" t="s">
        <v>8354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7">
        <v>5000</v>
      </c>
      <c r="E2635">
        <v>17731</v>
      </c>
      <c r="F2635" t="s">
        <v>8219</v>
      </c>
      <c r="G2635" t="s">
        <v>8224</v>
      </c>
      <c r="H2635" t="s">
        <v>8246</v>
      </c>
      <c r="I2635" s="9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>
        <f t="shared" si="166"/>
        <v>354.62</v>
      </c>
      <c r="O2635" s="22">
        <f t="shared" si="164"/>
        <v>41667.823287037041</v>
      </c>
      <c r="P2635" s="18">
        <f t="shared" si="165"/>
        <v>41697.958333333336</v>
      </c>
      <c r="Q2635" t="s">
        <v>8301</v>
      </c>
      <c r="R2635" s="7">
        <f t="shared" si="167"/>
        <v>89.100502512562812</v>
      </c>
      <c r="S2635" s="12" t="s">
        <v>8318</v>
      </c>
      <c r="T2635" t="s">
        <v>8354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7">
        <v>930</v>
      </c>
      <c r="E2636">
        <v>986</v>
      </c>
      <c r="F2636" t="s">
        <v>8219</v>
      </c>
      <c r="G2636" t="s">
        <v>8224</v>
      </c>
      <c r="H2636" t="s">
        <v>8246</v>
      </c>
      <c r="I2636" s="9">
        <v>1475163921</v>
      </c>
      <c r="J2636">
        <v>1472571921</v>
      </c>
      <c r="K2636" t="b">
        <v>0</v>
      </c>
      <c r="L2636">
        <v>25</v>
      </c>
      <c r="M2636" t="b">
        <v>1</v>
      </c>
      <c r="N2636" s="11">
        <f t="shared" si="166"/>
        <v>106.02150537634409</v>
      </c>
      <c r="O2636" s="22">
        <f t="shared" si="164"/>
        <v>42612.656493055561</v>
      </c>
      <c r="P2636" s="18">
        <f t="shared" si="165"/>
        <v>42642.656493055561</v>
      </c>
      <c r="Q2636" t="s">
        <v>8301</v>
      </c>
      <c r="R2636" s="7">
        <f t="shared" si="167"/>
        <v>39.44</v>
      </c>
      <c r="S2636" s="12" t="s">
        <v>8318</v>
      </c>
      <c r="T2636" t="s">
        <v>8354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9">
        <v>1425937761</v>
      </c>
      <c r="J2637">
        <v>1422917361</v>
      </c>
      <c r="K2637" t="b">
        <v>0</v>
      </c>
      <c r="L2637">
        <v>84</v>
      </c>
      <c r="M2637" t="b">
        <v>1</v>
      </c>
      <c r="N2637" s="11">
        <f t="shared" si="166"/>
        <v>100</v>
      </c>
      <c r="O2637" s="22">
        <f t="shared" si="164"/>
        <v>42037.950937500005</v>
      </c>
      <c r="P2637" s="18">
        <f t="shared" si="165"/>
        <v>42072.909270833334</v>
      </c>
      <c r="Q2637" t="s">
        <v>8301</v>
      </c>
      <c r="R2637" s="7">
        <f t="shared" si="167"/>
        <v>136.9047619047619</v>
      </c>
      <c r="S2637" s="12" t="s">
        <v>8318</v>
      </c>
      <c r="T2637" t="s">
        <v>8354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7">
        <v>1000</v>
      </c>
      <c r="E2638">
        <v>1873</v>
      </c>
      <c r="F2638" t="s">
        <v>8219</v>
      </c>
      <c r="G2638" t="s">
        <v>8224</v>
      </c>
      <c r="H2638" t="s">
        <v>8246</v>
      </c>
      <c r="I2638" s="9">
        <v>1476579600</v>
      </c>
      <c r="J2638">
        <v>1474641914</v>
      </c>
      <c r="K2638" t="b">
        <v>0</v>
      </c>
      <c r="L2638">
        <v>50</v>
      </c>
      <c r="M2638" t="b">
        <v>1</v>
      </c>
      <c r="N2638" s="11">
        <f t="shared" si="166"/>
        <v>187.3</v>
      </c>
      <c r="O2638" s="22">
        <f t="shared" si="164"/>
        <v>42636.614745370374</v>
      </c>
      <c r="P2638" s="18">
        <f t="shared" si="165"/>
        <v>42659.041666666672</v>
      </c>
      <c r="Q2638" t="s">
        <v>8301</v>
      </c>
      <c r="R2638" s="7">
        <f t="shared" si="167"/>
        <v>37.46</v>
      </c>
      <c r="S2638" s="12" t="s">
        <v>8318</v>
      </c>
      <c r="T2638" t="s">
        <v>8354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7">
        <v>500</v>
      </c>
      <c r="E2639">
        <v>831</v>
      </c>
      <c r="F2639" t="s">
        <v>8219</v>
      </c>
      <c r="G2639" t="s">
        <v>8224</v>
      </c>
      <c r="H2639" t="s">
        <v>8246</v>
      </c>
      <c r="I2639" s="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>
        <f t="shared" si="166"/>
        <v>166.2</v>
      </c>
      <c r="O2639" s="22">
        <f t="shared" si="164"/>
        <v>42639.549479166672</v>
      </c>
      <c r="P2639" s="18">
        <f t="shared" si="165"/>
        <v>42655.549479166672</v>
      </c>
      <c r="Q2639" t="s">
        <v>8301</v>
      </c>
      <c r="R2639" s="7">
        <f t="shared" si="167"/>
        <v>31.96153846153846</v>
      </c>
      <c r="S2639" s="12" t="s">
        <v>8318</v>
      </c>
      <c r="T2639" t="s">
        <v>8354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7">
        <v>347</v>
      </c>
      <c r="E2640">
        <v>353</v>
      </c>
      <c r="F2640" t="s">
        <v>8219</v>
      </c>
      <c r="G2640" t="s">
        <v>8224</v>
      </c>
      <c r="H2640" t="s">
        <v>8246</v>
      </c>
      <c r="I2640" s="9">
        <v>1421358895</v>
      </c>
      <c r="J2640">
        <v>1418766895</v>
      </c>
      <c r="K2640" t="b">
        <v>0</v>
      </c>
      <c r="L2640">
        <v>14</v>
      </c>
      <c r="M2640" t="b">
        <v>1</v>
      </c>
      <c r="N2640" s="11">
        <f t="shared" si="166"/>
        <v>101.72910662824208</v>
      </c>
      <c r="O2640" s="22">
        <f t="shared" si="164"/>
        <v>41989.913136574076</v>
      </c>
      <c r="P2640" s="18">
        <f t="shared" si="165"/>
        <v>42019.913136574076</v>
      </c>
      <c r="Q2640" t="s">
        <v>8301</v>
      </c>
      <c r="R2640" s="7">
        <f t="shared" si="167"/>
        <v>25.214285714285715</v>
      </c>
      <c r="S2640" s="12" t="s">
        <v>8318</v>
      </c>
      <c r="T2640" t="s">
        <v>8354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7">
        <v>300</v>
      </c>
      <c r="E2641">
        <v>492</v>
      </c>
      <c r="F2641" t="s">
        <v>8219</v>
      </c>
      <c r="G2641" t="s">
        <v>8225</v>
      </c>
      <c r="H2641" t="s">
        <v>8247</v>
      </c>
      <c r="I2641" s="9">
        <v>1424378748</v>
      </c>
      <c r="J2641">
        <v>1421786748</v>
      </c>
      <c r="K2641" t="b">
        <v>0</v>
      </c>
      <c r="L2641">
        <v>49</v>
      </c>
      <c r="M2641" t="b">
        <v>1</v>
      </c>
      <c r="N2641" s="11">
        <f t="shared" si="166"/>
        <v>164</v>
      </c>
      <c r="O2641" s="22">
        <f t="shared" si="164"/>
        <v>42024.86513888889</v>
      </c>
      <c r="P2641" s="18">
        <f t="shared" si="165"/>
        <v>42054.86513888889</v>
      </c>
      <c r="Q2641" t="s">
        <v>8301</v>
      </c>
      <c r="R2641" s="7">
        <f t="shared" si="167"/>
        <v>10.040816326530612</v>
      </c>
      <c r="S2641" s="12" t="s">
        <v>8318</v>
      </c>
      <c r="T2641" t="s">
        <v>8354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7">
        <v>3000</v>
      </c>
      <c r="E2642">
        <v>3170</v>
      </c>
      <c r="F2642" t="s">
        <v>8219</v>
      </c>
      <c r="G2642" t="s">
        <v>8224</v>
      </c>
      <c r="H2642" t="s">
        <v>8246</v>
      </c>
      <c r="I2642" s="9">
        <v>1433735474</v>
      </c>
      <c r="J2642">
        <v>1428551474</v>
      </c>
      <c r="K2642" t="b">
        <v>0</v>
      </c>
      <c r="L2642">
        <v>69</v>
      </c>
      <c r="M2642" t="b">
        <v>1</v>
      </c>
      <c r="N2642" s="11">
        <f t="shared" si="166"/>
        <v>105.66666666666666</v>
      </c>
      <c r="O2642" s="22">
        <f t="shared" si="164"/>
        <v>42103.160578703704</v>
      </c>
      <c r="P2642" s="18">
        <f t="shared" si="165"/>
        <v>42163.160578703704</v>
      </c>
      <c r="Q2642" t="s">
        <v>8301</v>
      </c>
      <c r="R2642" s="7">
        <f t="shared" si="167"/>
        <v>45.94202898550725</v>
      </c>
      <c r="S2642" s="12" t="s">
        <v>8318</v>
      </c>
      <c r="T2642" t="s">
        <v>8354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7">
        <v>1500</v>
      </c>
      <c r="E2643">
        <v>15</v>
      </c>
      <c r="F2643" t="s">
        <v>8221</v>
      </c>
      <c r="G2643" t="s">
        <v>8224</v>
      </c>
      <c r="H2643" t="s">
        <v>8246</v>
      </c>
      <c r="I2643" s="9">
        <v>1410811740</v>
      </c>
      <c r="J2643">
        <v>1409341863</v>
      </c>
      <c r="K2643" t="b">
        <v>0</v>
      </c>
      <c r="L2643">
        <v>1</v>
      </c>
      <c r="M2643" t="b">
        <v>0</v>
      </c>
      <c r="N2643" s="11">
        <f t="shared" si="166"/>
        <v>1</v>
      </c>
      <c r="O2643" s="22">
        <f t="shared" si="164"/>
        <v>41880.827118055553</v>
      </c>
      <c r="P2643" s="18">
        <f t="shared" si="165"/>
        <v>41897.839583333334</v>
      </c>
      <c r="Q2643" t="s">
        <v>8301</v>
      </c>
      <c r="R2643" s="7">
        <f t="shared" si="167"/>
        <v>15</v>
      </c>
      <c r="S2643" s="12" t="s">
        <v>8318</v>
      </c>
      <c r="T2643" t="s">
        <v>8354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7">
        <v>500000</v>
      </c>
      <c r="E2644">
        <v>0</v>
      </c>
      <c r="F2644" t="s">
        <v>8221</v>
      </c>
      <c r="G2644" t="s">
        <v>8236</v>
      </c>
      <c r="H2644" t="s">
        <v>8249</v>
      </c>
      <c r="I2644" s="9">
        <v>1468565820</v>
      </c>
      <c r="J2644">
        <v>1465970108</v>
      </c>
      <c r="K2644" t="b">
        <v>0</v>
      </c>
      <c r="L2644">
        <v>0</v>
      </c>
      <c r="M2644" t="b">
        <v>0</v>
      </c>
      <c r="N2644" s="11">
        <f t="shared" si="166"/>
        <v>0</v>
      </c>
      <c r="O2644" s="22">
        <f t="shared" si="164"/>
        <v>42536.246620370366</v>
      </c>
      <c r="P2644" s="18">
        <f t="shared" si="165"/>
        <v>42566.289583333331</v>
      </c>
      <c r="Q2644" t="s">
        <v>8301</v>
      </c>
      <c r="R2644" s="7" t="e">
        <f t="shared" si="167"/>
        <v>#DIV/0!</v>
      </c>
      <c r="S2644" s="12" t="s">
        <v>8318</v>
      </c>
      <c r="T2644" t="s">
        <v>8354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7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9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>
        <f t="shared" si="166"/>
        <v>33.559730999999999</v>
      </c>
      <c r="O2645" s="22">
        <f t="shared" si="164"/>
        <v>42689.582349537035</v>
      </c>
      <c r="P2645" s="18">
        <f t="shared" si="165"/>
        <v>42725.332638888889</v>
      </c>
      <c r="Q2645" t="s">
        <v>8301</v>
      </c>
      <c r="R2645" s="7">
        <f t="shared" si="167"/>
        <v>223.58248500999335</v>
      </c>
      <c r="S2645" s="12" t="s">
        <v>8318</v>
      </c>
      <c r="T2645" t="s">
        <v>8354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7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9">
        <v>1489172435</v>
      </c>
      <c r="J2646">
        <v>1486580435</v>
      </c>
      <c r="K2646" t="b">
        <v>1</v>
      </c>
      <c r="L2646">
        <v>52</v>
      </c>
      <c r="M2646" t="b">
        <v>0</v>
      </c>
      <c r="N2646" s="11">
        <f t="shared" si="166"/>
        <v>2.0529999999999999</v>
      </c>
      <c r="O2646" s="22">
        <f t="shared" si="164"/>
        <v>42774.792071759264</v>
      </c>
      <c r="P2646" s="18">
        <f t="shared" si="165"/>
        <v>42804.792071759264</v>
      </c>
      <c r="Q2646" t="s">
        <v>8301</v>
      </c>
      <c r="R2646" s="7">
        <f t="shared" si="167"/>
        <v>39.480769230769234</v>
      </c>
      <c r="S2646" s="12" t="s">
        <v>8318</v>
      </c>
      <c r="T2646" t="s">
        <v>8354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9">
        <v>1415481203</v>
      </c>
      <c r="J2647">
        <v>1412885603</v>
      </c>
      <c r="K2647" t="b">
        <v>1</v>
      </c>
      <c r="L2647">
        <v>23</v>
      </c>
      <c r="M2647" t="b">
        <v>0</v>
      </c>
      <c r="N2647" s="11">
        <f t="shared" si="166"/>
        <v>10.5</v>
      </c>
      <c r="O2647" s="22">
        <f t="shared" si="164"/>
        <v>41921.842627314814</v>
      </c>
      <c r="P2647" s="18">
        <f t="shared" si="165"/>
        <v>41951.884293981479</v>
      </c>
      <c r="Q2647" t="s">
        <v>8301</v>
      </c>
      <c r="R2647" s="7">
        <f t="shared" si="167"/>
        <v>91.304347826086953</v>
      </c>
      <c r="S2647" s="12" t="s">
        <v>8318</v>
      </c>
      <c r="T2647" t="s">
        <v>8354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7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9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>
        <f t="shared" si="166"/>
        <v>8.4172840000000004</v>
      </c>
      <c r="O2648" s="22">
        <f t="shared" si="164"/>
        <v>42226.313298611116</v>
      </c>
      <c r="P2648" s="18">
        <f t="shared" si="165"/>
        <v>42256.313298611116</v>
      </c>
      <c r="Q2648" t="s">
        <v>8301</v>
      </c>
      <c r="R2648" s="7">
        <f t="shared" si="167"/>
        <v>78.666205607476627</v>
      </c>
      <c r="S2648" s="12" t="s">
        <v>8318</v>
      </c>
      <c r="T2648" t="s">
        <v>8354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7">
        <v>2500</v>
      </c>
      <c r="E2649">
        <v>36</v>
      </c>
      <c r="F2649" t="s">
        <v>8220</v>
      </c>
      <c r="G2649" t="s">
        <v>8229</v>
      </c>
      <c r="H2649" t="s">
        <v>8251</v>
      </c>
      <c r="I2649" s="9">
        <v>1439533019</v>
      </c>
      <c r="J2649">
        <v>1436941019</v>
      </c>
      <c r="K2649" t="b">
        <v>0</v>
      </c>
      <c r="L2649">
        <v>3</v>
      </c>
      <c r="M2649" t="b">
        <v>0</v>
      </c>
      <c r="N2649" s="11">
        <f t="shared" si="166"/>
        <v>1.44</v>
      </c>
      <c r="O2649" s="22">
        <f t="shared" si="164"/>
        <v>42200.261793981481</v>
      </c>
      <c r="P2649" s="18">
        <f t="shared" si="165"/>
        <v>42230.261793981481</v>
      </c>
      <c r="Q2649" t="s">
        <v>8301</v>
      </c>
      <c r="R2649" s="7">
        <f t="shared" si="167"/>
        <v>12</v>
      </c>
      <c r="S2649" s="12" t="s">
        <v>8318</v>
      </c>
      <c r="T2649" t="s">
        <v>8354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7">
        <v>12000</v>
      </c>
      <c r="E2650">
        <v>106</v>
      </c>
      <c r="F2650" t="s">
        <v>8220</v>
      </c>
      <c r="G2650" t="s">
        <v>8224</v>
      </c>
      <c r="H2650" t="s">
        <v>8246</v>
      </c>
      <c r="I2650" s="9">
        <v>1457543360</v>
      </c>
      <c r="J2650">
        <v>1454951360</v>
      </c>
      <c r="K2650" t="b">
        <v>0</v>
      </c>
      <c r="L2650">
        <v>6</v>
      </c>
      <c r="M2650" t="b">
        <v>0</v>
      </c>
      <c r="N2650" s="11">
        <f t="shared" si="166"/>
        <v>0.88333333333333341</v>
      </c>
      <c r="O2650" s="22">
        <f t="shared" si="164"/>
        <v>42408.714814814812</v>
      </c>
      <c r="P2650" s="18">
        <f t="shared" si="165"/>
        <v>42438.714814814812</v>
      </c>
      <c r="Q2650" t="s">
        <v>8301</v>
      </c>
      <c r="R2650" s="7">
        <f t="shared" si="167"/>
        <v>17.666666666666668</v>
      </c>
      <c r="S2650" s="12" t="s">
        <v>8318</v>
      </c>
      <c r="T2650" t="s">
        <v>8354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7">
        <v>125000</v>
      </c>
      <c r="E2651">
        <v>124</v>
      </c>
      <c r="F2651" t="s">
        <v>8220</v>
      </c>
      <c r="G2651" t="s">
        <v>8224</v>
      </c>
      <c r="H2651" t="s">
        <v>8246</v>
      </c>
      <c r="I2651" s="9">
        <v>1454370941</v>
      </c>
      <c r="J2651">
        <v>1449186941</v>
      </c>
      <c r="K2651" t="b">
        <v>0</v>
      </c>
      <c r="L2651">
        <v>3</v>
      </c>
      <c r="M2651" t="b">
        <v>0</v>
      </c>
      <c r="N2651" s="11">
        <f t="shared" si="166"/>
        <v>9.920000000000001E-2</v>
      </c>
      <c r="O2651" s="22">
        <f t="shared" si="164"/>
        <v>42341.99700231482</v>
      </c>
      <c r="P2651" s="18">
        <f t="shared" si="165"/>
        <v>42401.99700231482</v>
      </c>
      <c r="Q2651" t="s">
        <v>8301</v>
      </c>
      <c r="R2651" s="7">
        <f t="shared" si="167"/>
        <v>41.333333333333336</v>
      </c>
      <c r="S2651" s="12" t="s">
        <v>8318</v>
      </c>
      <c r="T2651" t="s">
        <v>8354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7">
        <v>60000</v>
      </c>
      <c r="E2652">
        <v>358</v>
      </c>
      <c r="F2652" t="s">
        <v>8220</v>
      </c>
      <c r="G2652" t="s">
        <v>8224</v>
      </c>
      <c r="H2652" t="s">
        <v>8246</v>
      </c>
      <c r="I2652" s="9">
        <v>1482332343</v>
      </c>
      <c r="J2652">
        <v>1479740343</v>
      </c>
      <c r="K2652" t="b">
        <v>0</v>
      </c>
      <c r="L2652">
        <v>5</v>
      </c>
      <c r="M2652" t="b">
        <v>0</v>
      </c>
      <c r="N2652" s="11">
        <f t="shared" si="166"/>
        <v>0.59666666666666668</v>
      </c>
      <c r="O2652" s="22">
        <f t="shared" si="164"/>
        <v>42695.624340277776</v>
      </c>
      <c r="P2652" s="18">
        <f t="shared" si="165"/>
        <v>42725.624340277776</v>
      </c>
      <c r="Q2652" t="s">
        <v>8301</v>
      </c>
      <c r="R2652" s="7">
        <f t="shared" si="167"/>
        <v>71.599999999999994</v>
      </c>
      <c r="S2652" s="12" t="s">
        <v>8318</v>
      </c>
      <c r="T2652" t="s">
        <v>8354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7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9">
        <v>1450380009</v>
      </c>
      <c r="J2653">
        <v>1447960809</v>
      </c>
      <c r="K2653" t="b">
        <v>0</v>
      </c>
      <c r="L2653">
        <v>17</v>
      </c>
      <c r="M2653" t="b">
        <v>0</v>
      </c>
      <c r="N2653" s="11">
        <f t="shared" si="166"/>
        <v>1.8689285714285715</v>
      </c>
      <c r="O2653" s="22">
        <f t="shared" si="164"/>
        <v>42327.805659722217</v>
      </c>
      <c r="P2653" s="18">
        <f t="shared" si="165"/>
        <v>42355.805659722217</v>
      </c>
      <c r="Q2653" t="s">
        <v>8301</v>
      </c>
      <c r="R2653" s="7">
        <f t="shared" si="167"/>
        <v>307.8235294117647</v>
      </c>
      <c r="S2653" s="12" t="s">
        <v>8318</v>
      </c>
      <c r="T2653" t="s">
        <v>8354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7">
        <v>100000</v>
      </c>
      <c r="E2654">
        <v>885</v>
      </c>
      <c r="F2654" t="s">
        <v>8220</v>
      </c>
      <c r="G2654" t="s">
        <v>8226</v>
      </c>
      <c r="H2654" t="s">
        <v>8248</v>
      </c>
      <c r="I2654" s="9">
        <v>1418183325</v>
      </c>
      <c r="J2654">
        <v>1415591325</v>
      </c>
      <c r="K2654" t="b">
        <v>0</v>
      </c>
      <c r="L2654">
        <v>11</v>
      </c>
      <c r="M2654" t="b">
        <v>0</v>
      </c>
      <c r="N2654" s="11">
        <f t="shared" si="166"/>
        <v>0.88500000000000001</v>
      </c>
      <c r="O2654" s="22">
        <f t="shared" si="164"/>
        <v>41953.158854166672</v>
      </c>
      <c r="P2654" s="18">
        <f t="shared" si="165"/>
        <v>41983.158854166672</v>
      </c>
      <c r="Q2654" t="s">
        <v>8301</v>
      </c>
      <c r="R2654" s="7">
        <f t="shared" si="167"/>
        <v>80.454545454545453</v>
      </c>
      <c r="S2654" s="12" t="s">
        <v>8318</v>
      </c>
      <c r="T2654" t="s">
        <v>8354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7">
        <v>51000</v>
      </c>
      <c r="E2655">
        <v>5876</v>
      </c>
      <c r="F2655" t="s">
        <v>8220</v>
      </c>
      <c r="G2655" t="s">
        <v>8224</v>
      </c>
      <c r="H2655" t="s">
        <v>8246</v>
      </c>
      <c r="I2655" s="9">
        <v>1402632000</v>
      </c>
      <c r="J2655">
        <v>1399909127</v>
      </c>
      <c r="K2655" t="b">
        <v>0</v>
      </c>
      <c r="L2655">
        <v>70</v>
      </c>
      <c r="M2655" t="b">
        <v>0</v>
      </c>
      <c r="N2655" s="11">
        <f t="shared" si="166"/>
        <v>11.52156862745098</v>
      </c>
      <c r="O2655" s="22">
        <f t="shared" si="164"/>
        <v>41771.651932870373</v>
      </c>
      <c r="P2655" s="18">
        <f t="shared" si="165"/>
        <v>41803.166666666664</v>
      </c>
      <c r="Q2655" t="s">
        <v>8301</v>
      </c>
      <c r="R2655" s="7">
        <f t="shared" si="167"/>
        <v>83.942857142857136</v>
      </c>
      <c r="S2655" s="12" t="s">
        <v>8318</v>
      </c>
      <c r="T2655" t="s">
        <v>8354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7">
        <v>100000</v>
      </c>
      <c r="E2656">
        <v>51</v>
      </c>
      <c r="F2656" t="s">
        <v>8220</v>
      </c>
      <c r="G2656" t="s">
        <v>8224</v>
      </c>
      <c r="H2656" t="s">
        <v>8246</v>
      </c>
      <c r="I2656" s="9">
        <v>1429622726</v>
      </c>
      <c r="J2656">
        <v>1424442326</v>
      </c>
      <c r="K2656" t="b">
        <v>0</v>
      </c>
      <c r="L2656">
        <v>6</v>
      </c>
      <c r="M2656" t="b">
        <v>0</v>
      </c>
      <c r="N2656" s="11">
        <f t="shared" si="166"/>
        <v>5.1000000000000004E-2</v>
      </c>
      <c r="O2656" s="22">
        <f t="shared" si="164"/>
        <v>42055.600995370376</v>
      </c>
      <c r="P2656" s="18">
        <f t="shared" si="165"/>
        <v>42115.559328703705</v>
      </c>
      <c r="Q2656" t="s">
        <v>8301</v>
      </c>
      <c r="R2656" s="7">
        <f t="shared" si="167"/>
        <v>8.5</v>
      </c>
      <c r="S2656" s="12" t="s">
        <v>8318</v>
      </c>
      <c r="T2656" t="s">
        <v>8354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9">
        <v>1455048000</v>
      </c>
      <c r="J2657">
        <v>1452631647</v>
      </c>
      <c r="K2657" t="b">
        <v>0</v>
      </c>
      <c r="L2657">
        <v>43</v>
      </c>
      <c r="M2657" t="b">
        <v>0</v>
      </c>
      <c r="N2657" s="11">
        <f t="shared" si="166"/>
        <v>21.033333333333335</v>
      </c>
      <c r="O2657" s="22">
        <f t="shared" si="164"/>
        <v>42381.866284722222</v>
      </c>
      <c r="P2657" s="18">
        <f t="shared" si="165"/>
        <v>42409.833333333328</v>
      </c>
      <c r="Q2657" t="s">
        <v>8301</v>
      </c>
      <c r="R2657" s="7">
        <f t="shared" si="167"/>
        <v>73.372093023255815</v>
      </c>
      <c r="S2657" s="12" t="s">
        <v>8318</v>
      </c>
      <c r="T2657" t="s">
        <v>8354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7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9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>
        <f t="shared" si="166"/>
        <v>11.436666666666667</v>
      </c>
      <c r="O2658" s="22">
        <f t="shared" si="164"/>
        <v>42767.688518518517</v>
      </c>
      <c r="P2658" s="18">
        <f t="shared" si="165"/>
        <v>42806.791666666672</v>
      </c>
      <c r="Q2658" t="s">
        <v>8301</v>
      </c>
      <c r="R2658" s="7">
        <f t="shared" si="167"/>
        <v>112.86184210526316</v>
      </c>
      <c r="S2658" s="12" t="s">
        <v>8318</v>
      </c>
      <c r="T2658" t="s">
        <v>8354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7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>
        <f t="shared" si="166"/>
        <v>18.737933333333334</v>
      </c>
      <c r="O2659" s="22">
        <f t="shared" si="164"/>
        <v>42551.928854166668</v>
      </c>
      <c r="P2659" s="18">
        <f t="shared" si="165"/>
        <v>42585.0625</v>
      </c>
      <c r="Q2659" t="s">
        <v>8301</v>
      </c>
      <c r="R2659" s="7">
        <f t="shared" si="167"/>
        <v>95.277627118644077</v>
      </c>
      <c r="S2659" s="12" t="s">
        <v>8318</v>
      </c>
      <c r="T2659" t="s">
        <v>8354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7">
        <v>98000</v>
      </c>
      <c r="E2660">
        <v>91</v>
      </c>
      <c r="F2660" t="s">
        <v>8220</v>
      </c>
      <c r="G2660" t="s">
        <v>8224</v>
      </c>
      <c r="H2660" t="s">
        <v>8246</v>
      </c>
      <c r="I2660" s="9">
        <v>1469913194</v>
      </c>
      <c r="J2660">
        <v>1467321194</v>
      </c>
      <c r="K2660" t="b">
        <v>0</v>
      </c>
      <c r="L2660">
        <v>4</v>
      </c>
      <c r="M2660" t="b">
        <v>0</v>
      </c>
      <c r="N2660" s="11">
        <f t="shared" si="166"/>
        <v>9.285714285714286E-2</v>
      </c>
      <c r="O2660" s="22">
        <f t="shared" si="164"/>
        <v>42551.884189814817</v>
      </c>
      <c r="P2660" s="18">
        <f t="shared" si="165"/>
        <v>42581.884189814817</v>
      </c>
      <c r="Q2660" t="s">
        <v>8301</v>
      </c>
      <c r="R2660" s="7">
        <f t="shared" si="167"/>
        <v>22.75</v>
      </c>
      <c r="S2660" s="12" t="s">
        <v>8318</v>
      </c>
      <c r="T2660" t="s">
        <v>8354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7">
        <v>49000</v>
      </c>
      <c r="E2661">
        <v>1333</v>
      </c>
      <c r="F2661" t="s">
        <v>8220</v>
      </c>
      <c r="G2661" t="s">
        <v>8224</v>
      </c>
      <c r="H2661" t="s">
        <v>8246</v>
      </c>
      <c r="I2661" s="9">
        <v>1429321210</v>
      </c>
      <c r="J2661">
        <v>1426729210</v>
      </c>
      <c r="K2661" t="b">
        <v>0</v>
      </c>
      <c r="L2661">
        <v>10</v>
      </c>
      <c r="M2661" t="b">
        <v>0</v>
      </c>
      <c r="N2661" s="11">
        <f t="shared" si="166"/>
        <v>2.7204081632653061</v>
      </c>
      <c r="O2661" s="22">
        <f t="shared" si="164"/>
        <v>42082.069560185191</v>
      </c>
      <c r="P2661" s="18">
        <f t="shared" si="165"/>
        <v>42112.069560185191</v>
      </c>
      <c r="Q2661" t="s">
        <v>8301</v>
      </c>
      <c r="R2661" s="7">
        <f t="shared" si="167"/>
        <v>133.30000000000001</v>
      </c>
      <c r="S2661" s="12" t="s">
        <v>8318</v>
      </c>
      <c r="T2661" t="s">
        <v>8354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7">
        <v>20000</v>
      </c>
      <c r="E2662">
        <v>19</v>
      </c>
      <c r="F2662" t="s">
        <v>8220</v>
      </c>
      <c r="G2662" t="s">
        <v>8224</v>
      </c>
      <c r="H2662" t="s">
        <v>8246</v>
      </c>
      <c r="I2662" s="9">
        <v>1448388418</v>
      </c>
      <c r="J2662">
        <v>1443200818</v>
      </c>
      <c r="K2662" t="b">
        <v>0</v>
      </c>
      <c r="L2662">
        <v>5</v>
      </c>
      <c r="M2662" t="b">
        <v>0</v>
      </c>
      <c r="N2662" s="11">
        <f t="shared" si="166"/>
        <v>9.5000000000000001E-2</v>
      </c>
      <c r="O2662" s="22">
        <f t="shared" si="164"/>
        <v>42272.713171296295</v>
      </c>
      <c r="P2662" s="18">
        <f t="shared" si="165"/>
        <v>42332.754837962959</v>
      </c>
      <c r="Q2662" t="s">
        <v>8301</v>
      </c>
      <c r="R2662" s="7">
        <f t="shared" si="167"/>
        <v>3.8</v>
      </c>
      <c r="S2662" s="12" t="s">
        <v>8318</v>
      </c>
      <c r="T2662" t="s">
        <v>8354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7">
        <v>5000</v>
      </c>
      <c r="E2663">
        <v>5145</v>
      </c>
      <c r="F2663" t="s">
        <v>8219</v>
      </c>
      <c r="G2663" t="s">
        <v>8224</v>
      </c>
      <c r="H2663" t="s">
        <v>8246</v>
      </c>
      <c r="I2663" s="9">
        <v>1382742010</v>
      </c>
      <c r="J2663">
        <v>1380150010</v>
      </c>
      <c r="K2663" t="b">
        <v>0</v>
      </c>
      <c r="L2663">
        <v>60</v>
      </c>
      <c r="M2663" t="b">
        <v>1</v>
      </c>
      <c r="N2663" s="11">
        <f t="shared" si="166"/>
        <v>102.89999999999999</v>
      </c>
      <c r="O2663" s="22">
        <f t="shared" si="164"/>
        <v>41542.958449074074</v>
      </c>
      <c r="P2663" s="18">
        <f t="shared" si="165"/>
        <v>41572.958449074074</v>
      </c>
      <c r="Q2663" t="s">
        <v>8302</v>
      </c>
      <c r="R2663" s="7">
        <f t="shared" si="167"/>
        <v>85.75</v>
      </c>
      <c r="S2663" s="12" t="s">
        <v>8318</v>
      </c>
      <c r="T2663" t="s">
        <v>8355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7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9">
        <v>1440179713</v>
      </c>
      <c r="J2664">
        <v>1437587713</v>
      </c>
      <c r="K2664" t="b">
        <v>0</v>
      </c>
      <c r="L2664">
        <v>80</v>
      </c>
      <c r="M2664" t="b">
        <v>1</v>
      </c>
      <c r="N2664" s="11">
        <f t="shared" si="166"/>
        <v>106.80000000000001</v>
      </c>
      <c r="O2664" s="22">
        <f t="shared" si="164"/>
        <v>42207.746678240743</v>
      </c>
      <c r="P2664" s="18">
        <f t="shared" si="165"/>
        <v>42237.746678240743</v>
      </c>
      <c r="Q2664" t="s">
        <v>8302</v>
      </c>
      <c r="R2664" s="7">
        <f t="shared" si="167"/>
        <v>267</v>
      </c>
      <c r="S2664" s="12" t="s">
        <v>8318</v>
      </c>
      <c r="T2664" t="s">
        <v>8355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7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9">
        <v>1441378800</v>
      </c>
      <c r="J2665">
        <v>1438873007</v>
      </c>
      <c r="K2665" t="b">
        <v>0</v>
      </c>
      <c r="L2665">
        <v>56</v>
      </c>
      <c r="M2665" t="b">
        <v>1</v>
      </c>
      <c r="N2665" s="11">
        <f t="shared" si="166"/>
        <v>104.59625</v>
      </c>
      <c r="O2665" s="22">
        <f t="shared" si="164"/>
        <v>42222.622766203705</v>
      </c>
      <c r="P2665" s="18">
        <f t="shared" si="165"/>
        <v>42251.625</v>
      </c>
      <c r="Q2665" t="s">
        <v>8302</v>
      </c>
      <c r="R2665" s="7">
        <f t="shared" si="167"/>
        <v>373.55803571428572</v>
      </c>
      <c r="S2665" s="12" t="s">
        <v>8318</v>
      </c>
      <c r="T2665" t="s">
        <v>8355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7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9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>
        <f t="shared" si="166"/>
        <v>103.42857142857143</v>
      </c>
      <c r="O2666" s="22">
        <f t="shared" si="164"/>
        <v>42313.02542824074</v>
      </c>
      <c r="P2666" s="18">
        <f t="shared" si="165"/>
        <v>42347.290972222225</v>
      </c>
      <c r="Q2666" t="s">
        <v>8302</v>
      </c>
      <c r="R2666" s="7">
        <f t="shared" si="167"/>
        <v>174.03846153846155</v>
      </c>
      <c r="S2666" s="12" t="s">
        <v>8318</v>
      </c>
      <c r="T2666" t="s">
        <v>8355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7">
        <v>3500</v>
      </c>
      <c r="E2667">
        <v>4310</v>
      </c>
      <c r="F2667" t="s">
        <v>8219</v>
      </c>
      <c r="G2667" t="s">
        <v>8224</v>
      </c>
      <c r="H2667" t="s">
        <v>8246</v>
      </c>
      <c r="I2667" s="9">
        <v>1430774974</v>
      </c>
      <c r="J2667">
        <v>1426886974</v>
      </c>
      <c r="K2667" t="b">
        <v>0</v>
      </c>
      <c r="L2667">
        <v>46</v>
      </c>
      <c r="M2667" t="b">
        <v>1</v>
      </c>
      <c r="N2667" s="11">
        <f t="shared" si="166"/>
        <v>123.14285714285715</v>
      </c>
      <c r="O2667" s="22">
        <f t="shared" si="164"/>
        <v>42083.895532407405</v>
      </c>
      <c r="P2667" s="18">
        <f t="shared" si="165"/>
        <v>42128.895532407405</v>
      </c>
      <c r="Q2667" t="s">
        <v>8302</v>
      </c>
      <c r="R2667" s="7">
        <f t="shared" si="167"/>
        <v>93.695652173913047</v>
      </c>
      <c r="S2667" s="12" t="s">
        <v>8318</v>
      </c>
      <c r="T2667" t="s">
        <v>8355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7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9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>
        <f t="shared" si="166"/>
        <v>159.29509999999999</v>
      </c>
      <c r="O2668" s="22">
        <f t="shared" si="164"/>
        <v>42235.764340277776</v>
      </c>
      <c r="P2668" s="18">
        <f t="shared" si="165"/>
        <v>42272.875</v>
      </c>
      <c r="Q2668" t="s">
        <v>8302</v>
      </c>
      <c r="R2668" s="7">
        <f t="shared" si="167"/>
        <v>77.327718446601949</v>
      </c>
      <c r="S2668" s="12" t="s">
        <v>8318</v>
      </c>
      <c r="T2668" t="s">
        <v>8355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7">
        <v>1500</v>
      </c>
      <c r="E2669">
        <v>1660</v>
      </c>
      <c r="F2669" t="s">
        <v>8219</v>
      </c>
      <c r="G2669" t="s">
        <v>8224</v>
      </c>
      <c r="H2669" t="s">
        <v>8246</v>
      </c>
      <c r="I2669" s="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>
        <f t="shared" si="166"/>
        <v>110.66666666666667</v>
      </c>
      <c r="O2669" s="22">
        <f t="shared" si="164"/>
        <v>42380.926111111112</v>
      </c>
      <c r="P2669" s="18">
        <f t="shared" si="165"/>
        <v>42410.926111111112</v>
      </c>
      <c r="Q2669" t="s">
        <v>8302</v>
      </c>
      <c r="R2669" s="7">
        <f t="shared" si="167"/>
        <v>92.222222222222229</v>
      </c>
      <c r="S2669" s="12" t="s">
        <v>8318</v>
      </c>
      <c r="T2669" t="s">
        <v>8355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7">
        <v>1000</v>
      </c>
      <c r="E2670">
        <v>1707</v>
      </c>
      <c r="F2670" t="s">
        <v>8219</v>
      </c>
      <c r="G2670" t="s">
        <v>8229</v>
      </c>
      <c r="H2670" t="s">
        <v>8251</v>
      </c>
      <c r="I2670" s="9">
        <v>1447079520</v>
      </c>
      <c r="J2670">
        <v>1443449265</v>
      </c>
      <c r="K2670" t="b">
        <v>0</v>
      </c>
      <c r="L2670">
        <v>28</v>
      </c>
      <c r="M2670" t="b">
        <v>1</v>
      </c>
      <c r="N2670" s="11">
        <f t="shared" si="166"/>
        <v>170.70000000000002</v>
      </c>
      <c r="O2670" s="22">
        <f t="shared" si="164"/>
        <v>42275.588715277772</v>
      </c>
      <c r="P2670" s="18">
        <f t="shared" si="165"/>
        <v>42317.60555555555</v>
      </c>
      <c r="Q2670" t="s">
        <v>8302</v>
      </c>
      <c r="R2670" s="7">
        <f t="shared" si="167"/>
        <v>60.964285714285715</v>
      </c>
      <c r="S2670" s="12" t="s">
        <v>8318</v>
      </c>
      <c r="T2670" t="s">
        <v>8355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7">
        <v>800</v>
      </c>
      <c r="E2671">
        <v>1001</v>
      </c>
      <c r="F2671" t="s">
        <v>8219</v>
      </c>
      <c r="G2671" t="s">
        <v>8224</v>
      </c>
      <c r="H2671" t="s">
        <v>8246</v>
      </c>
      <c r="I2671" s="9">
        <v>1452387096</v>
      </c>
      <c r="J2671">
        <v>1447203096</v>
      </c>
      <c r="K2671" t="b">
        <v>0</v>
      </c>
      <c r="L2671">
        <v>11</v>
      </c>
      <c r="M2671" t="b">
        <v>1</v>
      </c>
      <c r="N2671" s="11">
        <f t="shared" si="166"/>
        <v>125.125</v>
      </c>
      <c r="O2671" s="22">
        <f t="shared" si="164"/>
        <v>42319.035833333335</v>
      </c>
      <c r="P2671" s="18">
        <f t="shared" si="165"/>
        <v>42379.035833333335</v>
      </c>
      <c r="Q2671" t="s">
        <v>8302</v>
      </c>
      <c r="R2671" s="7">
        <f t="shared" si="167"/>
        <v>91</v>
      </c>
      <c r="S2671" s="12" t="s">
        <v>8318</v>
      </c>
      <c r="T2671" t="s">
        <v>8355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7">
        <v>38888</v>
      </c>
      <c r="E2672">
        <v>2495</v>
      </c>
      <c r="F2672" t="s">
        <v>8221</v>
      </c>
      <c r="G2672" t="s">
        <v>8226</v>
      </c>
      <c r="H2672" t="s">
        <v>8248</v>
      </c>
      <c r="I2672" s="9">
        <v>1406593780</v>
      </c>
      <c r="J2672">
        <v>1404174580</v>
      </c>
      <c r="K2672" t="b">
        <v>1</v>
      </c>
      <c r="L2672">
        <v>60</v>
      </c>
      <c r="M2672" t="b">
        <v>0</v>
      </c>
      <c r="N2672" s="11">
        <f t="shared" si="166"/>
        <v>6.4158609339642041</v>
      </c>
      <c r="O2672" s="22">
        <f t="shared" si="164"/>
        <v>41821.020601851851</v>
      </c>
      <c r="P2672" s="18">
        <f t="shared" si="165"/>
        <v>41849.020601851851</v>
      </c>
      <c r="Q2672" t="s">
        <v>8302</v>
      </c>
      <c r="R2672" s="7">
        <f t="shared" si="167"/>
        <v>41.583333333333336</v>
      </c>
      <c r="S2672" s="12" t="s">
        <v>8318</v>
      </c>
      <c r="T2672" t="s">
        <v>8355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7">
        <v>25000</v>
      </c>
      <c r="E2673">
        <v>2836</v>
      </c>
      <c r="F2673" t="s">
        <v>8221</v>
      </c>
      <c r="G2673" t="s">
        <v>8224</v>
      </c>
      <c r="H2673" t="s">
        <v>8246</v>
      </c>
      <c r="I2673" s="9">
        <v>1419017880</v>
      </c>
      <c r="J2673">
        <v>1416419916</v>
      </c>
      <c r="K2673" t="b">
        <v>1</v>
      </c>
      <c r="L2673">
        <v>84</v>
      </c>
      <c r="M2673" t="b">
        <v>0</v>
      </c>
      <c r="N2673" s="11">
        <f t="shared" si="166"/>
        <v>11.343999999999999</v>
      </c>
      <c r="O2673" s="22">
        <f t="shared" si="164"/>
        <v>41962.749027777783</v>
      </c>
      <c r="P2673" s="18">
        <f t="shared" si="165"/>
        <v>41992.818055555559</v>
      </c>
      <c r="Q2673" t="s">
        <v>8302</v>
      </c>
      <c r="R2673" s="7">
        <f t="shared" si="167"/>
        <v>33.761904761904759</v>
      </c>
      <c r="S2673" s="12" t="s">
        <v>8318</v>
      </c>
      <c r="T2673" t="s">
        <v>8355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7">
        <v>10000</v>
      </c>
      <c r="E2674">
        <v>3319</v>
      </c>
      <c r="F2674" t="s">
        <v>8221</v>
      </c>
      <c r="G2674" t="s">
        <v>8224</v>
      </c>
      <c r="H2674" t="s">
        <v>8246</v>
      </c>
      <c r="I2674" s="9">
        <v>1451282400</v>
      </c>
      <c r="J2674">
        <v>1449436390</v>
      </c>
      <c r="K2674" t="b">
        <v>1</v>
      </c>
      <c r="L2674">
        <v>47</v>
      </c>
      <c r="M2674" t="b">
        <v>0</v>
      </c>
      <c r="N2674" s="11">
        <f t="shared" si="166"/>
        <v>33.19</v>
      </c>
      <c r="O2674" s="22">
        <f t="shared" si="164"/>
        <v>42344.884143518517</v>
      </c>
      <c r="P2674" s="18">
        <f t="shared" si="165"/>
        <v>42366.25</v>
      </c>
      <c r="Q2674" t="s">
        <v>8302</v>
      </c>
      <c r="R2674" s="7">
        <f t="shared" si="167"/>
        <v>70.61702127659575</v>
      </c>
      <c r="S2674" s="12" t="s">
        <v>8318</v>
      </c>
      <c r="T2674" t="s">
        <v>8355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7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9">
        <v>1414622700</v>
      </c>
      <c r="J2675">
        <v>1412081999</v>
      </c>
      <c r="K2675" t="b">
        <v>1</v>
      </c>
      <c r="L2675">
        <v>66</v>
      </c>
      <c r="M2675" t="b">
        <v>0</v>
      </c>
      <c r="N2675" s="11">
        <f t="shared" si="166"/>
        <v>27.58</v>
      </c>
      <c r="O2675" s="22">
        <f t="shared" si="164"/>
        <v>41912.541655092595</v>
      </c>
      <c r="P2675" s="18">
        <f t="shared" si="165"/>
        <v>41941.947916666664</v>
      </c>
      <c r="Q2675" t="s">
        <v>8302</v>
      </c>
      <c r="R2675" s="7">
        <f t="shared" si="167"/>
        <v>167.15151515151516</v>
      </c>
      <c r="S2675" s="12" t="s">
        <v>8318</v>
      </c>
      <c r="T2675" t="s">
        <v>8355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7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9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>
        <f t="shared" si="166"/>
        <v>62.839999999999996</v>
      </c>
      <c r="O2676" s="22">
        <f t="shared" si="164"/>
        <v>42529.632754629631</v>
      </c>
      <c r="P2676" s="18">
        <f t="shared" si="165"/>
        <v>42556.207638888889</v>
      </c>
      <c r="Q2676" t="s">
        <v>8302</v>
      </c>
      <c r="R2676" s="7">
        <f t="shared" si="167"/>
        <v>128.61988304093566</v>
      </c>
      <c r="S2676" s="12" t="s">
        <v>8318</v>
      </c>
      <c r="T2676" t="s">
        <v>8355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9">
        <v>1415655289</v>
      </c>
      <c r="J2677">
        <v>1413059689</v>
      </c>
      <c r="K2677" t="b">
        <v>1</v>
      </c>
      <c r="L2677">
        <v>29</v>
      </c>
      <c r="M2677" t="b">
        <v>0</v>
      </c>
      <c r="N2677" s="11">
        <f t="shared" si="166"/>
        <v>7.5880000000000001</v>
      </c>
      <c r="O2677" s="22">
        <f t="shared" si="164"/>
        <v>41923.857511574075</v>
      </c>
      <c r="P2677" s="18">
        <f t="shared" si="165"/>
        <v>41953.899178240739</v>
      </c>
      <c r="Q2677" t="s">
        <v>8302</v>
      </c>
      <c r="R2677" s="7">
        <f t="shared" si="167"/>
        <v>65.41379310344827</v>
      </c>
      <c r="S2677" s="12" t="s">
        <v>8318</v>
      </c>
      <c r="T2677" t="s">
        <v>8355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7">
        <v>2100</v>
      </c>
      <c r="E2678">
        <v>1058</v>
      </c>
      <c r="F2678" t="s">
        <v>8221</v>
      </c>
      <c r="G2678" t="s">
        <v>8229</v>
      </c>
      <c r="H2678" t="s">
        <v>8251</v>
      </c>
      <c r="I2678" s="9">
        <v>1463929174</v>
      </c>
      <c r="J2678">
        <v>1461337174</v>
      </c>
      <c r="K2678" t="b">
        <v>0</v>
      </c>
      <c r="L2678">
        <v>9</v>
      </c>
      <c r="M2678" t="b">
        <v>0</v>
      </c>
      <c r="N2678" s="11">
        <f t="shared" si="166"/>
        <v>50.38095238095238</v>
      </c>
      <c r="O2678" s="22">
        <f t="shared" si="164"/>
        <v>42482.624699074076</v>
      </c>
      <c r="P2678" s="18">
        <f t="shared" si="165"/>
        <v>42512.624699074076</v>
      </c>
      <c r="Q2678" t="s">
        <v>8302</v>
      </c>
      <c r="R2678" s="7">
        <f t="shared" si="167"/>
        <v>117.55555555555556</v>
      </c>
      <c r="S2678" s="12" t="s">
        <v>8318</v>
      </c>
      <c r="T2678" t="s">
        <v>8355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7">
        <v>19500</v>
      </c>
      <c r="E2679">
        <v>3415</v>
      </c>
      <c r="F2679" t="s">
        <v>8221</v>
      </c>
      <c r="G2679" t="s">
        <v>8224</v>
      </c>
      <c r="H2679" t="s">
        <v>8246</v>
      </c>
      <c r="I2679" s="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>
        <f t="shared" si="166"/>
        <v>17.512820512820511</v>
      </c>
      <c r="O2679" s="22">
        <f t="shared" si="164"/>
        <v>41793.029432870368</v>
      </c>
      <c r="P2679" s="18">
        <f t="shared" si="165"/>
        <v>41823.029432870368</v>
      </c>
      <c r="Q2679" t="s">
        <v>8302</v>
      </c>
      <c r="R2679" s="7">
        <f t="shared" si="167"/>
        <v>126.48148148148148</v>
      </c>
      <c r="S2679" s="12" t="s">
        <v>8318</v>
      </c>
      <c r="T2679" t="s">
        <v>8355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7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9">
        <v>1443121765</v>
      </c>
      <c r="J2680">
        <v>1440529765</v>
      </c>
      <c r="K2680" t="b">
        <v>0</v>
      </c>
      <c r="L2680">
        <v>2</v>
      </c>
      <c r="M2680" t="b">
        <v>0</v>
      </c>
      <c r="N2680" s="11">
        <f t="shared" si="166"/>
        <v>1.375E-2</v>
      </c>
      <c r="O2680" s="22">
        <f t="shared" si="164"/>
        <v>42241.798206018517</v>
      </c>
      <c r="P2680" s="18">
        <f t="shared" si="165"/>
        <v>42271.798206018517</v>
      </c>
      <c r="Q2680" t="s">
        <v>8302</v>
      </c>
      <c r="R2680" s="7">
        <f t="shared" si="167"/>
        <v>550</v>
      </c>
      <c r="S2680" s="12" t="s">
        <v>8318</v>
      </c>
      <c r="T2680" t="s">
        <v>8355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7">
        <v>40000</v>
      </c>
      <c r="E2681">
        <v>132</v>
      </c>
      <c r="F2681" t="s">
        <v>8221</v>
      </c>
      <c r="G2681" t="s">
        <v>8224</v>
      </c>
      <c r="H2681" t="s">
        <v>8246</v>
      </c>
      <c r="I2681" s="9">
        <v>1425081694</v>
      </c>
      <c r="J2681">
        <v>1422489694</v>
      </c>
      <c r="K2681" t="b">
        <v>0</v>
      </c>
      <c r="L2681">
        <v>3</v>
      </c>
      <c r="M2681" t="b">
        <v>0</v>
      </c>
      <c r="N2681" s="11">
        <f t="shared" si="166"/>
        <v>0.33</v>
      </c>
      <c r="O2681" s="22">
        <f t="shared" si="164"/>
        <v>42033.001087962963</v>
      </c>
      <c r="P2681" s="18">
        <f t="shared" si="165"/>
        <v>42063.001087962963</v>
      </c>
      <c r="Q2681" t="s">
        <v>8302</v>
      </c>
      <c r="R2681" s="7">
        <f t="shared" si="167"/>
        <v>44</v>
      </c>
      <c r="S2681" s="12" t="s">
        <v>8318</v>
      </c>
      <c r="T2681" t="s">
        <v>8355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7">
        <v>32000</v>
      </c>
      <c r="E2682">
        <v>276</v>
      </c>
      <c r="F2682" t="s">
        <v>8221</v>
      </c>
      <c r="G2682" t="s">
        <v>8227</v>
      </c>
      <c r="H2682" t="s">
        <v>8249</v>
      </c>
      <c r="I2682" s="9">
        <v>1459915491</v>
      </c>
      <c r="J2682">
        <v>1457327091</v>
      </c>
      <c r="K2682" t="b">
        <v>0</v>
      </c>
      <c r="L2682">
        <v>4</v>
      </c>
      <c r="M2682" t="b">
        <v>0</v>
      </c>
      <c r="N2682" s="11">
        <f t="shared" si="166"/>
        <v>0.86250000000000004</v>
      </c>
      <c r="O2682" s="22">
        <f t="shared" si="164"/>
        <v>42436.211701388893</v>
      </c>
      <c r="P2682" s="18">
        <f t="shared" si="165"/>
        <v>42466.170034722221</v>
      </c>
      <c r="Q2682" t="s">
        <v>8302</v>
      </c>
      <c r="R2682" s="7">
        <f t="shared" si="167"/>
        <v>69</v>
      </c>
      <c r="S2682" s="12" t="s">
        <v>8318</v>
      </c>
      <c r="T2682" t="s">
        <v>8355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7">
        <v>8000</v>
      </c>
      <c r="E2683">
        <v>55</v>
      </c>
      <c r="F2683" t="s">
        <v>8221</v>
      </c>
      <c r="G2683" t="s">
        <v>8224</v>
      </c>
      <c r="H2683" t="s">
        <v>8246</v>
      </c>
      <c r="I2683" s="9">
        <v>1405027750</v>
      </c>
      <c r="J2683">
        <v>1402867750</v>
      </c>
      <c r="K2683" t="b">
        <v>0</v>
      </c>
      <c r="L2683">
        <v>2</v>
      </c>
      <c r="M2683" t="b">
        <v>0</v>
      </c>
      <c r="N2683" s="11">
        <f t="shared" si="166"/>
        <v>0.6875</v>
      </c>
      <c r="O2683" s="22">
        <f t="shared" si="164"/>
        <v>41805.895254629628</v>
      </c>
      <c r="P2683" s="18">
        <f t="shared" si="165"/>
        <v>41830.895254629628</v>
      </c>
      <c r="Q2683" t="s">
        <v>8284</v>
      </c>
      <c r="R2683" s="7">
        <f t="shared" si="167"/>
        <v>27.5</v>
      </c>
      <c r="S2683" s="12" t="s">
        <v>8335</v>
      </c>
      <c r="T2683" t="s">
        <v>8336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7">
        <v>6000</v>
      </c>
      <c r="E2684">
        <v>1698</v>
      </c>
      <c r="F2684" t="s">
        <v>8221</v>
      </c>
      <c r="G2684" t="s">
        <v>8224</v>
      </c>
      <c r="H2684" t="s">
        <v>8246</v>
      </c>
      <c r="I2684" s="9">
        <v>1416635940</v>
      </c>
      <c r="J2684">
        <v>1413838540</v>
      </c>
      <c r="K2684" t="b">
        <v>0</v>
      </c>
      <c r="L2684">
        <v>20</v>
      </c>
      <c r="M2684" t="b">
        <v>0</v>
      </c>
      <c r="N2684" s="11">
        <f t="shared" si="166"/>
        <v>28.299999999999997</v>
      </c>
      <c r="O2684" s="22">
        <f t="shared" si="164"/>
        <v>41932.871990740743</v>
      </c>
      <c r="P2684" s="18">
        <f t="shared" si="165"/>
        <v>41965.249305555553</v>
      </c>
      <c r="Q2684" t="s">
        <v>8284</v>
      </c>
      <c r="R2684" s="7">
        <f t="shared" si="167"/>
        <v>84.9</v>
      </c>
      <c r="S2684" s="12" t="s">
        <v>8335</v>
      </c>
      <c r="T2684" t="s">
        <v>8336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7">
        <v>15000</v>
      </c>
      <c r="E2685">
        <v>36</v>
      </c>
      <c r="F2685" t="s">
        <v>8221</v>
      </c>
      <c r="G2685" t="s">
        <v>8224</v>
      </c>
      <c r="H2685" t="s">
        <v>8246</v>
      </c>
      <c r="I2685" s="9">
        <v>1425233240</v>
      </c>
      <c r="J2685">
        <v>1422641240</v>
      </c>
      <c r="K2685" t="b">
        <v>0</v>
      </c>
      <c r="L2685">
        <v>3</v>
      </c>
      <c r="M2685" t="b">
        <v>0</v>
      </c>
      <c r="N2685" s="11">
        <f t="shared" si="166"/>
        <v>0.24</v>
      </c>
      <c r="O2685" s="22">
        <f t="shared" si="164"/>
        <v>42034.75509259259</v>
      </c>
      <c r="P2685" s="18">
        <f t="shared" si="165"/>
        <v>42064.75509259259</v>
      </c>
      <c r="Q2685" t="s">
        <v>8284</v>
      </c>
      <c r="R2685" s="7">
        <f t="shared" si="167"/>
        <v>12</v>
      </c>
      <c r="S2685" s="12" t="s">
        <v>8335</v>
      </c>
      <c r="T2685" t="s">
        <v>8336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7">
        <v>70000</v>
      </c>
      <c r="E2686">
        <v>800</v>
      </c>
      <c r="F2686" t="s">
        <v>8221</v>
      </c>
      <c r="G2686" t="s">
        <v>8224</v>
      </c>
      <c r="H2686" t="s">
        <v>8246</v>
      </c>
      <c r="I2686" s="9">
        <v>1407621425</v>
      </c>
      <c r="J2686">
        <v>1404165425</v>
      </c>
      <c r="K2686" t="b">
        <v>0</v>
      </c>
      <c r="L2686">
        <v>4</v>
      </c>
      <c r="M2686" t="b">
        <v>0</v>
      </c>
      <c r="N2686" s="11">
        <f t="shared" si="166"/>
        <v>1.1428571428571428</v>
      </c>
      <c r="O2686" s="22">
        <f t="shared" si="164"/>
        <v>41820.914641203701</v>
      </c>
      <c r="P2686" s="18">
        <f t="shared" si="165"/>
        <v>41860.914641203701</v>
      </c>
      <c r="Q2686" t="s">
        <v>8284</v>
      </c>
      <c r="R2686" s="7">
        <f t="shared" si="167"/>
        <v>200</v>
      </c>
      <c r="S2686" s="12" t="s">
        <v>8335</v>
      </c>
      <c r="T2686" t="s">
        <v>8336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7">
        <v>50000</v>
      </c>
      <c r="E2687">
        <v>10</v>
      </c>
      <c r="F2687" t="s">
        <v>8221</v>
      </c>
      <c r="G2687" t="s">
        <v>8224</v>
      </c>
      <c r="H2687" t="s">
        <v>8246</v>
      </c>
      <c r="I2687" s="9">
        <v>1430149330</v>
      </c>
      <c r="J2687">
        <v>1424968930</v>
      </c>
      <c r="K2687" t="b">
        <v>0</v>
      </c>
      <c r="L2687">
        <v>1</v>
      </c>
      <c r="M2687" t="b">
        <v>0</v>
      </c>
      <c r="N2687" s="11">
        <f t="shared" si="166"/>
        <v>0.02</v>
      </c>
      <c r="O2687" s="22">
        <f t="shared" si="164"/>
        <v>42061.69594907407</v>
      </c>
      <c r="P2687" s="18">
        <f t="shared" si="165"/>
        <v>42121.654282407413</v>
      </c>
      <c r="Q2687" t="s">
        <v>8284</v>
      </c>
      <c r="R2687" s="7">
        <f t="shared" si="167"/>
        <v>10</v>
      </c>
      <c r="S2687" s="12" t="s">
        <v>8335</v>
      </c>
      <c r="T2687" t="s">
        <v>8336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7">
        <v>30000</v>
      </c>
      <c r="E2688">
        <v>0</v>
      </c>
      <c r="F2688" t="s">
        <v>8221</v>
      </c>
      <c r="G2688" t="s">
        <v>8224</v>
      </c>
      <c r="H2688" t="s">
        <v>8246</v>
      </c>
      <c r="I2688" s="9">
        <v>1412119423</v>
      </c>
      <c r="J2688">
        <v>1410391423</v>
      </c>
      <c r="K2688" t="b">
        <v>0</v>
      </c>
      <c r="L2688">
        <v>0</v>
      </c>
      <c r="M2688" t="b">
        <v>0</v>
      </c>
      <c r="N2688" s="11">
        <f t="shared" si="166"/>
        <v>0</v>
      </c>
      <c r="O2688" s="22">
        <f t="shared" si="164"/>
        <v>41892.974803240737</v>
      </c>
      <c r="P2688" s="18">
        <f t="shared" si="165"/>
        <v>41912.974803240737</v>
      </c>
      <c r="Q2688" t="s">
        <v>8284</v>
      </c>
      <c r="R2688" s="7" t="e">
        <f t="shared" si="167"/>
        <v>#DIV/0!</v>
      </c>
      <c r="S2688" s="12" t="s">
        <v>8335</v>
      </c>
      <c r="T2688" t="s">
        <v>8336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7">
        <v>15000</v>
      </c>
      <c r="E2689">
        <v>0</v>
      </c>
      <c r="F2689" t="s">
        <v>8221</v>
      </c>
      <c r="G2689" t="s">
        <v>8224</v>
      </c>
      <c r="H2689" t="s">
        <v>8246</v>
      </c>
      <c r="I2689" s="9">
        <v>1435591318</v>
      </c>
      <c r="J2689">
        <v>1432999318</v>
      </c>
      <c r="K2689" t="b">
        <v>0</v>
      </c>
      <c r="L2689">
        <v>0</v>
      </c>
      <c r="M2689" t="b">
        <v>0</v>
      </c>
      <c r="N2689" s="11">
        <f t="shared" si="166"/>
        <v>0</v>
      </c>
      <c r="O2689" s="22">
        <f t="shared" si="164"/>
        <v>42154.64025462963</v>
      </c>
      <c r="P2689" s="18">
        <f t="shared" si="165"/>
        <v>42184.64025462963</v>
      </c>
      <c r="Q2689" t="s">
        <v>8284</v>
      </c>
      <c r="R2689" s="7" t="e">
        <f t="shared" si="167"/>
        <v>#DIV/0!</v>
      </c>
      <c r="S2689" s="12" t="s">
        <v>8335</v>
      </c>
      <c r="T2689" t="s">
        <v>8336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7">
        <v>50000</v>
      </c>
      <c r="E2690">
        <v>74</v>
      </c>
      <c r="F2690" t="s">
        <v>8221</v>
      </c>
      <c r="G2690" t="s">
        <v>8224</v>
      </c>
      <c r="H2690" t="s">
        <v>8246</v>
      </c>
      <c r="I2690" s="9">
        <v>1424746800</v>
      </c>
      <c r="J2690">
        <v>1422067870</v>
      </c>
      <c r="K2690" t="b">
        <v>0</v>
      </c>
      <c r="L2690">
        <v>14</v>
      </c>
      <c r="M2690" t="b">
        <v>0</v>
      </c>
      <c r="N2690" s="11">
        <f t="shared" si="166"/>
        <v>0.14799999999999999</v>
      </c>
      <c r="O2690" s="22">
        <f t="shared" ref="O2690:O2753" si="168">(((J2690/60)/60)/24)+DATE(1970,1,1)</f>
        <v>42028.118865740747</v>
      </c>
      <c r="P2690" s="18">
        <f t="shared" ref="P2690:P2753" si="169">(((I2690/60)/60)/24)+DATE(1970,1,1)</f>
        <v>42059.125</v>
      </c>
      <c r="Q2690" t="s">
        <v>8284</v>
      </c>
      <c r="R2690" s="7">
        <f t="shared" si="167"/>
        <v>5.2857142857142856</v>
      </c>
      <c r="S2690" s="12" t="s">
        <v>8335</v>
      </c>
      <c r="T2690" t="s">
        <v>8336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7">
        <v>35000</v>
      </c>
      <c r="E2691">
        <v>1</v>
      </c>
      <c r="F2691" t="s">
        <v>8221</v>
      </c>
      <c r="G2691" t="s">
        <v>8224</v>
      </c>
      <c r="H2691" t="s">
        <v>8246</v>
      </c>
      <c r="I2691" s="9">
        <v>1469919890</v>
      </c>
      <c r="J2691">
        <v>1467327890</v>
      </c>
      <c r="K2691" t="b">
        <v>0</v>
      </c>
      <c r="L2691">
        <v>1</v>
      </c>
      <c r="M2691" t="b">
        <v>0</v>
      </c>
      <c r="N2691" s="11">
        <f t="shared" ref="N2691:N2754" si="170">E2691/D2691*100</f>
        <v>2.8571428571428571E-3</v>
      </c>
      <c r="O2691" s="22">
        <f t="shared" si="168"/>
        <v>42551.961689814809</v>
      </c>
      <c r="P2691" s="18">
        <f t="shared" si="169"/>
        <v>42581.961689814809</v>
      </c>
      <c r="Q2691" t="s">
        <v>8284</v>
      </c>
      <c r="R2691" s="7">
        <f t="shared" ref="R2691:R2754" si="171">E2691/L2691</f>
        <v>1</v>
      </c>
      <c r="S2691" s="12" t="s">
        <v>8335</v>
      </c>
      <c r="T2691" t="s">
        <v>8336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7">
        <v>80000</v>
      </c>
      <c r="E2692">
        <v>8586</v>
      </c>
      <c r="F2692" t="s">
        <v>8221</v>
      </c>
      <c r="G2692" t="s">
        <v>8224</v>
      </c>
      <c r="H2692" t="s">
        <v>8246</v>
      </c>
      <c r="I2692" s="9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>
        <f t="shared" si="170"/>
        <v>10.7325</v>
      </c>
      <c r="O2692" s="22">
        <f t="shared" si="168"/>
        <v>42113.105046296296</v>
      </c>
      <c r="P2692" s="18">
        <f t="shared" si="169"/>
        <v>42158.105046296296</v>
      </c>
      <c r="Q2692" t="s">
        <v>8284</v>
      </c>
      <c r="R2692" s="7">
        <f t="shared" si="171"/>
        <v>72.762711864406782</v>
      </c>
      <c r="S2692" s="12" t="s">
        <v>8335</v>
      </c>
      <c r="T2692" t="s">
        <v>8336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7">
        <v>65000</v>
      </c>
      <c r="E2693">
        <v>35</v>
      </c>
      <c r="F2693" t="s">
        <v>8221</v>
      </c>
      <c r="G2693" t="s">
        <v>8229</v>
      </c>
      <c r="H2693" t="s">
        <v>8251</v>
      </c>
      <c r="I2693" s="9">
        <v>1431278557</v>
      </c>
      <c r="J2693">
        <v>1427390557</v>
      </c>
      <c r="K2693" t="b">
        <v>0</v>
      </c>
      <c r="L2693">
        <v>2</v>
      </c>
      <c r="M2693" t="b">
        <v>0</v>
      </c>
      <c r="N2693" s="11">
        <f t="shared" si="170"/>
        <v>5.3846153846153842E-2</v>
      </c>
      <c r="O2693" s="22">
        <f t="shared" si="168"/>
        <v>42089.724039351851</v>
      </c>
      <c r="P2693" s="18">
        <f t="shared" si="169"/>
        <v>42134.724039351851</v>
      </c>
      <c r="Q2693" t="s">
        <v>8284</v>
      </c>
      <c r="R2693" s="7">
        <f t="shared" si="171"/>
        <v>17.5</v>
      </c>
      <c r="S2693" s="12" t="s">
        <v>8335</v>
      </c>
      <c r="T2693" t="s">
        <v>8336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7">
        <v>3500</v>
      </c>
      <c r="E2694">
        <v>25</v>
      </c>
      <c r="F2694" t="s">
        <v>8221</v>
      </c>
      <c r="G2694" t="s">
        <v>8224</v>
      </c>
      <c r="H2694" t="s">
        <v>8246</v>
      </c>
      <c r="I2694" s="9">
        <v>1427266860</v>
      </c>
      <c r="J2694">
        <v>1424678460</v>
      </c>
      <c r="K2694" t="b">
        <v>0</v>
      </c>
      <c r="L2694">
        <v>1</v>
      </c>
      <c r="M2694" t="b">
        <v>0</v>
      </c>
      <c r="N2694" s="11">
        <f t="shared" si="170"/>
        <v>0.7142857142857143</v>
      </c>
      <c r="O2694" s="22">
        <f t="shared" si="168"/>
        <v>42058.334027777775</v>
      </c>
      <c r="P2694" s="18">
        <f t="shared" si="169"/>
        <v>42088.292361111111</v>
      </c>
      <c r="Q2694" t="s">
        <v>8284</v>
      </c>
      <c r="R2694" s="7">
        <f t="shared" si="171"/>
        <v>25</v>
      </c>
      <c r="S2694" s="12" t="s">
        <v>8335</v>
      </c>
      <c r="T2694" t="s">
        <v>8336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7">
        <v>5000</v>
      </c>
      <c r="E2695">
        <v>40</v>
      </c>
      <c r="F2695" t="s">
        <v>8221</v>
      </c>
      <c r="G2695" t="s">
        <v>8224</v>
      </c>
      <c r="H2695" t="s">
        <v>8246</v>
      </c>
      <c r="I2695" s="9">
        <v>1407899966</v>
      </c>
      <c r="J2695">
        <v>1405307966</v>
      </c>
      <c r="K2695" t="b">
        <v>0</v>
      </c>
      <c r="L2695">
        <v>3</v>
      </c>
      <c r="M2695" t="b">
        <v>0</v>
      </c>
      <c r="N2695" s="11">
        <f t="shared" si="170"/>
        <v>0.8</v>
      </c>
      <c r="O2695" s="22">
        <f t="shared" si="168"/>
        <v>41834.138495370367</v>
      </c>
      <c r="P2695" s="18">
        <f t="shared" si="169"/>
        <v>41864.138495370367</v>
      </c>
      <c r="Q2695" t="s">
        <v>8284</v>
      </c>
      <c r="R2695" s="7">
        <f t="shared" si="171"/>
        <v>13.333333333333334</v>
      </c>
      <c r="S2695" s="12" t="s">
        <v>8335</v>
      </c>
      <c r="T2695" t="s">
        <v>8336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7">
        <v>30000</v>
      </c>
      <c r="E2696">
        <v>1</v>
      </c>
      <c r="F2696" t="s">
        <v>8221</v>
      </c>
      <c r="G2696" t="s">
        <v>8224</v>
      </c>
      <c r="H2696" t="s">
        <v>8246</v>
      </c>
      <c r="I2696" s="9">
        <v>1411701739</v>
      </c>
      <c r="J2696">
        <v>1409109739</v>
      </c>
      <c r="K2696" t="b">
        <v>0</v>
      </c>
      <c r="L2696">
        <v>1</v>
      </c>
      <c r="M2696" t="b">
        <v>0</v>
      </c>
      <c r="N2696" s="11">
        <f t="shared" si="170"/>
        <v>3.3333333333333335E-3</v>
      </c>
      <c r="O2696" s="22">
        <f t="shared" si="168"/>
        <v>41878.140497685185</v>
      </c>
      <c r="P2696" s="18">
        <f t="shared" si="169"/>
        <v>41908.140497685185</v>
      </c>
      <c r="Q2696" t="s">
        <v>8284</v>
      </c>
      <c r="R2696" s="7">
        <f t="shared" si="171"/>
        <v>1</v>
      </c>
      <c r="S2696" s="12" t="s">
        <v>8335</v>
      </c>
      <c r="T2696" t="s">
        <v>8336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7">
        <v>15000</v>
      </c>
      <c r="E2697">
        <v>71</v>
      </c>
      <c r="F2697" t="s">
        <v>8221</v>
      </c>
      <c r="G2697" t="s">
        <v>8224</v>
      </c>
      <c r="H2697" t="s">
        <v>8246</v>
      </c>
      <c r="I2697" s="9">
        <v>1428981718</v>
      </c>
      <c r="J2697">
        <v>1423801318</v>
      </c>
      <c r="K2697" t="b">
        <v>0</v>
      </c>
      <c r="L2697">
        <v>3</v>
      </c>
      <c r="M2697" t="b">
        <v>0</v>
      </c>
      <c r="N2697" s="11">
        <f t="shared" si="170"/>
        <v>0.47333333333333333</v>
      </c>
      <c r="O2697" s="22">
        <f t="shared" si="168"/>
        <v>42048.181921296295</v>
      </c>
      <c r="P2697" s="18">
        <f t="shared" si="169"/>
        <v>42108.14025462963</v>
      </c>
      <c r="Q2697" t="s">
        <v>8284</v>
      </c>
      <c r="R2697" s="7">
        <f t="shared" si="171"/>
        <v>23.666666666666668</v>
      </c>
      <c r="S2697" s="12" t="s">
        <v>8335</v>
      </c>
      <c r="T2697" t="s">
        <v>8336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7">
        <v>60000</v>
      </c>
      <c r="E2698">
        <v>3390</v>
      </c>
      <c r="F2698" t="s">
        <v>8221</v>
      </c>
      <c r="G2698" t="s">
        <v>8224</v>
      </c>
      <c r="H2698" t="s">
        <v>8246</v>
      </c>
      <c r="I2698" s="9">
        <v>1419538560</v>
      </c>
      <c r="J2698">
        <v>1416600960</v>
      </c>
      <c r="K2698" t="b">
        <v>0</v>
      </c>
      <c r="L2698">
        <v>38</v>
      </c>
      <c r="M2698" t="b">
        <v>0</v>
      </c>
      <c r="N2698" s="11">
        <f t="shared" si="170"/>
        <v>5.65</v>
      </c>
      <c r="O2698" s="22">
        <f t="shared" si="168"/>
        <v>41964.844444444447</v>
      </c>
      <c r="P2698" s="18">
        <f t="shared" si="169"/>
        <v>41998.844444444447</v>
      </c>
      <c r="Q2698" t="s">
        <v>8284</v>
      </c>
      <c r="R2698" s="7">
        <f t="shared" si="171"/>
        <v>89.21052631578948</v>
      </c>
      <c r="S2698" s="12" t="s">
        <v>8335</v>
      </c>
      <c r="T2698" t="s">
        <v>8336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7">
        <v>23000</v>
      </c>
      <c r="E2699">
        <v>6061</v>
      </c>
      <c r="F2699" t="s">
        <v>8221</v>
      </c>
      <c r="G2699" t="s">
        <v>8224</v>
      </c>
      <c r="H2699" t="s">
        <v>8246</v>
      </c>
      <c r="I2699" s="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>
        <f t="shared" si="170"/>
        <v>26.35217391304348</v>
      </c>
      <c r="O2699" s="22">
        <f t="shared" si="168"/>
        <v>42187.940081018518</v>
      </c>
      <c r="P2699" s="18">
        <f t="shared" si="169"/>
        <v>42218.916666666672</v>
      </c>
      <c r="Q2699" t="s">
        <v>8284</v>
      </c>
      <c r="R2699" s="7">
        <f t="shared" si="171"/>
        <v>116.55769230769231</v>
      </c>
      <c r="S2699" s="12" t="s">
        <v>8335</v>
      </c>
      <c r="T2699" t="s">
        <v>8336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7">
        <v>8000</v>
      </c>
      <c r="E2700">
        <v>26.01</v>
      </c>
      <c r="F2700" t="s">
        <v>8221</v>
      </c>
      <c r="G2700" t="s">
        <v>8224</v>
      </c>
      <c r="H2700" t="s">
        <v>8246</v>
      </c>
      <c r="I2700" s="9">
        <v>1403904808</v>
      </c>
      <c r="J2700">
        <v>1401312808</v>
      </c>
      <c r="K2700" t="b">
        <v>0</v>
      </c>
      <c r="L2700">
        <v>2</v>
      </c>
      <c r="M2700" t="b">
        <v>0</v>
      </c>
      <c r="N2700" s="11">
        <f t="shared" si="170"/>
        <v>0.325125</v>
      </c>
      <c r="O2700" s="22">
        <f t="shared" si="168"/>
        <v>41787.898240740738</v>
      </c>
      <c r="P2700" s="18">
        <f t="shared" si="169"/>
        <v>41817.898240740738</v>
      </c>
      <c r="Q2700" t="s">
        <v>8284</v>
      </c>
      <c r="R2700" s="7">
        <f t="shared" si="171"/>
        <v>13.005000000000001</v>
      </c>
      <c r="S2700" s="12" t="s">
        <v>8335</v>
      </c>
      <c r="T2700" t="s">
        <v>8336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7">
        <v>2</v>
      </c>
      <c r="E2701">
        <v>0</v>
      </c>
      <c r="F2701" t="s">
        <v>8221</v>
      </c>
      <c r="G2701" t="s">
        <v>8229</v>
      </c>
      <c r="H2701" t="s">
        <v>8251</v>
      </c>
      <c r="I2701" s="9">
        <v>1407533463</v>
      </c>
      <c r="J2701">
        <v>1404941463</v>
      </c>
      <c r="K2701" t="b">
        <v>0</v>
      </c>
      <c r="L2701">
        <v>0</v>
      </c>
      <c r="M2701" t="b">
        <v>0</v>
      </c>
      <c r="N2701" s="11">
        <f t="shared" si="170"/>
        <v>0</v>
      </c>
      <c r="O2701" s="22">
        <f t="shared" si="168"/>
        <v>41829.896562499998</v>
      </c>
      <c r="P2701" s="18">
        <f t="shared" si="169"/>
        <v>41859.896562499998</v>
      </c>
      <c r="Q2701" t="s">
        <v>8284</v>
      </c>
      <c r="R2701" s="7" t="e">
        <f t="shared" si="171"/>
        <v>#DIV/0!</v>
      </c>
      <c r="S2701" s="12" t="s">
        <v>8335</v>
      </c>
      <c r="T2701" t="s">
        <v>8336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7">
        <v>9999</v>
      </c>
      <c r="E2702">
        <v>70</v>
      </c>
      <c r="F2702" t="s">
        <v>8221</v>
      </c>
      <c r="G2702" t="s">
        <v>8224</v>
      </c>
      <c r="H2702" t="s">
        <v>8246</v>
      </c>
      <c r="I2702" s="9">
        <v>1411073972</v>
      </c>
      <c r="J2702">
        <v>1408481972</v>
      </c>
      <c r="K2702" t="b">
        <v>0</v>
      </c>
      <c r="L2702">
        <v>4</v>
      </c>
      <c r="M2702" t="b">
        <v>0</v>
      </c>
      <c r="N2702" s="11">
        <f t="shared" si="170"/>
        <v>0.7000700070007001</v>
      </c>
      <c r="O2702" s="22">
        <f t="shared" si="168"/>
        <v>41870.87467592593</v>
      </c>
      <c r="P2702" s="18">
        <f t="shared" si="169"/>
        <v>41900.87467592593</v>
      </c>
      <c r="Q2702" t="s">
        <v>8284</v>
      </c>
      <c r="R2702" s="7">
        <f t="shared" si="171"/>
        <v>17.5</v>
      </c>
      <c r="S2702" s="12" t="s">
        <v>8335</v>
      </c>
      <c r="T2702" t="s">
        <v>8336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7">
        <v>3400</v>
      </c>
      <c r="E2703">
        <v>1570</v>
      </c>
      <c r="F2703" t="s">
        <v>8222</v>
      </c>
      <c r="G2703" t="s">
        <v>8241</v>
      </c>
      <c r="H2703" t="s">
        <v>8249</v>
      </c>
      <c r="I2703" s="9">
        <v>1491586534</v>
      </c>
      <c r="J2703">
        <v>1488911734</v>
      </c>
      <c r="K2703" t="b">
        <v>0</v>
      </c>
      <c r="L2703">
        <v>46</v>
      </c>
      <c r="M2703" t="b">
        <v>0</v>
      </c>
      <c r="N2703" s="11">
        <f t="shared" si="170"/>
        <v>46.176470588235297</v>
      </c>
      <c r="O2703" s="22">
        <f t="shared" si="168"/>
        <v>42801.774699074071</v>
      </c>
      <c r="P2703" s="18">
        <f t="shared" si="169"/>
        <v>42832.733032407406</v>
      </c>
      <c r="Q2703" t="s">
        <v>8303</v>
      </c>
      <c r="R2703" s="7">
        <f t="shared" si="171"/>
        <v>34.130434782608695</v>
      </c>
      <c r="S2703" s="12" t="s">
        <v>8316</v>
      </c>
      <c r="T2703" t="s">
        <v>8356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7">
        <v>10000</v>
      </c>
      <c r="E2704">
        <v>3441</v>
      </c>
      <c r="F2704" t="s">
        <v>8222</v>
      </c>
      <c r="G2704" t="s">
        <v>8224</v>
      </c>
      <c r="H2704" t="s">
        <v>8246</v>
      </c>
      <c r="I2704" s="9">
        <v>1491416077</v>
      </c>
      <c r="J2704">
        <v>1488827677</v>
      </c>
      <c r="K2704" t="b">
        <v>1</v>
      </c>
      <c r="L2704">
        <v>26</v>
      </c>
      <c r="M2704" t="b">
        <v>0</v>
      </c>
      <c r="N2704" s="11">
        <f t="shared" si="170"/>
        <v>34.410000000000004</v>
      </c>
      <c r="O2704" s="22">
        <f t="shared" si="168"/>
        <v>42800.801817129628</v>
      </c>
      <c r="P2704" s="18">
        <f t="shared" si="169"/>
        <v>42830.760150462964</v>
      </c>
      <c r="Q2704" t="s">
        <v>8303</v>
      </c>
      <c r="R2704" s="7">
        <f t="shared" si="171"/>
        <v>132.34615384615384</v>
      </c>
      <c r="S2704" s="12" t="s">
        <v>8316</v>
      </c>
      <c r="T2704" t="s">
        <v>8356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7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9">
        <v>1490196830</v>
      </c>
      <c r="J2705">
        <v>1485016430</v>
      </c>
      <c r="K2705" t="b">
        <v>0</v>
      </c>
      <c r="L2705">
        <v>45</v>
      </c>
      <c r="M2705" t="b">
        <v>0</v>
      </c>
      <c r="N2705" s="11">
        <f t="shared" si="170"/>
        <v>103.75000000000001</v>
      </c>
      <c r="O2705" s="22">
        <f t="shared" si="168"/>
        <v>42756.690162037034</v>
      </c>
      <c r="P2705" s="18">
        <f t="shared" si="169"/>
        <v>42816.648495370369</v>
      </c>
      <c r="Q2705" t="s">
        <v>8303</v>
      </c>
      <c r="R2705" s="7">
        <f t="shared" si="171"/>
        <v>922.22222222222217</v>
      </c>
      <c r="S2705" s="12" t="s">
        <v>8316</v>
      </c>
      <c r="T2705" t="s">
        <v>8356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7">
        <v>19000</v>
      </c>
      <c r="E2706">
        <v>1145</v>
      </c>
      <c r="F2706" t="s">
        <v>8222</v>
      </c>
      <c r="G2706" t="s">
        <v>8224</v>
      </c>
      <c r="H2706" t="s">
        <v>8246</v>
      </c>
      <c r="I2706" s="9">
        <v>1491421314</v>
      </c>
      <c r="J2706">
        <v>1487709714</v>
      </c>
      <c r="K2706" t="b">
        <v>0</v>
      </c>
      <c r="L2706">
        <v>7</v>
      </c>
      <c r="M2706" t="b">
        <v>0</v>
      </c>
      <c r="N2706" s="11">
        <f t="shared" si="170"/>
        <v>6.0263157894736841</v>
      </c>
      <c r="O2706" s="22">
        <f t="shared" si="168"/>
        <v>42787.862430555557</v>
      </c>
      <c r="P2706" s="18">
        <f t="shared" si="169"/>
        <v>42830.820763888885</v>
      </c>
      <c r="Q2706" t="s">
        <v>8303</v>
      </c>
      <c r="R2706" s="7">
        <f t="shared" si="171"/>
        <v>163.57142857142858</v>
      </c>
      <c r="S2706" s="12" t="s">
        <v>8316</v>
      </c>
      <c r="T2706" t="s">
        <v>8356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9">
        <v>1490389158</v>
      </c>
      <c r="J2707">
        <v>1486504758</v>
      </c>
      <c r="K2707" t="b">
        <v>0</v>
      </c>
      <c r="L2707">
        <v>8</v>
      </c>
      <c r="M2707" t="b">
        <v>0</v>
      </c>
      <c r="N2707" s="11">
        <f t="shared" si="170"/>
        <v>10.539393939393939</v>
      </c>
      <c r="O2707" s="22">
        <f t="shared" si="168"/>
        <v>42773.916180555556</v>
      </c>
      <c r="P2707" s="18">
        <f t="shared" si="169"/>
        <v>42818.874513888892</v>
      </c>
      <c r="Q2707" t="s">
        <v>8303</v>
      </c>
      <c r="R2707" s="7">
        <f t="shared" si="171"/>
        <v>217.375</v>
      </c>
      <c r="S2707" s="12" t="s">
        <v>8316</v>
      </c>
      <c r="T2707" t="s">
        <v>8356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7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9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>
        <f t="shared" si="170"/>
        <v>112.29714285714284</v>
      </c>
      <c r="O2708" s="22">
        <f t="shared" si="168"/>
        <v>41899.294942129629</v>
      </c>
      <c r="P2708" s="18">
        <f t="shared" si="169"/>
        <v>41928.290972222225</v>
      </c>
      <c r="Q2708" t="s">
        <v>8303</v>
      </c>
      <c r="R2708" s="7">
        <f t="shared" si="171"/>
        <v>149.44486692015209</v>
      </c>
      <c r="S2708" s="12" t="s">
        <v>8316</v>
      </c>
      <c r="T2708" t="s">
        <v>8356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7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>
        <f t="shared" si="170"/>
        <v>350.84462500000001</v>
      </c>
      <c r="O2709" s="22">
        <f t="shared" si="168"/>
        <v>41391.782905092594</v>
      </c>
      <c r="P2709" s="18">
        <f t="shared" si="169"/>
        <v>41421.290972222225</v>
      </c>
      <c r="Q2709" t="s">
        <v>8303</v>
      </c>
      <c r="R2709" s="7">
        <f t="shared" si="171"/>
        <v>71.237487309644663</v>
      </c>
      <c r="S2709" s="12" t="s">
        <v>8316</v>
      </c>
      <c r="T2709" t="s">
        <v>8356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7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9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>
        <f t="shared" si="170"/>
        <v>233.21535</v>
      </c>
      <c r="O2710" s="22">
        <f t="shared" si="168"/>
        <v>42512.698217592595</v>
      </c>
      <c r="P2710" s="18">
        <f t="shared" si="169"/>
        <v>42572.698217592595</v>
      </c>
      <c r="Q2710" t="s">
        <v>8303</v>
      </c>
      <c r="R2710" s="7">
        <f t="shared" si="171"/>
        <v>44.464318398474738</v>
      </c>
      <c r="S2710" s="12" t="s">
        <v>8316</v>
      </c>
      <c r="T2710" t="s">
        <v>8356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7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9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>
        <f t="shared" si="170"/>
        <v>101.60599999999999</v>
      </c>
      <c r="O2711" s="22">
        <f t="shared" si="168"/>
        <v>42612.149780092594</v>
      </c>
      <c r="P2711" s="18">
        <f t="shared" si="169"/>
        <v>42647.165972222225</v>
      </c>
      <c r="Q2711" t="s">
        <v>8303</v>
      </c>
      <c r="R2711" s="7">
        <f t="shared" si="171"/>
        <v>164.94480519480518</v>
      </c>
      <c r="S2711" s="12" t="s">
        <v>8316</v>
      </c>
      <c r="T2711" t="s">
        <v>8356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7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9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>
        <f t="shared" si="170"/>
        <v>153.90035000000003</v>
      </c>
      <c r="O2712" s="22">
        <f t="shared" si="168"/>
        <v>41828.229490740741</v>
      </c>
      <c r="P2712" s="18">
        <f t="shared" si="169"/>
        <v>41860.083333333336</v>
      </c>
      <c r="Q2712" t="s">
        <v>8303</v>
      </c>
      <c r="R2712" s="7">
        <f t="shared" si="171"/>
        <v>84.871516544117654</v>
      </c>
      <c r="S2712" s="12" t="s">
        <v>8316</v>
      </c>
      <c r="T2712" t="s">
        <v>8356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7">
        <v>3910</v>
      </c>
      <c r="E2713">
        <v>3938</v>
      </c>
      <c r="F2713" t="s">
        <v>8219</v>
      </c>
      <c r="G2713" t="s">
        <v>8225</v>
      </c>
      <c r="H2713" t="s">
        <v>8247</v>
      </c>
      <c r="I2713" s="9">
        <v>1403301660</v>
      </c>
      <c r="J2713">
        <v>1400694790</v>
      </c>
      <c r="K2713" t="b">
        <v>1</v>
      </c>
      <c r="L2713">
        <v>73</v>
      </c>
      <c r="M2713" t="b">
        <v>1</v>
      </c>
      <c r="N2713" s="11">
        <f t="shared" si="170"/>
        <v>100.7161125319693</v>
      </c>
      <c r="O2713" s="22">
        <f t="shared" si="168"/>
        <v>41780.745254629634</v>
      </c>
      <c r="P2713" s="18">
        <f t="shared" si="169"/>
        <v>41810.917361111111</v>
      </c>
      <c r="Q2713" t="s">
        <v>8303</v>
      </c>
      <c r="R2713" s="7">
        <f t="shared" si="171"/>
        <v>53.945205479452056</v>
      </c>
      <c r="S2713" s="12" t="s">
        <v>8316</v>
      </c>
      <c r="T2713" t="s">
        <v>8356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7">
        <v>5500</v>
      </c>
      <c r="E2714">
        <v>7226</v>
      </c>
      <c r="F2714" t="s">
        <v>8219</v>
      </c>
      <c r="G2714" t="s">
        <v>8224</v>
      </c>
      <c r="H2714" t="s">
        <v>8246</v>
      </c>
      <c r="I2714" s="9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>
        <f t="shared" si="170"/>
        <v>131.38181818181818</v>
      </c>
      <c r="O2714" s="22">
        <f t="shared" si="168"/>
        <v>41432.062037037038</v>
      </c>
      <c r="P2714" s="18">
        <f t="shared" si="169"/>
        <v>41468.75</v>
      </c>
      <c r="Q2714" t="s">
        <v>8303</v>
      </c>
      <c r="R2714" s="7">
        <f t="shared" si="171"/>
        <v>50.531468531468533</v>
      </c>
      <c r="S2714" s="12" t="s">
        <v>8316</v>
      </c>
      <c r="T2714" t="s">
        <v>8356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7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9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>
        <f t="shared" si="170"/>
        <v>102.24133333333334</v>
      </c>
      <c r="O2715" s="22">
        <f t="shared" si="168"/>
        <v>42322.653749999998</v>
      </c>
      <c r="P2715" s="18">
        <f t="shared" si="169"/>
        <v>42362.653749999998</v>
      </c>
      <c r="Q2715" t="s">
        <v>8303</v>
      </c>
      <c r="R2715" s="7">
        <f t="shared" si="171"/>
        <v>108.00140845070422</v>
      </c>
      <c r="S2715" s="12" t="s">
        <v>8316</v>
      </c>
      <c r="T2715" t="s">
        <v>8356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7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9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>
        <f t="shared" si="170"/>
        <v>116.35599999999999</v>
      </c>
      <c r="O2716" s="22">
        <f t="shared" si="168"/>
        <v>42629.655046296291</v>
      </c>
      <c r="P2716" s="18">
        <f t="shared" si="169"/>
        <v>42657.958333333328</v>
      </c>
      <c r="Q2716" t="s">
        <v>8303</v>
      </c>
      <c r="R2716" s="7">
        <f t="shared" si="171"/>
        <v>95.373770491803285</v>
      </c>
      <c r="S2716" s="12" t="s">
        <v>8316</v>
      </c>
      <c r="T2716" t="s">
        <v>8356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9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>
        <f t="shared" si="170"/>
        <v>264.62241666666665</v>
      </c>
      <c r="O2717" s="22">
        <f t="shared" si="168"/>
        <v>42387.398472222223</v>
      </c>
      <c r="P2717" s="18">
        <f t="shared" si="169"/>
        <v>42421.398472222223</v>
      </c>
      <c r="Q2717" t="s">
        <v>8303</v>
      </c>
      <c r="R2717" s="7">
        <f t="shared" si="171"/>
        <v>57.631016333938291</v>
      </c>
      <c r="S2717" s="12" t="s">
        <v>8316</v>
      </c>
      <c r="T2717" t="s">
        <v>8356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7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9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>
        <f t="shared" si="170"/>
        <v>119.98010000000001</v>
      </c>
      <c r="O2718" s="22">
        <f t="shared" si="168"/>
        <v>42255.333252314813</v>
      </c>
      <c r="P2718" s="18">
        <f t="shared" si="169"/>
        <v>42285.333252314813</v>
      </c>
      <c r="Q2718" t="s">
        <v>8303</v>
      </c>
      <c r="R2718" s="7">
        <f t="shared" si="171"/>
        <v>64.160481283422456</v>
      </c>
      <c r="S2718" s="12" t="s">
        <v>8316</v>
      </c>
      <c r="T2718" t="s">
        <v>8356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7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>
        <f t="shared" si="170"/>
        <v>120.10400000000001</v>
      </c>
      <c r="O2719" s="22">
        <f t="shared" si="168"/>
        <v>41934.914918981485</v>
      </c>
      <c r="P2719" s="18">
        <f t="shared" si="169"/>
        <v>41979.956585648149</v>
      </c>
      <c r="Q2719" t="s">
        <v>8303</v>
      </c>
      <c r="R2719" s="7">
        <f t="shared" si="171"/>
        <v>92.387692307692305</v>
      </c>
      <c r="S2719" s="12" t="s">
        <v>8316</v>
      </c>
      <c r="T2719" t="s">
        <v>8356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7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9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>
        <f t="shared" si="170"/>
        <v>103.58333333333334</v>
      </c>
      <c r="O2720" s="22">
        <f t="shared" si="168"/>
        <v>42465.596585648149</v>
      </c>
      <c r="P2720" s="18">
        <f t="shared" si="169"/>
        <v>42493.958333333328</v>
      </c>
      <c r="Q2720" t="s">
        <v>8303</v>
      </c>
      <c r="R2720" s="7">
        <f t="shared" si="171"/>
        <v>125.97972972972973</v>
      </c>
      <c r="S2720" s="12" t="s">
        <v>8316</v>
      </c>
      <c r="T2720" t="s">
        <v>8356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7">
        <v>6000</v>
      </c>
      <c r="E2721">
        <v>6530</v>
      </c>
      <c r="F2721" t="s">
        <v>8219</v>
      </c>
      <c r="G2721" t="s">
        <v>8224</v>
      </c>
      <c r="H2721" t="s">
        <v>8246</v>
      </c>
      <c r="I2721" s="9">
        <v>1460936694</v>
      </c>
      <c r="J2721">
        <v>1455756294</v>
      </c>
      <c r="K2721" t="b">
        <v>0</v>
      </c>
      <c r="L2721">
        <v>69</v>
      </c>
      <c r="M2721" t="b">
        <v>1</v>
      </c>
      <c r="N2721" s="11">
        <f t="shared" si="170"/>
        <v>108.83333333333334</v>
      </c>
      <c r="O2721" s="22">
        <f t="shared" si="168"/>
        <v>42418.031180555554</v>
      </c>
      <c r="P2721" s="18">
        <f t="shared" si="169"/>
        <v>42477.989513888882</v>
      </c>
      <c r="Q2721" t="s">
        <v>8303</v>
      </c>
      <c r="R2721" s="7">
        <f t="shared" si="171"/>
        <v>94.637681159420296</v>
      </c>
      <c r="S2721" s="12" t="s">
        <v>8316</v>
      </c>
      <c r="T2721" t="s">
        <v>8356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7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9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>
        <f t="shared" si="170"/>
        <v>118.12400000000001</v>
      </c>
      <c r="O2722" s="22">
        <f t="shared" si="168"/>
        <v>42655.465891203698</v>
      </c>
      <c r="P2722" s="18">
        <f t="shared" si="169"/>
        <v>42685.507557870369</v>
      </c>
      <c r="Q2722" t="s">
        <v>8303</v>
      </c>
      <c r="R2722" s="7">
        <f t="shared" si="171"/>
        <v>170.69942196531792</v>
      </c>
      <c r="S2722" s="12" t="s">
        <v>8316</v>
      </c>
      <c r="T2722" t="s">
        <v>8356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7">
        <v>750</v>
      </c>
      <c r="E2723">
        <v>10965</v>
      </c>
      <c r="F2723" t="s">
        <v>8219</v>
      </c>
      <c r="G2723" t="s">
        <v>8225</v>
      </c>
      <c r="H2723" t="s">
        <v>8247</v>
      </c>
      <c r="I2723" s="9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>
        <f t="shared" si="170"/>
        <v>1462</v>
      </c>
      <c r="O2723" s="22">
        <f t="shared" si="168"/>
        <v>41493.543958333335</v>
      </c>
      <c r="P2723" s="18">
        <f t="shared" si="169"/>
        <v>41523.791666666664</v>
      </c>
      <c r="Q2723" t="s">
        <v>8295</v>
      </c>
      <c r="R2723" s="7">
        <f t="shared" si="171"/>
        <v>40.762081784386616</v>
      </c>
      <c r="S2723" s="12" t="s">
        <v>8318</v>
      </c>
      <c r="T2723" t="s">
        <v>8348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7">
        <v>5000</v>
      </c>
      <c r="E2724">
        <v>12627</v>
      </c>
      <c r="F2724" t="s">
        <v>8219</v>
      </c>
      <c r="G2724" t="s">
        <v>8224</v>
      </c>
      <c r="H2724" t="s">
        <v>8246</v>
      </c>
      <c r="I2724" s="9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>
        <f t="shared" si="170"/>
        <v>252.54</v>
      </c>
      <c r="O2724" s="22">
        <f t="shared" si="168"/>
        <v>42704.857094907406</v>
      </c>
      <c r="P2724" s="18">
        <f t="shared" si="169"/>
        <v>42764.857094907406</v>
      </c>
      <c r="Q2724" t="s">
        <v>8295</v>
      </c>
      <c r="R2724" s="7">
        <f t="shared" si="171"/>
        <v>68.254054054054052</v>
      </c>
      <c r="S2724" s="12" t="s">
        <v>8318</v>
      </c>
      <c r="T2724" t="s">
        <v>8348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7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9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>
        <f t="shared" si="170"/>
        <v>140.05000000000001</v>
      </c>
      <c r="O2725" s="22">
        <f t="shared" si="168"/>
        <v>41944.83898148148</v>
      </c>
      <c r="P2725" s="18">
        <f t="shared" si="169"/>
        <v>42004.880648148144</v>
      </c>
      <c r="Q2725" t="s">
        <v>8295</v>
      </c>
      <c r="R2725" s="7">
        <f t="shared" si="171"/>
        <v>95.48863636363636</v>
      </c>
      <c r="S2725" s="12" t="s">
        <v>8318</v>
      </c>
      <c r="T2725" t="s">
        <v>8348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7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9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>
        <f t="shared" si="170"/>
        <v>296.87520259319291</v>
      </c>
      <c r="O2726" s="22">
        <f t="shared" si="168"/>
        <v>42199.32707175926</v>
      </c>
      <c r="P2726" s="18">
        <f t="shared" si="169"/>
        <v>42231.32707175926</v>
      </c>
      <c r="Q2726" t="s">
        <v>8295</v>
      </c>
      <c r="R2726" s="7">
        <f t="shared" si="171"/>
        <v>7.1902649656526005</v>
      </c>
      <c r="S2726" s="12" t="s">
        <v>8318</v>
      </c>
      <c r="T2726" t="s">
        <v>8348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9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>
        <f t="shared" si="170"/>
        <v>144.54249999999999</v>
      </c>
      <c r="O2727" s="22">
        <f t="shared" si="168"/>
        <v>42745.744618055556</v>
      </c>
      <c r="P2727" s="18">
        <f t="shared" si="169"/>
        <v>42795.744618055556</v>
      </c>
      <c r="Q2727" t="s">
        <v>8295</v>
      </c>
      <c r="R2727" s="7">
        <f t="shared" si="171"/>
        <v>511.65486725663715</v>
      </c>
      <c r="S2727" s="12" t="s">
        <v>8318</v>
      </c>
      <c r="T2727" t="s">
        <v>8348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7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9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>
        <f t="shared" si="170"/>
        <v>105.745</v>
      </c>
      <c r="O2728" s="22">
        <f t="shared" si="168"/>
        <v>42452.579988425925</v>
      </c>
      <c r="P2728" s="18">
        <f t="shared" si="169"/>
        <v>42482.579988425925</v>
      </c>
      <c r="Q2728" t="s">
        <v>8295</v>
      </c>
      <c r="R2728" s="7">
        <f t="shared" si="171"/>
        <v>261.74504950495049</v>
      </c>
      <c r="S2728" s="12" t="s">
        <v>8318</v>
      </c>
      <c r="T2728" t="s">
        <v>8348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7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>
        <f t="shared" si="170"/>
        <v>493.21000000000004</v>
      </c>
      <c r="O2729" s="22">
        <f t="shared" si="168"/>
        <v>42198.676655092597</v>
      </c>
      <c r="P2729" s="18">
        <f t="shared" si="169"/>
        <v>42223.676655092597</v>
      </c>
      <c r="Q2729" t="s">
        <v>8295</v>
      </c>
      <c r="R2729" s="7">
        <f t="shared" si="171"/>
        <v>69.760961810466767</v>
      </c>
      <c r="S2729" s="12" t="s">
        <v>8318</v>
      </c>
      <c r="T2729" t="s">
        <v>8348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7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9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>
        <f t="shared" si="170"/>
        <v>201.82666666666668</v>
      </c>
      <c r="O2730" s="22">
        <f t="shared" si="168"/>
        <v>42333.59993055556</v>
      </c>
      <c r="P2730" s="18">
        <f t="shared" si="169"/>
        <v>42368.59993055556</v>
      </c>
      <c r="Q2730" t="s">
        <v>8295</v>
      </c>
      <c r="R2730" s="7">
        <f t="shared" si="171"/>
        <v>77.229591836734699</v>
      </c>
      <c r="S2730" s="12" t="s">
        <v>8318</v>
      </c>
      <c r="T2730" t="s">
        <v>8348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7">
        <v>7500</v>
      </c>
      <c r="E2731">
        <v>7833</v>
      </c>
      <c r="F2731" t="s">
        <v>8219</v>
      </c>
      <c r="G2731" t="s">
        <v>8224</v>
      </c>
      <c r="H2731" t="s">
        <v>8246</v>
      </c>
      <c r="I2731" s="9">
        <v>1430459197</v>
      </c>
      <c r="J2731">
        <v>1427867197</v>
      </c>
      <c r="K2731" t="b">
        <v>0</v>
      </c>
      <c r="L2731">
        <v>23</v>
      </c>
      <c r="M2731" t="b">
        <v>1</v>
      </c>
      <c r="N2731" s="11">
        <f t="shared" si="170"/>
        <v>104.44</v>
      </c>
      <c r="O2731" s="22">
        <f t="shared" si="168"/>
        <v>42095.240706018521</v>
      </c>
      <c r="P2731" s="18">
        <f t="shared" si="169"/>
        <v>42125.240706018521</v>
      </c>
      <c r="Q2731" t="s">
        <v>8295</v>
      </c>
      <c r="R2731" s="7">
        <f t="shared" si="171"/>
        <v>340.56521739130437</v>
      </c>
      <c r="S2731" s="12" t="s">
        <v>8318</v>
      </c>
      <c r="T2731" t="s">
        <v>8348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7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9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>
        <f t="shared" si="170"/>
        <v>170.29262962962963</v>
      </c>
      <c r="O2732" s="22">
        <f t="shared" si="168"/>
        <v>41351.541377314818</v>
      </c>
      <c r="P2732" s="18">
        <f t="shared" si="169"/>
        <v>41386.541377314818</v>
      </c>
      <c r="Q2732" t="s">
        <v>8295</v>
      </c>
      <c r="R2732" s="7">
        <f t="shared" si="171"/>
        <v>67.417903225806455</v>
      </c>
      <c r="S2732" s="12" t="s">
        <v>8318</v>
      </c>
      <c r="T2732" t="s">
        <v>8348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7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9">
        <v>1413604800</v>
      </c>
      <c r="J2733">
        <v>1408624622</v>
      </c>
      <c r="K2733" t="b">
        <v>0</v>
      </c>
      <c r="L2733">
        <v>37</v>
      </c>
      <c r="M2733" t="b">
        <v>1</v>
      </c>
      <c r="N2733" s="11">
        <f t="shared" si="170"/>
        <v>104.30333333333333</v>
      </c>
      <c r="O2733" s="22">
        <f t="shared" si="168"/>
        <v>41872.525717592594</v>
      </c>
      <c r="P2733" s="18">
        <f t="shared" si="169"/>
        <v>41930.166666666664</v>
      </c>
      <c r="Q2733" t="s">
        <v>8295</v>
      </c>
      <c r="R2733" s="7">
        <f t="shared" si="171"/>
        <v>845.70270270270271</v>
      </c>
      <c r="S2733" s="12" t="s">
        <v>8318</v>
      </c>
      <c r="T2733" t="s">
        <v>8348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7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9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>
        <f t="shared" si="170"/>
        <v>118.25000000000001</v>
      </c>
      <c r="O2734" s="22">
        <f t="shared" si="168"/>
        <v>41389.808194444442</v>
      </c>
      <c r="P2734" s="18">
        <f t="shared" si="169"/>
        <v>41422</v>
      </c>
      <c r="Q2734" t="s">
        <v>8295</v>
      </c>
      <c r="R2734" s="7">
        <f t="shared" si="171"/>
        <v>97.191780821917803</v>
      </c>
      <c r="S2734" s="12" t="s">
        <v>8318</v>
      </c>
      <c r="T2734" t="s">
        <v>8348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7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9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>
        <f t="shared" si="170"/>
        <v>107.538</v>
      </c>
      <c r="O2735" s="22">
        <f t="shared" si="168"/>
        <v>42044.272847222222</v>
      </c>
      <c r="P2735" s="18">
        <f t="shared" si="169"/>
        <v>42104.231180555551</v>
      </c>
      <c r="Q2735" t="s">
        <v>8295</v>
      </c>
      <c r="R2735" s="7">
        <f t="shared" si="171"/>
        <v>451.84033613445376</v>
      </c>
      <c r="S2735" s="12" t="s">
        <v>8318</v>
      </c>
      <c r="T2735" t="s">
        <v>8348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7">
        <v>1</v>
      </c>
      <c r="E2736">
        <v>22603</v>
      </c>
      <c r="F2736" t="s">
        <v>8219</v>
      </c>
      <c r="G2736" t="s">
        <v>8224</v>
      </c>
      <c r="H2736" t="s">
        <v>8246</v>
      </c>
      <c r="I2736" s="9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>
        <f t="shared" si="170"/>
        <v>2260300</v>
      </c>
      <c r="O2736" s="22">
        <f t="shared" si="168"/>
        <v>42626.668888888889</v>
      </c>
      <c r="P2736" s="18">
        <f t="shared" si="169"/>
        <v>42656.915972222225</v>
      </c>
      <c r="Q2736" t="s">
        <v>8295</v>
      </c>
      <c r="R2736" s="7">
        <f t="shared" si="171"/>
        <v>138.66871165644173</v>
      </c>
      <c r="S2736" s="12" t="s">
        <v>8318</v>
      </c>
      <c r="T2736" t="s">
        <v>8348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9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>
        <f t="shared" si="170"/>
        <v>978.13466666666682</v>
      </c>
      <c r="O2737" s="22">
        <f t="shared" si="168"/>
        <v>41316.120949074073</v>
      </c>
      <c r="P2737" s="18">
        <f t="shared" si="169"/>
        <v>41346.833333333336</v>
      </c>
      <c r="Q2737" t="s">
        <v>8295</v>
      </c>
      <c r="R2737" s="7">
        <f t="shared" si="171"/>
        <v>21.640147492625371</v>
      </c>
      <c r="S2737" s="12" t="s">
        <v>8318</v>
      </c>
      <c r="T2737" t="s">
        <v>8348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7">
        <v>8000</v>
      </c>
      <c r="E2738">
        <v>9832</v>
      </c>
      <c r="F2738" t="s">
        <v>8219</v>
      </c>
      <c r="G2738" t="s">
        <v>8229</v>
      </c>
      <c r="H2738" t="s">
        <v>8251</v>
      </c>
      <c r="I2738" s="9">
        <v>1398268773</v>
      </c>
      <c r="J2738">
        <v>1395676773</v>
      </c>
      <c r="K2738" t="b">
        <v>0</v>
      </c>
      <c r="L2738">
        <v>58</v>
      </c>
      <c r="M2738" t="b">
        <v>1</v>
      </c>
      <c r="N2738" s="11">
        <f t="shared" si="170"/>
        <v>122.9</v>
      </c>
      <c r="O2738" s="22">
        <f t="shared" si="168"/>
        <v>41722.666354166664</v>
      </c>
      <c r="P2738" s="18">
        <f t="shared" si="169"/>
        <v>41752.666354166664</v>
      </c>
      <c r="Q2738" t="s">
        <v>8295</v>
      </c>
      <c r="R2738" s="7">
        <f t="shared" si="171"/>
        <v>169.51724137931035</v>
      </c>
      <c r="S2738" s="12" t="s">
        <v>8318</v>
      </c>
      <c r="T2738" t="s">
        <v>8348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7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>
        <f t="shared" si="170"/>
        <v>246.0608</v>
      </c>
      <c r="O2739" s="22">
        <f t="shared" si="168"/>
        <v>41611.917673611111</v>
      </c>
      <c r="P2739" s="18">
        <f t="shared" si="169"/>
        <v>41654.791666666664</v>
      </c>
      <c r="Q2739" t="s">
        <v>8295</v>
      </c>
      <c r="R2739" s="7">
        <f t="shared" si="171"/>
        <v>161.88210526315791</v>
      </c>
      <c r="S2739" s="12" t="s">
        <v>8318</v>
      </c>
      <c r="T2739" t="s">
        <v>8348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7">
        <v>5000</v>
      </c>
      <c r="E2740">
        <v>7397</v>
      </c>
      <c r="F2740" t="s">
        <v>8219</v>
      </c>
      <c r="G2740" t="s">
        <v>8224</v>
      </c>
      <c r="H2740" t="s">
        <v>8246</v>
      </c>
      <c r="I2740" s="9">
        <v>1478402804</v>
      </c>
      <c r="J2740">
        <v>1473218804</v>
      </c>
      <c r="K2740" t="b">
        <v>0</v>
      </c>
      <c r="L2740">
        <v>15</v>
      </c>
      <c r="M2740" t="b">
        <v>1</v>
      </c>
      <c r="N2740" s="11">
        <f t="shared" si="170"/>
        <v>147.94</v>
      </c>
      <c r="O2740" s="22">
        <f t="shared" si="168"/>
        <v>42620.143564814818</v>
      </c>
      <c r="P2740" s="18">
        <f t="shared" si="169"/>
        <v>42680.143564814818</v>
      </c>
      <c r="Q2740" t="s">
        <v>8295</v>
      </c>
      <c r="R2740" s="7">
        <f t="shared" si="171"/>
        <v>493.13333333333333</v>
      </c>
      <c r="S2740" s="12" t="s">
        <v>8318</v>
      </c>
      <c r="T2740" t="s">
        <v>8348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7">
        <v>1100</v>
      </c>
      <c r="E2741">
        <v>4225</v>
      </c>
      <c r="F2741" t="s">
        <v>8219</v>
      </c>
      <c r="G2741" t="s">
        <v>8225</v>
      </c>
      <c r="H2741" t="s">
        <v>8247</v>
      </c>
      <c r="I2741" s="9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>
        <f t="shared" si="170"/>
        <v>384.09090909090907</v>
      </c>
      <c r="O2741" s="22">
        <f t="shared" si="168"/>
        <v>41719.887928240743</v>
      </c>
      <c r="P2741" s="18">
        <f t="shared" si="169"/>
        <v>41764.887928240743</v>
      </c>
      <c r="Q2741" t="s">
        <v>8295</v>
      </c>
      <c r="R2741" s="7">
        <f t="shared" si="171"/>
        <v>22.120418848167539</v>
      </c>
      <c r="S2741" s="12" t="s">
        <v>8318</v>
      </c>
      <c r="T2741" t="s">
        <v>8348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7">
        <v>300</v>
      </c>
      <c r="E2742">
        <v>310</v>
      </c>
      <c r="F2742" t="s">
        <v>8219</v>
      </c>
      <c r="G2742" t="s">
        <v>8224</v>
      </c>
      <c r="H2742" t="s">
        <v>8246</v>
      </c>
      <c r="I2742" s="9">
        <v>1426117552</v>
      </c>
      <c r="J2742">
        <v>1423529152</v>
      </c>
      <c r="K2742" t="b">
        <v>0</v>
      </c>
      <c r="L2742">
        <v>17</v>
      </c>
      <c r="M2742" t="b">
        <v>1</v>
      </c>
      <c r="N2742" s="11">
        <f t="shared" si="170"/>
        <v>103.33333333333334</v>
      </c>
      <c r="O2742" s="22">
        <f t="shared" si="168"/>
        <v>42045.031851851847</v>
      </c>
      <c r="P2742" s="18">
        <f t="shared" si="169"/>
        <v>42074.99018518519</v>
      </c>
      <c r="Q2742" t="s">
        <v>8295</v>
      </c>
      <c r="R2742" s="7">
        <f t="shared" si="171"/>
        <v>18.235294117647058</v>
      </c>
      <c r="S2742" s="12" t="s">
        <v>8318</v>
      </c>
      <c r="T2742" t="s">
        <v>8348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7">
        <v>8000</v>
      </c>
      <c r="E2743">
        <v>35</v>
      </c>
      <c r="F2743" t="s">
        <v>8221</v>
      </c>
      <c r="G2743" t="s">
        <v>8224</v>
      </c>
      <c r="H2743" t="s">
        <v>8246</v>
      </c>
      <c r="I2743" s="9">
        <v>1413770820</v>
      </c>
      <c r="J2743">
        <v>1412005602</v>
      </c>
      <c r="K2743" t="b">
        <v>0</v>
      </c>
      <c r="L2743">
        <v>4</v>
      </c>
      <c r="M2743" t="b">
        <v>0</v>
      </c>
      <c r="N2743" s="11">
        <f t="shared" si="170"/>
        <v>0.43750000000000006</v>
      </c>
      <c r="O2743" s="22">
        <f t="shared" si="168"/>
        <v>41911.657430555555</v>
      </c>
      <c r="P2743" s="18">
        <f t="shared" si="169"/>
        <v>41932.088194444441</v>
      </c>
      <c r="Q2743" t="s">
        <v>8304</v>
      </c>
      <c r="R2743" s="7">
        <f t="shared" si="171"/>
        <v>8.75</v>
      </c>
      <c r="S2743" s="12" t="s">
        <v>8321</v>
      </c>
      <c r="T2743" t="s">
        <v>8357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7">
        <v>2500</v>
      </c>
      <c r="E2744">
        <v>731</v>
      </c>
      <c r="F2744" t="s">
        <v>8221</v>
      </c>
      <c r="G2744" t="s">
        <v>8224</v>
      </c>
      <c r="H2744" t="s">
        <v>8246</v>
      </c>
      <c r="I2744" s="9">
        <v>1337102187</v>
      </c>
      <c r="J2744">
        <v>1335892587</v>
      </c>
      <c r="K2744" t="b">
        <v>0</v>
      </c>
      <c r="L2744">
        <v>18</v>
      </c>
      <c r="M2744" t="b">
        <v>0</v>
      </c>
      <c r="N2744" s="11">
        <f t="shared" si="170"/>
        <v>29.24</v>
      </c>
      <c r="O2744" s="22">
        <f t="shared" si="168"/>
        <v>41030.719756944447</v>
      </c>
      <c r="P2744" s="18">
        <f t="shared" si="169"/>
        <v>41044.719756944447</v>
      </c>
      <c r="Q2744" t="s">
        <v>8304</v>
      </c>
      <c r="R2744" s="7">
        <f t="shared" si="171"/>
        <v>40.611111111111114</v>
      </c>
      <c r="S2744" s="12" t="s">
        <v>8321</v>
      </c>
      <c r="T2744" t="s">
        <v>8357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7">
        <v>5999</v>
      </c>
      <c r="E2745">
        <v>0</v>
      </c>
      <c r="F2745" t="s">
        <v>8221</v>
      </c>
      <c r="G2745" t="s">
        <v>8224</v>
      </c>
      <c r="H2745" t="s">
        <v>8246</v>
      </c>
      <c r="I2745" s="9">
        <v>1476863607</v>
      </c>
      <c r="J2745">
        <v>1474271607</v>
      </c>
      <c r="K2745" t="b">
        <v>0</v>
      </c>
      <c r="L2745">
        <v>0</v>
      </c>
      <c r="M2745" t="b">
        <v>0</v>
      </c>
      <c r="N2745" s="11">
        <f t="shared" si="170"/>
        <v>0</v>
      </c>
      <c r="O2745" s="22">
        <f t="shared" si="168"/>
        <v>42632.328784722224</v>
      </c>
      <c r="P2745" s="18">
        <f t="shared" si="169"/>
        <v>42662.328784722224</v>
      </c>
      <c r="Q2745" t="s">
        <v>8304</v>
      </c>
      <c r="R2745" s="7" t="e">
        <f t="shared" si="171"/>
        <v>#DIV/0!</v>
      </c>
      <c r="S2745" s="12" t="s">
        <v>8321</v>
      </c>
      <c r="T2745" t="s">
        <v>8357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7">
        <v>16000</v>
      </c>
      <c r="E2746">
        <v>835</v>
      </c>
      <c r="F2746" t="s">
        <v>8221</v>
      </c>
      <c r="G2746" t="s">
        <v>8224</v>
      </c>
      <c r="H2746" t="s">
        <v>8246</v>
      </c>
      <c r="I2746" s="9">
        <v>1330478998</v>
      </c>
      <c r="J2746">
        <v>1327886998</v>
      </c>
      <c r="K2746" t="b">
        <v>0</v>
      </c>
      <c r="L2746">
        <v>22</v>
      </c>
      <c r="M2746" t="b">
        <v>0</v>
      </c>
      <c r="N2746" s="11">
        <f t="shared" si="170"/>
        <v>5.21875</v>
      </c>
      <c r="O2746" s="22">
        <f t="shared" si="168"/>
        <v>40938.062476851854</v>
      </c>
      <c r="P2746" s="18">
        <f t="shared" si="169"/>
        <v>40968.062476851854</v>
      </c>
      <c r="Q2746" t="s">
        <v>8304</v>
      </c>
      <c r="R2746" s="7">
        <f t="shared" si="171"/>
        <v>37.954545454545453</v>
      </c>
      <c r="S2746" s="12" t="s">
        <v>8321</v>
      </c>
      <c r="T2746" t="s">
        <v>8357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7">
        <v>8000</v>
      </c>
      <c r="E2747">
        <v>1751</v>
      </c>
      <c r="F2747" t="s">
        <v>8221</v>
      </c>
      <c r="G2747" t="s">
        <v>8224</v>
      </c>
      <c r="H2747" t="s">
        <v>8246</v>
      </c>
      <c r="I2747" s="9">
        <v>1342309368</v>
      </c>
      <c r="J2747">
        <v>1337125368</v>
      </c>
      <c r="K2747" t="b">
        <v>0</v>
      </c>
      <c r="L2747">
        <v>49</v>
      </c>
      <c r="M2747" t="b">
        <v>0</v>
      </c>
      <c r="N2747" s="11">
        <f t="shared" si="170"/>
        <v>21.887499999999999</v>
      </c>
      <c r="O2747" s="22">
        <f t="shared" si="168"/>
        <v>41044.988055555557</v>
      </c>
      <c r="P2747" s="18">
        <f t="shared" si="169"/>
        <v>41104.988055555557</v>
      </c>
      <c r="Q2747" t="s">
        <v>8304</v>
      </c>
      <c r="R2747" s="7">
        <f t="shared" si="171"/>
        <v>35.734693877551024</v>
      </c>
      <c r="S2747" s="12" t="s">
        <v>8321</v>
      </c>
      <c r="T2747" t="s">
        <v>8357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7">
        <v>3000</v>
      </c>
      <c r="E2748">
        <v>801</v>
      </c>
      <c r="F2748" t="s">
        <v>8221</v>
      </c>
      <c r="G2748" t="s">
        <v>8224</v>
      </c>
      <c r="H2748" t="s">
        <v>8246</v>
      </c>
      <c r="I2748" s="9">
        <v>1409337911</v>
      </c>
      <c r="J2748">
        <v>1406745911</v>
      </c>
      <c r="K2748" t="b">
        <v>0</v>
      </c>
      <c r="L2748">
        <v>19</v>
      </c>
      <c r="M2748" t="b">
        <v>0</v>
      </c>
      <c r="N2748" s="11">
        <f t="shared" si="170"/>
        <v>26.700000000000003</v>
      </c>
      <c r="O2748" s="22">
        <f t="shared" si="168"/>
        <v>41850.781377314815</v>
      </c>
      <c r="P2748" s="18">
        <f t="shared" si="169"/>
        <v>41880.781377314815</v>
      </c>
      <c r="Q2748" t="s">
        <v>8304</v>
      </c>
      <c r="R2748" s="7">
        <f t="shared" si="171"/>
        <v>42.157894736842103</v>
      </c>
      <c r="S2748" s="12" t="s">
        <v>8321</v>
      </c>
      <c r="T2748" t="s">
        <v>8357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7">
        <v>500</v>
      </c>
      <c r="E2749">
        <v>140</v>
      </c>
      <c r="F2749" t="s">
        <v>8221</v>
      </c>
      <c r="G2749" t="s">
        <v>8224</v>
      </c>
      <c r="H2749" t="s">
        <v>8246</v>
      </c>
      <c r="I2749" s="9">
        <v>1339816200</v>
      </c>
      <c r="J2749">
        <v>1337095997</v>
      </c>
      <c r="K2749" t="b">
        <v>0</v>
      </c>
      <c r="L2749">
        <v>4</v>
      </c>
      <c r="M2749" t="b">
        <v>0</v>
      </c>
      <c r="N2749" s="11">
        <f t="shared" si="170"/>
        <v>28.000000000000004</v>
      </c>
      <c r="O2749" s="22">
        <f t="shared" si="168"/>
        <v>41044.64811342593</v>
      </c>
      <c r="P2749" s="18">
        <f t="shared" si="169"/>
        <v>41076.131944444445</v>
      </c>
      <c r="Q2749" t="s">
        <v>8304</v>
      </c>
      <c r="R2749" s="7">
        <f t="shared" si="171"/>
        <v>35</v>
      </c>
      <c r="S2749" s="12" t="s">
        <v>8321</v>
      </c>
      <c r="T2749" t="s">
        <v>8357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7">
        <v>5000</v>
      </c>
      <c r="E2750">
        <v>53</v>
      </c>
      <c r="F2750" t="s">
        <v>8221</v>
      </c>
      <c r="G2750" t="s">
        <v>8224</v>
      </c>
      <c r="H2750" t="s">
        <v>8246</v>
      </c>
      <c r="I2750" s="9">
        <v>1472835802</v>
      </c>
      <c r="J2750">
        <v>1470243802</v>
      </c>
      <c r="K2750" t="b">
        <v>0</v>
      </c>
      <c r="L2750">
        <v>4</v>
      </c>
      <c r="M2750" t="b">
        <v>0</v>
      </c>
      <c r="N2750" s="11">
        <f t="shared" si="170"/>
        <v>1.06</v>
      </c>
      <c r="O2750" s="22">
        <f t="shared" si="168"/>
        <v>42585.7106712963</v>
      </c>
      <c r="P2750" s="18">
        <f t="shared" si="169"/>
        <v>42615.7106712963</v>
      </c>
      <c r="Q2750" t="s">
        <v>8304</v>
      </c>
      <c r="R2750" s="7">
        <f t="shared" si="171"/>
        <v>13.25</v>
      </c>
      <c r="S2750" s="12" t="s">
        <v>8321</v>
      </c>
      <c r="T2750" t="s">
        <v>8357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7">
        <v>10000</v>
      </c>
      <c r="E2751">
        <v>110</v>
      </c>
      <c r="F2751" t="s">
        <v>8221</v>
      </c>
      <c r="G2751" t="s">
        <v>8224</v>
      </c>
      <c r="H2751" t="s">
        <v>8246</v>
      </c>
      <c r="I2751" s="9">
        <v>1428171037</v>
      </c>
      <c r="J2751">
        <v>1425582637</v>
      </c>
      <c r="K2751" t="b">
        <v>0</v>
      </c>
      <c r="L2751">
        <v>2</v>
      </c>
      <c r="M2751" t="b">
        <v>0</v>
      </c>
      <c r="N2751" s="11">
        <f t="shared" si="170"/>
        <v>1.0999999999999999</v>
      </c>
      <c r="O2751" s="22">
        <f t="shared" si="168"/>
        <v>42068.799039351856</v>
      </c>
      <c r="P2751" s="18">
        <f t="shared" si="169"/>
        <v>42098.757372685184</v>
      </c>
      <c r="Q2751" t="s">
        <v>8304</v>
      </c>
      <c r="R2751" s="7">
        <f t="shared" si="171"/>
        <v>55</v>
      </c>
      <c r="S2751" s="12" t="s">
        <v>8321</v>
      </c>
      <c r="T2751" t="s">
        <v>8357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7">
        <v>1999</v>
      </c>
      <c r="E2752">
        <v>0</v>
      </c>
      <c r="F2752" t="s">
        <v>8221</v>
      </c>
      <c r="G2752" t="s">
        <v>8224</v>
      </c>
      <c r="H2752" t="s">
        <v>8246</v>
      </c>
      <c r="I2752" s="9">
        <v>1341086400</v>
      </c>
      <c r="J2752">
        <v>1340055345</v>
      </c>
      <c r="K2752" t="b">
        <v>0</v>
      </c>
      <c r="L2752">
        <v>0</v>
      </c>
      <c r="M2752" t="b">
        <v>0</v>
      </c>
      <c r="N2752" s="11">
        <f t="shared" si="170"/>
        <v>0</v>
      </c>
      <c r="O2752" s="22">
        <f t="shared" si="168"/>
        <v>41078.899826388886</v>
      </c>
      <c r="P2752" s="18">
        <f t="shared" si="169"/>
        <v>41090.833333333336</v>
      </c>
      <c r="Q2752" t="s">
        <v>8304</v>
      </c>
      <c r="R2752" s="7" t="e">
        <f t="shared" si="171"/>
        <v>#DIV/0!</v>
      </c>
      <c r="S2752" s="12" t="s">
        <v>8321</v>
      </c>
      <c r="T2752" t="s">
        <v>8357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7">
        <v>3274</v>
      </c>
      <c r="E2753">
        <v>0</v>
      </c>
      <c r="F2753" t="s">
        <v>8221</v>
      </c>
      <c r="G2753" t="s">
        <v>8224</v>
      </c>
      <c r="H2753" t="s">
        <v>8246</v>
      </c>
      <c r="I2753" s="9">
        <v>1403039842</v>
      </c>
      <c r="J2753">
        <v>1397855842</v>
      </c>
      <c r="K2753" t="b">
        <v>0</v>
      </c>
      <c r="L2753">
        <v>0</v>
      </c>
      <c r="M2753" t="b">
        <v>0</v>
      </c>
      <c r="N2753" s="11">
        <f t="shared" si="170"/>
        <v>0</v>
      </c>
      <c r="O2753" s="22">
        <f t="shared" si="168"/>
        <v>41747.887060185189</v>
      </c>
      <c r="P2753" s="18">
        <f t="shared" si="169"/>
        <v>41807.887060185189</v>
      </c>
      <c r="Q2753" t="s">
        <v>8304</v>
      </c>
      <c r="R2753" s="7" t="e">
        <f t="shared" si="171"/>
        <v>#DIV/0!</v>
      </c>
      <c r="S2753" s="12" t="s">
        <v>8321</v>
      </c>
      <c r="T2753" t="s">
        <v>8357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7">
        <v>4800</v>
      </c>
      <c r="E2754">
        <v>550</v>
      </c>
      <c r="F2754" t="s">
        <v>8221</v>
      </c>
      <c r="G2754" t="s">
        <v>8224</v>
      </c>
      <c r="H2754" t="s">
        <v>8246</v>
      </c>
      <c r="I2754" s="9">
        <v>1324232504</v>
      </c>
      <c r="J2754">
        <v>1320776504</v>
      </c>
      <c r="K2754" t="b">
        <v>0</v>
      </c>
      <c r="L2754">
        <v>14</v>
      </c>
      <c r="M2754" t="b">
        <v>0</v>
      </c>
      <c r="N2754" s="11">
        <f t="shared" si="170"/>
        <v>11.458333333333332</v>
      </c>
      <c r="O2754" s="22">
        <f t="shared" ref="O2754:O2817" si="172">(((J2754/60)/60)/24)+DATE(1970,1,1)</f>
        <v>40855.765092592592</v>
      </c>
      <c r="P2754" s="18">
        <f t="shared" ref="P2754:P2817" si="173">(((I2754/60)/60)/24)+DATE(1970,1,1)</f>
        <v>40895.765092592592</v>
      </c>
      <c r="Q2754" t="s">
        <v>8304</v>
      </c>
      <c r="R2754" s="7">
        <f t="shared" si="171"/>
        <v>39.285714285714285</v>
      </c>
      <c r="S2754" s="12" t="s">
        <v>8321</v>
      </c>
      <c r="T2754" t="s">
        <v>8357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7">
        <v>2000</v>
      </c>
      <c r="E2755">
        <v>380</v>
      </c>
      <c r="F2755" t="s">
        <v>8221</v>
      </c>
      <c r="G2755" t="s">
        <v>8224</v>
      </c>
      <c r="H2755" t="s">
        <v>8246</v>
      </c>
      <c r="I2755" s="9">
        <v>1346017023</v>
      </c>
      <c r="J2755">
        <v>1343425023</v>
      </c>
      <c r="K2755" t="b">
        <v>0</v>
      </c>
      <c r="L2755">
        <v>8</v>
      </c>
      <c r="M2755" t="b">
        <v>0</v>
      </c>
      <c r="N2755" s="11">
        <f t="shared" ref="N2755:N2818" si="174">E2755/D2755*100</f>
        <v>19</v>
      </c>
      <c r="O2755" s="22">
        <f t="shared" si="172"/>
        <v>41117.900729166664</v>
      </c>
      <c r="P2755" s="18">
        <f t="shared" si="173"/>
        <v>41147.900729166664</v>
      </c>
      <c r="Q2755" t="s">
        <v>8304</v>
      </c>
      <c r="R2755" s="7">
        <f t="shared" ref="R2755:R2818" si="175">E2755/L2755</f>
        <v>47.5</v>
      </c>
      <c r="S2755" s="12" t="s">
        <v>8321</v>
      </c>
      <c r="T2755" t="s">
        <v>8357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7">
        <v>10000</v>
      </c>
      <c r="E2756">
        <v>0</v>
      </c>
      <c r="F2756" t="s">
        <v>8221</v>
      </c>
      <c r="G2756" t="s">
        <v>8224</v>
      </c>
      <c r="H2756" t="s">
        <v>8246</v>
      </c>
      <c r="I2756" s="9">
        <v>1410448551</v>
      </c>
      <c r="J2756">
        <v>1407856551</v>
      </c>
      <c r="K2756" t="b">
        <v>0</v>
      </c>
      <c r="L2756">
        <v>0</v>
      </c>
      <c r="M2756" t="b">
        <v>0</v>
      </c>
      <c r="N2756" s="11">
        <f t="shared" si="174"/>
        <v>0</v>
      </c>
      <c r="O2756" s="22">
        <f t="shared" si="172"/>
        <v>41863.636006944449</v>
      </c>
      <c r="P2756" s="18">
        <f t="shared" si="173"/>
        <v>41893.636006944449</v>
      </c>
      <c r="Q2756" t="s">
        <v>8304</v>
      </c>
      <c r="R2756" s="7" t="e">
        <f t="shared" si="175"/>
        <v>#DIV/0!</v>
      </c>
      <c r="S2756" s="12" t="s">
        <v>8321</v>
      </c>
      <c r="T2756" t="s">
        <v>8357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7">
        <v>500</v>
      </c>
      <c r="E2757">
        <v>260</v>
      </c>
      <c r="F2757" t="s">
        <v>8221</v>
      </c>
      <c r="G2757" t="s">
        <v>8241</v>
      </c>
      <c r="H2757" t="s">
        <v>8249</v>
      </c>
      <c r="I2757" s="9">
        <v>1428519527</v>
      </c>
      <c r="J2757">
        <v>1425927527</v>
      </c>
      <c r="K2757" t="b">
        <v>0</v>
      </c>
      <c r="L2757">
        <v>15</v>
      </c>
      <c r="M2757" t="b">
        <v>0</v>
      </c>
      <c r="N2757" s="11">
        <f t="shared" si="174"/>
        <v>52</v>
      </c>
      <c r="O2757" s="22">
        <f t="shared" si="172"/>
        <v>42072.790821759263</v>
      </c>
      <c r="P2757" s="18">
        <f t="shared" si="173"/>
        <v>42102.790821759263</v>
      </c>
      <c r="Q2757" t="s">
        <v>8304</v>
      </c>
      <c r="R2757" s="7">
        <f t="shared" si="175"/>
        <v>17.333333333333332</v>
      </c>
      <c r="S2757" s="12" t="s">
        <v>8321</v>
      </c>
      <c r="T2757" t="s">
        <v>8357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7">
        <v>10000</v>
      </c>
      <c r="E2758">
        <v>1048</v>
      </c>
      <c r="F2758" t="s">
        <v>8221</v>
      </c>
      <c r="G2758" t="s">
        <v>8224</v>
      </c>
      <c r="H2758" t="s">
        <v>8246</v>
      </c>
      <c r="I2758" s="9">
        <v>1389476201</v>
      </c>
      <c r="J2758">
        <v>1386884201</v>
      </c>
      <c r="K2758" t="b">
        <v>0</v>
      </c>
      <c r="L2758">
        <v>33</v>
      </c>
      <c r="M2758" t="b">
        <v>0</v>
      </c>
      <c r="N2758" s="11">
        <f t="shared" si="174"/>
        <v>10.48</v>
      </c>
      <c r="O2758" s="22">
        <f t="shared" si="172"/>
        <v>41620.90047453704</v>
      </c>
      <c r="P2758" s="18">
        <f t="shared" si="173"/>
        <v>41650.90047453704</v>
      </c>
      <c r="Q2758" t="s">
        <v>8304</v>
      </c>
      <c r="R2758" s="7">
        <f t="shared" si="175"/>
        <v>31.757575757575758</v>
      </c>
      <c r="S2758" s="12" t="s">
        <v>8321</v>
      </c>
      <c r="T2758" t="s">
        <v>8357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7">
        <v>1500</v>
      </c>
      <c r="E2759">
        <v>10</v>
      </c>
      <c r="F2759" t="s">
        <v>8221</v>
      </c>
      <c r="G2759" t="s">
        <v>8224</v>
      </c>
      <c r="H2759" t="s">
        <v>8246</v>
      </c>
      <c r="I2759" s="9">
        <v>1470498332</v>
      </c>
      <c r="J2759">
        <v>1469202332</v>
      </c>
      <c r="K2759" t="b">
        <v>0</v>
      </c>
      <c r="L2759">
        <v>2</v>
      </c>
      <c r="M2759" t="b">
        <v>0</v>
      </c>
      <c r="N2759" s="11">
        <f t="shared" si="174"/>
        <v>0.66666666666666674</v>
      </c>
      <c r="O2759" s="22">
        <f t="shared" si="172"/>
        <v>42573.65662037037</v>
      </c>
      <c r="P2759" s="18">
        <f t="shared" si="173"/>
        <v>42588.65662037037</v>
      </c>
      <c r="Q2759" t="s">
        <v>8304</v>
      </c>
      <c r="R2759" s="7">
        <f t="shared" si="175"/>
        <v>5</v>
      </c>
      <c r="S2759" s="12" t="s">
        <v>8321</v>
      </c>
      <c r="T2759" t="s">
        <v>8357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7">
        <v>2000</v>
      </c>
      <c r="E2760">
        <v>234</v>
      </c>
      <c r="F2760" t="s">
        <v>8221</v>
      </c>
      <c r="G2760" t="s">
        <v>8226</v>
      </c>
      <c r="H2760" t="s">
        <v>8248</v>
      </c>
      <c r="I2760" s="9">
        <v>1476095783</v>
      </c>
      <c r="J2760">
        <v>1474886183</v>
      </c>
      <c r="K2760" t="b">
        <v>0</v>
      </c>
      <c r="L2760">
        <v>6</v>
      </c>
      <c r="M2760" t="b">
        <v>0</v>
      </c>
      <c r="N2760" s="11">
        <f t="shared" si="174"/>
        <v>11.700000000000001</v>
      </c>
      <c r="O2760" s="22">
        <f t="shared" si="172"/>
        <v>42639.441932870366</v>
      </c>
      <c r="P2760" s="18">
        <f t="shared" si="173"/>
        <v>42653.441932870366</v>
      </c>
      <c r="Q2760" t="s">
        <v>8304</v>
      </c>
      <c r="R2760" s="7">
        <f t="shared" si="175"/>
        <v>39</v>
      </c>
      <c r="S2760" s="12" t="s">
        <v>8321</v>
      </c>
      <c r="T2760" t="s">
        <v>8357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7">
        <v>1000</v>
      </c>
      <c r="E2761">
        <v>105</v>
      </c>
      <c r="F2761" t="s">
        <v>8221</v>
      </c>
      <c r="G2761" t="s">
        <v>8226</v>
      </c>
      <c r="H2761" t="s">
        <v>8248</v>
      </c>
      <c r="I2761" s="9">
        <v>1468658866</v>
      </c>
      <c r="J2761">
        <v>1464943666</v>
      </c>
      <c r="K2761" t="b">
        <v>0</v>
      </c>
      <c r="L2761">
        <v>2</v>
      </c>
      <c r="M2761" t="b">
        <v>0</v>
      </c>
      <c r="N2761" s="11">
        <f t="shared" si="174"/>
        <v>10.5</v>
      </c>
      <c r="O2761" s="22">
        <f t="shared" si="172"/>
        <v>42524.36650462963</v>
      </c>
      <c r="P2761" s="18">
        <f t="shared" si="173"/>
        <v>42567.36650462963</v>
      </c>
      <c r="Q2761" t="s">
        <v>8304</v>
      </c>
      <c r="R2761" s="7">
        <f t="shared" si="175"/>
        <v>52.5</v>
      </c>
      <c r="S2761" s="12" t="s">
        <v>8321</v>
      </c>
      <c r="T2761" t="s">
        <v>8357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7">
        <v>5000</v>
      </c>
      <c r="E2762">
        <v>0</v>
      </c>
      <c r="F2762" t="s">
        <v>8221</v>
      </c>
      <c r="G2762" t="s">
        <v>8225</v>
      </c>
      <c r="H2762" t="s">
        <v>8247</v>
      </c>
      <c r="I2762" s="9">
        <v>1371726258</v>
      </c>
      <c r="J2762">
        <v>1369134258</v>
      </c>
      <c r="K2762" t="b">
        <v>0</v>
      </c>
      <c r="L2762">
        <v>0</v>
      </c>
      <c r="M2762" t="b">
        <v>0</v>
      </c>
      <c r="N2762" s="11">
        <f t="shared" si="174"/>
        <v>0</v>
      </c>
      <c r="O2762" s="22">
        <f t="shared" si="172"/>
        <v>41415.461319444446</v>
      </c>
      <c r="P2762" s="18">
        <f t="shared" si="173"/>
        <v>41445.461319444446</v>
      </c>
      <c r="Q2762" t="s">
        <v>8304</v>
      </c>
      <c r="R2762" s="7" t="e">
        <f t="shared" si="175"/>
        <v>#DIV/0!</v>
      </c>
      <c r="S2762" s="12" t="s">
        <v>8321</v>
      </c>
      <c r="T2762" t="s">
        <v>8357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7">
        <v>5000</v>
      </c>
      <c r="E2763">
        <v>36</v>
      </c>
      <c r="F2763" t="s">
        <v>8221</v>
      </c>
      <c r="G2763" t="s">
        <v>8224</v>
      </c>
      <c r="H2763" t="s">
        <v>8246</v>
      </c>
      <c r="I2763" s="9">
        <v>1357176693</v>
      </c>
      <c r="J2763">
        <v>1354584693</v>
      </c>
      <c r="K2763" t="b">
        <v>0</v>
      </c>
      <c r="L2763">
        <v>4</v>
      </c>
      <c r="M2763" t="b">
        <v>0</v>
      </c>
      <c r="N2763" s="11">
        <f t="shared" si="174"/>
        <v>0.72</v>
      </c>
      <c r="O2763" s="22">
        <f t="shared" si="172"/>
        <v>41247.063576388886</v>
      </c>
      <c r="P2763" s="18">
        <f t="shared" si="173"/>
        <v>41277.063576388886</v>
      </c>
      <c r="Q2763" t="s">
        <v>8304</v>
      </c>
      <c r="R2763" s="7">
        <f t="shared" si="175"/>
        <v>9</v>
      </c>
      <c r="S2763" s="12" t="s">
        <v>8321</v>
      </c>
      <c r="T2763" t="s">
        <v>8357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7">
        <v>3250</v>
      </c>
      <c r="E2764">
        <v>25</v>
      </c>
      <c r="F2764" t="s">
        <v>8221</v>
      </c>
      <c r="G2764" t="s">
        <v>8224</v>
      </c>
      <c r="H2764" t="s">
        <v>8246</v>
      </c>
      <c r="I2764" s="9">
        <v>1332114795</v>
      </c>
      <c r="J2764">
        <v>1326934395</v>
      </c>
      <c r="K2764" t="b">
        <v>0</v>
      </c>
      <c r="L2764">
        <v>1</v>
      </c>
      <c r="M2764" t="b">
        <v>0</v>
      </c>
      <c r="N2764" s="11">
        <f t="shared" si="174"/>
        <v>0.76923076923076927</v>
      </c>
      <c r="O2764" s="22">
        <f t="shared" si="172"/>
        <v>40927.036979166667</v>
      </c>
      <c r="P2764" s="18">
        <f t="shared" si="173"/>
        <v>40986.995312500003</v>
      </c>
      <c r="Q2764" t="s">
        <v>8304</v>
      </c>
      <c r="R2764" s="7">
        <f t="shared" si="175"/>
        <v>25</v>
      </c>
      <c r="S2764" s="12" t="s">
        <v>8321</v>
      </c>
      <c r="T2764" t="s">
        <v>8357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7">
        <v>39400</v>
      </c>
      <c r="E2765">
        <v>90</v>
      </c>
      <c r="F2765" t="s">
        <v>8221</v>
      </c>
      <c r="G2765" t="s">
        <v>8224</v>
      </c>
      <c r="H2765" t="s">
        <v>8246</v>
      </c>
      <c r="I2765" s="9">
        <v>1369403684</v>
      </c>
      <c r="J2765">
        <v>1365515684</v>
      </c>
      <c r="K2765" t="b">
        <v>0</v>
      </c>
      <c r="L2765">
        <v>3</v>
      </c>
      <c r="M2765" t="b">
        <v>0</v>
      </c>
      <c r="N2765" s="11">
        <f t="shared" si="174"/>
        <v>0.22842639593908631</v>
      </c>
      <c r="O2765" s="22">
        <f t="shared" si="172"/>
        <v>41373.579675925925</v>
      </c>
      <c r="P2765" s="18">
        <f t="shared" si="173"/>
        <v>41418.579675925925</v>
      </c>
      <c r="Q2765" t="s">
        <v>8304</v>
      </c>
      <c r="R2765" s="7">
        <f t="shared" si="175"/>
        <v>30</v>
      </c>
      <c r="S2765" s="12" t="s">
        <v>8321</v>
      </c>
      <c r="T2765" t="s">
        <v>8357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7">
        <v>4000</v>
      </c>
      <c r="E2766">
        <v>45</v>
      </c>
      <c r="F2766" t="s">
        <v>8221</v>
      </c>
      <c r="G2766" t="s">
        <v>8224</v>
      </c>
      <c r="H2766" t="s">
        <v>8246</v>
      </c>
      <c r="I2766" s="9">
        <v>1338404400</v>
      </c>
      <c r="J2766">
        <v>1335855631</v>
      </c>
      <c r="K2766" t="b">
        <v>0</v>
      </c>
      <c r="L2766">
        <v>4</v>
      </c>
      <c r="M2766" t="b">
        <v>0</v>
      </c>
      <c r="N2766" s="11">
        <f t="shared" si="174"/>
        <v>1.125</v>
      </c>
      <c r="O2766" s="22">
        <f t="shared" si="172"/>
        <v>41030.292025462964</v>
      </c>
      <c r="P2766" s="18">
        <f t="shared" si="173"/>
        <v>41059.791666666664</v>
      </c>
      <c r="Q2766" t="s">
        <v>8304</v>
      </c>
      <c r="R2766" s="7">
        <f t="shared" si="175"/>
        <v>11.25</v>
      </c>
      <c r="S2766" s="12" t="s">
        <v>8321</v>
      </c>
      <c r="T2766" t="s">
        <v>8357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7">
        <v>4000</v>
      </c>
      <c r="E2767">
        <v>0</v>
      </c>
      <c r="F2767" t="s">
        <v>8221</v>
      </c>
      <c r="G2767" t="s">
        <v>8224</v>
      </c>
      <c r="H2767" t="s">
        <v>8246</v>
      </c>
      <c r="I2767" s="9">
        <v>1351432428</v>
      </c>
      <c r="J2767">
        <v>1350050028</v>
      </c>
      <c r="K2767" t="b">
        <v>0</v>
      </c>
      <c r="L2767">
        <v>0</v>
      </c>
      <c r="M2767" t="b">
        <v>0</v>
      </c>
      <c r="N2767" s="11">
        <f t="shared" si="174"/>
        <v>0</v>
      </c>
      <c r="O2767" s="22">
        <f t="shared" si="172"/>
        <v>41194.579027777778</v>
      </c>
      <c r="P2767" s="18">
        <f t="shared" si="173"/>
        <v>41210.579027777778</v>
      </c>
      <c r="Q2767" t="s">
        <v>8304</v>
      </c>
      <c r="R2767" s="7" t="e">
        <f t="shared" si="175"/>
        <v>#DIV/0!</v>
      </c>
      <c r="S2767" s="12" t="s">
        <v>8321</v>
      </c>
      <c r="T2767" t="s">
        <v>8357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7">
        <v>5000</v>
      </c>
      <c r="E2768">
        <v>100</v>
      </c>
      <c r="F2768" t="s">
        <v>8221</v>
      </c>
      <c r="G2768" t="s">
        <v>8224</v>
      </c>
      <c r="H2768" t="s">
        <v>8246</v>
      </c>
      <c r="I2768" s="9">
        <v>1313078518</v>
      </c>
      <c r="J2768">
        <v>1310486518</v>
      </c>
      <c r="K2768" t="b">
        <v>0</v>
      </c>
      <c r="L2768">
        <v>4</v>
      </c>
      <c r="M2768" t="b">
        <v>0</v>
      </c>
      <c r="N2768" s="11">
        <f t="shared" si="174"/>
        <v>2</v>
      </c>
      <c r="O2768" s="22">
        <f t="shared" si="172"/>
        <v>40736.668032407404</v>
      </c>
      <c r="P2768" s="18">
        <f t="shared" si="173"/>
        <v>40766.668032407404</v>
      </c>
      <c r="Q2768" t="s">
        <v>8304</v>
      </c>
      <c r="R2768" s="7">
        <f t="shared" si="175"/>
        <v>25</v>
      </c>
      <c r="S2768" s="12" t="s">
        <v>8321</v>
      </c>
      <c r="T2768" t="s">
        <v>8357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7">
        <v>4000</v>
      </c>
      <c r="E2769">
        <v>34</v>
      </c>
      <c r="F2769" t="s">
        <v>8221</v>
      </c>
      <c r="G2769" t="s">
        <v>8229</v>
      </c>
      <c r="H2769" t="s">
        <v>8251</v>
      </c>
      <c r="I2769" s="9">
        <v>1439766050</v>
      </c>
      <c r="J2769">
        <v>1434582050</v>
      </c>
      <c r="K2769" t="b">
        <v>0</v>
      </c>
      <c r="L2769">
        <v>3</v>
      </c>
      <c r="M2769" t="b">
        <v>0</v>
      </c>
      <c r="N2769" s="11">
        <f t="shared" si="174"/>
        <v>0.85000000000000009</v>
      </c>
      <c r="O2769" s="22">
        <f t="shared" si="172"/>
        <v>42172.958912037036</v>
      </c>
      <c r="P2769" s="18">
        <f t="shared" si="173"/>
        <v>42232.958912037036</v>
      </c>
      <c r="Q2769" t="s">
        <v>8304</v>
      </c>
      <c r="R2769" s="7">
        <f t="shared" si="175"/>
        <v>11.333333333333334</v>
      </c>
      <c r="S2769" s="12" t="s">
        <v>8321</v>
      </c>
      <c r="T2769" t="s">
        <v>8357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7">
        <v>7000</v>
      </c>
      <c r="E2770">
        <v>1002</v>
      </c>
      <c r="F2770" t="s">
        <v>8221</v>
      </c>
      <c r="G2770" t="s">
        <v>8224</v>
      </c>
      <c r="H2770" t="s">
        <v>8246</v>
      </c>
      <c r="I2770" s="9">
        <v>1333028723</v>
      </c>
      <c r="J2770">
        <v>1330440323</v>
      </c>
      <c r="K2770" t="b">
        <v>0</v>
      </c>
      <c r="L2770">
        <v>34</v>
      </c>
      <c r="M2770" t="b">
        <v>0</v>
      </c>
      <c r="N2770" s="11">
        <f t="shared" si="174"/>
        <v>14.314285714285715</v>
      </c>
      <c r="O2770" s="22">
        <f t="shared" si="172"/>
        <v>40967.614849537036</v>
      </c>
      <c r="P2770" s="18">
        <f t="shared" si="173"/>
        <v>40997.573182870372</v>
      </c>
      <c r="Q2770" t="s">
        <v>8304</v>
      </c>
      <c r="R2770" s="7">
        <f t="shared" si="175"/>
        <v>29.470588235294116</v>
      </c>
      <c r="S2770" s="12" t="s">
        <v>8321</v>
      </c>
      <c r="T2770" t="s">
        <v>8357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7">
        <v>800</v>
      </c>
      <c r="E2771">
        <v>2</v>
      </c>
      <c r="F2771" t="s">
        <v>8221</v>
      </c>
      <c r="G2771" t="s">
        <v>8225</v>
      </c>
      <c r="H2771" t="s">
        <v>8247</v>
      </c>
      <c r="I2771" s="9">
        <v>1401997790</v>
      </c>
      <c r="J2771">
        <v>1397677790</v>
      </c>
      <c r="K2771" t="b">
        <v>0</v>
      </c>
      <c r="L2771">
        <v>2</v>
      </c>
      <c r="M2771" t="b">
        <v>0</v>
      </c>
      <c r="N2771" s="11">
        <f t="shared" si="174"/>
        <v>0.25</v>
      </c>
      <c r="O2771" s="22">
        <f t="shared" si="172"/>
        <v>41745.826273148145</v>
      </c>
      <c r="P2771" s="18">
        <f t="shared" si="173"/>
        <v>41795.826273148145</v>
      </c>
      <c r="Q2771" t="s">
        <v>8304</v>
      </c>
      <c r="R2771" s="7">
        <f t="shared" si="175"/>
        <v>1</v>
      </c>
      <c r="S2771" s="12" t="s">
        <v>8321</v>
      </c>
      <c r="T2771" t="s">
        <v>8357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7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9">
        <v>1395158130</v>
      </c>
      <c r="J2772">
        <v>1392569730</v>
      </c>
      <c r="K2772" t="b">
        <v>0</v>
      </c>
      <c r="L2772">
        <v>33</v>
      </c>
      <c r="M2772" t="b">
        <v>0</v>
      </c>
      <c r="N2772" s="11">
        <f t="shared" si="174"/>
        <v>10.411249999999999</v>
      </c>
      <c r="O2772" s="22">
        <f t="shared" si="172"/>
        <v>41686.705208333333</v>
      </c>
      <c r="P2772" s="18">
        <f t="shared" si="173"/>
        <v>41716.663541666669</v>
      </c>
      <c r="Q2772" t="s">
        <v>8304</v>
      </c>
      <c r="R2772" s="7">
        <f t="shared" si="175"/>
        <v>63.098484848484851</v>
      </c>
      <c r="S2772" s="12" t="s">
        <v>8321</v>
      </c>
      <c r="T2772" t="s">
        <v>8357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7">
        <v>19980</v>
      </c>
      <c r="E2773">
        <v>0</v>
      </c>
      <c r="F2773" t="s">
        <v>8221</v>
      </c>
      <c r="G2773" t="s">
        <v>8224</v>
      </c>
      <c r="H2773" t="s">
        <v>8246</v>
      </c>
      <c r="I2773" s="9">
        <v>1359738000</v>
      </c>
      <c r="J2773">
        <v>1355489140</v>
      </c>
      <c r="K2773" t="b">
        <v>0</v>
      </c>
      <c r="L2773">
        <v>0</v>
      </c>
      <c r="M2773" t="b">
        <v>0</v>
      </c>
      <c r="N2773" s="11">
        <f t="shared" si="174"/>
        <v>0</v>
      </c>
      <c r="O2773" s="22">
        <f t="shared" si="172"/>
        <v>41257.531712962962</v>
      </c>
      <c r="P2773" s="18">
        <f t="shared" si="173"/>
        <v>41306.708333333336</v>
      </c>
      <c r="Q2773" t="s">
        <v>8304</v>
      </c>
      <c r="R2773" s="7" t="e">
        <f t="shared" si="175"/>
        <v>#DIV/0!</v>
      </c>
      <c r="S2773" s="12" t="s">
        <v>8321</v>
      </c>
      <c r="T2773" t="s">
        <v>8357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7">
        <v>8000</v>
      </c>
      <c r="E2774">
        <v>0</v>
      </c>
      <c r="F2774" t="s">
        <v>8221</v>
      </c>
      <c r="G2774" t="s">
        <v>8224</v>
      </c>
      <c r="H2774" t="s">
        <v>8246</v>
      </c>
      <c r="I2774" s="9">
        <v>1381006294</v>
      </c>
      <c r="J2774">
        <v>1379710294</v>
      </c>
      <c r="K2774" t="b">
        <v>0</v>
      </c>
      <c r="L2774">
        <v>0</v>
      </c>
      <c r="M2774" t="b">
        <v>0</v>
      </c>
      <c r="N2774" s="11">
        <f t="shared" si="174"/>
        <v>0</v>
      </c>
      <c r="O2774" s="22">
        <f t="shared" si="172"/>
        <v>41537.869143518517</v>
      </c>
      <c r="P2774" s="18">
        <f t="shared" si="173"/>
        <v>41552.869143518517</v>
      </c>
      <c r="Q2774" t="s">
        <v>8304</v>
      </c>
      <c r="R2774" s="7" t="e">
        <f t="shared" si="175"/>
        <v>#DIV/0!</v>
      </c>
      <c r="S2774" s="12" t="s">
        <v>8321</v>
      </c>
      <c r="T2774" t="s">
        <v>8357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7">
        <v>530</v>
      </c>
      <c r="E2775">
        <v>1</v>
      </c>
      <c r="F2775" t="s">
        <v>8221</v>
      </c>
      <c r="G2775" t="s">
        <v>8229</v>
      </c>
      <c r="H2775" t="s">
        <v>8251</v>
      </c>
      <c r="I2775" s="9">
        <v>1461530721</v>
      </c>
      <c r="J2775">
        <v>1460666721</v>
      </c>
      <c r="K2775" t="b">
        <v>0</v>
      </c>
      <c r="L2775">
        <v>1</v>
      </c>
      <c r="M2775" t="b">
        <v>0</v>
      </c>
      <c r="N2775" s="11">
        <f t="shared" si="174"/>
        <v>0.18867924528301888</v>
      </c>
      <c r="O2775" s="22">
        <f t="shared" si="172"/>
        <v>42474.86482638889</v>
      </c>
      <c r="P2775" s="18">
        <f t="shared" si="173"/>
        <v>42484.86482638889</v>
      </c>
      <c r="Q2775" t="s">
        <v>8304</v>
      </c>
      <c r="R2775" s="7">
        <f t="shared" si="175"/>
        <v>1</v>
      </c>
      <c r="S2775" s="12" t="s">
        <v>8321</v>
      </c>
      <c r="T2775" t="s">
        <v>8357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7">
        <v>4000</v>
      </c>
      <c r="E2776">
        <v>570</v>
      </c>
      <c r="F2776" t="s">
        <v>8221</v>
      </c>
      <c r="G2776" t="s">
        <v>8224</v>
      </c>
      <c r="H2776" t="s">
        <v>8246</v>
      </c>
      <c r="I2776" s="9">
        <v>1362711728</v>
      </c>
      <c r="J2776">
        <v>1360119728</v>
      </c>
      <c r="K2776" t="b">
        <v>0</v>
      </c>
      <c r="L2776">
        <v>13</v>
      </c>
      <c r="M2776" t="b">
        <v>0</v>
      </c>
      <c r="N2776" s="11">
        <f t="shared" si="174"/>
        <v>14.249999999999998</v>
      </c>
      <c r="O2776" s="22">
        <f t="shared" si="172"/>
        <v>41311.126481481479</v>
      </c>
      <c r="P2776" s="18">
        <f t="shared" si="173"/>
        <v>41341.126481481479</v>
      </c>
      <c r="Q2776" t="s">
        <v>8304</v>
      </c>
      <c r="R2776" s="7">
        <f t="shared" si="175"/>
        <v>43.846153846153847</v>
      </c>
      <c r="S2776" s="12" t="s">
        <v>8321</v>
      </c>
      <c r="T2776" t="s">
        <v>8357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7">
        <v>5000</v>
      </c>
      <c r="E2777">
        <v>150</v>
      </c>
      <c r="F2777" t="s">
        <v>8221</v>
      </c>
      <c r="G2777" t="s">
        <v>8224</v>
      </c>
      <c r="H2777" t="s">
        <v>8246</v>
      </c>
      <c r="I2777" s="9">
        <v>1323994754</v>
      </c>
      <c r="J2777">
        <v>1321402754</v>
      </c>
      <c r="K2777" t="b">
        <v>0</v>
      </c>
      <c r="L2777">
        <v>2</v>
      </c>
      <c r="M2777" t="b">
        <v>0</v>
      </c>
      <c r="N2777" s="11">
        <f t="shared" si="174"/>
        <v>3</v>
      </c>
      <c r="O2777" s="22">
        <f t="shared" si="172"/>
        <v>40863.013356481482</v>
      </c>
      <c r="P2777" s="18">
        <f t="shared" si="173"/>
        <v>40893.013356481482</v>
      </c>
      <c r="Q2777" t="s">
        <v>8304</v>
      </c>
      <c r="R2777" s="7">
        <f t="shared" si="175"/>
        <v>75</v>
      </c>
      <c r="S2777" s="12" t="s">
        <v>8321</v>
      </c>
      <c r="T2777" t="s">
        <v>8357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7">
        <v>21000</v>
      </c>
      <c r="E2778">
        <v>1655</v>
      </c>
      <c r="F2778" t="s">
        <v>8221</v>
      </c>
      <c r="G2778" t="s">
        <v>8224</v>
      </c>
      <c r="H2778" t="s">
        <v>8246</v>
      </c>
      <c r="I2778" s="9">
        <v>1434092876</v>
      </c>
      <c r="J2778">
        <v>1431414476</v>
      </c>
      <c r="K2778" t="b">
        <v>0</v>
      </c>
      <c r="L2778">
        <v>36</v>
      </c>
      <c r="M2778" t="b">
        <v>0</v>
      </c>
      <c r="N2778" s="11">
        <f t="shared" si="174"/>
        <v>7.8809523809523814</v>
      </c>
      <c r="O2778" s="22">
        <f t="shared" si="172"/>
        <v>42136.297175925924</v>
      </c>
      <c r="P2778" s="18">
        <f t="shared" si="173"/>
        <v>42167.297175925924</v>
      </c>
      <c r="Q2778" t="s">
        <v>8304</v>
      </c>
      <c r="R2778" s="7">
        <f t="shared" si="175"/>
        <v>45.972222222222221</v>
      </c>
      <c r="S2778" s="12" t="s">
        <v>8321</v>
      </c>
      <c r="T2778" t="s">
        <v>8357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7">
        <v>3000</v>
      </c>
      <c r="E2779">
        <v>10</v>
      </c>
      <c r="F2779" t="s">
        <v>8221</v>
      </c>
      <c r="G2779" t="s">
        <v>8224</v>
      </c>
      <c r="H2779" t="s">
        <v>8246</v>
      </c>
      <c r="I2779" s="9">
        <v>1437149004</v>
      </c>
      <c r="J2779">
        <v>1434557004</v>
      </c>
      <c r="K2779" t="b">
        <v>0</v>
      </c>
      <c r="L2779">
        <v>1</v>
      </c>
      <c r="M2779" t="b">
        <v>0</v>
      </c>
      <c r="N2779" s="11">
        <f t="shared" si="174"/>
        <v>0.33333333333333337</v>
      </c>
      <c r="O2779" s="22">
        <f t="shared" si="172"/>
        <v>42172.669027777782</v>
      </c>
      <c r="P2779" s="18">
        <f t="shared" si="173"/>
        <v>42202.669027777782</v>
      </c>
      <c r="Q2779" t="s">
        <v>8304</v>
      </c>
      <c r="R2779" s="7">
        <f t="shared" si="175"/>
        <v>10</v>
      </c>
      <c r="S2779" s="12" t="s">
        <v>8321</v>
      </c>
      <c r="T2779" t="s">
        <v>8357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7">
        <v>5500</v>
      </c>
      <c r="E2780">
        <v>1405</v>
      </c>
      <c r="F2780" t="s">
        <v>8221</v>
      </c>
      <c r="G2780" t="s">
        <v>8224</v>
      </c>
      <c r="H2780" t="s">
        <v>8246</v>
      </c>
      <c r="I2780" s="9">
        <v>1409009306</v>
      </c>
      <c r="J2780">
        <v>1406417306</v>
      </c>
      <c r="K2780" t="b">
        <v>0</v>
      </c>
      <c r="L2780">
        <v>15</v>
      </c>
      <c r="M2780" t="b">
        <v>0</v>
      </c>
      <c r="N2780" s="11">
        <f t="shared" si="174"/>
        <v>25.545454545454543</v>
      </c>
      <c r="O2780" s="22">
        <f t="shared" si="172"/>
        <v>41846.978078703702</v>
      </c>
      <c r="P2780" s="18">
        <f t="shared" si="173"/>
        <v>41876.978078703702</v>
      </c>
      <c r="Q2780" t="s">
        <v>8304</v>
      </c>
      <c r="R2780" s="7">
        <f t="shared" si="175"/>
        <v>93.666666666666671</v>
      </c>
      <c r="S2780" s="12" t="s">
        <v>8321</v>
      </c>
      <c r="T2780" t="s">
        <v>8357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7">
        <v>2500</v>
      </c>
      <c r="E2781">
        <v>53</v>
      </c>
      <c r="F2781" t="s">
        <v>8221</v>
      </c>
      <c r="G2781" t="s">
        <v>8224</v>
      </c>
      <c r="H2781" t="s">
        <v>8246</v>
      </c>
      <c r="I2781" s="9">
        <v>1448204621</v>
      </c>
      <c r="J2781">
        <v>1445609021</v>
      </c>
      <c r="K2781" t="b">
        <v>0</v>
      </c>
      <c r="L2781">
        <v>1</v>
      </c>
      <c r="M2781" t="b">
        <v>0</v>
      </c>
      <c r="N2781" s="11">
        <f t="shared" si="174"/>
        <v>2.12</v>
      </c>
      <c r="O2781" s="22">
        <f t="shared" si="172"/>
        <v>42300.585891203707</v>
      </c>
      <c r="P2781" s="18">
        <f t="shared" si="173"/>
        <v>42330.627557870372</v>
      </c>
      <c r="Q2781" t="s">
        <v>8304</v>
      </c>
      <c r="R2781" s="7">
        <f t="shared" si="175"/>
        <v>53</v>
      </c>
      <c r="S2781" s="12" t="s">
        <v>8321</v>
      </c>
      <c r="T2781" t="s">
        <v>8357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7">
        <v>100000</v>
      </c>
      <c r="E2782">
        <v>0</v>
      </c>
      <c r="F2782" t="s">
        <v>8221</v>
      </c>
      <c r="G2782" t="s">
        <v>8237</v>
      </c>
      <c r="H2782" t="s">
        <v>8249</v>
      </c>
      <c r="I2782" s="9">
        <v>1489142688</v>
      </c>
      <c r="J2782">
        <v>1486550688</v>
      </c>
      <c r="K2782" t="b">
        <v>0</v>
      </c>
      <c r="L2782">
        <v>0</v>
      </c>
      <c r="M2782" t="b">
        <v>0</v>
      </c>
      <c r="N2782" s="11">
        <f t="shared" si="174"/>
        <v>0</v>
      </c>
      <c r="O2782" s="22">
        <f t="shared" si="172"/>
        <v>42774.447777777779</v>
      </c>
      <c r="P2782" s="18">
        <f t="shared" si="173"/>
        <v>42804.447777777779</v>
      </c>
      <c r="Q2782" t="s">
        <v>8304</v>
      </c>
      <c r="R2782" s="7" t="e">
        <f t="shared" si="175"/>
        <v>#DIV/0!</v>
      </c>
      <c r="S2782" s="12" t="s">
        <v>8321</v>
      </c>
      <c r="T2782" t="s">
        <v>8357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7">
        <v>1250</v>
      </c>
      <c r="E2783">
        <v>1316</v>
      </c>
      <c r="F2783" t="s">
        <v>8219</v>
      </c>
      <c r="G2783" t="s">
        <v>8224</v>
      </c>
      <c r="H2783" t="s">
        <v>8246</v>
      </c>
      <c r="I2783" s="9">
        <v>1423724400</v>
      </c>
      <c r="J2783">
        <v>1421274954</v>
      </c>
      <c r="K2783" t="b">
        <v>0</v>
      </c>
      <c r="L2783">
        <v>28</v>
      </c>
      <c r="M2783" t="b">
        <v>1</v>
      </c>
      <c r="N2783" s="11">
        <f t="shared" si="174"/>
        <v>105.28</v>
      </c>
      <c r="O2783" s="22">
        <f t="shared" si="172"/>
        <v>42018.94159722222</v>
      </c>
      <c r="P2783" s="18">
        <f t="shared" si="173"/>
        <v>42047.291666666672</v>
      </c>
      <c r="Q2783" t="s">
        <v>8271</v>
      </c>
      <c r="R2783" s="7">
        <f t="shared" si="175"/>
        <v>47</v>
      </c>
      <c r="S2783" s="12" t="s">
        <v>8316</v>
      </c>
      <c r="T2783" t="s">
        <v>8317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7">
        <v>1000</v>
      </c>
      <c r="E2784">
        <v>1200</v>
      </c>
      <c r="F2784" t="s">
        <v>8219</v>
      </c>
      <c r="G2784" t="s">
        <v>8224</v>
      </c>
      <c r="H2784" t="s">
        <v>8246</v>
      </c>
      <c r="I2784" s="9">
        <v>1424149140</v>
      </c>
      <c r="J2784">
        <v>1421964718</v>
      </c>
      <c r="K2784" t="b">
        <v>0</v>
      </c>
      <c r="L2784">
        <v>18</v>
      </c>
      <c r="M2784" t="b">
        <v>1</v>
      </c>
      <c r="N2784" s="11">
        <f t="shared" si="174"/>
        <v>120</v>
      </c>
      <c r="O2784" s="22">
        <f t="shared" si="172"/>
        <v>42026.924976851849</v>
      </c>
      <c r="P2784" s="18">
        <f t="shared" si="173"/>
        <v>42052.207638888889</v>
      </c>
      <c r="Q2784" t="s">
        <v>8271</v>
      </c>
      <c r="R2784" s="7">
        <f t="shared" si="175"/>
        <v>66.666666666666671</v>
      </c>
      <c r="S2784" s="12" t="s">
        <v>8316</v>
      </c>
      <c r="T2784" t="s">
        <v>8317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7">
        <v>1000</v>
      </c>
      <c r="E2785">
        <v>1145</v>
      </c>
      <c r="F2785" t="s">
        <v>8219</v>
      </c>
      <c r="G2785" t="s">
        <v>8225</v>
      </c>
      <c r="H2785" t="s">
        <v>8247</v>
      </c>
      <c r="I2785" s="9">
        <v>1429793446</v>
      </c>
      <c r="J2785">
        <v>1428583846</v>
      </c>
      <c r="K2785" t="b">
        <v>0</v>
      </c>
      <c r="L2785">
        <v>61</v>
      </c>
      <c r="M2785" t="b">
        <v>1</v>
      </c>
      <c r="N2785" s="11">
        <f t="shared" si="174"/>
        <v>114.5</v>
      </c>
      <c r="O2785" s="22">
        <f t="shared" si="172"/>
        <v>42103.535254629634</v>
      </c>
      <c r="P2785" s="18">
        <f t="shared" si="173"/>
        <v>42117.535254629634</v>
      </c>
      <c r="Q2785" t="s">
        <v>8271</v>
      </c>
      <c r="R2785" s="7">
        <f t="shared" si="175"/>
        <v>18.770491803278688</v>
      </c>
      <c r="S2785" s="12" t="s">
        <v>8316</v>
      </c>
      <c r="T2785" t="s">
        <v>8317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7">
        <v>6000</v>
      </c>
      <c r="E2786">
        <v>7140</v>
      </c>
      <c r="F2786" t="s">
        <v>8219</v>
      </c>
      <c r="G2786" t="s">
        <v>8224</v>
      </c>
      <c r="H2786" t="s">
        <v>8246</v>
      </c>
      <c r="I2786" s="9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>
        <f t="shared" si="174"/>
        <v>119</v>
      </c>
      <c r="O2786" s="22">
        <f t="shared" si="172"/>
        <v>41920.787534722222</v>
      </c>
      <c r="P2786" s="18">
        <f t="shared" si="173"/>
        <v>41941.787534722222</v>
      </c>
      <c r="Q2786" t="s">
        <v>8271</v>
      </c>
      <c r="R2786" s="7">
        <f t="shared" si="175"/>
        <v>66.111111111111114</v>
      </c>
      <c r="S2786" s="12" t="s">
        <v>8316</v>
      </c>
      <c r="T2786" t="s">
        <v>8317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7">
        <v>5000</v>
      </c>
      <c r="E2787">
        <v>5234</v>
      </c>
      <c r="F2787" t="s">
        <v>8219</v>
      </c>
      <c r="G2787" t="s">
        <v>8224</v>
      </c>
      <c r="H2787" t="s">
        <v>8246</v>
      </c>
      <c r="I2787" s="9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>
        <f t="shared" si="174"/>
        <v>104.67999999999999</v>
      </c>
      <c r="O2787" s="22">
        <f t="shared" si="172"/>
        <v>42558.189432870371</v>
      </c>
      <c r="P2787" s="18">
        <f t="shared" si="173"/>
        <v>42587.875</v>
      </c>
      <c r="Q2787" t="s">
        <v>8271</v>
      </c>
      <c r="R2787" s="7">
        <f t="shared" si="175"/>
        <v>36.859154929577464</v>
      </c>
      <c r="S2787" s="12" t="s">
        <v>8316</v>
      </c>
      <c r="T2787" t="s">
        <v>8317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7">
        <v>2500</v>
      </c>
      <c r="E2788">
        <v>2946</v>
      </c>
      <c r="F2788" t="s">
        <v>8219</v>
      </c>
      <c r="G2788" t="s">
        <v>8225</v>
      </c>
      <c r="H2788" t="s">
        <v>8247</v>
      </c>
      <c r="I2788" s="9">
        <v>1404913180</v>
      </c>
      <c r="J2788">
        <v>1403703580</v>
      </c>
      <c r="K2788" t="b">
        <v>0</v>
      </c>
      <c r="L2788">
        <v>74</v>
      </c>
      <c r="M2788" t="b">
        <v>1</v>
      </c>
      <c r="N2788" s="11">
        <f t="shared" si="174"/>
        <v>117.83999999999999</v>
      </c>
      <c r="O2788" s="22">
        <f t="shared" si="172"/>
        <v>41815.569212962961</v>
      </c>
      <c r="P2788" s="18">
        <f t="shared" si="173"/>
        <v>41829.569212962961</v>
      </c>
      <c r="Q2788" t="s">
        <v>8271</v>
      </c>
      <c r="R2788" s="7">
        <f t="shared" si="175"/>
        <v>39.810810810810814</v>
      </c>
      <c r="S2788" s="12" t="s">
        <v>8316</v>
      </c>
      <c r="T2788" t="s">
        <v>8317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7">
        <v>1000</v>
      </c>
      <c r="E2789">
        <v>1197</v>
      </c>
      <c r="F2789" t="s">
        <v>8219</v>
      </c>
      <c r="G2789" t="s">
        <v>8224</v>
      </c>
      <c r="H2789" t="s">
        <v>8246</v>
      </c>
      <c r="I2789" s="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>
        <f t="shared" si="174"/>
        <v>119.7</v>
      </c>
      <c r="O2789" s="22">
        <f t="shared" si="172"/>
        <v>41808.198518518519</v>
      </c>
      <c r="P2789" s="18">
        <f t="shared" si="173"/>
        <v>41838.198518518519</v>
      </c>
      <c r="Q2789" t="s">
        <v>8271</v>
      </c>
      <c r="R2789" s="7">
        <f t="shared" si="175"/>
        <v>31.5</v>
      </c>
      <c r="S2789" s="12" t="s">
        <v>8316</v>
      </c>
      <c r="T2789" t="s">
        <v>8317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7">
        <v>2000</v>
      </c>
      <c r="E2790">
        <v>2050</v>
      </c>
      <c r="F2790" t="s">
        <v>8219</v>
      </c>
      <c r="G2790" t="s">
        <v>8224</v>
      </c>
      <c r="H2790" t="s">
        <v>8246</v>
      </c>
      <c r="I2790" s="9">
        <v>1469811043</v>
      </c>
      <c r="J2790">
        <v>1467219043</v>
      </c>
      <c r="K2790" t="b">
        <v>0</v>
      </c>
      <c r="L2790">
        <v>20</v>
      </c>
      <c r="M2790" t="b">
        <v>1</v>
      </c>
      <c r="N2790" s="11">
        <f t="shared" si="174"/>
        <v>102.49999999999999</v>
      </c>
      <c r="O2790" s="22">
        <f t="shared" si="172"/>
        <v>42550.701886574068</v>
      </c>
      <c r="P2790" s="18">
        <f t="shared" si="173"/>
        <v>42580.701886574068</v>
      </c>
      <c r="Q2790" t="s">
        <v>8271</v>
      </c>
      <c r="R2790" s="7">
        <f t="shared" si="175"/>
        <v>102.5</v>
      </c>
      <c r="S2790" s="12" t="s">
        <v>8316</v>
      </c>
      <c r="T2790" t="s">
        <v>8317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7">
        <v>3000</v>
      </c>
      <c r="E2791">
        <v>3035</v>
      </c>
      <c r="F2791" t="s">
        <v>8219</v>
      </c>
      <c r="G2791" t="s">
        <v>8224</v>
      </c>
      <c r="H2791" t="s">
        <v>8246</v>
      </c>
      <c r="I2791" s="9">
        <v>1426132800</v>
      </c>
      <c r="J2791">
        <v>1424477934</v>
      </c>
      <c r="K2791" t="b">
        <v>0</v>
      </c>
      <c r="L2791">
        <v>24</v>
      </c>
      <c r="M2791" t="b">
        <v>1</v>
      </c>
      <c r="N2791" s="11">
        <f t="shared" si="174"/>
        <v>101.16666666666667</v>
      </c>
      <c r="O2791" s="22">
        <f t="shared" si="172"/>
        <v>42056.013124999998</v>
      </c>
      <c r="P2791" s="18">
        <f t="shared" si="173"/>
        <v>42075.166666666672</v>
      </c>
      <c r="Q2791" t="s">
        <v>8271</v>
      </c>
      <c r="R2791" s="7">
        <f t="shared" si="175"/>
        <v>126.45833333333333</v>
      </c>
      <c r="S2791" s="12" t="s">
        <v>8316</v>
      </c>
      <c r="T2791" t="s">
        <v>8317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7">
        <v>3000</v>
      </c>
      <c r="E2792">
        <v>3160</v>
      </c>
      <c r="F2792" t="s">
        <v>8219</v>
      </c>
      <c r="G2792" t="s">
        <v>8224</v>
      </c>
      <c r="H2792" t="s">
        <v>8246</v>
      </c>
      <c r="I2792" s="9">
        <v>1423693903</v>
      </c>
      <c r="J2792">
        <v>1421101903</v>
      </c>
      <c r="K2792" t="b">
        <v>0</v>
      </c>
      <c r="L2792">
        <v>66</v>
      </c>
      <c r="M2792" t="b">
        <v>1</v>
      </c>
      <c r="N2792" s="11">
        <f t="shared" si="174"/>
        <v>105.33333333333333</v>
      </c>
      <c r="O2792" s="22">
        <f t="shared" si="172"/>
        <v>42016.938692129625</v>
      </c>
      <c r="P2792" s="18">
        <f t="shared" si="173"/>
        <v>42046.938692129625</v>
      </c>
      <c r="Q2792" t="s">
        <v>8271</v>
      </c>
      <c r="R2792" s="7">
        <f t="shared" si="175"/>
        <v>47.878787878787875</v>
      </c>
      <c r="S2792" s="12" t="s">
        <v>8316</v>
      </c>
      <c r="T2792" t="s">
        <v>8317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7">
        <v>2000</v>
      </c>
      <c r="E2793">
        <v>2050</v>
      </c>
      <c r="F2793" t="s">
        <v>8219</v>
      </c>
      <c r="G2793" t="s">
        <v>8224</v>
      </c>
      <c r="H2793" t="s">
        <v>8246</v>
      </c>
      <c r="I2793" s="9">
        <v>1473393600</v>
      </c>
      <c r="J2793">
        <v>1470778559</v>
      </c>
      <c r="K2793" t="b">
        <v>0</v>
      </c>
      <c r="L2793">
        <v>28</v>
      </c>
      <c r="M2793" t="b">
        <v>1</v>
      </c>
      <c r="N2793" s="11">
        <f t="shared" si="174"/>
        <v>102.49999999999999</v>
      </c>
      <c r="O2793" s="22">
        <f t="shared" si="172"/>
        <v>42591.899988425925</v>
      </c>
      <c r="P2793" s="18">
        <f t="shared" si="173"/>
        <v>42622.166666666672</v>
      </c>
      <c r="Q2793" t="s">
        <v>8271</v>
      </c>
      <c r="R2793" s="7">
        <f t="shared" si="175"/>
        <v>73.214285714285708</v>
      </c>
      <c r="S2793" s="12" t="s">
        <v>8316</v>
      </c>
      <c r="T2793" t="s">
        <v>8317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7">
        <v>2000</v>
      </c>
      <c r="E2794">
        <v>2152</v>
      </c>
      <c r="F2794" t="s">
        <v>8219</v>
      </c>
      <c r="G2794" t="s">
        <v>8224</v>
      </c>
      <c r="H2794" t="s">
        <v>8246</v>
      </c>
      <c r="I2794" s="9">
        <v>1439357559</v>
      </c>
      <c r="J2794">
        <v>1435469559</v>
      </c>
      <c r="K2794" t="b">
        <v>0</v>
      </c>
      <c r="L2794">
        <v>24</v>
      </c>
      <c r="M2794" t="b">
        <v>1</v>
      </c>
      <c r="N2794" s="11">
        <f t="shared" si="174"/>
        <v>107.60000000000001</v>
      </c>
      <c r="O2794" s="22">
        <f t="shared" si="172"/>
        <v>42183.231006944443</v>
      </c>
      <c r="P2794" s="18">
        <f t="shared" si="173"/>
        <v>42228.231006944443</v>
      </c>
      <c r="Q2794" t="s">
        <v>8271</v>
      </c>
      <c r="R2794" s="7">
        <f t="shared" si="175"/>
        <v>89.666666666666671</v>
      </c>
      <c r="S2794" s="12" t="s">
        <v>8316</v>
      </c>
      <c r="T2794" t="s">
        <v>8317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7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9">
        <v>1437473005</v>
      </c>
      <c r="J2795">
        <v>1434881005</v>
      </c>
      <c r="K2795" t="b">
        <v>0</v>
      </c>
      <c r="L2795">
        <v>73</v>
      </c>
      <c r="M2795" t="b">
        <v>1</v>
      </c>
      <c r="N2795" s="11">
        <f t="shared" si="174"/>
        <v>110.5675</v>
      </c>
      <c r="O2795" s="22">
        <f t="shared" si="172"/>
        <v>42176.419039351851</v>
      </c>
      <c r="P2795" s="18">
        <f t="shared" si="173"/>
        <v>42206.419039351851</v>
      </c>
      <c r="Q2795" t="s">
        <v>8271</v>
      </c>
      <c r="R2795" s="7">
        <f t="shared" si="175"/>
        <v>151.4623287671233</v>
      </c>
      <c r="S2795" s="12" t="s">
        <v>8316</v>
      </c>
      <c r="T2795" t="s">
        <v>8317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7">
        <v>50</v>
      </c>
      <c r="E2796">
        <v>75</v>
      </c>
      <c r="F2796" t="s">
        <v>8219</v>
      </c>
      <c r="G2796" t="s">
        <v>8225</v>
      </c>
      <c r="H2796" t="s">
        <v>8247</v>
      </c>
      <c r="I2796" s="9">
        <v>1457031600</v>
      </c>
      <c r="J2796">
        <v>1455640559</v>
      </c>
      <c r="K2796" t="b">
        <v>0</v>
      </c>
      <c r="L2796">
        <v>3</v>
      </c>
      <c r="M2796" t="b">
        <v>1</v>
      </c>
      <c r="N2796" s="11">
        <f t="shared" si="174"/>
        <v>150</v>
      </c>
      <c r="O2796" s="22">
        <f t="shared" si="172"/>
        <v>42416.691655092596</v>
      </c>
      <c r="P2796" s="18">
        <f t="shared" si="173"/>
        <v>42432.791666666672</v>
      </c>
      <c r="Q2796" t="s">
        <v>8271</v>
      </c>
      <c r="R2796" s="7">
        <f t="shared" si="175"/>
        <v>25</v>
      </c>
      <c r="S2796" s="12" t="s">
        <v>8316</v>
      </c>
      <c r="T2796" t="s">
        <v>8317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7">
        <v>700</v>
      </c>
      <c r="E2797">
        <v>730</v>
      </c>
      <c r="F2797" t="s">
        <v>8219</v>
      </c>
      <c r="G2797" t="s">
        <v>8224</v>
      </c>
      <c r="H2797" t="s">
        <v>8246</v>
      </c>
      <c r="I2797" s="9">
        <v>1402095600</v>
      </c>
      <c r="J2797">
        <v>1400675841</v>
      </c>
      <c r="K2797" t="b">
        <v>0</v>
      </c>
      <c r="L2797">
        <v>20</v>
      </c>
      <c r="M2797" t="b">
        <v>1</v>
      </c>
      <c r="N2797" s="11">
        <f t="shared" si="174"/>
        <v>104.28571428571429</v>
      </c>
      <c r="O2797" s="22">
        <f t="shared" si="172"/>
        <v>41780.525937500002</v>
      </c>
      <c r="P2797" s="18">
        <f t="shared" si="173"/>
        <v>41796.958333333336</v>
      </c>
      <c r="Q2797" t="s">
        <v>8271</v>
      </c>
      <c r="R2797" s="7">
        <f t="shared" si="175"/>
        <v>36.5</v>
      </c>
      <c r="S2797" s="12" t="s">
        <v>8316</v>
      </c>
      <c r="T2797" t="s">
        <v>8317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7">
        <v>800</v>
      </c>
      <c r="E2798">
        <v>924</v>
      </c>
      <c r="F2798" t="s">
        <v>8219</v>
      </c>
      <c r="G2798" t="s">
        <v>8225</v>
      </c>
      <c r="H2798" t="s">
        <v>8247</v>
      </c>
      <c r="I2798" s="9">
        <v>1404564028</v>
      </c>
      <c r="J2798">
        <v>1401972028</v>
      </c>
      <c r="K2798" t="b">
        <v>0</v>
      </c>
      <c r="L2798">
        <v>21</v>
      </c>
      <c r="M2798" t="b">
        <v>1</v>
      </c>
      <c r="N2798" s="11">
        <f t="shared" si="174"/>
        <v>115.5</v>
      </c>
      <c r="O2798" s="22">
        <f t="shared" si="172"/>
        <v>41795.528101851851</v>
      </c>
      <c r="P2798" s="18">
        <f t="shared" si="173"/>
        <v>41825.528101851851</v>
      </c>
      <c r="Q2798" t="s">
        <v>8271</v>
      </c>
      <c r="R2798" s="7">
        <f t="shared" si="175"/>
        <v>44</v>
      </c>
      <c r="S2798" s="12" t="s">
        <v>8316</v>
      </c>
      <c r="T2798" t="s">
        <v>8317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7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>
        <f t="shared" si="174"/>
        <v>102.64512500000001</v>
      </c>
      <c r="O2799" s="22">
        <f t="shared" si="172"/>
        <v>41798.94027777778</v>
      </c>
      <c r="P2799" s="18">
        <f t="shared" si="173"/>
        <v>41828.94027777778</v>
      </c>
      <c r="Q2799" t="s">
        <v>8271</v>
      </c>
      <c r="R2799" s="7">
        <f t="shared" si="175"/>
        <v>87.357553191489373</v>
      </c>
      <c r="S2799" s="12" t="s">
        <v>8316</v>
      </c>
      <c r="T2799" t="s">
        <v>8317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7">
        <v>5000</v>
      </c>
      <c r="E2800">
        <v>5070</v>
      </c>
      <c r="F2800" t="s">
        <v>8219</v>
      </c>
      <c r="G2800" t="s">
        <v>8225</v>
      </c>
      <c r="H2800" t="s">
        <v>8247</v>
      </c>
      <c r="I2800" s="9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>
        <f t="shared" si="174"/>
        <v>101.4</v>
      </c>
      <c r="O2800" s="22">
        <f t="shared" si="172"/>
        <v>42201.675011574072</v>
      </c>
      <c r="P2800" s="18">
        <f t="shared" si="173"/>
        <v>42216.666666666672</v>
      </c>
      <c r="Q2800" t="s">
        <v>8271</v>
      </c>
      <c r="R2800" s="7">
        <f t="shared" si="175"/>
        <v>36.474820143884891</v>
      </c>
      <c r="S2800" s="12" t="s">
        <v>8316</v>
      </c>
      <c r="T2800" t="s">
        <v>8317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7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9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>
        <f t="shared" si="174"/>
        <v>116.6348</v>
      </c>
      <c r="O2801" s="22">
        <f t="shared" si="172"/>
        <v>42507.264699074076</v>
      </c>
      <c r="P2801" s="18">
        <f t="shared" si="173"/>
        <v>42538.666666666672</v>
      </c>
      <c r="Q2801" t="s">
        <v>8271</v>
      </c>
      <c r="R2801" s="7">
        <f t="shared" si="175"/>
        <v>44.859538461538463</v>
      </c>
      <c r="S2801" s="12" t="s">
        <v>8316</v>
      </c>
      <c r="T2801" t="s">
        <v>8317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7">
        <v>1000</v>
      </c>
      <c r="E2802">
        <v>1330</v>
      </c>
      <c r="F2802" t="s">
        <v>8219</v>
      </c>
      <c r="G2802" t="s">
        <v>8225</v>
      </c>
      <c r="H2802" t="s">
        <v>8247</v>
      </c>
      <c r="I2802" s="9">
        <v>1420377366</v>
      </c>
      <c r="J2802">
        <v>1415193366</v>
      </c>
      <c r="K2802" t="b">
        <v>0</v>
      </c>
      <c r="L2802">
        <v>31</v>
      </c>
      <c r="M2802" t="b">
        <v>1</v>
      </c>
      <c r="N2802" s="11">
        <f t="shared" si="174"/>
        <v>133</v>
      </c>
      <c r="O2802" s="22">
        <f t="shared" si="172"/>
        <v>41948.552847222221</v>
      </c>
      <c r="P2802" s="18">
        <f t="shared" si="173"/>
        <v>42008.552847222221</v>
      </c>
      <c r="Q2802" t="s">
        <v>8271</v>
      </c>
      <c r="R2802" s="7">
        <f t="shared" si="175"/>
        <v>42.903225806451616</v>
      </c>
      <c r="S2802" s="12" t="s">
        <v>8316</v>
      </c>
      <c r="T2802" t="s">
        <v>8317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7">
        <v>500</v>
      </c>
      <c r="E2803">
        <v>666</v>
      </c>
      <c r="F2803" t="s">
        <v>8219</v>
      </c>
      <c r="G2803" t="s">
        <v>8226</v>
      </c>
      <c r="H2803" t="s">
        <v>8248</v>
      </c>
      <c r="I2803" s="9">
        <v>1412938800</v>
      </c>
      <c r="J2803">
        <v>1411019409</v>
      </c>
      <c r="K2803" t="b">
        <v>0</v>
      </c>
      <c r="L2803">
        <v>13</v>
      </c>
      <c r="M2803" t="b">
        <v>1</v>
      </c>
      <c r="N2803" s="11">
        <f t="shared" si="174"/>
        <v>133.20000000000002</v>
      </c>
      <c r="O2803" s="22">
        <f t="shared" si="172"/>
        <v>41900.243159722224</v>
      </c>
      <c r="P2803" s="18">
        <f t="shared" si="173"/>
        <v>41922.458333333336</v>
      </c>
      <c r="Q2803" t="s">
        <v>8271</v>
      </c>
      <c r="R2803" s="7">
        <f t="shared" si="175"/>
        <v>51.230769230769234</v>
      </c>
      <c r="S2803" s="12" t="s">
        <v>8316</v>
      </c>
      <c r="T2803" t="s">
        <v>8317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7">
        <v>3000</v>
      </c>
      <c r="E2804">
        <v>3055</v>
      </c>
      <c r="F2804" t="s">
        <v>8219</v>
      </c>
      <c r="G2804" t="s">
        <v>8225</v>
      </c>
      <c r="H2804" t="s">
        <v>8247</v>
      </c>
      <c r="I2804" s="9">
        <v>1438875107</v>
      </c>
      <c r="J2804">
        <v>1436283107</v>
      </c>
      <c r="K2804" t="b">
        <v>0</v>
      </c>
      <c r="L2804">
        <v>90</v>
      </c>
      <c r="M2804" t="b">
        <v>1</v>
      </c>
      <c r="N2804" s="11">
        <f t="shared" si="174"/>
        <v>101.83333333333333</v>
      </c>
      <c r="O2804" s="22">
        <f t="shared" si="172"/>
        <v>42192.64707175926</v>
      </c>
      <c r="P2804" s="18">
        <f t="shared" si="173"/>
        <v>42222.64707175926</v>
      </c>
      <c r="Q2804" t="s">
        <v>8271</v>
      </c>
      <c r="R2804" s="7">
        <f t="shared" si="175"/>
        <v>33.944444444444443</v>
      </c>
      <c r="S2804" s="12" t="s">
        <v>8316</v>
      </c>
      <c r="T2804" t="s">
        <v>8317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7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9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>
        <f t="shared" si="174"/>
        <v>127.95</v>
      </c>
      <c r="O2805" s="22">
        <f t="shared" si="172"/>
        <v>42158.065694444449</v>
      </c>
      <c r="P2805" s="18">
        <f t="shared" si="173"/>
        <v>42201</v>
      </c>
      <c r="Q2805" t="s">
        <v>8271</v>
      </c>
      <c r="R2805" s="7">
        <f t="shared" si="175"/>
        <v>90.744680851063833</v>
      </c>
      <c r="S2805" s="12" t="s">
        <v>8316</v>
      </c>
      <c r="T2805" t="s">
        <v>8317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7">
        <v>1000</v>
      </c>
      <c r="E2806">
        <v>1150</v>
      </c>
      <c r="F2806" t="s">
        <v>8219</v>
      </c>
      <c r="G2806" t="s">
        <v>8225</v>
      </c>
      <c r="H2806" t="s">
        <v>8247</v>
      </c>
      <c r="I2806" s="9">
        <v>1411987990</v>
      </c>
      <c r="J2806">
        <v>1409395990</v>
      </c>
      <c r="K2806" t="b">
        <v>0</v>
      </c>
      <c r="L2806">
        <v>23</v>
      </c>
      <c r="M2806" t="b">
        <v>1</v>
      </c>
      <c r="N2806" s="11">
        <f t="shared" si="174"/>
        <v>114.99999999999999</v>
      </c>
      <c r="O2806" s="22">
        <f t="shared" si="172"/>
        <v>41881.453587962962</v>
      </c>
      <c r="P2806" s="18">
        <f t="shared" si="173"/>
        <v>41911.453587962962</v>
      </c>
      <c r="Q2806" t="s">
        <v>8271</v>
      </c>
      <c r="R2806" s="7">
        <f t="shared" si="175"/>
        <v>50</v>
      </c>
      <c r="S2806" s="12" t="s">
        <v>8316</v>
      </c>
      <c r="T2806" t="s">
        <v>8317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7">
        <v>400</v>
      </c>
      <c r="E2807">
        <v>440</v>
      </c>
      <c r="F2807" t="s">
        <v>8219</v>
      </c>
      <c r="G2807" t="s">
        <v>8225</v>
      </c>
      <c r="H2807" t="s">
        <v>8247</v>
      </c>
      <c r="I2807" s="9">
        <v>1440245273</v>
      </c>
      <c r="J2807">
        <v>1438085273</v>
      </c>
      <c r="K2807" t="b">
        <v>0</v>
      </c>
      <c r="L2807">
        <v>18</v>
      </c>
      <c r="M2807" t="b">
        <v>1</v>
      </c>
      <c r="N2807" s="11">
        <f t="shared" si="174"/>
        <v>110.00000000000001</v>
      </c>
      <c r="O2807" s="22">
        <f t="shared" si="172"/>
        <v>42213.505474537036</v>
      </c>
      <c r="P2807" s="18">
        <f t="shared" si="173"/>
        <v>42238.505474537036</v>
      </c>
      <c r="Q2807" t="s">
        <v>8271</v>
      </c>
      <c r="R2807" s="7">
        <f t="shared" si="175"/>
        <v>24.444444444444443</v>
      </c>
      <c r="S2807" s="12" t="s">
        <v>8316</v>
      </c>
      <c r="T2807" t="s">
        <v>8317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7">
        <v>3000</v>
      </c>
      <c r="E2808">
        <v>3363</v>
      </c>
      <c r="F2808" t="s">
        <v>8219</v>
      </c>
      <c r="G2808" t="s">
        <v>8225</v>
      </c>
      <c r="H2808" t="s">
        <v>8247</v>
      </c>
      <c r="I2808" s="9">
        <v>1438772400</v>
      </c>
      <c r="J2808">
        <v>1435645490</v>
      </c>
      <c r="K2808" t="b">
        <v>0</v>
      </c>
      <c r="L2808">
        <v>76</v>
      </c>
      <c r="M2808" t="b">
        <v>1</v>
      </c>
      <c r="N2808" s="11">
        <f t="shared" si="174"/>
        <v>112.1</v>
      </c>
      <c r="O2808" s="22">
        <f t="shared" si="172"/>
        <v>42185.267245370371</v>
      </c>
      <c r="P2808" s="18">
        <f t="shared" si="173"/>
        <v>42221.458333333328</v>
      </c>
      <c r="Q2808" t="s">
        <v>8271</v>
      </c>
      <c r="R2808" s="7">
        <f t="shared" si="175"/>
        <v>44.25</v>
      </c>
      <c r="S2808" s="12" t="s">
        <v>8316</v>
      </c>
      <c r="T2808" t="s">
        <v>8317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7">
        <v>5000</v>
      </c>
      <c r="E2809">
        <v>6300</v>
      </c>
      <c r="F2809" t="s">
        <v>8219</v>
      </c>
      <c r="G2809" t="s">
        <v>8224</v>
      </c>
      <c r="H2809" t="s">
        <v>8246</v>
      </c>
      <c r="I2809" s="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>
        <f t="shared" si="174"/>
        <v>126</v>
      </c>
      <c r="O2809" s="22">
        <f t="shared" si="172"/>
        <v>42154.873124999998</v>
      </c>
      <c r="P2809" s="18">
        <f t="shared" si="173"/>
        <v>42184.873124999998</v>
      </c>
      <c r="Q2809" t="s">
        <v>8271</v>
      </c>
      <c r="R2809" s="7">
        <f t="shared" si="175"/>
        <v>67.741935483870961</v>
      </c>
      <c r="S2809" s="12" t="s">
        <v>8316</v>
      </c>
      <c r="T2809" t="s">
        <v>8317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7">
        <v>4500</v>
      </c>
      <c r="E2810">
        <v>4511</v>
      </c>
      <c r="F2810" t="s">
        <v>8219</v>
      </c>
      <c r="G2810" t="s">
        <v>8224</v>
      </c>
      <c r="H2810" t="s">
        <v>8246</v>
      </c>
      <c r="I2810" s="9">
        <v>1440274735</v>
      </c>
      <c r="J2810">
        <v>1437682735</v>
      </c>
      <c r="K2810" t="b">
        <v>0</v>
      </c>
      <c r="L2810">
        <v>69</v>
      </c>
      <c r="M2810" t="b">
        <v>1</v>
      </c>
      <c r="N2810" s="11">
        <f t="shared" si="174"/>
        <v>100.24444444444444</v>
      </c>
      <c r="O2810" s="22">
        <f t="shared" si="172"/>
        <v>42208.84646990741</v>
      </c>
      <c r="P2810" s="18">
        <f t="shared" si="173"/>
        <v>42238.84646990741</v>
      </c>
      <c r="Q2810" t="s">
        <v>8271</v>
      </c>
      <c r="R2810" s="7">
        <f t="shared" si="175"/>
        <v>65.376811594202906</v>
      </c>
      <c r="S2810" s="12" t="s">
        <v>8316</v>
      </c>
      <c r="T2810" t="s">
        <v>8317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7">
        <v>2500</v>
      </c>
      <c r="E2811">
        <v>2560</v>
      </c>
      <c r="F2811" t="s">
        <v>8219</v>
      </c>
      <c r="G2811" t="s">
        <v>8224</v>
      </c>
      <c r="H2811" t="s">
        <v>8246</v>
      </c>
      <c r="I2811" s="9">
        <v>1459348740</v>
      </c>
      <c r="J2811">
        <v>1458647725</v>
      </c>
      <c r="K2811" t="b">
        <v>0</v>
      </c>
      <c r="L2811">
        <v>21</v>
      </c>
      <c r="M2811" t="b">
        <v>1</v>
      </c>
      <c r="N2811" s="11">
        <f t="shared" si="174"/>
        <v>102.4</v>
      </c>
      <c r="O2811" s="22">
        <f t="shared" si="172"/>
        <v>42451.496817129635</v>
      </c>
      <c r="P2811" s="18">
        <f t="shared" si="173"/>
        <v>42459.610416666663</v>
      </c>
      <c r="Q2811" t="s">
        <v>8271</v>
      </c>
      <c r="R2811" s="7">
        <f t="shared" si="175"/>
        <v>121.9047619047619</v>
      </c>
      <c r="S2811" s="12" t="s">
        <v>8316</v>
      </c>
      <c r="T2811" t="s">
        <v>8317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7">
        <v>2500</v>
      </c>
      <c r="E2812">
        <v>2705</v>
      </c>
      <c r="F2812" t="s">
        <v>8219</v>
      </c>
      <c r="G2812" t="s">
        <v>8224</v>
      </c>
      <c r="H2812" t="s">
        <v>8246</v>
      </c>
      <c r="I2812" s="9">
        <v>1401595140</v>
      </c>
      <c r="J2812">
        <v>1398828064</v>
      </c>
      <c r="K2812" t="b">
        <v>0</v>
      </c>
      <c r="L2812">
        <v>57</v>
      </c>
      <c r="M2812" t="b">
        <v>1</v>
      </c>
      <c r="N2812" s="11">
        <f t="shared" si="174"/>
        <v>108.2</v>
      </c>
      <c r="O2812" s="22">
        <f t="shared" si="172"/>
        <v>41759.13962962963</v>
      </c>
      <c r="P2812" s="18">
        <f t="shared" si="173"/>
        <v>41791.165972222225</v>
      </c>
      <c r="Q2812" t="s">
        <v>8271</v>
      </c>
      <c r="R2812" s="7">
        <f t="shared" si="175"/>
        <v>47.456140350877192</v>
      </c>
      <c r="S2812" s="12" t="s">
        <v>8316</v>
      </c>
      <c r="T2812" t="s">
        <v>8317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7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9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>
        <f t="shared" si="174"/>
        <v>100.27</v>
      </c>
      <c r="O2813" s="22">
        <f t="shared" si="172"/>
        <v>42028.496562500004</v>
      </c>
      <c r="P2813" s="18">
        <f t="shared" si="173"/>
        <v>42058.496562500004</v>
      </c>
      <c r="Q2813" t="s">
        <v>8271</v>
      </c>
      <c r="R2813" s="7">
        <f t="shared" si="175"/>
        <v>92.842592592592595</v>
      </c>
      <c r="S2813" s="12" t="s">
        <v>8316</v>
      </c>
      <c r="T2813" t="s">
        <v>8317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7">
        <v>5000</v>
      </c>
      <c r="E2814">
        <v>5665</v>
      </c>
      <c r="F2814" t="s">
        <v>8219</v>
      </c>
      <c r="G2814" t="s">
        <v>8229</v>
      </c>
      <c r="H2814" t="s">
        <v>8251</v>
      </c>
      <c r="I2814" s="9">
        <v>1428292800</v>
      </c>
      <c r="J2814">
        <v>1424368298</v>
      </c>
      <c r="K2814" t="b">
        <v>0</v>
      </c>
      <c r="L2814">
        <v>83</v>
      </c>
      <c r="M2814" t="b">
        <v>1</v>
      </c>
      <c r="N2814" s="11">
        <f t="shared" si="174"/>
        <v>113.3</v>
      </c>
      <c r="O2814" s="22">
        <f t="shared" si="172"/>
        <v>42054.74418981481</v>
      </c>
      <c r="P2814" s="18">
        <f t="shared" si="173"/>
        <v>42100.166666666672</v>
      </c>
      <c r="Q2814" t="s">
        <v>8271</v>
      </c>
      <c r="R2814" s="7">
        <f t="shared" si="175"/>
        <v>68.253012048192772</v>
      </c>
      <c r="S2814" s="12" t="s">
        <v>8316</v>
      </c>
      <c r="T2814" t="s">
        <v>8317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7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9">
        <v>1481737761</v>
      </c>
      <c r="J2815">
        <v>1479577761</v>
      </c>
      <c r="K2815" t="b">
        <v>0</v>
      </c>
      <c r="L2815">
        <v>96</v>
      </c>
      <c r="M2815" t="b">
        <v>1</v>
      </c>
      <c r="N2815" s="11">
        <f t="shared" si="174"/>
        <v>127.57571428571428</v>
      </c>
      <c r="O2815" s="22">
        <f t="shared" si="172"/>
        <v>42693.742604166662</v>
      </c>
      <c r="P2815" s="18">
        <f t="shared" si="173"/>
        <v>42718.742604166662</v>
      </c>
      <c r="Q2815" t="s">
        <v>8271</v>
      </c>
      <c r="R2815" s="7">
        <f t="shared" si="175"/>
        <v>37.209583333333335</v>
      </c>
      <c r="S2815" s="12" t="s">
        <v>8316</v>
      </c>
      <c r="T2815" t="s">
        <v>8317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7">
        <v>1500</v>
      </c>
      <c r="E2816">
        <v>1616</v>
      </c>
      <c r="F2816" t="s">
        <v>8219</v>
      </c>
      <c r="G2816" t="s">
        <v>8225</v>
      </c>
      <c r="H2816" t="s">
        <v>8247</v>
      </c>
      <c r="I2816" s="9">
        <v>1431164115</v>
      </c>
      <c r="J2816">
        <v>1428572115</v>
      </c>
      <c r="K2816" t="b">
        <v>0</v>
      </c>
      <c r="L2816">
        <v>64</v>
      </c>
      <c r="M2816" t="b">
        <v>1</v>
      </c>
      <c r="N2816" s="11">
        <f t="shared" si="174"/>
        <v>107.73333333333332</v>
      </c>
      <c r="O2816" s="22">
        <f t="shared" si="172"/>
        <v>42103.399479166663</v>
      </c>
      <c r="P2816" s="18">
        <f t="shared" si="173"/>
        <v>42133.399479166663</v>
      </c>
      <c r="Q2816" t="s">
        <v>8271</v>
      </c>
      <c r="R2816" s="7">
        <f t="shared" si="175"/>
        <v>25.25</v>
      </c>
      <c r="S2816" s="12" t="s">
        <v>8316</v>
      </c>
      <c r="T2816" t="s">
        <v>8317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7">
        <v>250</v>
      </c>
      <c r="E2817">
        <v>605</v>
      </c>
      <c r="F2817" t="s">
        <v>8219</v>
      </c>
      <c r="G2817" t="s">
        <v>8229</v>
      </c>
      <c r="H2817" t="s">
        <v>8251</v>
      </c>
      <c r="I2817" s="9">
        <v>1470595109</v>
      </c>
      <c r="J2817">
        <v>1468003109</v>
      </c>
      <c r="K2817" t="b">
        <v>0</v>
      </c>
      <c r="L2817">
        <v>14</v>
      </c>
      <c r="M2817" t="b">
        <v>1</v>
      </c>
      <c r="N2817" s="11">
        <f t="shared" si="174"/>
        <v>242</v>
      </c>
      <c r="O2817" s="22">
        <f t="shared" si="172"/>
        <v>42559.776724537034</v>
      </c>
      <c r="P2817" s="18">
        <f t="shared" si="173"/>
        <v>42589.776724537034</v>
      </c>
      <c r="Q2817" t="s">
        <v>8271</v>
      </c>
      <c r="R2817" s="7">
        <f t="shared" si="175"/>
        <v>43.214285714285715</v>
      </c>
      <c r="S2817" s="12" t="s">
        <v>8316</v>
      </c>
      <c r="T2817" t="s">
        <v>8317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7">
        <v>3000</v>
      </c>
      <c r="E2818">
        <v>4247</v>
      </c>
      <c r="F2818" t="s">
        <v>8219</v>
      </c>
      <c r="G2818" t="s">
        <v>8225</v>
      </c>
      <c r="H2818" t="s">
        <v>8247</v>
      </c>
      <c r="I2818" s="9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>
        <f t="shared" si="174"/>
        <v>141.56666666666666</v>
      </c>
      <c r="O2818" s="22">
        <f t="shared" ref="O2818:O2881" si="176">(((J2818/60)/60)/24)+DATE(1970,1,1)</f>
        <v>42188.467499999999</v>
      </c>
      <c r="P2818" s="18">
        <f t="shared" ref="P2818:P2881" si="177">(((I2818/60)/60)/24)+DATE(1970,1,1)</f>
        <v>42218.666666666672</v>
      </c>
      <c r="Q2818" t="s">
        <v>8271</v>
      </c>
      <c r="R2818" s="7">
        <f t="shared" si="175"/>
        <v>25.130177514792898</v>
      </c>
      <c r="S2818" s="12" t="s">
        <v>8316</v>
      </c>
      <c r="T2818" t="s">
        <v>8317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7">
        <v>600</v>
      </c>
      <c r="E2819">
        <v>780</v>
      </c>
      <c r="F2819" t="s">
        <v>8219</v>
      </c>
      <c r="G2819" t="s">
        <v>8225</v>
      </c>
      <c r="H2819" t="s">
        <v>8247</v>
      </c>
      <c r="I2819" s="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>
        <f t="shared" ref="N2819:N2882" si="178">E2819/D2819*100</f>
        <v>130</v>
      </c>
      <c r="O2819" s="22">
        <f t="shared" si="176"/>
        <v>42023.634976851856</v>
      </c>
      <c r="P2819" s="18">
        <f t="shared" si="177"/>
        <v>42063.634976851856</v>
      </c>
      <c r="Q2819" t="s">
        <v>8271</v>
      </c>
      <c r="R2819" s="7">
        <f t="shared" ref="R2819:R2882" si="179">E2819/L2819</f>
        <v>23.636363636363637</v>
      </c>
      <c r="S2819" s="12" t="s">
        <v>8316</v>
      </c>
      <c r="T2819" t="s">
        <v>8317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7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9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>
        <f t="shared" si="178"/>
        <v>106.03</v>
      </c>
      <c r="O2820" s="22">
        <f t="shared" si="176"/>
        <v>42250.598217592589</v>
      </c>
      <c r="P2820" s="18">
        <f t="shared" si="177"/>
        <v>42270.598217592589</v>
      </c>
      <c r="Q2820" t="s">
        <v>8271</v>
      </c>
      <c r="R2820" s="7">
        <f t="shared" si="179"/>
        <v>103.95098039215686</v>
      </c>
      <c r="S2820" s="12" t="s">
        <v>8316</v>
      </c>
      <c r="T2820" t="s">
        <v>8317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7">
        <v>5000</v>
      </c>
      <c r="E2821">
        <v>5240</v>
      </c>
      <c r="F2821" t="s">
        <v>8219</v>
      </c>
      <c r="G2821" t="s">
        <v>8225</v>
      </c>
      <c r="H2821" t="s">
        <v>8247</v>
      </c>
      <c r="I2821" s="9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>
        <f t="shared" si="178"/>
        <v>104.80000000000001</v>
      </c>
      <c r="O2821" s="22">
        <f t="shared" si="176"/>
        <v>42139.525567129633</v>
      </c>
      <c r="P2821" s="18">
        <f t="shared" si="177"/>
        <v>42169.525567129633</v>
      </c>
      <c r="Q2821" t="s">
        <v>8271</v>
      </c>
      <c r="R2821" s="7">
        <f t="shared" si="179"/>
        <v>50.384615384615387</v>
      </c>
      <c r="S2821" s="12" t="s">
        <v>8316</v>
      </c>
      <c r="T2821" t="s">
        <v>8317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7">
        <v>200</v>
      </c>
      <c r="E2822">
        <v>272</v>
      </c>
      <c r="F2822" t="s">
        <v>8219</v>
      </c>
      <c r="G2822" t="s">
        <v>8225</v>
      </c>
      <c r="H2822" t="s">
        <v>8247</v>
      </c>
      <c r="I2822" s="9">
        <v>1456444800</v>
      </c>
      <c r="J2822">
        <v>1454337589</v>
      </c>
      <c r="K2822" t="b">
        <v>0</v>
      </c>
      <c r="L2822">
        <v>20</v>
      </c>
      <c r="M2822" t="b">
        <v>1</v>
      </c>
      <c r="N2822" s="11">
        <f t="shared" si="178"/>
        <v>136</v>
      </c>
      <c r="O2822" s="22">
        <f t="shared" si="176"/>
        <v>42401.610983796301</v>
      </c>
      <c r="P2822" s="18">
        <f t="shared" si="177"/>
        <v>42426</v>
      </c>
      <c r="Q2822" t="s">
        <v>8271</v>
      </c>
      <c r="R2822" s="7">
        <f t="shared" si="179"/>
        <v>13.6</v>
      </c>
      <c r="S2822" s="12" t="s">
        <v>8316</v>
      </c>
      <c r="T2822" t="s">
        <v>8317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7">
        <v>1000</v>
      </c>
      <c r="E2823">
        <v>1000</v>
      </c>
      <c r="F2823" t="s">
        <v>8219</v>
      </c>
      <c r="G2823" t="s">
        <v>8225</v>
      </c>
      <c r="H2823" t="s">
        <v>8247</v>
      </c>
      <c r="I2823" s="9">
        <v>1411510135</v>
      </c>
      <c r="J2823">
        <v>1408918135</v>
      </c>
      <c r="K2823" t="b">
        <v>0</v>
      </c>
      <c r="L2823">
        <v>35</v>
      </c>
      <c r="M2823" t="b">
        <v>1</v>
      </c>
      <c r="N2823" s="11">
        <f t="shared" si="178"/>
        <v>100</v>
      </c>
      <c r="O2823" s="22">
        <f t="shared" si="176"/>
        <v>41875.922858796301</v>
      </c>
      <c r="P2823" s="18">
        <f t="shared" si="177"/>
        <v>41905.922858796301</v>
      </c>
      <c r="Q2823" t="s">
        <v>8271</v>
      </c>
      <c r="R2823" s="7">
        <f t="shared" si="179"/>
        <v>28.571428571428573</v>
      </c>
      <c r="S2823" s="12" t="s">
        <v>8316</v>
      </c>
      <c r="T2823" t="s">
        <v>8317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7">
        <v>6000</v>
      </c>
      <c r="E2824">
        <v>6000</v>
      </c>
      <c r="F2824" t="s">
        <v>8219</v>
      </c>
      <c r="G2824" t="s">
        <v>8224</v>
      </c>
      <c r="H2824" t="s">
        <v>8246</v>
      </c>
      <c r="I2824" s="9">
        <v>1427469892</v>
      </c>
      <c r="J2824">
        <v>1424881492</v>
      </c>
      <c r="K2824" t="b">
        <v>0</v>
      </c>
      <c r="L2824">
        <v>94</v>
      </c>
      <c r="M2824" t="b">
        <v>1</v>
      </c>
      <c r="N2824" s="11">
        <f t="shared" si="178"/>
        <v>100</v>
      </c>
      <c r="O2824" s="22">
        <f t="shared" si="176"/>
        <v>42060.683935185181</v>
      </c>
      <c r="P2824" s="18">
        <f t="shared" si="177"/>
        <v>42090.642268518524</v>
      </c>
      <c r="Q2824" t="s">
        <v>8271</v>
      </c>
      <c r="R2824" s="7">
        <f t="shared" si="179"/>
        <v>63.829787234042556</v>
      </c>
      <c r="S2824" s="12" t="s">
        <v>8316</v>
      </c>
      <c r="T2824" t="s">
        <v>8317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7">
        <v>100</v>
      </c>
      <c r="E2825">
        <v>124</v>
      </c>
      <c r="F2825" t="s">
        <v>8219</v>
      </c>
      <c r="G2825" t="s">
        <v>8225</v>
      </c>
      <c r="H2825" t="s">
        <v>8247</v>
      </c>
      <c r="I2825" s="9">
        <v>1427842740</v>
      </c>
      <c r="J2825">
        <v>1425428206</v>
      </c>
      <c r="K2825" t="b">
        <v>0</v>
      </c>
      <c r="L2825">
        <v>14</v>
      </c>
      <c r="M2825" t="b">
        <v>1</v>
      </c>
      <c r="N2825" s="11">
        <f t="shared" si="178"/>
        <v>124</v>
      </c>
      <c r="O2825" s="22">
        <f t="shared" si="176"/>
        <v>42067.011643518519</v>
      </c>
      <c r="P2825" s="18">
        <f t="shared" si="177"/>
        <v>42094.957638888889</v>
      </c>
      <c r="Q2825" t="s">
        <v>8271</v>
      </c>
      <c r="R2825" s="7">
        <f t="shared" si="179"/>
        <v>8.8571428571428577</v>
      </c>
      <c r="S2825" s="12" t="s">
        <v>8316</v>
      </c>
      <c r="T2825" t="s">
        <v>8317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7">
        <v>650</v>
      </c>
      <c r="E2826">
        <v>760</v>
      </c>
      <c r="F2826" t="s">
        <v>8219</v>
      </c>
      <c r="G2826" t="s">
        <v>8224</v>
      </c>
      <c r="H2826" t="s">
        <v>8246</v>
      </c>
      <c r="I2826" s="9">
        <v>1434159780</v>
      </c>
      <c r="J2826">
        <v>1431412196</v>
      </c>
      <c r="K2826" t="b">
        <v>0</v>
      </c>
      <c r="L2826">
        <v>15</v>
      </c>
      <c r="M2826" t="b">
        <v>1</v>
      </c>
      <c r="N2826" s="11">
        <f t="shared" si="178"/>
        <v>116.92307692307693</v>
      </c>
      <c r="O2826" s="22">
        <f t="shared" si="176"/>
        <v>42136.270787037036</v>
      </c>
      <c r="P2826" s="18">
        <f t="shared" si="177"/>
        <v>42168.071527777778</v>
      </c>
      <c r="Q2826" t="s">
        <v>8271</v>
      </c>
      <c r="R2826" s="7">
        <f t="shared" si="179"/>
        <v>50.666666666666664</v>
      </c>
      <c r="S2826" s="12" t="s">
        <v>8316</v>
      </c>
      <c r="T2826" t="s">
        <v>8317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7">
        <v>3000</v>
      </c>
      <c r="E2827">
        <v>3100</v>
      </c>
      <c r="F2827" t="s">
        <v>8219</v>
      </c>
      <c r="G2827" t="s">
        <v>8225</v>
      </c>
      <c r="H2827" t="s">
        <v>8247</v>
      </c>
      <c r="I2827" s="9">
        <v>1449255686</v>
      </c>
      <c r="J2827">
        <v>1446663686</v>
      </c>
      <c r="K2827" t="b">
        <v>0</v>
      </c>
      <c r="L2827">
        <v>51</v>
      </c>
      <c r="M2827" t="b">
        <v>1</v>
      </c>
      <c r="N2827" s="11">
        <f t="shared" si="178"/>
        <v>103.33333333333334</v>
      </c>
      <c r="O2827" s="22">
        <f t="shared" si="176"/>
        <v>42312.792662037042</v>
      </c>
      <c r="P2827" s="18">
        <f t="shared" si="177"/>
        <v>42342.792662037042</v>
      </c>
      <c r="Q2827" t="s">
        <v>8271</v>
      </c>
      <c r="R2827" s="7">
        <f t="shared" si="179"/>
        <v>60.784313725490193</v>
      </c>
      <c r="S2827" s="12" t="s">
        <v>8316</v>
      </c>
      <c r="T2827" t="s">
        <v>8317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7">
        <v>2000</v>
      </c>
      <c r="E2828">
        <v>2155</v>
      </c>
      <c r="F2828" t="s">
        <v>8219</v>
      </c>
      <c r="G2828" t="s">
        <v>8224</v>
      </c>
      <c r="H2828" t="s">
        <v>8246</v>
      </c>
      <c r="I2828" s="9">
        <v>1436511600</v>
      </c>
      <c r="J2828">
        <v>1434415812</v>
      </c>
      <c r="K2828" t="b">
        <v>0</v>
      </c>
      <c r="L2828">
        <v>19</v>
      </c>
      <c r="M2828" t="b">
        <v>1</v>
      </c>
      <c r="N2828" s="11">
        <f t="shared" si="178"/>
        <v>107.74999999999999</v>
      </c>
      <c r="O2828" s="22">
        <f t="shared" si="176"/>
        <v>42171.034861111111</v>
      </c>
      <c r="P2828" s="18">
        <f t="shared" si="177"/>
        <v>42195.291666666672</v>
      </c>
      <c r="Q2828" t="s">
        <v>8271</v>
      </c>
      <c r="R2828" s="7">
        <f t="shared" si="179"/>
        <v>113.42105263157895</v>
      </c>
      <c r="S2828" s="12" t="s">
        <v>8316</v>
      </c>
      <c r="T2828" t="s">
        <v>8317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7">
        <v>2000</v>
      </c>
      <c r="E2829">
        <v>2405</v>
      </c>
      <c r="F2829" t="s">
        <v>8219</v>
      </c>
      <c r="G2829" t="s">
        <v>8224</v>
      </c>
      <c r="H2829" t="s">
        <v>8246</v>
      </c>
      <c r="I2829" s="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>
        <f t="shared" si="178"/>
        <v>120.24999999999999</v>
      </c>
      <c r="O2829" s="22">
        <f t="shared" si="176"/>
        <v>42494.683634259258</v>
      </c>
      <c r="P2829" s="18">
        <f t="shared" si="177"/>
        <v>42524.6875</v>
      </c>
      <c r="Q2829" t="s">
        <v>8271</v>
      </c>
      <c r="R2829" s="7">
        <f t="shared" si="179"/>
        <v>104.56521739130434</v>
      </c>
      <c r="S2829" s="12" t="s">
        <v>8316</v>
      </c>
      <c r="T2829" t="s">
        <v>8317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7">
        <v>9500</v>
      </c>
      <c r="E2830">
        <v>9536</v>
      </c>
      <c r="F2830" t="s">
        <v>8219</v>
      </c>
      <c r="G2830" t="s">
        <v>8225</v>
      </c>
      <c r="H2830" t="s">
        <v>8247</v>
      </c>
      <c r="I2830" s="9">
        <v>1443826800</v>
      </c>
      <c r="J2830">
        <v>1441606869</v>
      </c>
      <c r="K2830" t="b">
        <v>0</v>
      </c>
      <c r="L2830">
        <v>97</v>
      </c>
      <c r="M2830" t="b">
        <v>1</v>
      </c>
      <c r="N2830" s="11">
        <f t="shared" si="178"/>
        <v>100.37894736842105</v>
      </c>
      <c r="O2830" s="22">
        <f t="shared" si="176"/>
        <v>42254.264687499999</v>
      </c>
      <c r="P2830" s="18">
        <f t="shared" si="177"/>
        <v>42279.958333333328</v>
      </c>
      <c r="Q2830" t="s">
        <v>8271</v>
      </c>
      <c r="R2830" s="7">
        <f t="shared" si="179"/>
        <v>98.30927835051547</v>
      </c>
      <c r="S2830" s="12" t="s">
        <v>8316</v>
      </c>
      <c r="T2830" t="s">
        <v>8317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7">
        <v>2500</v>
      </c>
      <c r="E2831">
        <v>2663</v>
      </c>
      <c r="F2831" t="s">
        <v>8219</v>
      </c>
      <c r="G2831" t="s">
        <v>8225</v>
      </c>
      <c r="H2831" t="s">
        <v>8247</v>
      </c>
      <c r="I2831" s="9">
        <v>1464863118</v>
      </c>
      <c r="J2831">
        <v>1462443918</v>
      </c>
      <c r="K2831" t="b">
        <v>0</v>
      </c>
      <c r="L2831">
        <v>76</v>
      </c>
      <c r="M2831" t="b">
        <v>1</v>
      </c>
      <c r="N2831" s="11">
        <f t="shared" si="178"/>
        <v>106.52</v>
      </c>
      <c r="O2831" s="22">
        <f t="shared" si="176"/>
        <v>42495.434236111112</v>
      </c>
      <c r="P2831" s="18">
        <f t="shared" si="177"/>
        <v>42523.434236111112</v>
      </c>
      <c r="Q2831" t="s">
        <v>8271</v>
      </c>
      <c r="R2831" s="7">
        <f t="shared" si="179"/>
        <v>35.039473684210527</v>
      </c>
      <c r="S2831" s="12" t="s">
        <v>8316</v>
      </c>
      <c r="T2831" t="s">
        <v>8317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7">
        <v>3000</v>
      </c>
      <c r="E2832">
        <v>3000</v>
      </c>
      <c r="F2832" t="s">
        <v>8219</v>
      </c>
      <c r="G2832" t="s">
        <v>8224</v>
      </c>
      <c r="H2832" t="s">
        <v>8246</v>
      </c>
      <c r="I2832" s="9">
        <v>1399867140</v>
      </c>
      <c r="J2832">
        <v>1398802148</v>
      </c>
      <c r="K2832" t="b">
        <v>0</v>
      </c>
      <c r="L2832">
        <v>11</v>
      </c>
      <c r="M2832" t="b">
        <v>1</v>
      </c>
      <c r="N2832" s="11">
        <f t="shared" si="178"/>
        <v>100</v>
      </c>
      <c r="O2832" s="22">
        <f t="shared" si="176"/>
        <v>41758.839675925927</v>
      </c>
      <c r="P2832" s="18">
        <f t="shared" si="177"/>
        <v>41771.165972222225</v>
      </c>
      <c r="Q2832" t="s">
        <v>8271</v>
      </c>
      <c r="R2832" s="7">
        <f t="shared" si="179"/>
        <v>272.72727272727275</v>
      </c>
      <c r="S2832" s="12" t="s">
        <v>8316</v>
      </c>
      <c r="T2832" t="s">
        <v>8317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7">
        <v>3000</v>
      </c>
      <c r="E2833">
        <v>3320</v>
      </c>
      <c r="F2833" t="s">
        <v>8219</v>
      </c>
      <c r="G2833" t="s">
        <v>8224</v>
      </c>
      <c r="H2833" t="s">
        <v>8246</v>
      </c>
      <c r="I2833" s="9">
        <v>1437076070</v>
      </c>
      <c r="J2833">
        <v>1434484070</v>
      </c>
      <c r="K2833" t="b">
        <v>0</v>
      </c>
      <c r="L2833">
        <v>52</v>
      </c>
      <c r="M2833" t="b">
        <v>1</v>
      </c>
      <c r="N2833" s="11">
        <f t="shared" si="178"/>
        <v>110.66666666666667</v>
      </c>
      <c r="O2833" s="22">
        <f t="shared" si="176"/>
        <v>42171.824884259258</v>
      </c>
      <c r="P2833" s="18">
        <f t="shared" si="177"/>
        <v>42201.824884259258</v>
      </c>
      <c r="Q2833" t="s">
        <v>8271</v>
      </c>
      <c r="R2833" s="7">
        <f t="shared" si="179"/>
        <v>63.846153846153847</v>
      </c>
      <c r="S2833" s="12" t="s">
        <v>8316</v>
      </c>
      <c r="T2833" t="s">
        <v>8317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7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9">
        <v>1416780000</v>
      </c>
      <c r="J2834">
        <v>1414342894</v>
      </c>
      <c r="K2834" t="b">
        <v>0</v>
      </c>
      <c r="L2834">
        <v>95</v>
      </c>
      <c r="M2834" t="b">
        <v>1</v>
      </c>
      <c r="N2834" s="11">
        <f t="shared" si="178"/>
        <v>114.71959999999999</v>
      </c>
      <c r="O2834" s="22">
        <f t="shared" si="176"/>
        <v>41938.709421296298</v>
      </c>
      <c r="P2834" s="18">
        <f t="shared" si="177"/>
        <v>41966.916666666672</v>
      </c>
      <c r="Q2834" t="s">
        <v>8271</v>
      </c>
      <c r="R2834" s="7">
        <f t="shared" si="179"/>
        <v>30.189368421052631</v>
      </c>
      <c r="S2834" s="12" t="s">
        <v>8316</v>
      </c>
      <c r="T2834" t="s">
        <v>8317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7">
        <v>2700</v>
      </c>
      <c r="E2835">
        <v>2923</v>
      </c>
      <c r="F2835" t="s">
        <v>8219</v>
      </c>
      <c r="G2835" t="s">
        <v>8224</v>
      </c>
      <c r="H2835" t="s">
        <v>8246</v>
      </c>
      <c r="I2835" s="9">
        <v>1444528800</v>
      </c>
      <c r="J2835">
        <v>1442804633</v>
      </c>
      <c r="K2835" t="b">
        <v>0</v>
      </c>
      <c r="L2835">
        <v>35</v>
      </c>
      <c r="M2835" t="b">
        <v>1</v>
      </c>
      <c r="N2835" s="11">
        <f t="shared" si="178"/>
        <v>108.25925925925925</v>
      </c>
      <c r="O2835" s="22">
        <f t="shared" si="176"/>
        <v>42268.127696759257</v>
      </c>
      <c r="P2835" s="18">
        <f t="shared" si="177"/>
        <v>42288.083333333328</v>
      </c>
      <c r="Q2835" t="s">
        <v>8271</v>
      </c>
      <c r="R2835" s="7">
        <f t="shared" si="179"/>
        <v>83.51428571428572</v>
      </c>
      <c r="S2835" s="12" t="s">
        <v>8316</v>
      </c>
      <c r="T2835" t="s">
        <v>8317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7">
        <v>800</v>
      </c>
      <c r="E2836">
        <v>1360</v>
      </c>
      <c r="F2836" t="s">
        <v>8219</v>
      </c>
      <c r="G2836" t="s">
        <v>8225</v>
      </c>
      <c r="H2836" t="s">
        <v>8247</v>
      </c>
      <c r="I2836" s="9">
        <v>1422658930</v>
      </c>
      <c r="J2836">
        <v>1421362930</v>
      </c>
      <c r="K2836" t="b">
        <v>0</v>
      </c>
      <c r="L2836">
        <v>21</v>
      </c>
      <c r="M2836" t="b">
        <v>1</v>
      </c>
      <c r="N2836" s="11">
        <f t="shared" si="178"/>
        <v>170</v>
      </c>
      <c r="O2836" s="22">
        <f t="shared" si="176"/>
        <v>42019.959837962961</v>
      </c>
      <c r="P2836" s="18">
        <f t="shared" si="177"/>
        <v>42034.959837962961</v>
      </c>
      <c r="Q2836" t="s">
        <v>8271</v>
      </c>
      <c r="R2836" s="7">
        <f t="shared" si="179"/>
        <v>64.761904761904759</v>
      </c>
      <c r="S2836" s="12" t="s">
        <v>8316</v>
      </c>
      <c r="T2836" t="s">
        <v>8317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9">
        <v>1449273600</v>
      </c>
      <c r="J2837">
        <v>1446742417</v>
      </c>
      <c r="K2837" t="b">
        <v>0</v>
      </c>
      <c r="L2837">
        <v>93</v>
      </c>
      <c r="M2837" t="b">
        <v>1</v>
      </c>
      <c r="N2837" s="11">
        <f t="shared" si="178"/>
        <v>187.09899999999999</v>
      </c>
      <c r="O2837" s="22">
        <f t="shared" si="176"/>
        <v>42313.703900462962</v>
      </c>
      <c r="P2837" s="18">
        <f t="shared" si="177"/>
        <v>42343</v>
      </c>
      <c r="Q2837" t="s">
        <v>8271</v>
      </c>
      <c r="R2837" s="7">
        <f t="shared" si="179"/>
        <v>20.118172043010752</v>
      </c>
      <c r="S2837" s="12" t="s">
        <v>8316</v>
      </c>
      <c r="T2837" t="s">
        <v>8317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7">
        <v>450</v>
      </c>
      <c r="E2838">
        <v>485</v>
      </c>
      <c r="F2838" t="s">
        <v>8219</v>
      </c>
      <c r="G2838" t="s">
        <v>8224</v>
      </c>
      <c r="H2838" t="s">
        <v>8246</v>
      </c>
      <c r="I2838" s="9">
        <v>1487393940</v>
      </c>
      <c r="J2838">
        <v>1484115418</v>
      </c>
      <c r="K2838" t="b">
        <v>0</v>
      </c>
      <c r="L2838">
        <v>11</v>
      </c>
      <c r="M2838" t="b">
        <v>1</v>
      </c>
      <c r="N2838" s="11">
        <f t="shared" si="178"/>
        <v>107.77777777777777</v>
      </c>
      <c r="O2838" s="22">
        <f t="shared" si="176"/>
        <v>42746.261782407411</v>
      </c>
      <c r="P2838" s="18">
        <f t="shared" si="177"/>
        <v>42784.207638888889</v>
      </c>
      <c r="Q2838" t="s">
        <v>8271</v>
      </c>
      <c r="R2838" s="7">
        <f t="shared" si="179"/>
        <v>44.090909090909093</v>
      </c>
      <c r="S2838" s="12" t="s">
        <v>8316</v>
      </c>
      <c r="T2838" t="s">
        <v>8317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7">
        <v>850</v>
      </c>
      <c r="E2839">
        <v>850</v>
      </c>
      <c r="F2839" t="s">
        <v>8219</v>
      </c>
      <c r="G2839" t="s">
        <v>8229</v>
      </c>
      <c r="H2839" t="s">
        <v>8251</v>
      </c>
      <c r="I2839" s="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>
        <f t="shared" si="178"/>
        <v>100</v>
      </c>
      <c r="O2839" s="22">
        <f t="shared" si="176"/>
        <v>42307.908379629633</v>
      </c>
      <c r="P2839" s="18">
        <f t="shared" si="177"/>
        <v>42347.950046296297</v>
      </c>
      <c r="Q2839" t="s">
        <v>8271</v>
      </c>
      <c r="R2839" s="7">
        <f t="shared" si="179"/>
        <v>40.476190476190474</v>
      </c>
      <c r="S2839" s="12" t="s">
        <v>8316</v>
      </c>
      <c r="T2839" t="s">
        <v>8317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7">
        <v>2000</v>
      </c>
      <c r="E2840">
        <v>2405</v>
      </c>
      <c r="F2840" t="s">
        <v>8219</v>
      </c>
      <c r="G2840" t="s">
        <v>8224</v>
      </c>
      <c r="H2840" t="s">
        <v>8246</v>
      </c>
      <c r="I2840" s="9">
        <v>1407967200</v>
      </c>
      <c r="J2840">
        <v>1406039696</v>
      </c>
      <c r="K2840" t="b">
        <v>0</v>
      </c>
      <c r="L2840">
        <v>54</v>
      </c>
      <c r="M2840" t="b">
        <v>1</v>
      </c>
      <c r="N2840" s="11">
        <f t="shared" si="178"/>
        <v>120.24999999999999</v>
      </c>
      <c r="O2840" s="22">
        <f t="shared" si="176"/>
        <v>41842.607592592591</v>
      </c>
      <c r="P2840" s="18">
        <f t="shared" si="177"/>
        <v>41864.916666666664</v>
      </c>
      <c r="Q2840" t="s">
        <v>8271</v>
      </c>
      <c r="R2840" s="7">
        <f t="shared" si="179"/>
        <v>44.537037037037038</v>
      </c>
      <c r="S2840" s="12" t="s">
        <v>8316</v>
      </c>
      <c r="T2840" t="s">
        <v>8317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7">
        <v>3500</v>
      </c>
      <c r="E2841">
        <v>3900</v>
      </c>
      <c r="F2841" t="s">
        <v>8219</v>
      </c>
      <c r="G2841" t="s">
        <v>8224</v>
      </c>
      <c r="H2841" t="s">
        <v>8246</v>
      </c>
      <c r="I2841" s="9">
        <v>1408942740</v>
      </c>
      <c r="J2841">
        <v>1406958354</v>
      </c>
      <c r="K2841" t="b">
        <v>0</v>
      </c>
      <c r="L2841">
        <v>31</v>
      </c>
      <c r="M2841" t="b">
        <v>1</v>
      </c>
      <c r="N2841" s="11">
        <f t="shared" si="178"/>
        <v>111.42857142857143</v>
      </c>
      <c r="O2841" s="22">
        <f t="shared" si="176"/>
        <v>41853.240208333329</v>
      </c>
      <c r="P2841" s="18">
        <f t="shared" si="177"/>
        <v>41876.207638888889</v>
      </c>
      <c r="Q2841" t="s">
        <v>8271</v>
      </c>
      <c r="R2841" s="7">
        <f t="shared" si="179"/>
        <v>125.80645161290323</v>
      </c>
      <c r="S2841" s="12" t="s">
        <v>8316</v>
      </c>
      <c r="T2841" t="s">
        <v>8317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7">
        <v>2500</v>
      </c>
      <c r="E2842">
        <v>2600</v>
      </c>
      <c r="F2842" t="s">
        <v>8219</v>
      </c>
      <c r="G2842" t="s">
        <v>8225</v>
      </c>
      <c r="H2842" t="s">
        <v>8247</v>
      </c>
      <c r="I2842" s="9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>
        <f t="shared" si="178"/>
        <v>104</v>
      </c>
      <c r="O2842" s="22">
        <f t="shared" si="176"/>
        <v>42060.035636574074</v>
      </c>
      <c r="P2842" s="18">
        <f t="shared" si="177"/>
        <v>42081.708333333328</v>
      </c>
      <c r="Q2842" t="s">
        <v>8271</v>
      </c>
      <c r="R2842" s="7">
        <f t="shared" si="179"/>
        <v>19.696969696969695</v>
      </c>
      <c r="S2842" s="12" t="s">
        <v>8316</v>
      </c>
      <c r="T2842" t="s">
        <v>8317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7">
        <v>1000</v>
      </c>
      <c r="E2843">
        <v>10</v>
      </c>
      <c r="F2843" t="s">
        <v>8221</v>
      </c>
      <c r="G2843" t="s">
        <v>8225</v>
      </c>
      <c r="H2843" t="s">
        <v>8247</v>
      </c>
      <c r="I2843" s="9">
        <v>1450032297</v>
      </c>
      <c r="J2843">
        <v>1444844697</v>
      </c>
      <c r="K2843" t="b">
        <v>0</v>
      </c>
      <c r="L2843">
        <v>1</v>
      </c>
      <c r="M2843" t="b">
        <v>0</v>
      </c>
      <c r="N2843" s="11">
        <f t="shared" si="178"/>
        <v>1</v>
      </c>
      <c r="O2843" s="22">
        <f t="shared" si="176"/>
        <v>42291.739548611105</v>
      </c>
      <c r="P2843" s="18">
        <f t="shared" si="177"/>
        <v>42351.781215277777</v>
      </c>
      <c r="Q2843" t="s">
        <v>8271</v>
      </c>
      <c r="R2843" s="7">
        <f t="shared" si="179"/>
        <v>10</v>
      </c>
      <c r="S2843" s="12" t="s">
        <v>8316</v>
      </c>
      <c r="T2843" t="s">
        <v>8317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7">
        <v>1500</v>
      </c>
      <c r="E2844">
        <v>0</v>
      </c>
      <c r="F2844" t="s">
        <v>8221</v>
      </c>
      <c r="G2844" t="s">
        <v>8225</v>
      </c>
      <c r="H2844" t="s">
        <v>8247</v>
      </c>
      <c r="I2844" s="9">
        <v>1403348400</v>
      </c>
      <c r="J2844">
        <v>1401058295</v>
      </c>
      <c r="K2844" t="b">
        <v>0</v>
      </c>
      <c r="L2844">
        <v>0</v>
      </c>
      <c r="M2844" t="b">
        <v>0</v>
      </c>
      <c r="N2844" s="11">
        <f t="shared" si="178"/>
        <v>0</v>
      </c>
      <c r="O2844" s="22">
        <f t="shared" si="176"/>
        <v>41784.952488425923</v>
      </c>
      <c r="P2844" s="18">
        <f t="shared" si="177"/>
        <v>41811.458333333336</v>
      </c>
      <c r="Q2844" t="s">
        <v>8271</v>
      </c>
      <c r="R2844" s="7" t="e">
        <f t="shared" si="179"/>
        <v>#DIV/0!</v>
      </c>
      <c r="S2844" s="12" t="s">
        <v>8316</v>
      </c>
      <c r="T2844" t="s">
        <v>8317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7">
        <v>1200</v>
      </c>
      <c r="E2845">
        <v>0</v>
      </c>
      <c r="F2845" t="s">
        <v>8221</v>
      </c>
      <c r="G2845" t="s">
        <v>8224</v>
      </c>
      <c r="H2845" t="s">
        <v>8246</v>
      </c>
      <c r="I2845" s="9">
        <v>1465790400</v>
      </c>
      <c r="J2845">
        <v>1462210950</v>
      </c>
      <c r="K2845" t="b">
        <v>0</v>
      </c>
      <c r="L2845">
        <v>0</v>
      </c>
      <c r="M2845" t="b">
        <v>0</v>
      </c>
      <c r="N2845" s="11">
        <f t="shared" si="178"/>
        <v>0</v>
      </c>
      <c r="O2845" s="22">
        <f t="shared" si="176"/>
        <v>42492.737847222219</v>
      </c>
      <c r="P2845" s="18">
        <f t="shared" si="177"/>
        <v>42534.166666666672</v>
      </c>
      <c r="Q2845" t="s">
        <v>8271</v>
      </c>
      <c r="R2845" s="7" t="e">
        <f t="shared" si="179"/>
        <v>#DIV/0!</v>
      </c>
      <c r="S2845" s="12" t="s">
        <v>8316</v>
      </c>
      <c r="T2845" t="s">
        <v>8317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7">
        <v>550</v>
      </c>
      <c r="E2846">
        <v>30</v>
      </c>
      <c r="F2846" t="s">
        <v>8221</v>
      </c>
      <c r="G2846" t="s">
        <v>8239</v>
      </c>
      <c r="H2846" t="s">
        <v>8249</v>
      </c>
      <c r="I2846" s="9">
        <v>1483535180</v>
      </c>
      <c r="J2846">
        <v>1480943180</v>
      </c>
      <c r="K2846" t="b">
        <v>0</v>
      </c>
      <c r="L2846">
        <v>1</v>
      </c>
      <c r="M2846" t="b">
        <v>0</v>
      </c>
      <c r="N2846" s="11">
        <f t="shared" si="178"/>
        <v>5.4545454545454541</v>
      </c>
      <c r="O2846" s="22">
        <f t="shared" si="176"/>
        <v>42709.546064814815</v>
      </c>
      <c r="P2846" s="18">
        <f t="shared" si="177"/>
        <v>42739.546064814815</v>
      </c>
      <c r="Q2846" t="s">
        <v>8271</v>
      </c>
      <c r="R2846" s="7">
        <f t="shared" si="179"/>
        <v>30</v>
      </c>
      <c r="S2846" s="12" t="s">
        <v>8316</v>
      </c>
      <c r="T2846" t="s">
        <v>8317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7">
        <v>7500</v>
      </c>
      <c r="E2847">
        <v>2366</v>
      </c>
      <c r="F2847" t="s">
        <v>8221</v>
      </c>
      <c r="G2847" t="s">
        <v>8224</v>
      </c>
      <c r="H2847" t="s">
        <v>8246</v>
      </c>
      <c r="I2847" s="9">
        <v>1433723033</v>
      </c>
      <c r="J2847">
        <v>1428539033</v>
      </c>
      <c r="K2847" t="b">
        <v>0</v>
      </c>
      <c r="L2847">
        <v>39</v>
      </c>
      <c r="M2847" t="b">
        <v>0</v>
      </c>
      <c r="N2847" s="11">
        <f t="shared" si="178"/>
        <v>31.546666666666667</v>
      </c>
      <c r="O2847" s="22">
        <f t="shared" si="176"/>
        <v>42103.016585648147</v>
      </c>
      <c r="P2847" s="18">
        <f t="shared" si="177"/>
        <v>42163.016585648147</v>
      </c>
      <c r="Q2847" t="s">
        <v>8271</v>
      </c>
      <c r="R2847" s="7">
        <f t="shared" si="179"/>
        <v>60.666666666666664</v>
      </c>
      <c r="S2847" s="12" t="s">
        <v>8316</v>
      </c>
      <c r="T2847" t="s">
        <v>8317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7">
        <v>8000</v>
      </c>
      <c r="E2848">
        <v>0</v>
      </c>
      <c r="F2848" t="s">
        <v>8221</v>
      </c>
      <c r="G2848" t="s">
        <v>8224</v>
      </c>
      <c r="H2848" t="s">
        <v>8246</v>
      </c>
      <c r="I2848" s="9">
        <v>1432917394</v>
      </c>
      <c r="J2848">
        <v>1429029394</v>
      </c>
      <c r="K2848" t="b">
        <v>0</v>
      </c>
      <c r="L2848">
        <v>0</v>
      </c>
      <c r="M2848" t="b">
        <v>0</v>
      </c>
      <c r="N2848" s="11">
        <f t="shared" si="178"/>
        <v>0</v>
      </c>
      <c r="O2848" s="22">
        <f t="shared" si="176"/>
        <v>42108.692060185189</v>
      </c>
      <c r="P2848" s="18">
        <f t="shared" si="177"/>
        <v>42153.692060185189</v>
      </c>
      <c r="Q2848" t="s">
        <v>8271</v>
      </c>
      <c r="R2848" s="7" t="e">
        <f t="shared" si="179"/>
        <v>#DIV/0!</v>
      </c>
      <c r="S2848" s="12" t="s">
        <v>8316</v>
      </c>
      <c r="T2848" t="s">
        <v>8317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7">
        <v>2000</v>
      </c>
      <c r="E2849">
        <v>0</v>
      </c>
      <c r="F2849" t="s">
        <v>8221</v>
      </c>
      <c r="G2849" t="s">
        <v>8224</v>
      </c>
      <c r="H2849" t="s">
        <v>8246</v>
      </c>
      <c r="I2849" s="9">
        <v>1464031265</v>
      </c>
      <c r="J2849">
        <v>1458847265</v>
      </c>
      <c r="K2849" t="b">
        <v>0</v>
      </c>
      <c r="L2849">
        <v>0</v>
      </c>
      <c r="M2849" t="b">
        <v>0</v>
      </c>
      <c r="N2849" s="11">
        <f t="shared" si="178"/>
        <v>0</v>
      </c>
      <c r="O2849" s="22">
        <f t="shared" si="176"/>
        <v>42453.806307870371</v>
      </c>
      <c r="P2849" s="18">
        <f t="shared" si="177"/>
        <v>42513.806307870371</v>
      </c>
      <c r="Q2849" t="s">
        <v>8271</v>
      </c>
      <c r="R2849" s="7" t="e">
        <f t="shared" si="179"/>
        <v>#DIV/0!</v>
      </c>
      <c r="S2849" s="12" t="s">
        <v>8316</v>
      </c>
      <c r="T2849" t="s">
        <v>8317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7">
        <v>35000</v>
      </c>
      <c r="E2850">
        <v>70</v>
      </c>
      <c r="F2850" t="s">
        <v>8221</v>
      </c>
      <c r="G2850" t="s">
        <v>8224</v>
      </c>
      <c r="H2850" t="s">
        <v>8246</v>
      </c>
      <c r="I2850" s="9">
        <v>1432913659</v>
      </c>
      <c r="J2850">
        <v>1430321659</v>
      </c>
      <c r="K2850" t="b">
        <v>0</v>
      </c>
      <c r="L2850">
        <v>3</v>
      </c>
      <c r="M2850" t="b">
        <v>0</v>
      </c>
      <c r="N2850" s="11">
        <f t="shared" si="178"/>
        <v>0.2</v>
      </c>
      <c r="O2850" s="22">
        <f t="shared" si="176"/>
        <v>42123.648831018523</v>
      </c>
      <c r="P2850" s="18">
        <f t="shared" si="177"/>
        <v>42153.648831018523</v>
      </c>
      <c r="Q2850" t="s">
        <v>8271</v>
      </c>
      <c r="R2850" s="7">
        <f t="shared" si="179"/>
        <v>23.333333333333332</v>
      </c>
      <c r="S2850" s="12" t="s">
        <v>8316</v>
      </c>
      <c r="T2850" t="s">
        <v>8317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7">
        <v>500</v>
      </c>
      <c r="E2851">
        <v>5</v>
      </c>
      <c r="F2851" t="s">
        <v>8221</v>
      </c>
      <c r="G2851" t="s">
        <v>8225</v>
      </c>
      <c r="H2851" t="s">
        <v>8247</v>
      </c>
      <c r="I2851" s="9">
        <v>1461406600</v>
      </c>
      <c r="J2851">
        <v>1458814600</v>
      </c>
      <c r="K2851" t="b">
        <v>0</v>
      </c>
      <c r="L2851">
        <v>1</v>
      </c>
      <c r="M2851" t="b">
        <v>0</v>
      </c>
      <c r="N2851" s="11">
        <f t="shared" si="178"/>
        <v>1</v>
      </c>
      <c r="O2851" s="22">
        <f t="shared" si="176"/>
        <v>42453.428240740745</v>
      </c>
      <c r="P2851" s="18">
        <f t="shared" si="177"/>
        <v>42483.428240740745</v>
      </c>
      <c r="Q2851" t="s">
        <v>8271</v>
      </c>
      <c r="R2851" s="7">
        <f t="shared" si="179"/>
        <v>5</v>
      </c>
      <c r="S2851" s="12" t="s">
        <v>8316</v>
      </c>
      <c r="T2851" t="s">
        <v>8317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7">
        <v>8000</v>
      </c>
      <c r="E2852">
        <v>311</v>
      </c>
      <c r="F2852" t="s">
        <v>8221</v>
      </c>
      <c r="G2852" t="s">
        <v>8224</v>
      </c>
      <c r="H2852" t="s">
        <v>8246</v>
      </c>
      <c r="I2852" s="9">
        <v>1409962211</v>
      </c>
      <c r="J2852">
        <v>1407370211</v>
      </c>
      <c r="K2852" t="b">
        <v>0</v>
      </c>
      <c r="L2852">
        <v>13</v>
      </c>
      <c r="M2852" t="b">
        <v>0</v>
      </c>
      <c r="N2852" s="11">
        <f t="shared" si="178"/>
        <v>3.8875000000000002</v>
      </c>
      <c r="O2852" s="22">
        <f t="shared" si="176"/>
        <v>41858.007071759261</v>
      </c>
      <c r="P2852" s="18">
        <f t="shared" si="177"/>
        <v>41888.007071759261</v>
      </c>
      <c r="Q2852" t="s">
        <v>8271</v>
      </c>
      <c r="R2852" s="7">
        <f t="shared" si="179"/>
        <v>23.923076923076923</v>
      </c>
      <c r="S2852" s="12" t="s">
        <v>8316</v>
      </c>
      <c r="T2852" t="s">
        <v>8317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7">
        <v>4500</v>
      </c>
      <c r="E2853">
        <v>0</v>
      </c>
      <c r="F2853" t="s">
        <v>8221</v>
      </c>
      <c r="G2853" t="s">
        <v>8241</v>
      </c>
      <c r="H2853" t="s">
        <v>8249</v>
      </c>
      <c r="I2853" s="9">
        <v>1454109420</v>
      </c>
      <c r="J2853">
        <v>1453334629</v>
      </c>
      <c r="K2853" t="b">
        <v>0</v>
      </c>
      <c r="L2853">
        <v>0</v>
      </c>
      <c r="M2853" t="b">
        <v>0</v>
      </c>
      <c r="N2853" s="11">
        <f t="shared" si="178"/>
        <v>0</v>
      </c>
      <c r="O2853" s="22">
        <f t="shared" si="176"/>
        <v>42390.002650462964</v>
      </c>
      <c r="P2853" s="18">
        <f t="shared" si="177"/>
        <v>42398.970138888893</v>
      </c>
      <c r="Q2853" t="s">
        <v>8271</v>
      </c>
      <c r="R2853" s="7" t="e">
        <f t="shared" si="179"/>
        <v>#DIV/0!</v>
      </c>
      <c r="S2853" s="12" t="s">
        <v>8316</v>
      </c>
      <c r="T2853" t="s">
        <v>8317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7">
        <v>5000</v>
      </c>
      <c r="E2854">
        <v>95</v>
      </c>
      <c r="F2854" t="s">
        <v>8221</v>
      </c>
      <c r="G2854" t="s">
        <v>8224</v>
      </c>
      <c r="H2854" t="s">
        <v>8246</v>
      </c>
      <c r="I2854" s="9">
        <v>1403312703</v>
      </c>
      <c r="J2854">
        <v>1400720703</v>
      </c>
      <c r="K2854" t="b">
        <v>0</v>
      </c>
      <c r="L2854">
        <v>6</v>
      </c>
      <c r="M2854" t="b">
        <v>0</v>
      </c>
      <c r="N2854" s="11">
        <f t="shared" si="178"/>
        <v>1.9</v>
      </c>
      <c r="O2854" s="22">
        <f t="shared" si="176"/>
        <v>41781.045173611114</v>
      </c>
      <c r="P2854" s="18">
        <f t="shared" si="177"/>
        <v>41811.045173611114</v>
      </c>
      <c r="Q2854" t="s">
        <v>8271</v>
      </c>
      <c r="R2854" s="7">
        <f t="shared" si="179"/>
        <v>15.833333333333334</v>
      </c>
      <c r="S2854" s="12" t="s">
        <v>8316</v>
      </c>
      <c r="T2854" t="s">
        <v>8317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7">
        <v>9500</v>
      </c>
      <c r="E2855">
        <v>0</v>
      </c>
      <c r="F2855" t="s">
        <v>8221</v>
      </c>
      <c r="G2855" t="s">
        <v>8229</v>
      </c>
      <c r="H2855" t="s">
        <v>8251</v>
      </c>
      <c r="I2855" s="9">
        <v>1410669297</v>
      </c>
      <c r="J2855">
        <v>1405485297</v>
      </c>
      <c r="K2855" t="b">
        <v>0</v>
      </c>
      <c r="L2855">
        <v>0</v>
      </c>
      <c r="M2855" t="b">
        <v>0</v>
      </c>
      <c r="N2855" s="11">
        <f t="shared" si="178"/>
        <v>0</v>
      </c>
      <c r="O2855" s="22">
        <f t="shared" si="176"/>
        <v>41836.190937499996</v>
      </c>
      <c r="P2855" s="18">
        <f t="shared" si="177"/>
        <v>41896.190937499996</v>
      </c>
      <c r="Q2855" t="s">
        <v>8271</v>
      </c>
      <c r="R2855" s="7" t="e">
        <f t="shared" si="179"/>
        <v>#DIV/0!</v>
      </c>
      <c r="S2855" s="12" t="s">
        <v>8316</v>
      </c>
      <c r="T2855" t="s">
        <v>8317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7">
        <v>1000</v>
      </c>
      <c r="E2856">
        <v>417</v>
      </c>
      <c r="F2856" t="s">
        <v>8221</v>
      </c>
      <c r="G2856" t="s">
        <v>8225</v>
      </c>
      <c r="H2856" t="s">
        <v>8247</v>
      </c>
      <c r="I2856" s="9">
        <v>1431018719</v>
      </c>
      <c r="J2856">
        <v>1429290719</v>
      </c>
      <c r="K2856" t="b">
        <v>0</v>
      </c>
      <c r="L2856">
        <v>14</v>
      </c>
      <c r="M2856" t="b">
        <v>0</v>
      </c>
      <c r="N2856" s="11">
        <f t="shared" si="178"/>
        <v>41.699999999999996</v>
      </c>
      <c r="O2856" s="22">
        <f t="shared" si="176"/>
        <v>42111.71665509259</v>
      </c>
      <c r="P2856" s="18">
        <f t="shared" si="177"/>
        <v>42131.71665509259</v>
      </c>
      <c r="Q2856" t="s">
        <v>8271</v>
      </c>
      <c r="R2856" s="7">
        <f t="shared" si="179"/>
        <v>29.785714285714285</v>
      </c>
      <c r="S2856" s="12" t="s">
        <v>8316</v>
      </c>
      <c r="T2856" t="s">
        <v>8317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7">
        <v>600</v>
      </c>
      <c r="E2857">
        <v>300</v>
      </c>
      <c r="F2857" t="s">
        <v>8221</v>
      </c>
      <c r="G2857" t="s">
        <v>8224</v>
      </c>
      <c r="H2857" t="s">
        <v>8246</v>
      </c>
      <c r="I2857" s="9">
        <v>1454110440</v>
      </c>
      <c r="J2857">
        <v>1451607071</v>
      </c>
      <c r="K2857" t="b">
        <v>0</v>
      </c>
      <c r="L2857">
        <v>5</v>
      </c>
      <c r="M2857" t="b">
        <v>0</v>
      </c>
      <c r="N2857" s="11">
        <f t="shared" si="178"/>
        <v>50</v>
      </c>
      <c r="O2857" s="22">
        <f t="shared" si="176"/>
        <v>42370.007766203707</v>
      </c>
      <c r="P2857" s="18">
        <f t="shared" si="177"/>
        <v>42398.981944444444</v>
      </c>
      <c r="Q2857" t="s">
        <v>8271</v>
      </c>
      <c r="R2857" s="7">
        <f t="shared" si="179"/>
        <v>60</v>
      </c>
      <c r="S2857" s="12" t="s">
        <v>8316</v>
      </c>
      <c r="T2857" t="s">
        <v>8317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7">
        <v>3000</v>
      </c>
      <c r="E2858">
        <v>146</v>
      </c>
      <c r="F2858" t="s">
        <v>8221</v>
      </c>
      <c r="G2858" t="s">
        <v>8224</v>
      </c>
      <c r="H2858" t="s">
        <v>8246</v>
      </c>
      <c r="I2858" s="9">
        <v>1439069640</v>
      </c>
      <c r="J2858">
        <v>1433897647</v>
      </c>
      <c r="K2858" t="b">
        <v>0</v>
      </c>
      <c r="L2858">
        <v>6</v>
      </c>
      <c r="M2858" t="b">
        <v>0</v>
      </c>
      <c r="N2858" s="11">
        <f t="shared" si="178"/>
        <v>4.8666666666666663</v>
      </c>
      <c r="O2858" s="22">
        <f t="shared" si="176"/>
        <v>42165.037581018521</v>
      </c>
      <c r="P2858" s="18">
        <f t="shared" si="177"/>
        <v>42224.898611111115</v>
      </c>
      <c r="Q2858" t="s">
        <v>8271</v>
      </c>
      <c r="R2858" s="7">
        <f t="shared" si="179"/>
        <v>24.333333333333332</v>
      </c>
      <c r="S2858" s="12" t="s">
        <v>8316</v>
      </c>
      <c r="T2858" t="s">
        <v>8317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7">
        <v>38000</v>
      </c>
      <c r="E2859">
        <v>7500</v>
      </c>
      <c r="F2859" t="s">
        <v>8221</v>
      </c>
      <c r="G2859" t="s">
        <v>8238</v>
      </c>
      <c r="H2859" t="s">
        <v>8256</v>
      </c>
      <c r="I2859" s="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>
        <f t="shared" si="178"/>
        <v>19.736842105263158</v>
      </c>
      <c r="O2859" s="22">
        <f t="shared" si="176"/>
        <v>42726.920081018514</v>
      </c>
      <c r="P2859" s="18">
        <f t="shared" si="177"/>
        <v>42786.75</v>
      </c>
      <c r="Q2859" t="s">
        <v>8271</v>
      </c>
      <c r="R2859" s="7">
        <f t="shared" si="179"/>
        <v>500</v>
      </c>
      <c r="S2859" s="12" t="s">
        <v>8316</v>
      </c>
      <c r="T2859" t="s">
        <v>8317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7">
        <v>1000</v>
      </c>
      <c r="E2860">
        <v>0</v>
      </c>
      <c r="F2860" t="s">
        <v>8221</v>
      </c>
      <c r="G2860" t="s">
        <v>8233</v>
      </c>
      <c r="H2860" t="s">
        <v>8249</v>
      </c>
      <c r="I2860" s="9">
        <v>1417778880</v>
      </c>
      <c r="J2860">
        <v>1415711095</v>
      </c>
      <c r="K2860" t="b">
        <v>0</v>
      </c>
      <c r="L2860">
        <v>0</v>
      </c>
      <c r="M2860" t="b">
        <v>0</v>
      </c>
      <c r="N2860" s="11">
        <f t="shared" si="178"/>
        <v>0</v>
      </c>
      <c r="O2860" s="22">
        <f t="shared" si="176"/>
        <v>41954.545081018514</v>
      </c>
      <c r="P2860" s="18">
        <f t="shared" si="177"/>
        <v>41978.477777777778</v>
      </c>
      <c r="Q2860" t="s">
        <v>8271</v>
      </c>
      <c r="R2860" s="7" t="e">
        <f t="shared" si="179"/>
        <v>#DIV/0!</v>
      </c>
      <c r="S2860" s="12" t="s">
        <v>8316</v>
      </c>
      <c r="T2860" t="s">
        <v>8317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7">
        <v>2000</v>
      </c>
      <c r="E2861">
        <v>35</v>
      </c>
      <c r="F2861" t="s">
        <v>8221</v>
      </c>
      <c r="G2861" t="s">
        <v>8226</v>
      </c>
      <c r="H2861" t="s">
        <v>8248</v>
      </c>
      <c r="I2861" s="9">
        <v>1444984904</v>
      </c>
      <c r="J2861">
        <v>1439800904</v>
      </c>
      <c r="K2861" t="b">
        <v>0</v>
      </c>
      <c r="L2861">
        <v>1</v>
      </c>
      <c r="M2861" t="b">
        <v>0</v>
      </c>
      <c r="N2861" s="11">
        <f t="shared" si="178"/>
        <v>1.7500000000000002</v>
      </c>
      <c r="O2861" s="22">
        <f t="shared" si="176"/>
        <v>42233.362314814818</v>
      </c>
      <c r="P2861" s="18">
        <f t="shared" si="177"/>
        <v>42293.362314814818</v>
      </c>
      <c r="Q2861" t="s">
        <v>8271</v>
      </c>
      <c r="R2861" s="7">
        <f t="shared" si="179"/>
        <v>35</v>
      </c>
      <c r="S2861" s="12" t="s">
        <v>8316</v>
      </c>
      <c r="T2861" t="s">
        <v>8317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7">
        <v>4000</v>
      </c>
      <c r="E2862">
        <v>266</v>
      </c>
      <c r="F2862" t="s">
        <v>8221</v>
      </c>
      <c r="G2862" t="s">
        <v>8224</v>
      </c>
      <c r="H2862" t="s">
        <v>8246</v>
      </c>
      <c r="I2862" s="9">
        <v>1466363576</v>
      </c>
      <c r="J2862">
        <v>1461179576</v>
      </c>
      <c r="K2862" t="b">
        <v>0</v>
      </c>
      <c r="L2862">
        <v>9</v>
      </c>
      <c r="M2862" t="b">
        <v>0</v>
      </c>
      <c r="N2862" s="11">
        <f t="shared" si="178"/>
        <v>6.65</v>
      </c>
      <c r="O2862" s="22">
        <f t="shared" si="176"/>
        <v>42480.800648148142</v>
      </c>
      <c r="P2862" s="18">
        <f t="shared" si="177"/>
        <v>42540.800648148142</v>
      </c>
      <c r="Q2862" t="s">
        <v>8271</v>
      </c>
      <c r="R2862" s="7">
        <f t="shared" si="179"/>
        <v>29.555555555555557</v>
      </c>
      <c r="S2862" s="12" t="s">
        <v>8316</v>
      </c>
      <c r="T2862" t="s">
        <v>8317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7">
        <v>250</v>
      </c>
      <c r="E2863">
        <v>80</v>
      </c>
      <c r="F2863" t="s">
        <v>8221</v>
      </c>
      <c r="G2863" t="s">
        <v>8226</v>
      </c>
      <c r="H2863" t="s">
        <v>8248</v>
      </c>
      <c r="I2863" s="9">
        <v>1443103848</v>
      </c>
      <c r="J2863">
        <v>1441894248</v>
      </c>
      <c r="K2863" t="b">
        <v>0</v>
      </c>
      <c r="L2863">
        <v>3</v>
      </c>
      <c r="M2863" t="b">
        <v>0</v>
      </c>
      <c r="N2863" s="11">
        <f t="shared" si="178"/>
        <v>32</v>
      </c>
      <c r="O2863" s="22">
        <f t="shared" si="176"/>
        <v>42257.590833333335</v>
      </c>
      <c r="P2863" s="18">
        <f t="shared" si="177"/>
        <v>42271.590833333335</v>
      </c>
      <c r="Q2863" t="s">
        <v>8271</v>
      </c>
      <c r="R2863" s="7">
        <f t="shared" si="179"/>
        <v>26.666666666666668</v>
      </c>
      <c r="S2863" s="12" t="s">
        <v>8316</v>
      </c>
      <c r="T2863" t="s">
        <v>8317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7">
        <v>12700</v>
      </c>
      <c r="E2864">
        <v>55</v>
      </c>
      <c r="F2864" t="s">
        <v>8221</v>
      </c>
      <c r="G2864" t="s">
        <v>8224</v>
      </c>
      <c r="H2864" t="s">
        <v>8246</v>
      </c>
      <c r="I2864" s="9">
        <v>1403636229</v>
      </c>
      <c r="J2864">
        <v>1401044229</v>
      </c>
      <c r="K2864" t="b">
        <v>0</v>
      </c>
      <c r="L2864">
        <v>3</v>
      </c>
      <c r="M2864" t="b">
        <v>0</v>
      </c>
      <c r="N2864" s="11">
        <f t="shared" si="178"/>
        <v>0.43307086614173229</v>
      </c>
      <c r="O2864" s="22">
        <f t="shared" si="176"/>
        <v>41784.789687500001</v>
      </c>
      <c r="P2864" s="18">
        <f t="shared" si="177"/>
        <v>41814.789687500001</v>
      </c>
      <c r="Q2864" t="s">
        <v>8271</v>
      </c>
      <c r="R2864" s="7">
        <f t="shared" si="179"/>
        <v>18.333333333333332</v>
      </c>
      <c r="S2864" s="12" t="s">
        <v>8316</v>
      </c>
      <c r="T2864" t="s">
        <v>8317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7">
        <v>50000</v>
      </c>
      <c r="E2865">
        <v>20</v>
      </c>
      <c r="F2865" t="s">
        <v>8221</v>
      </c>
      <c r="G2865" t="s">
        <v>8224</v>
      </c>
      <c r="H2865" t="s">
        <v>8246</v>
      </c>
      <c r="I2865" s="9">
        <v>1410279123</v>
      </c>
      <c r="J2865">
        <v>1405095123</v>
      </c>
      <c r="K2865" t="b">
        <v>0</v>
      </c>
      <c r="L2865">
        <v>1</v>
      </c>
      <c r="M2865" t="b">
        <v>0</v>
      </c>
      <c r="N2865" s="11">
        <f t="shared" si="178"/>
        <v>0.04</v>
      </c>
      <c r="O2865" s="22">
        <f t="shared" si="176"/>
        <v>41831.675034722226</v>
      </c>
      <c r="P2865" s="18">
        <f t="shared" si="177"/>
        <v>41891.675034722226</v>
      </c>
      <c r="Q2865" t="s">
        <v>8271</v>
      </c>
      <c r="R2865" s="7">
        <f t="shared" si="179"/>
        <v>20</v>
      </c>
      <c r="S2865" s="12" t="s">
        <v>8316</v>
      </c>
      <c r="T2865" t="s">
        <v>8317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7">
        <v>2500</v>
      </c>
      <c r="E2866">
        <v>40</v>
      </c>
      <c r="F2866" t="s">
        <v>8221</v>
      </c>
      <c r="G2866" t="s">
        <v>8225</v>
      </c>
      <c r="H2866" t="s">
        <v>8247</v>
      </c>
      <c r="I2866" s="9">
        <v>1437139080</v>
      </c>
      <c r="J2866">
        <v>1434552207</v>
      </c>
      <c r="K2866" t="b">
        <v>0</v>
      </c>
      <c r="L2866">
        <v>3</v>
      </c>
      <c r="M2866" t="b">
        <v>0</v>
      </c>
      <c r="N2866" s="11">
        <f t="shared" si="178"/>
        <v>1.6</v>
      </c>
      <c r="O2866" s="22">
        <f t="shared" si="176"/>
        <v>42172.613506944443</v>
      </c>
      <c r="P2866" s="18">
        <f t="shared" si="177"/>
        <v>42202.554166666669</v>
      </c>
      <c r="Q2866" t="s">
        <v>8271</v>
      </c>
      <c r="R2866" s="7">
        <f t="shared" si="179"/>
        <v>13.333333333333334</v>
      </c>
      <c r="S2866" s="12" t="s">
        <v>8316</v>
      </c>
      <c r="T2866" t="s">
        <v>8317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7">
        <v>2888</v>
      </c>
      <c r="E2867">
        <v>0</v>
      </c>
      <c r="F2867" t="s">
        <v>8221</v>
      </c>
      <c r="G2867" t="s">
        <v>8224</v>
      </c>
      <c r="H2867" t="s">
        <v>8246</v>
      </c>
      <c r="I2867" s="9">
        <v>1420512259</v>
      </c>
      <c r="J2867">
        <v>1415328259</v>
      </c>
      <c r="K2867" t="b">
        <v>0</v>
      </c>
      <c r="L2867">
        <v>0</v>
      </c>
      <c r="M2867" t="b">
        <v>0</v>
      </c>
      <c r="N2867" s="11">
        <f t="shared" si="178"/>
        <v>0</v>
      </c>
      <c r="O2867" s="22">
        <f t="shared" si="176"/>
        <v>41950.114108796297</v>
      </c>
      <c r="P2867" s="18">
        <f t="shared" si="177"/>
        <v>42010.114108796297</v>
      </c>
      <c r="Q2867" t="s">
        <v>8271</v>
      </c>
      <c r="R2867" s="7" t="e">
        <f t="shared" si="179"/>
        <v>#DIV/0!</v>
      </c>
      <c r="S2867" s="12" t="s">
        <v>8316</v>
      </c>
      <c r="T2867" t="s">
        <v>8317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7">
        <v>5000</v>
      </c>
      <c r="E2868">
        <v>45</v>
      </c>
      <c r="F2868" t="s">
        <v>8221</v>
      </c>
      <c r="G2868" t="s">
        <v>8224</v>
      </c>
      <c r="H2868" t="s">
        <v>8246</v>
      </c>
      <c r="I2868" s="9">
        <v>1476482400</v>
      </c>
      <c r="J2868">
        <v>1473893721</v>
      </c>
      <c r="K2868" t="b">
        <v>0</v>
      </c>
      <c r="L2868">
        <v>2</v>
      </c>
      <c r="M2868" t="b">
        <v>0</v>
      </c>
      <c r="N2868" s="11">
        <f t="shared" si="178"/>
        <v>0.89999999999999991</v>
      </c>
      <c r="O2868" s="22">
        <f t="shared" si="176"/>
        <v>42627.955104166671</v>
      </c>
      <c r="P2868" s="18">
        <f t="shared" si="177"/>
        <v>42657.916666666672</v>
      </c>
      <c r="Q2868" t="s">
        <v>8271</v>
      </c>
      <c r="R2868" s="7">
        <f t="shared" si="179"/>
        <v>22.5</v>
      </c>
      <c r="S2868" s="12" t="s">
        <v>8316</v>
      </c>
      <c r="T2868" t="s">
        <v>8317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7">
        <v>2500</v>
      </c>
      <c r="E2869">
        <v>504</v>
      </c>
      <c r="F2869" t="s">
        <v>8221</v>
      </c>
      <c r="G2869" t="s">
        <v>8224</v>
      </c>
      <c r="H2869" t="s">
        <v>8246</v>
      </c>
      <c r="I2869" s="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>
        <f t="shared" si="178"/>
        <v>20.16</v>
      </c>
      <c r="O2869" s="22">
        <f t="shared" si="176"/>
        <v>42531.195277777777</v>
      </c>
      <c r="P2869" s="18">
        <f t="shared" si="177"/>
        <v>42555.166666666672</v>
      </c>
      <c r="Q2869" t="s">
        <v>8271</v>
      </c>
      <c r="R2869" s="7">
        <f t="shared" si="179"/>
        <v>50.4</v>
      </c>
      <c r="S2869" s="12" t="s">
        <v>8316</v>
      </c>
      <c r="T2869" t="s">
        <v>8317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7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9">
        <v>1475697054</v>
      </c>
      <c r="J2870">
        <v>1473105054</v>
      </c>
      <c r="K2870" t="b">
        <v>0</v>
      </c>
      <c r="L2870">
        <v>60</v>
      </c>
      <c r="M2870" t="b">
        <v>0</v>
      </c>
      <c r="N2870" s="11">
        <f t="shared" si="178"/>
        <v>42.011733333333332</v>
      </c>
      <c r="O2870" s="22">
        <f t="shared" si="176"/>
        <v>42618.827013888891</v>
      </c>
      <c r="P2870" s="18">
        <f t="shared" si="177"/>
        <v>42648.827013888891</v>
      </c>
      <c r="Q2870" t="s">
        <v>8271</v>
      </c>
      <c r="R2870" s="7">
        <f t="shared" si="179"/>
        <v>105.02933333333334</v>
      </c>
      <c r="S2870" s="12" t="s">
        <v>8316</v>
      </c>
      <c r="T2870" t="s">
        <v>8317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7">
        <v>20000</v>
      </c>
      <c r="E2871">
        <v>177</v>
      </c>
      <c r="F2871" t="s">
        <v>8221</v>
      </c>
      <c r="G2871" t="s">
        <v>8224</v>
      </c>
      <c r="H2871" t="s">
        <v>8246</v>
      </c>
      <c r="I2871" s="9">
        <v>1468937681</v>
      </c>
      <c r="J2871">
        <v>1466345681</v>
      </c>
      <c r="K2871" t="b">
        <v>0</v>
      </c>
      <c r="L2871">
        <v>5</v>
      </c>
      <c r="M2871" t="b">
        <v>0</v>
      </c>
      <c r="N2871" s="11">
        <f t="shared" si="178"/>
        <v>0.88500000000000001</v>
      </c>
      <c r="O2871" s="22">
        <f t="shared" si="176"/>
        <v>42540.593530092592</v>
      </c>
      <c r="P2871" s="18">
        <f t="shared" si="177"/>
        <v>42570.593530092592</v>
      </c>
      <c r="Q2871" t="s">
        <v>8271</v>
      </c>
      <c r="R2871" s="7">
        <f t="shared" si="179"/>
        <v>35.4</v>
      </c>
      <c r="S2871" s="12" t="s">
        <v>8316</v>
      </c>
      <c r="T2871" t="s">
        <v>8317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7">
        <v>5000</v>
      </c>
      <c r="E2872">
        <v>750</v>
      </c>
      <c r="F2872" t="s">
        <v>8221</v>
      </c>
      <c r="G2872" t="s">
        <v>8224</v>
      </c>
      <c r="H2872" t="s">
        <v>8246</v>
      </c>
      <c r="I2872" s="9">
        <v>1400301165</v>
      </c>
      <c r="J2872">
        <v>1397709165</v>
      </c>
      <c r="K2872" t="b">
        <v>0</v>
      </c>
      <c r="L2872">
        <v>9</v>
      </c>
      <c r="M2872" t="b">
        <v>0</v>
      </c>
      <c r="N2872" s="11">
        <f t="shared" si="178"/>
        <v>15</v>
      </c>
      <c r="O2872" s="22">
        <f t="shared" si="176"/>
        <v>41746.189409722225</v>
      </c>
      <c r="P2872" s="18">
        <f t="shared" si="177"/>
        <v>41776.189409722225</v>
      </c>
      <c r="Q2872" t="s">
        <v>8271</v>
      </c>
      <c r="R2872" s="7">
        <f t="shared" si="179"/>
        <v>83.333333333333329</v>
      </c>
      <c r="S2872" s="12" t="s">
        <v>8316</v>
      </c>
      <c r="T2872" t="s">
        <v>8317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7">
        <v>10000</v>
      </c>
      <c r="E2873">
        <v>467</v>
      </c>
      <c r="F2873" t="s">
        <v>8221</v>
      </c>
      <c r="G2873" t="s">
        <v>8224</v>
      </c>
      <c r="H2873" t="s">
        <v>8246</v>
      </c>
      <c r="I2873" s="9">
        <v>1419183813</v>
      </c>
      <c r="J2873">
        <v>1417455813</v>
      </c>
      <c r="K2873" t="b">
        <v>0</v>
      </c>
      <c r="L2873">
        <v>13</v>
      </c>
      <c r="M2873" t="b">
        <v>0</v>
      </c>
      <c r="N2873" s="11">
        <f t="shared" si="178"/>
        <v>4.67</v>
      </c>
      <c r="O2873" s="22">
        <f t="shared" si="176"/>
        <v>41974.738576388889</v>
      </c>
      <c r="P2873" s="18">
        <f t="shared" si="177"/>
        <v>41994.738576388889</v>
      </c>
      <c r="Q2873" t="s">
        <v>8271</v>
      </c>
      <c r="R2873" s="7">
        <f t="shared" si="179"/>
        <v>35.92307692307692</v>
      </c>
      <c r="S2873" s="12" t="s">
        <v>8316</v>
      </c>
      <c r="T2873" t="s">
        <v>8317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7">
        <v>3000</v>
      </c>
      <c r="E2874">
        <v>0</v>
      </c>
      <c r="F2874" t="s">
        <v>8221</v>
      </c>
      <c r="G2874" t="s">
        <v>8224</v>
      </c>
      <c r="H2874" t="s">
        <v>8246</v>
      </c>
      <c r="I2874" s="9">
        <v>1434768438</v>
      </c>
      <c r="J2874">
        <v>1429584438</v>
      </c>
      <c r="K2874" t="b">
        <v>0</v>
      </c>
      <c r="L2874">
        <v>0</v>
      </c>
      <c r="M2874" t="b">
        <v>0</v>
      </c>
      <c r="N2874" s="11">
        <f t="shared" si="178"/>
        <v>0</v>
      </c>
      <c r="O2874" s="22">
        <f t="shared" si="176"/>
        <v>42115.11618055556</v>
      </c>
      <c r="P2874" s="18">
        <f t="shared" si="177"/>
        <v>42175.11618055556</v>
      </c>
      <c r="Q2874" t="s">
        <v>8271</v>
      </c>
      <c r="R2874" s="7" t="e">
        <f t="shared" si="179"/>
        <v>#DIV/0!</v>
      </c>
      <c r="S2874" s="12" t="s">
        <v>8316</v>
      </c>
      <c r="T2874" t="s">
        <v>8317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7">
        <v>2500</v>
      </c>
      <c r="E2875">
        <v>953</v>
      </c>
      <c r="F2875" t="s">
        <v>8221</v>
      </c>
      <c r="G2875" t="s">
        <v>8224</v>
      </c>
      <c r="H2875" t="s">
        <v>8246</v>
      </c>
      <c r="I2875" s="9">
        <v>1422473831</v>
      </c>
      <c r="J2875">
        <v>1419881831</v>
      </c>
      <c r="K2875" t="b">
        <v>0</v>
      </c>
      <c r="L2875">
        <v>8</v>
      </c>
      <c r="M2875" t="b">
        <v>0</v>
      </c>
      <c r="N2875" s="11">
        <f t="shared" si="178"/>
        <v>38.119999999999997</v>
      </c>
      <c r="O2875" s="22">
        <f t="shared" si="176"/>
        <v>42002.817488425921</v>
      </c>
      <c r="P2875" s="18">
        <f t="shared" si="177"/>
        <v>42032.817488425921</v>
      </c>
      <c r="Q2875" t="s">
        <v>8271</v>
      </c>
      <c r="R2875" s="7">
        <f t="shared" si="179"/>
        <v>119.125</v>
      </c>
      <c r="S2875" s="12" t="s">
        <v>8316</v>
      </c>
      <c r="T2875" t="s">
        <v>8317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7">
        <v>5000</v>
      </c>
      <c r="E2876">
        <v>271</v>
      </c>
      <c r="F2876" t="s">
        <v>8221</v>
      </c>
      <c r="G2876" t="s">
        <v>8224</v>
      </c>
      <c r="H2876" t="s">
        <v>8246</v>
      </c>
      <c r="I2876" s="9">
        <v>1484684186</v>
      </c>
      <c r="J2876">
        <v>1482092186</v>
      </c>
      <c r="K2876" t="b">
        <v>0</v>
      </c>
      <c r="L2876">
        <v>3</v>
      </c>
      <c r="M2876" t="b">
        <v>0</v>
      </c>
      <c r="N2876" s="11">
        <f t="shared" si="178"/>
        <v>5.42</v>
      </c>
      <c r="O2876" s="22">
        <f t="shared" si="176"/>
        <v>42722.84474537037</v>
      </c>
      <c r="P2876" s="18">
        <f t="shared" si="177"/>
        <v>42752.84474537037</v>
      </c>
      <c r="Q2876" t="s">
        <v>8271</v>
      </c>
      <c r="R2876" s="7">
        <f t="shared" si="179"/>
        <v>90.333333333333329</v>
      </c>
      <c r="S2876" s="12" t="s">
        <v>8316</v>
      </c>
      <c r="T2876" t="s">
        <v>8317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7">
        <v>20000</v>
      </c>
      <c r="E2877">
        <v>7</v>
      </c>
      <c r="F2877" t="s">
        <v>8221</v>
      </c>
      <c r="G2877" t="s">
        <v>8224</v>
      </c>
      <c r="H2877" t="s">
        <v>8246</v>
      </c>
      <c r="I2877" s="9">
        <v>1462417493</v>
      </c>
      <c r="J2877">
        <v>1459825493</v>
      </c>
      <c r="K2877" t="b">
        <v>0</v>
      </c>
      <c r="L2877">
        <v>3</v>
      </c>
      <c r="M2877" t="b">
        <v>0</v>
      </c>
      <c r="N2877" s="11">
        <f t="shared" si="178"/>
        <v>3.4999999999999996E-2</v>
      </c>
      <c r="O2877" s="22">
        <f t="shared" si="176"/>
        <v>42465.128391203703</v>
      </c>
      <c r="P2877" s="18">
        <f t="shared" si="177"/>
        <v>42495.128391203703</v>
      </c>
      <c r="Q2877" t="s">
        <v>8271</v>
      </c>
      <c r="R2877" s="7">
        <f t="shared" si="179"/>
        <v>2.3333333333333335</v>
      </c>
      <c r="S2877" s="12" t="s">
        <v>8316</v>
      </c>
      <c r="T2877" t="s">
        <v>8317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7">
        <v>150000</v>
      </c>
      <c r="E2878">
        <v>0</v>
      </c>
      <c r="F2878" t="s">
        <v>8221</v>
      </c>
      <c r="G2878" t="s">
        <v>8224</v>
      </c>
      <c r="H2878" t="s">
        <v>8246</v>
      </c>
      <c r="I2878" s="9">
        <v>1437069079</v>
      </c>
      <c r="J2878">
        <v>1434477079</v>
      </c>
      <c r="K2878" t="b">
        <v>0</v>
      </c>
      <c r="L2878">
        <v>0</v>
      </c>
      <c r="M2878" t="b">
        <v>0</v>
      </c>
      <c r="N2878" s="11">
        <f t="shared" si="178"/>
        <v>0</v>
      </c>
      <c r="O2878" s="22">
        <f t="shared" si="176"/>
        <v>42171.743969907402</v>
      </c>
      <c r="P2878" s="18">
        <f t="shared" si="177"/>
        <v>42201.743969907402</v>
      </c>
      <c r="Q2878" t="s">
        <v>8271</v>
      </c>
      <c r="R2878" s="7" t="e">
        <f t="shared" si="179"/>
        <v>#DIV/0!</v>
      </c>
      <c r="S2878" s="12" t="s">
        <v>8316</v>
      </c>
      <c r="T2878" t="s">
        <v>8317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7">
        <v>6000</v>
      </c>
      <c r="E2879">
        <v>650</v>
      </c>
      <c r="F2879" t="s">
        <v>8221</v>
      </c>
      <c r="G2879" t="s">
        <v>8224</v>
      </c>
      <c r="H2879" t="s">
        <v>8246</v>
      </c>
      <c r="I2879" s="9">
        <v>1480525200</v>
      </c>
      <c r="J2879">
        <v>1477781724</v>
      </c>
      <c r="K2879" t="b">
        <v>0</v>
      </c>
      <c r="L2879">
        <v>6</v>
      </c>
      <c r="M2879" t="b">
        <v>0</v>
      </c>
      <c r="N2879" s="11">
        <f t="shared" si="178"/>
        <v>10.833333333333334</v>
      </c>
      <c r="O2879" s="22">
        <f t="shared" si="176"/>
        <v>42672.955138888887</v>
      </c>
      <c r="P2879" s="18">
        <f t="shared" si="177"/>
        <v>42704.708333333328</v>
      </c>
      <c r="Q2879" t="s">
        <v>8271</v>
      </c>
      <c r="R2879" s="7">
        <f t="shared" si="179"/>
        <v>108.33333333333333</v>
      </c>
      <c r="S2879" s="12" t="s">
        <v>8316</v>
      </c>
      <c r="T2879" t="s">
        <v>8317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7">
        <v>3000</v>
      </c>
      <c r="E2880">
        <v>63</v>
      </c>
      <c r="F2880" t="s">
        <v>8221</v>
      </c>
      <c r="G2880" t="s">
        <v>8225</v>
      </c>
      <c r="H2880" t="s">
        <v>8247</v>
      </c>
      <c r="I2880" s="9">
        <v>1435934795</v>
      </c>
      <c r="J2880">
        <v>1430750795</v>
      </c>
      <c r="K2880" t="b">
        <v>0</v>
      </c>
      <c r="L2880">
        <v>4</v>
      </c>
      <c r="M2880" t="b">
        <v>0</v>
      </c>
      <c r="N2880" s="11">
        <f t="shared" si="178"/>
        <v>2.1</v>
      </c>
      <c r="O2880" s="22">
        <f t="shared" si="176"/>
        <v>42128.615682870368</v>
      </c>
      <c r="P2880" s="18">
        <f t="shared" si="177"/>
        <v>42188.615682870368</v>
      </c>
      <c r="Q2880" t="s">
        <v>8271</v>
      </c>
      <c r="R2880" s="7">
        <f t="shared" si="179"/>
        <v>15.75</v>
      </c>
      <c r="S2880" s="12" t="s">
        <v>8316</v>
      </c>
      <c r="T2880" t="s">
        <v>8317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7">
        <v>11200</v>
      </c>
      <c r="E2881">
        <v>29</v>
      </c>
      <c r="F2881" t="s">
        <v>8221</v>
      </c>
      <c r="G2881" t="s">
        <v>8224</v>
      </c>
      <c r="H2881" t="s">
        <v>8246</v>
      </c>
      <c r="I2881" s="9">
        <v>1453310661</v>
      </c>
      <c r="J2881">
        <v>1450718661</v>
      </c>
      <c r="K2881" t="b">
        <v>0</v>
      </c>
      <c r="L2881">
        <v>1</v>
      </c>
      <c r="M2881" t="b">
        <v>0</v>
      </c>
      <c r="N2881" s="11">
        <f t="shared" si="178"/>
        <v>0.2589285714285714</v>
      </c>
      <c r="O2881" s="22">
        <f t="shared" si="176"/>
        <v>42359.725243055553</v>
      </c>
      <c r="P2881" s="18">
        <f t="shared" si="177"/>
        <v>42389.725243055553</v>
      </c>
      <c r="Q2881" t="s">
        <v>8271</v>
      </c>
      <c r="R2881" s="7">
        <f t="shared" si="179"/>
        <v>29</v>
      </c>
      <c r="S2881" s="12" t="s">
        <v>8316</v>
      </c>
      <c r="T2881" t="s">
        <v>8317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7">
        <v>12000</v>
      </c>
      <c r="E2882">
        <v>2800</v>
      </c>
      <c r="F2882" t="s">
        <v>8221</v>
      </c>
      <c r="G2882" t="s">
        <v>8224</v>
      </c>
      <c r="H2882" t="s">
        <v>8246</v>
      </c>
      <c r="I2882" s="9">
        <v>1440090300</v>
      </c>
      <c r="J2882">
        <v>1436305452</v>
      </c>
      <c r="K2882" t="b">
        <v>0</v>
      </c>
      <c r="L2882">
        <v>29</v>
      </c>
      <c r="M2882" t="b">
        <v>0</v>
      </c>
      <c r="N2882" s="11">
        <f t="shared" si="178"/>
        <v>23.333333333333332</v>
      </c>
      <c r="O2882" s="22">
        <f t="shared" ref="O2882:O2945" si="180">(((J2882/60)/60)/24)+DATE(1970,1,1)</f>
        <v>42192.905694444446</v>
      </c>
      <c r="P2882" s="18">
        <f t="shared" ref="P2882:P2945" si="181">(((I2882/60)/60)/24)+DATE(1970,1,1)</f>
        <v>42236.711805555555</v>
      </c>
      <c r="Q2882" t="s">
        <v>8271</v>
      </c>
      <c r="R2882" s="7">
        <f t="shared" si="179"/>
        <v>96.551724137931032</v>
      </c>
      <c r="S2882" s="12" t="s">
        <v>8316</v>
      </c>
      <c r="T2882" t="s">
        <v>8317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7">
        <v>5500</v>
      </c>
      <c r="E2883">
        <v>0</v>
      </c>
      <c r="F2883" t="s">
        <v>8221</v>
      </c>
      <c r="G2883" t="s">
        <v>8224</v>
      </c>
      <c r="H2883" t="s">
        <v>8246</v>
      </c>
      <c r="I2883" s="9">
        <v>1417620036</v>
      </c>
      <c r="J2883">
        <v>1412432436</v>
      </c>
      <c r="K2883" t="b">
        <v>0</v>
      </c>
      <c r="L2883">
        <v>0</v>
      </c>
      <c r="M2883" t="b">
        <v>0</v>
      </c>
      <c r="N2883" s="11">
        <f t="shared" ref="N2883:N2946" si="182">E2883/D2883*100</f>
        <v>0</v>
      </c>
      <c r="O2883" s="22">
        <f t="shared" si="180"/>
        <v>41916.597638888888</v>
      </c>
      <c r="P2883" s="18">
        <f t="shared" si="181"/>
        <v>41976.639305555553</v>
      </c>
      <c r="Q2883" t="s">
        <v>8271</v>
      </c>
      <c r="R2883" s="7" t="e">
        <f t="shared" ref="R2883:R2946" si="183">E2883/L2883</f>
        <v>#DIV/0!</v>
      </c>
      <c r="S2883" s="12" t="s">
        <v>8316</v>
      </c>
      <c r="T2883" t="s">
        <v>8317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7">
        <v>750</v>
      </c>
      <c r="E2884">
        <v>252</v>
      </c>
      <c r="F2884" t="s">
        <v>8221</v>
      </c>
      <c r="G2884" t="s">
        <v>8224</v>
      </c>
      <c r="H2884" t="s">
        <v>8246</v>
      </c>
      <c r="I2884" s="9">
        <v>1462112318</v>
      </c>
      <c r="J2884">
        <v>1459520318</v>
      </c>
      <c r="K2884" t="b">
        <v>0</v>
      </c>
      <c r="L2884">
        <v>4</v>
      </c>
      <c r="M2884" t="b">
        <v>0</v>
      </c>
      <c r="N2884" s="11">
        <f t="shared" si="182"/>
        <v>33.6</v>
      </c>
      <c r="O2884" s="22">
        <f t="shared" si="180"/>
        <v>42461.596273148149</v>
      </c>
      <c r="P2884" s="18">
        <f t="shared" si="181"/>
        <v>42491.596273148149</v>
      </c>
      <c r="Q2884" t="s">
        <v>8271</v>
      </c>
      <c r="R2884" s="7">
        <f t="shared" si="183"/>
        <v>63</v>
      </c>
      <c r="S2884" s="12" t="s">
        <v>8316</v>
      </c>
      <c r="T2884" t="s">
        <v>8317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7">
        <v>10000</v>
      </c>
      <c r="E2885">
        <v>1908</v>
      </c>
      <c r="F2885" t="s">
        <v>8221</v>
      </c>
      <c r="G2885" t="s">
        <v>8224</v>
      </c>
      <c r="H2885" t="s">
        <v>8246</v>
      </c>
      <c r="I2885" s="9">
        <v>1454734740</v>
      </c>
      <c r="J2885">
        <v>1451684437</v>
      </c>
      <c r="K2885" t="b">
        <v>0</v>
      </c>
      <c r="L2885">
        <v>5</v>
      </c>
      <c r="M2885" t="b">
        <v>0</v>
      </c>
      <c r="N2885" s="11">
        <f t="shared" si="182"/>
        <v>19.079999999999998</v>
      </c>
      <c r="O2885" s="22">
        <f t="shared" si="180"/>
        <v>42370.90320601852</v>
      </c>
      <c r="P2885" s="18">
        <f t="shared" si="181"/>
        <v>42406.207638888889</v>
      </c>
      <c r="Q2885" t="s">
        <v>8271</v>
      </c>
      <c r="R2885" s="7">
        <f t="shared" si="183"/>
        <v>381.6</v>
      </c>
      <c r="S2885" s="12" t="s">
        <v>8316</v>
      </c>
      <c r="T2885" t="s">
        <v>8317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7">
        <v>45000</v>
      </c>
      <c r="E2886">
        <v>185</v>
      </c>
      <c r="F2886" t="s">
        <v>8221</v>
      </c>
      <c r="G2886" t="s">
        <v>8224</v>
      </c>
      <c r="H2886" t="s">
        <v>8246</v>
      </c>
      <c r="I2886" s="9">
        <v>1417800435</v>
      </c>
      <c r="J2886">
        <v>1415208435</v>
      </c>
      <c r="K2886" t="b">
        <v>0</v>
      </c>
      <c r="L2886">
        <v>4</v>
      </c>
      <c r="M2886" t="b">
        <v>0</v>
      </c>
      <c r="N2886" s="11">
        <f t="shared" si="182"/>
        <v>0.41111111111111115</v>
      </c>
      <c r="O2886" s="22">
        <f t="shared" si="180"/>
        <v>41948.727256944447</v>
      </c>
      <c r="P2886" s="18">
        <f t="shared" si="181"/>
        <v>41978.727256944447</v>
      </c>
      <c r="Q2886" t="s">
        <v>8271</v>
      </c>
      <c r="R2886" s="7">
        <f t="shared" si="183"/>
        <v>46.25</v>
      </c>
      <c r="S2886" s="12" t="s">
        <v>8316</v>
      </c>
      <c r="T2886" t="s">
        <v>8317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7">
        <v>400</v>
      </c>
      <c r="E2887">
        <v>130</v>
      </c>
      <c r="F2887" t="s">
        <v>8221</v>
      </c>
      <c r="G2887" t="s">
        <v>8224</v>
      </c>
      <c r="H2887" t="s">
        <v>8246</v>
      </c>
      <c r="I2887" s="9">
        <v>1426294201</v>
      </c>
      <c r="J2887">
        <v>1423705801</v>
      </c>
      <c r="K2887" t="b">
        <v>0</v>
      </c>
      <c r="L2887">
        <v>5</v>
      </c>
      <c r="M2887" t="b">
        <v>0</v>
      </c>
      <c r="N2887" s="11">
        <f t="shared" si="182"/>
        <v>32.5</v>
      </c>
      <c r="O2887" s="22">
        <f t="shared" si="180"/>
        <v>42047.07640046296</v>
      </c>
      <c r="P2887" s="18">
        <f t="shared" si="181"/>
        <v>42077.034733796296</v>
      </c>
      <c r="Q2887" t="s">
        <v>8271</v>
      </c>
      <c r="R2887" s="7">
        <f t="shared" si="183"/>
        <v>26</v>
      </c>
      <c r="S2887" s="12" t="s">
        <v>8316</v>
      </c>
      <c r="T2887" t="s">
        <v>8317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7">
        <v>200</v>
      </c>
      <c r="E2888">
        <v>10</v>
      </c>
      <c r="F2888" t="s">
        <v>8221</v>
      </c>
      <c r="G2888" t="s">
        <v>8224</v>
      </c>
      <c r="H2888" t="s">
        <v>8246</v>
      </c>
      <c r="I2888" s="9">
        <v>1442635140</v>
      </c>
      <c r="J2888">
        <v>1442243484</v>
      </c>
      <c r="K2888" t="b">
        <v>0</v>
      </c>
      <c r="L2888">
        <v>1</v>
      </c>
      <c r="M2888" t="b">
        <v>0</v>
      </c>
      <c r="N2888" s="11">
        <f t="shared" si="182"/>
        <v>5</v>
      </c>
      <c r="O2888" s="22">
        <f t="shared" si="180"/>
        <v>42261.632916666669</v>
      </c>
      <c r="P2888" s="18">
        <f t="shared" si="181"/>
        <v>42266.165972222225</v>
      </c>
      <c r="Q2888" t="s">
        <v>8271</v>
      </c>
      <c r="R2888" s="7">
        <f t="shared" si="183"/>
        <v>10</v>
      </c>
      <c r="S2888" s="12" t="s">
        <v>8316</v>
      </c>
      <c r="T2888" t="s">
        <v>8317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7">
        <v>3000</v>
      </c>
      <c r="E2889">
        <v>5</v>
      </c>
      <c r="F2889" t="s">
        <v>8221</v>
      </c>
      <c r="G2889" t="s">
        <v>8224</v>
      </c>
      <c r="H2889" t="s">
        <v>8246</v>
      </c>
      <c r="I2889" s="9">
        <v>1420971324</v>
      </c>
      <c r="J2889">
        <v>1418379324</v>
      </c>
      <c r="K2889" t="b">
        <v>0</v>
      </c>
      <c r="L2889">
        <v>1</v>
      </c>
      <c r="M2889" t="b">
        <v>0</v>
      </c>
      <c r="N2889" s="11">
        <f t="shared" si="182"/>
        <v>0.16666666666666669</v>
      </c>
      <c r="O2889" s="22">
        <f t="shared" si="180"/>
        <v>41985.427361111113</v>
      </c>
      <c r="P2889" s="18">
        <f t="shared" si="181"/>
        <v>42015.427361111113</v>
      </c>
      <c r="Q2889" t="s">
        <v>8271</v>
      </c>
      <c r="R2889" s="7">
        <f t="shared" si="183"/>
        <v>5</v>
      </c>
      <c r="S2889" s="12" t="s">
        <v>8316</v>
      </c>
      <c r="T2889" t="s">
        <v>8317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7">
        <v>30000</v>
      </c>
      <c r="E2890">
        <v>0</v>
      </c>
      <c r="F2890" t="s">
        <v>8221</v>
      </c>
      <c r="G2890" t="s">
        <v>8224</v>
      </c>
      <c r="H2890" t="s">
        <v>8246</v>
      </c>
      <c r="I2890" s="9">
        <v>1413608340</v>
      </c>
      <c r="J2890">
        <v>1412945440</v>
      </c>
      <c r="K2890" t="b">
        <v>0</v>
      </c>
      <c r="L2890">
        <v>0</v>
      </c>
      <c r="M2890" t="b">
        <v>0</v>
      </c>
      <c r="N2890" s="11">
        <f t="shared" si="182"/>
        <v>0</v>
      </c>
      <c r="O2890" s="22">
        <f t="shared" si="180"/>
        <v>41922.535185185188</v>
      </c>
      <c r="P2890" s="18">
        <f t="shared" si="181"/>
        <v>41930.207638888889</v>
      </c>
      <c r="Q2890" t="s">
        <v>8271</v>
      </c>
      <c r="R2890" s="7" t="e">
        <f t="shared" si="183"/>
        <v>#DIV/0!</v>
      </c>
      <c r="S2890" s="12" t="s">
        <v>8316</v>
      </c>
      <c r="T2890" t="s">
        <v>8317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7">
        <v>3000</v>
      </c>
      <c r="E2891">
        <v>1142</v>
      </c>
      <c r="F2891" t="s">
        <v>8221</v>
      </c>
      <c r="G2891" t="s">
        <v>8224</v>
      </c>
      <c r="H2891" t="s">
        <v>8246</v>
      </c>
      <c r="I2891" s="9">
        <v>1409344985</v>
      </c>
      <c r="J2891">
        <v>1406752985</v>
      </c>
      <c r="K2891" t="b">
        <v>0</v>
      </c>
      <c r="L2891">
        <v>14</v>
      </c>
      <c r="M2891" t="b">
        <v>0</v>
      </c>
      <c r="N2891" s="11">
        <f t="shared" si="182"/>
        <v>38.066666666666663</v>
      </c>
      <c r="O2891" s="22">
        <f t="shared" si="180"/>
        <v>41850.863252314812</v>
      </c>
      <c r="P2891" s="18">
        <f t="shared" si="181"/>
        <v>41880.863252314812</v>
      </c>
      <c r="Q2891" t="s">
        <v>8271</v>
      </c>
      <c r="R2891" s="7">
        <f t="shared" si="183"/>
        <v>81.571428571428569</v>
      </c>
      <c r="S2891" s="12" t="s">
        <v>8316</v>
      </c>
      <c r="T2891" t="s">
        <v>8317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7">
        <v>2000</v>
      </c>
      <c r="E2892">
        <v>21</v>
      </c>
      <c r="F2892" t="s">
        <v>8221</v>
      </c>
      <c r="G2892" t="s">
        <v>8224</v>
      </c>
      <c r="H2892" t="s">
        <v>8246</v>
      </c>
      <c r="I2892" s="9">
        <v>1407553200</v>
      </c>
      <c r="J2892">
        <v>1405100992</v>
      </c>
      <c r="K2892" t="b">
        <v>0</v>
      </c>
      <c r="L2892">
        <v>3</v>
      </c>
      <c r="M2892" t="b">
        <v>0</v>
      </c>
      <c r="N2892" s="11">
        <f t="shared" si="182"/>
        <v>1.05</v>
      </c>
      <c r="O2892" s="22">
        <f t="shared" si="180"/>
        <v>41831.742962962962</v>
      </c>
      <c r="P2892" s="18">
        <f t="shared" si="181"/>
        <v>41860.125</v>
      </c>
      <c r="Q2892" t="s">
        <v>8271</v>
      </c>
      <c r="R2892" s="7">
        <f t="shared" si="183"/>
        <v>7</v>
      </c>
      <c r="S2892" s="12" t="s">
        <v>8316</v>
      </c>
      <c r="T2892" t="s">
        <v>8317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7">
        <v>10000</v>
      </c>
      <c r="E2893">
        <v>273</v>
      </c>
      <c r="F2893" t="s">
        <v>8221</v>
      </c>
      <c r="G2893" t="s">
        <v>8224</v>
      </c>
      <c r="H2893" t="s">
        <v>8246</v>
      </c>
      <c r="I2893" s="9">
        <v>1460751128</v>
      </c>
      <c r="J2893">
        <v>1455570728</v>
      </c>
      <c r="K2893" t="b">
        <v>0</v>
      </c>
      <c r="L2893">
        <v>10</v>
      </c>
      <c r="M2893" t="b">
        <v>0</v>
      </c>
      <c r="N2893" s="11">
        <f t="shared" si="182"/>
        <v>2.73</v>
      </c>
      <c r="O2893" s="22">
        <f t="shared" si="180"/>
        <v>42415.883425925931</v>
      </c>
      <c r="P2893" s="18">
        <f t="shared" si="181"/>
        <v>42475.84175925926</v>
      </c>
      <c r="Q2893" t="s">
        <v>8271</v>
      </c>
      <c r="R2893" s="7">
        <f t="shared" si="183"/>
        <v>27.3</v>
      </c>
      <c r="S2893" s="12" t="s">
        <v>8316</v>
      </c>
      <c r="T2893" t="s">
        <v>8317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7">
        <v>5500</v>
      </c>
      <c r="E2894">
        <v>500</v>
      </c>
      <c r="F2894" t="s">
        <v>8221</v>
      </c>
      <c r="G2894" t="s">
        <v>8224</v>
      </c>
      <c r="H2894" t="s">
        <v>8246</v>
      </c>
      <c r="I2894" s="9">
        <v>1409000400</v>
      </c>
      <c r="J2894">
        <v>1408381704</v>
      </c>
      <c r="K2894" t="b">
        <v>0</v>
      </c>
      <c r="L2894">
        <v>17</v>
      </c>
      <c r="M2894" t="b">
        <v>0</v>
      </c>
      <c r="N2894" s="11">
        <f t="shared" si="182"/>
        <v>9.0909090909090917</v>
      </c>
      <c r="O2894" s="22">
        <f t="shared" si="180"/>
        <v>41869.714166666665</v>
      </c>
      <c r="P2894" s="18">
        <f t="shared" si="181"/>
        <v>41876.875</v>
      </c>
      <c r="Q2894" t="s">
        <v>8271</v>
      </c>
      <c r="R2894" s="7">
        <f t="shared" si="183"/>
        <v>29.411764705882351</v>
      </c>
      <c r="S2894" s="12" t="s">
        <v>8316</v>
      </c>
      <c r="T2894" t="s">
        <v>8317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7">
        <v>5000</v>
      </c>
      <c r="E2895">
        <v>25</v>
      </c>
      <c r="F2895" t="s">
        <v>8221</v>
      </c>
      <c r="G2895" t="s">
        <v>8224</v>
      </c>
      <c r="H2895" t="s">
        <v>8246</v>
      </c>
      <c r="I2895" s="9">
        <v>1420768800</v>
      </c>
      <c r="J2895">
        <v>1415644395</v>
      </c>
      <c r="K2895" t="b">
        <v>0</v>
      </c>
      <c r="L2895">
        <v>2</v>
      </c>
      <c r="M2895" t="b">
        <v>0</v>
      </c>
      <c r="N2895" s="11">
        <f t="shared" si="182"/>
        <v>0.5</v>
      </c>
      <c r="O2895" s="22">
        <f t="shared" si="180"/>
        <v>41953.773090277777</v>
      </c>
      <c r="P2895" s="18">
        <f t="shared" si="181"/>
        <v>42013.083333333328</v>
      </c>
      <c r="Q2895" t="s">
        <v>8271</v>
      </c>
      <c r="R2895" s="7">
        <f t="shared" si="183"/>
        <v>12.5</v>
      </c>
      <c r="S2895" s="12" t="s">
        <v>8316</v>
      </c>
      <c r="T2895" t="s">
        <v>8317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7">
        <v>50000</v>
      </c>
      <c r="E2896">
        <v>0</v>
      </c>
      <c r="F2896" t="s">
        <v>8221</v>
      </c>
      <c r="G2896" t="s">
        <v>8224</v>
      </c>
      <c r="H2896" t="s">
        <v>8246</v>
      </c>
      <c r="I2896" s="9">
        <v>1428100815</v>
      </c>
      <c r="J2896">
        <v>1422920415</v>
      </c>
      <c r="K2896" t="b">
        <v>0</v>
      </c>
      <c r="L2896">
        <v>0</v>
      </c>
      <c r="M2896" t="b">
        <v>0</v>
      </c>
      <c r="N2896" s="11">
        <f t="shared" si="182"/>
        <v>0</v>
      </c>
      <c r="O2896" s="22">
        <f t="shared" si="180"/>
        <v>42037.986284722225</v>
      </c>
      <c r="P2896" s="18">
        <f t="shared" si="181"/>
        <v>42097.944618055553</v>
      </c>
      <c r="Q2896" t="s">
        <v>8271</v>
      </c>
      <c r="R2896" s="7" t="e">
        <f t="shared" si="183"/>
        <v>#DIV/0!</v>
      </c>
      <c r="S2896" s="12" t="s">
        <v>8316</v>
      </c>
      <c r="T2896" t="s">
        <v>8317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7">
        <v>500</v>
      </c>
      <c r="E2897">
        <v>23</v>
      </c>
      <c r="F2897" t="s">
        <v>8221</v>
      </c>
      <c r="G2897" t="s">
        <v>8224</v>
      </c>
      <c r="H2897" t="s">
        <v>8246</v>
      </c>
      <c r="I2897" s="9">
        <v>1403470800</v>
      </c>
      <c r="J2897">
        <v>1403356792</v>
      </c>
      <c r="K2897" t="b">
        <v>0</v>
      </c>
      <c r="L2897">
        <v>4</v>
      </c>
      <c r="M2897" t="b">
        <v>0</v>
      </c>
      <c r="N2897" s="11">
        <f t="shared" si="182"/>
        <v>4.5999999999999996</v>
      </c>
      <c r="O2897" s="22">
        <f t="shared" si="180"/>
        <v>41811.555462962962</v>
      </c>
      <c r="P2897" s="18">
        <f t="shared" si="181"/>
        <v>41812.875</v>
      </c>
      <c r="Q2897" t="s">
        <v>8271</v>
      </c>
      <c r="R2897" s="7">
        <f t="shared" si="183"/>
        <v>5.75</v>
      </c>
      <c r="S2897" s="12" t="s">
        <v>8316</v>
      </c>
      <c r="T2897" t="s">
        <v>8317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7">
        <v>3000</v>
      </c>
      <c r="E2898">
        <v>625</v>
      </c>
      <c r="F2898" t="s">
        <v>8221</v>
      </c>
      <c r="G2898" t="s">
        <v>8224</v>
      </c>
      <c r="H2898" t="s">
        <v>8246</v>
      </c>
      <c r="I2898" s="9">
        <v>1481522400</v>
      </c>
      <c r="J2898">
        <v>1480283321</v>
      </c>
      <c r="K2898" t="b">
        <v>0</v>
      </c>
      <c r="L2898">
        <v>12</v>
      </c>
      <c r="M2898" t="b">
        <v>0</v>
      </c>
      <c r="N2898" s="11">
        <f t="shared" si="182"/>
        <v>20.833333333333336</v>
      </c>
      <c r="O2898" s="22">
        <f t="shared" si="180"/>
        <v>42701.908807870372</v>
      </c>
      <c r="P2898" s="18">
        <f t="shared" si="181"/>
        <v>42716.25</v>
      </c>
      <c r="Q2898" t="s">
        <v>8271</v>
      </c>
      <c r="R2898" s="7">
        <f t="shared" si="183"/>
        <v>52.083333333333336</v>
      </c>
      <c r="S2898" s="12" t="s">
        <v>8316</v>
      </c>
      <c r="T2898" t="s">
        <v>8317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7">
        <v>12000</v>
      </c>
      <c r="E2899">
        <v>550</v>
      </c>
      <c r="F2899" t="s">
        <v>8221</v>
      </c>
      <c r="G2899" t="s">
        <v>8224</v>
      </c>
      <c r="H2899" t="s">
        <v>8246</v>
      </c>
      <c r="I2899" s="9">
        <v>1444577345</v>
      </c>
      <c r="J2899">
        <v>1441985458</v>
      </c>
      <c r="K2899" t="b">
        <v>0</v>
      </c>
      <c r="L2899">
        <v>3</v>
      </c>
      <c r="M2899" t="b">
        <v>0</v>
      </c>
      <c r="N2899" s="11">
        <f t="shared" si="182"/>
        <v>4.583333333333333</v>
      </c>
      <c r="O2899" s="22">
        <f t="shared" si="180"/>
        <v>42258.646504629629</v>
      </c>
      <c r="P2899" s="18">
        <f t="shared" si="181"/>
        <v>42288.645196759258</v>
      </c>
      <c r="Q2899" t="s">
        <v>8271</v>
      </c>
      <c r="R2899" s="7">
        <f t="shared" si="183"/>
        <v>183.33333333333334</v>
      </c>
      <c r="S2899" s="12" t="s">
        <v>8316</v>
      </c>
      <c r="T2899" t="s">
        <v>8317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7">
        <v>7500</v>
      </c>
      <c r="E2900">
        <v>316</v>
      </c>
      <c r="F2900" t="s">
        <v>8221</v>
      </c>
      <c r="G2900" t="s">
        <v>8224</v>
      </c>
      <c r="H2900" t="s">
        <v>8246</v>
      </c>
      <c r="I2900" s="9">
        <v>1446307053</v>
      </c>
      <c r="J2900">
        <v>1443715053</v>
      </c>
      <c r="K2900" t="b">
        <v>0</v>
      </c>
      <c r="L2900">
        <v>12</v>
      </c>
      <c r="M2900" t="b">
        <v>0</v>
      </c>
      <c r="N2900" s="11">
        <f t="shared" si="182"/>
        <v>4.2133333333333338</v>
      </c>
      <c r="O2900" s="22">
        <f t="shared" si="180"/>
        <v>42278.664965277778</v>
      </c>
      <c r="P2900" s="18">
        <f t="shared" si="181"/>
        <v>42308.664965277778</v>
      </c>
      <c r="Q2900" t="s">
        <v>8271</v>
      </c>
      <c r="R2900" s="7">
        <f t="shared" si="183"/>
        <v>26.333333333333332</v>
      </c>
      <c r="S2900" s="12" t="s">
        <v>8316</v>
      </c>
      <c r="T2900" t="s">
        <v>8317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7">
        <v>10000</v>
      </c>
      <c r="E2901">
        <v>0</v>
      </c>
      <c r="F2901" t="s">
        <v>8221</v>
      </c>
      <c r="G2901" t="s">
        <v>8224</v>
      </c>
      <c r="H2901" t="s">
        <v>8246</v>
      </c>
      <c r="I2901" s="9">
        <v>1469325158</v>
      </c>
      <c r="J2901">
        <v>1464141158</v>
      </c>
      <c r="K2901" t="b">
        <v>0</v>
      </c>
      <c r="L2901">
        <v>0</v>
      </c>
      <c r="M2901" t="b">
        <v>0</v>
      </c>
      <c r="N2901" s="11">
        <f t="shared" si="182"/>
        <v>0</v>
      </c>
      <c r="O2901" s="22">
        <f t="shared" si="180"/>
        <v>42515.078217592592</v>
      </c>
      <c r="P2901" s="18">
        <f t="shared" si="181"/>
        <v>42575.078217592592</v>
      </c>
      <c r="Q2901" t="s">
        <v>8271</v>
      </c>
      <c r="R2901" s="7" t="e">
        <f t="shared" si="183"/>
        <v>#DIV/0!</v>
      </c>
      <c r="S2901" s="12" t="s">
        <v>8316</v>
      </c>
      <c r="T2901" t="s">
        <v>8317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7">
        <v>5500</v>
      </c>
      <c r="E2902">
        <v>3405</v>
      </c>
      <c r="F2902" t="s">
        <v>8221</v>
      </c>
      <c r="G2902" t="s">
        <v>8224</v>
      </c>
      <c r="H2902" t="s">
        <v>8246</v>
      </c>
      <c r="I2902" s="9">
        <v>1407562632</v>
      </c>
      <c r="J2902">
        <v>1404970632</v>
      </c>
      <c r="K2902" t="b">
        <v>0</v>
      </c>
      <c r="L2902">
        <v>7</v>
      </c>
      <c r="M2902" t="b">
        <v>0</v>
      </c>
      <c r="N2902" s="11">
        <f t="shared" si="182"/>
        <v>61.909090909090914</v>
      </c>
      <c r="O2902" s="22">
        <f t="shared" si="180"/>
        <v>41830.234166666669</v>
      </c>
      <c r="P2902" s="18">
        <f t="shared" si="181"/>
        <v>41860.234166666669</v>
      </c>
      <c r="Q2902" t="s">
        <v>8271</v>
      </c>
      <c r="R2902" s="7">
        <f t="shared" si="183"/>
        <v>486.42857142857144</v>
      </c>
      <c r="S2902" s="12" t="s">
        <v>8316</v>
      </c>
      <c r="T2902" t="s">
        <v>8317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7">
        <v>750</v>
      </c>
      <c r="E2903">
        <v>6</v>
      </c>
      <c r="F2903" t="s">
        <v>8221</v>
      </c>
      <c r="G2903" t="s">
        <v>8224</v>
      </c>
      <c r="H2903" t="s">
        <v>8246</v>
      </c>
      <c r="I2903" s="9">
        <v>1423345339</v>
      </c>
      <c r="J2903">
        <v>1418161339</v>
      </c>
      <c r="K2903" t="b">
        <v>0</v>
      </c>
      <c r="L2903">
        <v>2</v>
      </c>
      <c r="M2903" t="b">
        <v>0</v>
      </c>
      <c r="N2903" s="11">
        <f t="shared" si="182"/>
        <v>0.8</v>
      </c>
      <c r="O2903" s="22">
        <f t="shared" si="180"/>
        <v>41982.904386574075</v>
      </c>
      <c r="P2903" s="18">
        <f t="shared" si="181"/>
        <v>42042.904386574075</v>
      </c>
      <c r="Q2903" t="s">
        <v>8271</v>
      </c>
      <c r="R2903" s="7">
        <f t="shared" si="183"/>
        <v>3</v>
      </c>
      <c r="S2903" s="12" t="s">
        <v>8316</v>
      </c>
      <c r="T2903" t="s">
        <v>8317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7">
        <v>150000</v>
      </c>
      <c r="E2904">
        <v>25</v>
      </c>
      <c r="F2904" t="s">
        <v>8221</v>
      </c>
      <c r="G2904" t="s">
        <v>8224</v>
      </c>
      <c r="H2904" t="s">
        <v>8246</v>
      </c>
      <c r="I2904" s="9">
        <v>1440412396</v>
      </c>
      <c r="J2904">
        <v>1437820396</v>
      </c>
      <c r="K2904" t="b">
        <v>0</v>
      </c>
      <c r="L2904">
        <v>1</v>
      </c>
      <c r="M2904" t="b">
        <v>0</v>
      </c>
      <c r="N2904" s="11">
        <f t="shared" si="182"/>
        <v>1.6666666666666666E-2</v>
      </c>
      <c r="O2904" s="22">
        <f t="shared" si="180"/>
        <v>42210.439768518518</v>
      </c>
      <c r="P2904" s="18">
        <f t="shared" si="181"/>
        <v>42240.439768518518</v>
      </c>
      <c r="Q2904" t="s">
        <v>8271</v>
      </c>
      <c r="R2904" s="7">
        <f t="shared" si="183"/>
        <v>25</v>
      </c>
      <c r="S2904" s="12" t="s">
        <v>8316</v>
      </c>
      <c r="T2904" t="s">
        <v>8317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7">
        <v>5000</v>
      </c>
      <c r="E2905">
        <v>39</v>
      </c>
      <c r="F2905" t="s">
        <v>8221</v>
      </c>
      <c r="G2905" t="s">
        <v>8224</v>
      </c>
      <c r="H2905" t="s">
        <v>8246</v>
      </c>
      <c r="I2905" s="9">
        <v>1441771218</v>
      </c>
      <c r="J2905">
        <v>1436587218</v>
      </c>
      <c r="K2905" t="b">
        <v>0</v>
      </c>
      <c r="L2905">
        <v>4</v>
      </c>
      <c r="M2905" t="b">
        <v>0</v>
      </c>
      <c r="N2905" s="11">
        <f t="shared" si="182"/>
        <v>0.77999999999999992</v>
      </c>
      <c r="O2905" s="22">
        <f t="shared" si="180"/>
        <v>42196.166874999995</v>
      </c>
      <c r="P2905" s="18">
        <f t="shared" si="181"/>
        <v>42256.166874999995</v>
      </c>
      <c r="Q2905" t="s">
        <v>8271</v>
      </c>
      <c r="R2905" s="7">
        <f t="shared" si="183"/>
        <v>9.75</v>
      </c>
      <c r="S2905" s="12" t="s">
        <v>8316</v>
      </c>
      <c r="T2905" t="s">
        <v>8317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7">
        <v>1500</v>
      </c>
      <c r="E2906">
        <v>75</v>
      </c>
      <c r="F2906" t="s">
        <v>8221</v>
      </c>
      <c r="G2906" t="s">
        <v>8225</v>
      </c>
      <c r="H2906" t="s">
        <v>8247</v>
      </c>
      <c r="I2906" s="9">
        <v>1415534400</v>
      </c>
      <c r="J2906">
        <v>1414538031</v>
      </c>
      <c r="K2906" t="b">
        <v>0</v>
      </c>
      <c r="L2906">
        <v>4</v>
      </c>
      <c r="M2906" t="b">
        <v>0</v>
      </c>
      <c r="N2906" s="11">
        <f t="shared" si="182"/>
        <v>5</v>
      </c>
      <c r="O2906" s="22">
        <f t="shared" si="180"/>
        <v>41940.967951388891</v>
      </c>
      <c r="P2906" s="18">
        <f t="shared" si="181"/>
        <v>41952.5</v>
      </c>
      <c r="Q2906" t="s">
        <v>8271</v>
      </c>
      <c r="R2906" s="7">
        <f t="shared" si="183"/>
        <v>18.75</v>
      </c>
      <c r="S2906" s="12" t="s">
        <v>8316</v>
      </c>
      <c r="T2906" t="s">
        <v>8317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7">
        <v>3500</v>
      </c>
      <c r="E2907">
        <v>622</v>
      </c>
      <c r="F2907" t="s">
        <v>8221</v>
      </c>
      <c r="G2907" t="s">
        <v>8224</v>
      </c>
      <c r="H2907" t="s">
        <v>8246</v>
      </c>
      <c r="I2907" s="9">
        <v>1473211313</v>
      </c>
      <c r="J2907">
        <v>1472001713</v>
      </c>
      <c r="K2907" t="b">
        <v>0</v>
      </c>
      <c r="L2907">
        <v>17</v>
      </c>
      <c r="M2907" t="b">
        <v>0</v>
      </c>
      <c r="N2907" s="11">
        <f t="shared" si="182"/>
        <v>17.771428571428572</v>
      </c>
      <c r="O2907" s="22">
        <f t="shared" si="180"/>
        <v>42606.056863425925</v>
      </c>
      <c r="P2907" s="18">
        <f t="shared" si="181"/>
        <v>42620.056863425925</v>
      </c>
      <c r="Q2907" t="s">
        <v>8271</v>
      </c>
      <c r="R2907" s="7">
        <f t="shared" si="183"/>
        <v>36.588235294117645</v>
      </c>
      <c r="S2907" s="12" t="s">
        <v>8316</v>
      </c>
      <c r="T2907" t="s">
        <v>8317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7">
        <v>6000</v>
      </c>
      <c r="E2908">
        <v>565</v>
      </c>
      <c r="F2908" t="s">
        <v>8221</v>
      </c>
      <c r="G2908" t="s">
        <v>8224</v>
      </c>
      <c r="H2908" t="s">
        <v>8246</v>
      </c>
      <c r="I2908" s="9">
        <v>1438390800</v>
      </c>
      <c r="J2908">
        <v>1436888066</v>
      </c>
      <c r="K2908" t="b">
        <v>0</v>
      </c>
      <c r="L2908">
        <v>7</v>
      </c>
      <c r="M2908" t="b">
        <v>0</v>
      </c>
      <c r="N2908" s="11">
        <f t="shared" si="182"/>
        <v>9.4166666666666661</v>
      </c>
      <c r="O2908" s="22">
        <f t="shared" si="180"/>
        <v>42199.648912037039</v>
      </c>
      <c r="P2908" s="18">
        <f t="shared" si="181"/>
        <v>42217.041666666672</v>
      </c>
      <c r="Q2908" t="s">
        <v>8271</v>
      </c>
      <c r="R2908" s="7">
        <f t="shared" si="183"/>
        <v>80.714285714285708</v>
      </c>
      <c r="S2908" s="12" t="s">
        <v>8316</v>
      </c>
      <c r="T2908" t="s">
        <v>8317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7">
        <v>2500</v>
      </c>
      <c r="E2909">
        <v>2</v>
      </c>
      <c r="F2909" t="s">
        <v>8221</v>
      </c>
      <c r="G2909" t="s">
        <v>8224</v>
      </c>
      <c r="H2909" t="s">
        <v>8246</v>
      </c>
      <c r="I2909" s="9">
        <v>1463259837</v>
      </c>
      <c r="J2909">
        <v>1458075837</v>
      </c>
      <c r="K2909" t="b">
        <v>0</v>
      </c>
      <c r="L2909">
        <v>2</v>
      </c>
      <c r="M2909" t="b">
        <v>0</v>
      </c>
      <c r="N2909" s="11">
        <f t="shared" si="182"/>
        <v>0.08</v>
      </c>
      <c r="O2909" s="22">
        <f t="shared" si="180"/>
        <v>42444.877743055549</v>
      </c>
      <c r="P2909" s="18">
        <f t="shared" si="181"/>
        <v>42504.877743055549</v>
      </c>
      <c r="Q2909" t="s">
        <v>8271</v>
      </c>
      <c r="R2909" s="7">
        <f t="shared" si="183"/>
        <v>1</v>
      </c>
      <c r="S2909" s="12" t="s">
        <v>8316</v>
      </c>
      <c r="T2909" t="s">
        <v>8317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7">
        <v>9600</v>
      </c>
      <c r="E2910">
        <v>264</v>
      </c>
      <c r="F2910" t="s">
        <v>8221</v>
      </c>
      <c r="G2910" t="s">
        <v>8224</v>
      </c>
      <c r="H2910" t="s">
        <v>8246</v>
      </c>
      <c r="I2910" s="9">
        <v>1465407219</v>
      </c>
      <c r="J2910">
        <v>1462815219</v>
      </c>
      <c r="K2910" t="b">
        <v>0</v>
      </c>
      <c r="L2910">
        <v>5</v>
      </c>
      <c r="M2910" t="b">
        <v>0</v>
      </c>
      <c r="N2910" s="11">
        <f t="shared" si="182"/>
        <v>2.75</v>
      </c>
      <c r="O2910" s="22">
        <f t="shared" si="180"/>
        <v>42499.731701388882</v>
      </c>
      <c r="P2910" s="18">
        <f t="shared" si="181"/>
        <v>42529.731701388882</v>
      </c>
      <c r="Q2910" t="s">
        <v>8271</v>
      </c>
      <c r="R2910" s="7">
        <f t="shared" si="183"/>
        <v>52.8</v>
      </c>
      <c r="S2910" s="12" t="s">
        <v>8316</v>
      </c>
      <c r="T2910" t="s">
        <v>8317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7">
        <v>180000</v>
      </c>
      <c r="E2911">
        <v>20</v>
      </c>
      <c r="F2911" t="s">
        <v>8221</v>
      </c>
      <c r="G2911" t="s">
        <v>8224</v>
      </c>
      <c r="H2911" t="s">
        <v>8246</v>
      </c>
      <c r="I2911" s="9">
        <v>1416944760</v>
      </c>
      <c r="J2911">
        <v>1413527001</v>
      </c>
      <c r="K2911" t="b">
        <v>0</v>
      </c>
      <c r="L2911">
        <v>1</v>
      </c>
      <c r="M2911" t="b">
        <v>0</v>
      </c>
      <c r="N2911" s="11">
        <f t="shared" si="182"/>
        <v>1.1111111111111112E-2</v>
      </c>
      <c r="O2911" s="22">
        <f t="shared" si="180"/>
        <v>41929.266215277778</v>
      </c>
      <c r="P2911" s="18">
        <f t="shared" si="181"/>
        <v>41968.823611111111</v>
      </c>
      <c r="Q2911" t="s">
        <v>8271</v>
      </c>
      <c r="R2911" s="7">
        <f t="shared" si="183"/>
        <v>20</v>
      </c>
      <c r="S2911" s="12" t="s">
        <v>8316</v>
      </c>
      <c r="T2911" t="s">
        <v>8317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7">
        <v>30000</v>
      </c>
      <c r="E2912">
        <v>1</v>
      </c>
      <c r="F2912" t="s">
        <v>8221</v>
      </c>
      <c r="G2912" t="s">
        <v>8225</v>
      </c>
      <c r="H2912" t="s">
        <v>8247</v>
      </c>
      <c r="I2912" s="9">
        <v>1434139887</v>
      </c>
      <c r="J2912">
        <v>1428955887</v>
      </c>
      <c r="K2912" t="b">
        <v>0</v>
      </c>
      <c r="L2912">
        <v>1</v>
      </c>
      <c r="M2912" t="b">
        <v>0</v>
      </c>
      <c r="N2912" s="11">
        <f t="shared" si="182"/>
        <v>3.3333333333333335E-3</v>
      </c>
      <c r="O2912" s="22">
        <f t="shared" si="180"/>
        <v>42107.841284722221</v>
      </c>
      <c r="P2912" s="18">
        <f t="shared" si="181"/>
        <v>42167.841284722221</v>
      </c>
      <c r="Q2912" t="s">
        <v>8271</v>
      </c>
      <c r="R2912" s="7">
        <f t="shared" si="183"/>
        <v>1</v>
      </c>
      <c r="S2912" s="12" t="s">
        <v>8316</v>
      </c>
      <c r="T2912" t="s">
        <v>8317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7">
        <v>1800</v>
      </c>
      <c r="E2913">
        <v>657</v>
      </c>
      <c r="F2913" t="s">
        <v>8221</v>
      </c>
      <c r="G2913" t="s">
        <v>8224</v>
      </c>
      <c r="H2913" t="s">
        <v>8246</v>
      </c>
      <c r="I2913" s="9">
        <v>1435429626</v>
      </c>
      <c r="J2913">
        <v>1431973626</v>
      </c>
      <c r="K2913" t="b">
        <v>0</v>
      </c>
      <c r="L2913">
        <v>14</v>
      </c>
      <c r="M2913" t="b">
        <v>0</v>
      </c>
      <c r="N2913" s="11">
        <f t="shared" si="182"/>
        <v>36.5</v>
      </c>
      <c r="O2913" s="22">
        <f t="shared" si="180"/>
        <v>42142.768819444449</v>
      </c>
      <c r="P2913" s="18">
        <f t="shared" si="181"/>
        <v>42182.768819444449</v>
      </c>
      <c r="Q2913" t="s">
        <v>8271</v>
      </c>
      <c r="R2913" s="7">
        <f t="shared" si="183"/>
        <v>46.928571428571431</v>
      </c>
      <c r="S2913" s="12" t="s">
        <v>8316</v>
      </c>
      <c r="T2913" t="s">
        <v>8317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7">
        <v>14440</v>
      </c>
      <c r="E2914">
        <v>2030</v>
      </c>
      <c r="F2914" t="s">
        <v>8221</v>
      </c>
      <c r="G2914" t="s">
        <v>8224</v>
      </c>
      <c r="H2914" t="s">
        <v>8246</v>
      </c>
      <c r="I2914" s="9">
        <v>1452827374</v>
      </c>
      <c r="J2914">
        <v>1450235374</v>
      </c>
      <c r="K2914" t="b">
        <v>0</v>
      </c>
      <c r="L2914">
        <v>26</v>
      </c>
      <c r="M2914" t="b">
        <v>0</v>
      </c>
      <c r="N2914" s="11">
        <f t="shared" si="182"/>
        <v>14.058171745152354</v>
      </c>
      <c r="O2914" s="22">
        <f t="shared" si="180"/>
        <v>42354.131643518514</v>
      </c>
      <c r="P2914" s="18">
        <f t="shared" si="181"/>
        <v>42384.131643518514</v>
      </c>
      <c r="Q2914" t="s">
        <v>8271</v>
      </c>
      <c r="R2914" s="7">
        <f t="shared" si="183"/>
        <v>78.07692307692308</v>
      </c>
      <c r="S2914" s="12" t="s">
        <v>8316</v>
      </c>
      <c r="T2914" t="s">
        <v>8317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7">
        <v>10000</v>
      </c>
      <c r="E2915">
        <v>2</v>
      </c>
      <c r="F2915" t="s">
        <v>8221</v>
      </c>
      <c r="G2915" t="s">
        <v>8224</v>
      </c>
      <c r="H2915" t="s">
        <v>8246</v>
      </c>
      <c r="I2915" s="9">
        <v>1410041339</v>
      </c>
      <c r="J2915">
        <v>1404857339</v>
      </c>
      <c r="K2915" t="b">
        <v>0</v>
      </c>
      <c r="L2915">
        <v>2</v>
      </c>
      <c r="M2915" t="b">
        <v>0</v>
      </c>
      <c r="N2915" s="11">
        <f t="shared" si="182"/>
        <v>0.02</v>
      </c>
      <c r="O2915" s="22">
        <f t="shared" si="180"/>
        <v>41828.922905092593</v>
      </c>
      <c r="P2915" s="18">
        <f t="shared" si="181"/>
        <v>41888.922905092593</v>
      </c>
      <c r="Q2915" t="s">
        <v>8271</v>
      </c>
      <c r="R2915" s="7">
        <f t="shared" si="183"/>
        <v>1</v>
      </c>
      <c r="S2915" s="12" t="s">
        <v>8316</v>
      </c>
      <c r="T2915" t="s">
        <v>8317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7">
        <v>25000</v>
      </c>
      <c r="E2916">
        <v>1</v>
      </c>
      <c r="F2916" t="s">
        <v>8221</v>
      </c>
      <c r="G2916" t="s">
        <v>8225</v>
      </c>
      <c r="H2916" t="s">
        <v>8247</v>
      </c>
      <c r="I2916" s="9">
        <v>1426365994</v>
      </c>
      <c r="J2916">
        <v>1421185594</v>
      </c>
      <c r="K2916" t="b">
        <v>0</v>
      </c>
      <c r="L2916">
        <v>1</v>
      </c>
      <c r="M2916" t="b">
        <v>0</v>
      </c>
      <c r="N2916" s="11">
        <f t="shared" si="182"/>
        <v>4.0000000000000001E-3</v>
      </c>
      <c r="O2916" s="22">
        <f t="shared" si="180"/>
        <v>42017.907337962963</v>
      </c>
      <c r="P2916" s="18">
        <f t="shared" si="181"/>
        <v>42077.865671296298</v>
      </c>
      <c r="Q2916" t="s">
        <v>8271</v>
      </c>
      <c r="R2916" s="7">
        <f t="shared" si="183"/>
        <v>1</v>
      </c>
      <c r="S2916" s="12" t="s">
        <v>8316</v>
      </c>
      <c r="T2916" t="s">
        <v>8317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7">
        <v>1000</v>
      </c>
      <c r="E2917">
        <v>611</v>
      </c>
      <c r="F2917" t="s">
        <v>8221</v>
      </c>
      <c r="G2917" t="s">
        <v>8225</v>
      </c>
      <c r="H2917" t="s">
        <v>8247</v>
      </c>
      <c r="I2917" s="9">
        <v>1458117190</v>
      </c>
      <c r="J2917">
        <v>1455528790</v>
      </c>
      <c r="K2917" t="b">
        <v>0</v>
      </c>
      <c r="L2917">
        <v>3</v>
      </c>
      <c r="M2917" t="b">
        <v>0</v>
      </c>
      <c r="N2917" s="11">
        <f t="shared" si="182"/>
        <v>61.1</v>
      </c>
      <c r="O2917" s="22">
        <f t="shared" si="180"/>
        <v>42415.398032407407</v>
      </c>
      <c r="P2917" s="18">
        <f t="shared" si="181"/>
        <v>42445.356365740736</v>
      </c>
      <c r="Q2917" t="s">
        <v>8271</v>
      </c>
      <c r="R2917" s="7">
        <f t="shared" si="183"/>
        <v>203.66666666666666</v>
      </c>
      <c r="S2917" s="12" t="s">
        <v>8316</v>
      </c>
      <c r="T2917" t="s">
        <v>8317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7">
        <v>1850</v>
      </c>
      <c r="E2918">
        <v>145</v>
      </c>
      <c r="F2918" t="s">
        <v>8221</v>
      </c>
      <c r="G2918" t="s">
        <v>8225</v>
      </c>
      <c r="H2918" t="s">
        <v>8247</v>
      </c>
      <c r="I2918" s="9">
        <v>1400498789</v>
      </c>
      <c r="J2918">
        <v>1398511589</v>
      </c>
      <c r="K2918" t="b">
        <v>0</v>
      </c>
      <c r="L2918">
        <v>7</v>
      </c>
      <c r="M2918" t="b">
        <v>0</v>
      </c>
      <c r="N2918" s="11">
        <f t="shared" si="182"/>
        <v>7.8378378378378386</v>
      </c>
      <c r="O2918" s="22">
        <f t="shared" si="180"/>
        <v>41755.476724537039</v>
      </c>
      <c r="P2918" s="18">
        <f t="shared" si="181"/>
        <v>41778.476724537039</v>
      </c>
      <c r="Q2918" t="s">
        <v>8271</v>
      </c>
      <c r="R2918" s="7">
        <f t="shared" si="183"/>
        <v>20.714285714285715</v>
      </c>
      <c r="S2918" s="12" t="s">
        <v>8316</v>
      </c>
      <c r="T2918" t="s">
        <v>8317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7">
        <v>2000</v>
      </c>
      <c r="E2919">
        <v>437</v>
      </c>
      <c r="F2919" t="s">
        <v>8221</v>
      </c>
      <c r="G2919" t="s">
        <v>8224</v>
      </c>
      <c r="H2919" t="s">
        <v>8246</v>
      </c>
      <c r="I2919" s="9">
        <v>1442381847</v>
      </c>
      <c r="J2919">
        <v>1440826647</v>
      </c>
      <c r="K2919" t="b">
        <v>0</v>
      </c>
      <c r="L2919">
        <v>9</v>
      </c>
      <c r="M2919" t="b">
        <v>0</v>
      </c>
      <c r="N2919" s="11">
        <f t="shared" si="182"/>
        <v>21.85</v>
      </c>
      <c r="O2919" s="22">
        <f t="shared" si="180"/>
        <v>42245.234340277777</v>
      </c>
      <c r="P2919" s="18">
        <f t="shared" si="181"/>
        <v>42263.234340277777</v>
      </c>
      <c r="Q2919" t="s">
        <v>8271</v>
      </c>
      <c r="R2919" s="7">
        <f t="shared" si="183"/>
        <v>48.555555555555557</v>
      </c>
      <c r="S2919" s="12" t="s">
        <v>8316</v>
      </c>
      <c r="T2919" t="s">
        <v>8317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7">
        <v>5000</v>
      </c>
      <c r="E2920">
        <v>1362</v>
      </c>
      <c r="F2920" t="s">
        <v>8221</v>
      </c>
      <c r="G2920" t="s">
        <v>8224</v>
      </c>
      <c r="H2920" t="s">
        <v>8246</v>
      </c>
      <c r="I2920" s="9">
        <v>1446131207</v>
      </c>
      <c r="J2920">
        <v>1443712007</v>
      </c>
      <c r="K2920" t="b">
        <v>0</v>
      </c>
      <c r="L2920">
        <v>20</v>
      </c>
      <c r="M2920" t="b">
        <v>0</v>
      </c>
      <c r="N2920" s="11">
        <f t="shared" si="182"/>
        <v>27.24</v>
      </c>
      <c r="O2920" s="22">
        <f t="shared" si="180"/>
        <v>42278.629710648151</v>
      </c>
      <c r="P2920" s="18">
        <f t="shared" si="181"/>
        <v>42306.629710648151</v>
      </c>
      <c r="Q2920" t="s">
        <v>8271</v>
      </c>
      <c r="R2920" s="7">
        <f t="shared" si="183"/>
        <v>68.099999999999994</v>
      </c>
      <c r="S2920" s="12" t="s">
        <v>8316</v>
      </c>
      <c r="T2920" t="s">
        <v>8317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7">
        <v>600</v>
      </c>
      <c r="E2921">
        <v>51</v>
      </c>
      <c r="F2921" t="s">
        <v>8221</v>
      </c>
      <c r="G2921" t="s">
        <v>8224</v>
      </c>
      <c r="H2921" t="s">
        <v>8246</v>
      </c>
      <c r="I2921" s="9">
        <v>1407250329</v>
      </c>
      <c r="J2921">
        <v>1404658329</v>
      </c>
      <c r="K2921" t="b">
        <v>0</v>
      </c>
      <c r="L2921">
        <v>6</v>
      </c>
      <c r="M2921" t="b">
        <v>0</v>
      </c>
      <c r="N2921" s="11">
        <f t="shared" si="182"/>
        <v>8.5</v>
      </c>
      <c r="O2921" s="22">
        <f t="shared" si="180"/>
        <v>41826.61954861111</v>
      </c>
      <c r="P2921" s="18">
        <f t="shared" si="181"/>
        <v>41856.61954861111</v>
      </c>
      <c r="Q2921" t="s">
        <v>8271</v>
      </c>
      <c r="R2921" s="7">
        <f t="shared" si="183"/>
        <v>8.5</v>
      </c>
      <c r="S2921" s="12" t="s">
        <v>8316</v>
      </c>
      <c r="T2921" t="s">
        <v>8317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7">
        <v>2500</v>
      </c>
      <c r="E2922">
        <v>671</v>
      </c>
      <c r="F2922" t="s">
        <v>8221</v>
      </c>
      <c r="G2922" t="s">
        <v>8229</v>
      </c>
      <c r="H2922" t="s">
        <v>8251</v>
      </c>
      <c r="I2922" s="9">
        <v>1427306470</v>
      </c>
      <c r="J2922">
        <v>1424718070</v>
      </c>
      <c r="K2922" t="b">
        <v>0</v>
      </c>
      <c r="L2922">
        <v>13</v>
      </c>
      <c r="M2922" t="b">
        <v>0</v>
      </c>
      <c r="N2922" s="11">
        <f t="shared" si="182"/>
        <v>26.840000000000003</v>
      </c>
      <c r="O2922" s="22">
        <f t="shared" si="180"/>
        <v>42058.792476851857</v>
      </c>
      <c r="P2922" s="18">
        <f t="shared" si="181"/>
        <v>42088.750810185185</v>
      </c>
      <c r="Q2922" t="s">
        <v>8271</v>
      </c>
      <c r="R2922" s="7">
        <f t="shared" si="183"/>
        <v>51.615384615384613</v>
      </c>
      <c r="S2922" s="12" t="s">
        <v>8316</v>
      </c>
      <c r="T2922" t="s">
        <v>8317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7">
        <v>100</v>
      </c>
      <c r="E2923">
        <v>129</v>
      </c>
      <c r="F2923" t="s">
        <v>8219</v>
      </c>
      <c r="G2923" t="s">
        <v>8224</v>
      </c>
      <c r="H2923" t="s">
        <v>8246</v>
      </c>
      <c r="I2923" s="9">
        <v>1411679804</v>
      </c>
      <c r="J2923">
        <v>1409087804</v>
      </c>
      <c r="K2923" t="b">
        <v>0</v>
      </c>
      <c r="L2923">
        <v>3</v>
      </c>
      <c r="M2923" t="b">
        <v>1</v>
      </c>
      <c r="N2923" s="11">
        <f t="shared" si="182"/>
        <v>129</v>
      </c>
      <c r="O2923" s="22">
        <f t="shared" si="180"/>
        <v>41877.886620370373</v>
      </c>
      <c r="P2923" s="18">
        <f t="shared" si="181"/>
        <v>41907.886620370373</v>
      </c>
      <c r="Q2923" t="s">
        <v>8305</v>
      </c>
      <c r="R2923" s="7">
        <f t="shared" si="183"/>
        <v>43</v>
      </c>
      <c r="S2923" s="12" t="s">
        <v>8316</v>
      </c>
      <c r="T2923" t="s">
        <v>8358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7">
        <v>500</v>
      </c>
      <c r="E2924">
        <v>500</v>
      </c>
      <c r="F2924" t="s">
        <v>8219</v>
      </c>
      <c r="G2924" t="s">
        <v>8225</v>
      </c>
      <c r="H2924" t="s">
        <v>8247</v>
      </c>
      <c r="I2924" s="9">
        <v>1431982727</v>
      </c>
      <c r="J2924">
        <v>1428094727</v>
      </c>
      <c r="K2924" t="b">
        <v>0</v>
      </c>
      <c r="L2924">
        <v>6</v>
      </c>
      <c r="M2924" t="b">
        <v>1</v>
      </c>
      <c r="N2924" s="11">
        <f t="shared" si="182"/>
        <v>100</v>
      </c>
      <c r="O2924" s="22">
        <f t="shared" si="180"/>
        <v>42097.874155092592</v>
      </c>
      <c r="P2924" s="18">
        <f t="shared" si="181"/>
        <v>42142.874155092592</v>
      </c>
      <c r="Q2924" t="s">
        <v>8305</v>
      </c>
      <c r="R2924" s="7">
        <f t="shared" si="183"/>
        <v>83.333333333333329</v>
      </c>
      <c r="S2924" s="12" t="s">
        <v>8316</v>
      </c>
      <c r="T2924" t="s">
        <v>8358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7">
        <v>300</v>
      </c>
      <c r="E2925">
        <v>300</v>
      </c>
      <c r="F2925" t="s">
        <v>8219</v>
      </c>
      <c r="G2925" t="s">
        <v>8224</v>
      </c>
      <c r="H2925" t="s">
        <v>8246</v>
      </c>
      <c r="I2925" s="9">
        <v>1422068400</v>
      </c>
      <c r="J2925">
        <v>1420774779</v>
      </c>
      <c r="K2925" t="b">
        <v>0</v>
      </c>
      <c r="L2925">
        <v>10</v>
      </c>
      <c r="M2925" t="b">
        <v>1</v>
      </c>
      <c r="N2925" s="11">
        <f t="shared" si="182"/>
        <v>100</v>
      </c>
      <c r="O2925" s="22">
        <f t="shared" si="180"/>
        <v>42013.15253472222</v>
      </c>
      <c r="P2925" s="18">
        <f t="shared" si="181"/>
        <v>42028.125</v>
      </c>
      <c r="Q2925" t="s">
        <v>8305</v>
      </c>
      <c r="R2925" s="7">
        <f t="shared" si="183"/>
        <v>30</v>
      </c>
      <c r="S2925" s="12" t="s">
        <v>8316</v>
      </c>
      <c r="T2925" t="s">
        <v>8358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7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9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>
        <f t="shared" si="182"/>
        <v>103.2</v>
      </c>
      <c r="O2926" s="22">
        <f t="shared" si="180"/>
        <v>42103.556828703702</v>
      </c>
      <c r="P2926" s="18">
        <f t="shared" si="181"/>
        <v>42133.165972222225</v>
      </c>
      <c r="Q2926" t="s">
        <v>8305</v>
      </c>
      <c r="R2926" s="7">
        <f t="shared" si="183"/>
        <v>175.51020408163265</v>
      </c>
      <c r="S2926" s="12" t="s">
        <v>8316</v>
      </c>
      <c r="T2926" t="s">
        <v>8358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9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>
        <f t="shared" si="182"/>
        <v>102.44597777777777</v>
      </c>
      <c r="O2927" s="22">
        <f t="shared" si="180"/>
        <v>41863.584120370368</v>
      </c>
      <c r="P2927" s="18">
        <f t="shared" si="181"/>
        <v>41893.584120370368</v>
      </c>
      <c r="Q2927" t="s">
        <v>8305</v>
      </c>
      <c r="R2927" s="7">
        <f t="shared" si="183"/>
        <v>231.66175879396985</v>
      </c>
      <c r="S2927" s="12" t="s">
        <v>8316</v>
      </c>
      <c r="T2927" t="s">
        <v>8358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7">
        <v>3000</v>
      </c>
      <c r="E2928">
        <v>3750</v>
      </c>
      <c r="F2928" t="s">
        <v>8219</v>
      </c>
      <c r="G2928" t="s">
        <v>8224</v>
      </c>
      <c r="H2928" t="s">
        <v>8246</v>
      </c>
      <c r="I2928" s="9">
        <v>1424715779</v>
      </c>
      <c r="J2928">
        <v>1423506179</v>
      </c>
      <c r="K2928" t="b">
        <v>0</v>
      </c>
      <c r="L2928">
        <v>50</v>
      </c>
      <c r="M2928" t="b">
        <v>1</v>
      </c>
      <c r="N2928" s="11">
        <f t="shared" si="182"/>
        <v>125</v>
      </c>
      <c r="O2928" s="22">
        <f t="shared" si="180"/>
        <v>42044.765960648147</v>
      </c>
      <c r="P2928" s="18">
        <f t="shared" si="181"/>
        <v>42058.765960648147</v>
      </c>
      <c r="Q2928" t="s">
        <v>8305</v>
      </c>
      <c r="R2928" s="7">
        <f t="shared" si="183"/>
        <v>75</v>
      </c>
      <c r="S2928" s="12" t="s">
        <v>8316</v>
      </c>
      <c r="T2928" t="s">
        <v>8358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7">
        <v>1800</v>
      </c>
      <c r="E2929">
        <v>2355</v>
      </c>
      <c r="F2929" t="s">
        <v>8219</v>
      </c>
      <c r="G2929" t="s">
        <v>8224</v>
      </c>
      <c r="H2929" t="s">
        <v>8246</v>
      </c>
      <c r="I2929" s="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>
        <f t="shared" si="182"/>
        <v>130.83333333333334</v>
      </c>
      <c r="O2929" s="22">
        <f t="shared" si="180"/>
        <v>41806.669317129628</v>
      </c>
      <c r="P2929" s="18">
        <f t="shared" si="181"/>
        <v>41835.208333333336</v>
      </c>
      <c r="Q2929" t="s">
        <v>8305</v>
      </c>
      <c r="R2929" s="7">
        <f t="shared" si="183"/>
        <v>112.14285714285714</v>
      </c>
      <c r="S2929" s="12" t="s">
        <v>8316</v>
      </c>
      <c r="T2929" t="s">
        <v>8358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7">
        <v>1000</v>
      </c>
      <c r="E2930">
        <v>1000</v>
      </c>
      <c r="F2930" t="s">
        <v>8219</v>
      </c>
      <c r="G2930" t="s">
        <v>8224</v>
      </c>
      <c r="H2930" t="s">
        <v>8246</v>
      </c>
      <c r="I2930" s="9">
        <v>1457135846</v>
      </c>
      <c r="J2930">
        <v>1454543846</v>
      </c>
      <c r="K2930" t="b">
        <v>0</v>
      </c>
      <c r="L2930">
        <v>24</v>
      </c>
      <c r="M2930" t="b">
        <v>1</v>
      </c>
      <c r="N2930" s="11">
        <f t="shared" si="182"/>
        <v>100</v>
      </c>
      <c r="O2930" s="22">
        <f t="shared" si="180"/>
        <v>42403.998217592598</v>
      </c>
      <c r="P2930" s="18">
        <f t="shared" si="181"/>
        <v>42433.998217592598</v>
      </c>
      <c r="Q2930" t="s">
        <v>8305</v>
      </c>
      <c r="R2930" s="7">
        <f t="shared" si="183"/>
        <v>41.666666666666664</v>
      </c>
      <c r="S2930" s="12" t="s">
        <v>8316</v>
      </c>
      <c r="T2930" t="s">
        <v>8358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7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9">
        <v>1401024758</v>
      </c>
      <c r="J2931">
        <v>1398432758</v>
      </c>
      <c r="K2931" t="b">
        <v>0</v>
      </c>
      <c r="L2931">
        <v>32</v>
      </c>
      <c r="M2931" t="b">
        <v>1</v>
      </c>
      <c r="N2931" s="11">
        <f t="shared" si="182"/>
        <v>102.06937499999999</v>
      </c>
      <c r="O2931" s="22">
        <f t="shared" si="180"/>
        <v>41754.564328703702</v>
      </c>
      <c r="P2931" s="18">
        <f t="shared" si="181"/>
        <v>41784.564328703702</v>
      </c>
      <c r="Q2931" t="s">
        <v>8305</v>
      </c>
      <c r="R2931" s="7">
        <f t="shared" si="183"/>
        <v>255.17343750000001</v>
      </c>
      <c r="S2931" s="12" t="s">
        <v>8316</v>
      </c>
      <c r="T2931" t="s">
        <v>8358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7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9">
        <v>1431007264</v>
      </c>
      <c r="J2932">
        <v>1428415264</v>
      </c>
      <c r="K2932" t="b">
        <v>0</v>
      </c>
      <c r="L2932">
        <v>62</v>
      </c>
      <c r="M2932" t="b">
        <v>1</v>
      </c>
      <c r="N2932" s="11">
        <f t="shared" si="182"/>
        <v>100.92000000000002</v>
      </c>
      <c r="O2932" s="22">
        <f t="shared" si="180"/>
        <v>42101.584074074075</v>
      </c>
      <c r="P2932" s="18">
        <f t="shared" si="181"/>
        <v>42131.584074074075</v>
      </c>
      <c r="Q2932" t="s">
        <v>8305</v>
      </c>
      <c r="R2932" s="7">
        <f t="shared" si="183"/>
        <v>162.7741935483871</v>
      </c>
      <c r="S2932" s="12" t="s">
        <v>8316</v>
      </c>
      <c r="T2932" t="s">
        <v>8358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7">
        <v>750</v>
      </c>
      <c r="E2933">
        <v>795</v>
      </c>
      <c r="F2933" t="s">
        <v>8219</v>
      </c>
      <c r="G2933" t="s">
        <v>8229</v>
      </c>
      <c r="H2933" t="s">
        <v>8251</v>
      </c>
      <c r="I2933" s="9">
        <v>1410761280</v>
      </c>
      <c r="J2933">
        <v>1408604363</v>
      </c>
      <c r="K2933" t="b">
        <v>0</v>
      </c>
      <c r="L2933">
        <v>9</v>
      </c>
      <c r="M2933" t="b">
        <v>1</v>
      </c>
      <c r="N2933" s="11">
        <f t="shared" si="182"/>
        <v>106</v>
      </c>
      <c r="O2933" s="22">
        <f t="shared" si="180"/>
        <v>41872.291238425925</v>
      </c>
      <c r="P2933" s="18">
        <f t="shared" si="181"/>
        <v>41897.255555555559</v>
      </c>
      <c r="Q2933" t="s">
        <v>8305</v>
      </c>
      <c r="R2933" s="7">
        <f t="shared" si="183"/>
        <v>88.333333333333329</v>
      </c>
      <c r="S2933" s="12" t="s">
        <v>8316</v>
      </c>
      <c r="T2933" t="s">
        <v>8358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7">
        <v>3100</v>
      </c>
      <c r="E2934">
        <v>3258</v>
      </c>
      <c r="F2934" t="s">
        <v>8219</v>
      </c>
      <c r="G2934" t="s">
        <v>8226</v>
      </c>
      <c r="H2934" t="s">
        <v>8248</v>
      </c>
      <c r="I2934" s="9">
        <v>1424516400</v>
      </c>
      <c r="J2934">
        <v>1421812637</v>
      </c>
      <c r="K2934" t="b">
        <v>0</v>
      </c>
      <c r="L2934">
        <v>38</v>
      </c>
      <c r="M2934" t="b">
        <v>1</v>
      </c>
      <c r="N2934" s="11">
        <f t="shared" si="182"/>
        <v>105.0967741935484</v>
      </c>
      <c r="O2934" s="22">
        <f t="shared" si="180"/>
        <v>42025.164780092593</v>
      </c>
      <c r="P2934" s="18">
        <f t="shared" si="181"/>
        <v>42056.458333333328</v>
      </c>
      <c r="Q2934" t="s">
        <v>8305</v>
      </c>
      <c r="R2934" s="7">
        <f t="shared" si="183"/>
        <v>85.736842105263165</v>
      </c>
      <c r="S2934" s="12" t="s">
        <v>8316</v>
      </c>
      <c r="T2934" t="s">
        <v>8358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7">
        <v>2500</v>
      </c>
      <c r="E2935">
        <v>2569</v>
      </c>
      <c r="F2935" t="s">
        <v>8219</v>
      </c>
      <c r="G2935" t="s">
        <v>8224</v>
      </c>
      <c r="H2935" t="s">
        <v>8246</v>
      </c>
      <c r="I2935" s="9">
        <v>1465081053</v>
      </c>
      <c r="J2935">
        <v>1462489053</v>
      </c>
      <c r="K2935" t="b">
        <v>0</v>
      </c>
      <c r="L2935">
        <v>54</v>
      </c>
      <c r="M2935" t="b">
        <v>1</v>
      </c>
      <c r="N2935" s="11">
        <f t="shared" si="182"/>
        <v>102.76</v>
      </c>
      <c r="O2935" s="22">
        <f t="shared" si="180"/>
        <v>42495.956631944442</v>
      </c>
      <c r="P2935" s="18">
        <f t="shared" si="181"/>
        <v>42525.956631944442</v>
      </c>
      <c r="Q2935" t="s">
        <v>8305</v>
      </c>
      <c r="R2935" s="7">
        <f t="shared" si="183"/>
        <v>47.574074074074076</v>
      </c>
      <c r="S2935" s="12" t="s">
        <v>8316</v>
      </c>
      <c r="T2935" t="s">
        <v>8358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7">
        <v>2500</v>
      </c>
      <c r="E2936">
        <v>2700</v>
      </c>
      <c r="F2936" t="s">
        <v>8219</v>
      </c>
      <c r="G2936" t="s">
        <v>8229</v>
      </c>
      <c r="H2936" t="s">
        <v>8251</v>
      </c>
      <c r="I2936" s="9">
        <v>1402845364</v>
      </c>
      <c r="J2936">
        <v>1400253364</v>
      </c>
      <c r="K2936" t="b">
        <v>0</v>
      </c>
      <c r="L2936">
        <v>37</v>
      </c>
      <c r="M2936" t="b">
        <v>1</v>
      </c>
      <c r="N2936" s="11">
        <f t="shared" si="182"/>
        <v>108</v>
      </c>
      <c r="O2936" s="22">
        <f t="shared" si="180"/>
        <v>41775.636157407411</v>
      </c>
      <c r="P2936" s="18">
        <f t="shared" si="181"/>
        <v>41805.636157407411</v>
      </c>
      <c r="Q2936" t="s">
        <v>8305</v>
      </c>
      <c r="R2936" s="7">
        <f t="shared" si="183"/>
        <v>72.972972972972968</v>
      </c>
      <c r="S2936" s="12" t="s">
        <v>8316</v>
      </c>
      <c r="T2936" t="s">
        <v>8358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7">
        <v>3500</v>
      </c>
      <c r="E2937">
        <v>3531</v>
      </c>
      <c r="F2937" t="s">
        <v>8219</v>
      </c>
      <c r="G2937" t="s">
        <v>8224</v>
      </c>
      <c r="H2937" t="s">
        <v>8246</v>
      </c>
      <c r="I2937" s="9">
        <v>1472490000</v>
      </c>
      <c r="J2937">
        <v>1467468008</v>
      </c>
      <c r="K2937" t="b">
        <v>0</v>
      </c>
      <c r="L2937">
        <v>39</v>
      </c>
      <c r="M2937" t="b">
        <v>1</v>
      </c>
      <c r="N2937" s="11">
        <f t="shared" si="182"/>
        <v>100.88571428571429</v>
      </c>
      <c r="O2937" s="22">
        <f t="shared" si="180"/>
        <v>42553.583425925928</v>
      </c>
      <c r="P2937" s="18">
        <f t="shared" si="181"/>
        <v>42611.708333333328</v>
      </c>
      <c r="Q2937" t="s">
        <v>8305</v>
      </c>
      <c r="R2937" s="7">
        <f t="shared" si="183"/>
        <v>90.538461538461533</v>
      </c>
      <c r="S2937" s="12" t="s">
        <v>8316</v>
      </c>
      <c r="T2937" t="s">
        <v>8358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7">
        <v>1000</v>
      </c>
      <c r="E2938">
        <v>1280</v>
      </c>
      <c r="F2938" t="s">
        <v>8219</v>
      </c>
      <c r="G2938" t="s">
        <v>8224</v>
      </c>
      <c r="H2938" t="s">
        <v>8246</v>
      </c>
      <c r="I2938" s="9">
        <v>1413176340</v>
      </c>
      <c r="J2938">
        <v>1412091423</v>
      </c>
      <c r="K2938" t="b">
        <v>0</v>
      </c>
      <c r="L2938">
        <v>34</v>
      </c>
      <c r="M2938" t="b">
        <v>1</v>
      </c>
      <c r="N2938" s="11">
        <f t="shared" si="182"/>
        <v>128</v>
      </c>
      <c r="O2938" s="22">
        <f t="shared" si="180"/>
        <v>41912.650729166664</v>
      </c>
      <c r="P2938" s="18">
        <f t="shared" si="181"/>
        <v>41925.207638888889</v>
      </c>
      <c r="Q2938" t="s">
        <v>8305</v>
      </c>
      <c r="R2938" s="7">
        <f t="shared" si="183"/>
        <v>37.647058823529413</v>
      </c>
      <c r="S2938" s="12" t="s">
        <v>8316</v>
      </c>
      <c r="T2938" t="s">
        <v>8358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7">
        <v>1500</v>
      </c>
      <c r="E2939">
        <v>2000</v>
      </c>
      <c r="F2939" t="s">
        <v>8219</v>
      </c>
      <c r="G2939" t="s">
        <v>8225</v>
      </c>
      <c r="H2939" t="s">
        <v>8247</v>
      </c>
      <c r="I2939" s="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>
        <f t="shared" si="182"/>
        <v>133.33333333333331</v>
      </c>
      <c r="O2939" s="22">
        <f t="shared" si="180"/>
        <v>41803.457326388889</v>
      </c>
      <c r="P2939" s="18">
        <f t="shared" si="181"/>
        <v>41833.457326388889</v>
      </c>
      <c r="Q2939" t="s">
        <v>8305</v>
      </c>
      <c r="R2939" s="7">
        <f t="shared" si="183"/>
        <v>36.363636363636367</v>
      </c>
      <c r="S2939" s="12" t="s">
        <v>8316</v>
      </c>
      <c r="T2939" t="s">
        <v>8358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7">
        <v>4000</v>
      </c>
      <c r="E2940">
        <v>4055</v>
      </c>
      <c r="F2940" t="s">
        <v>8219</v>
      </c>
      <c r="G2940" t="s">
        <v>8224</v>
      </c>
      <c r="H2940" t="s">
        <v>8246</v>
      </c>
      <c r="I2940" s="9">
        <v>1422636814</v>
      </c>
      <c r="J2940">
        <v>1420044814</v>
      </c>
      <c r="K2940" t="b">
        <v>0</v>
      </c>
      <c r="L2940">
        <v>32</v>
      </c>
      <c r="M2940" t="b">
        <v>1</v>
      </c>
      <c r="N2940" s="11">
        <f t="shared" si="182"/>
        <v>101.375</v>
      </c>
      <c r="O2940" s="22">
        <f t="shared" si="180"/>
        <v>42004.703865740739</v>
      </c>
      <c r="P2940" s="18">
        <f t="shared" si="181"/>
        <v>42034.703865740739</v>
      </c>
      <c r="Q2940" t="s">
        <v>8305</v>
      </c>
      <c r="R2940" s="7">
        <f t="shared" si="183"/>
        <v>126.71875</v>
      </c>
      <c r="S2940" s="12" t="s">
        <v>8316</v>
      </c>
      <c r="T2940" t="s">
        <v>8358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7">
        <v>8000</v>
      </c>
      <c r="E2941">
        <v>8230</v>
      </c>
      <c r="F2941" t="s">
        <v>8219</v>
      </c>
      <c r="G2941" t="s">
        <v>8224</v>
      </c>
      <c r="H2941" t="s">
        <v>8246</v>
      </c>
      <c r="I2941" s="9">
        <v>1409187600</v>
      </c>
      <c r="J2941">
        <v>1406316312</v>
      </c>
      <c r="K2941" t="b">
        <v>0</v>
      </c>
      <c r="L2941">
        <v>25</v>
      </c>
      <c r="M2941" t="b">
        <v>1</v>
      </c>
      <c r="N2941" s="11">
        <f t="shared" si="182"/>
        <v>102.875</v>
      </c>
      <c r="O2941" s="22">
        <f t="shared" si="180"/>
        <v>41845.809166666666</v>
      </c>
      <c r="P2941" s="18">
        <f t="shared" si="181"/>
        <v>41879.041666666664</v>
      </c>
      <c r="Q2941" t="s">
        <v>8305</v>
      </c>
      <c r="R2941" s="7">
        <f t="shared" si="183"/>
        <v>329.2</v>
      </c>
      <c r="S2941" s="12" t="s">
        <v>8316</v>
      </c>
      <c r="T2941" t="s">
        <v>8358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7">
        <v>2500</v>
      </c>
      <c r="E2942">
        <v>2681</v>
      </c>
      <c r="F2942" t="s">
        <v>8219</v>
      </c>
      <c r="G2942" t="s">
        <v>8224</v>
      </c>
      <c r="H2942" t="s">
        <v>8246</v>
      </c>
      <c r="I2942" s="9">
        <v>1421606018</v>
      </c>
      <c r="J2942">
        <v>1418150018</v>
      </c>
      <c r="K2942" t="b">
        <v>0</v>
      </c>
      <c r="L2942">
        <v>33</v>
      </c>
      <c r="M2942" t="b">
        <v>1</v>
      </c>
      <c r="N2942" s="11">
        <f t="shared" si="182"/>
        <v>107.24000000000001</v>
      </c>
      <c r="O2942" s="22">
        <f t="shared" si="180"/>
        <v>41982.773356481484</v>
      </c>
      <c r="P2942" s="18">
        <f t="shared" si="181"/>
        <v>42022.773356481484</v>
      </c>
      <c r="Q2942" t="s">
        <v>8305</v>
      </c>
      <c r="R2942" s="7">
        <f t="shared" si="183"/>
        <v>81.242424242424249</v>
      </c>
      <c r="S2942" s="12" t="s">
        <v>8316</v>
      </c>
      <c r="T2942" t="s">
        <v>8358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7">
        <v>25000</v>
      </c>
      <c r="E2943">
        <v>1</v>
      </c>
      <c r="F2943" t="s">
        <v>8221</v>
      </c>
      <c r="G2943" t="s">
        <v>8224</v>
      </c>
      <c r="H2943" t="s">
        <v>8246</v>
      </c>
      <c r="I2943" s="9">
        <v>1425250955</v>
      </c>
      <c r="J2943">
        <v>1422658955</v>
      </c>
      <c r="K2943" t="b">
        <v>0</v>
      </c>
      <c r="L2943">
        <v>1</v>
      </c>
      <c r="M2943" t="b">
        <v>0</v>
      </c>
      <c r="N2943" s="11">
        <f t="shared" si="182"/>
        <v>4.0000000000000001E-3</v>
      </c>
      <c r="O2943" s="22">
        <f t="shared" si="180"/>
        <v>42034.960127314815</v>
      </c>
      <c r="P2943" s="18">
        <f t="shared" si="181"/>
        <v>42064.960127314815</v>
      </c>
      <c r="Q2943" t="s">
        <v>8303</v>
      </c>
      <c r="R2943" s="7">
        <f t="shared" si="183"/>
        <v>1</v>
      </c>
      <c r="S2943" s="12" t="s">
        <v>8316</v>
      </c>
      <c r="T2943" t="s">
        <v>8356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7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9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>
        <f t="shared" si="182"/>
        <v>20.424999999999997</v>
      </c>
      <c r="O2944" s="22">
        <f t="shared" si="180"/>
        <v>42334.803923611107</v>
      </c>
      <c r="P2944" s="18">
        <f t="shared" si="181"/>
        <v>42354.845833333333</v>
      </c>
      <c r="Q2944" t="s">
        <v>8303</v>
      </c>
      <c r="R2944" s="7">
        <f t="shared" si="183"/>
        <v>202.22772277227722</v>
      </c>
      <c r="S2944" s="12" t="s">
        <v>8316</v>
      </c>
      <c r="T2944" t="s">
        <v>8356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7">
        <v>3000</v>
      </c>
      <c r="E2945">
        <v>0</v>
      </c>
      <c r="F2945" t="s">
        <v>8221</v>
      </c>
      <c r="G2945" t="s">
        <v>8224</v>
      </c>
      <c r="H2945" t="s">
        <v>8246</v>
      </c>
      <c r="I2945" s="9">
        <v>1428894380</v>
      </c>
      <c r="J2945">
        <v>1426302380</v>
      </c>
      <c r="K2945" t="b">
        <v>0</v>
      </c>
      <c r="L2945">
        <v>0</v>
      </c>
      <c r="M2945" t="b">
        <v>0</v>
      </c>
      <c r="N2945" s="11">
        <f t="shared" si="182"/>
        <v>0</v>
      </c>
      <c r="O2945" s="22">
        <f t="shared" si="180"/>
        <v>42077.129398148143</v>
      </c>
      <c r="P2945" s="18">
        <f t="shared" si="181"/>
        <v>42107.129398148143</v>
      </c>
      <c r="Q2945" t="s">
        <v>8303</v>
      </c>
      <c r="R2945" s="7" t="e">
        <f t="shared" si="183"/>
        <v>#DIV/0!</v>
      </c>
      <c r="S2945" s="12" t="s">
        <v>8316</v>
      </c>
      <c r="T2945" t="s">
        <v>8356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7">
        <v>10000</v>
      </c>
      <c r="E2946">
        <v>100</v>
      </c>
      <c r="F2946" t="s">
        <v>8221</v>
      </c>
      <c r="G2946" t="s">
        <v>8224</v>
      </c>
      <c r="H2946" t="s">
        <v>8246</v>
      </c>
      <c r="I2946" s="9">
        <v>1433714198</v>
      </c>
      <c r="J2946">
        <v>1431122198</v>
      </c>
      <c r="K2946" t="b">
        <v>0</v>
      </c>
      <c r="L2946">
        <v>1</v>
      </c>
      <c r="M2946" t="b">
        <v>0</v>
      </c>
      <c r="N2946" s="11">
        <f t="shared" si="182"/>
        <v>1</v>
      </c>
      <c r="O2946" s="22">
        <f t="shared" ref="O2946:O3009" si="184">(((J2946/60)/60)/24)+DATE(1970,1,1)</f>
        <v>42132.9143287037</v>
      </c>
      <c r="P2946" s="18">
        <f t="shared" ref="P2946:P3009" si="185">(((I2946/60)/60)/24)+DATE(1970,1,1)</f>
        <v>42162.9143287037</v>
      </c>
      <c r="Q2946" t="s">
        <v>8303</v>
      </c>
      <c r="R2946" s="7">
        <f t="shared" si="183"/>
        <v>100</v>
      </c>
      <c r="S2946" s="12" t="s">
        <v>8316</v>
      </c>
      <c r="T2946" t="s">
        <v>8356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7">
        <v>50000</v>
      </c>
      <c r="E2947">
        <v>0</v>
      </c>
      <c r="F2947" t="s">
        <v>8221</v>
      </c>
      <c r="G2947" t="s">
        <v>8224</v>
      </c>
      <c r="H2947" t="s">
        <v>8246</v>
      </c>
      <c r="I2947" s="9">
        <v>1432437660</v>
      </c>
      <c r="J2947">
        <v>1429845660</v>
      </c>
      <c r="K2947" t="b">
        <v>0</v>
      </c>
      <c r="L2947">
        <v>0</v>
      </c>
      <c r="M2947" t="b">
        <v>0</v>
      </c>
      <c r="N2947" s="11">
        <f t="shared" ref="N2947:N3010" si="186">E2947/D2947*100</f>
        <v>0</v>
      </c>
      <c r="O2947" s="22">
        <f t="shared" si="184"/>
        <v>42118.139583333337</v>
      </c>
      <c r="P2947" s="18">
        <f t="shared" si="185"/>
        <v>42148.139583333337</v>
      </c>
      <c r="Q2947" t="s">
        <v>8303</v>
      </c>
      <c r="R2947" s="7" t="e">
        <f t="shared" ref="R2947:R3010" si="187">E2947/L2947</f>
        <v>#DIV/0!</v>
      </c>
      <c r="S2947" s="12" t="s">
        <v>8316</v>
      </c>
      <c r="T2947" t="s">
        <v>8356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7">
        <v>2000</v>
      </c>
      <c r="E2948">
        <v>2</v>
      </c>
      <c r="F2948" t="s">
        <v>8221</v>
      </c>
      <c r="G2948" t="s">
        <v>8225</v>
      </c>
      <c r="H2948" t="s">
        <v>8247</v>
      </c>
      <c r="I2948" s="9">
        <v>1471265092</v>
      </c>
      <c r="J2948">
        <v>1468673092</v>
      </c>
      <c r="K2948" t="b">
        <v>0</v>
      </c>
      <c r="L2948">
        <v>2</v>
      </c>
      <c r="M2948" t="b">
        <v>0</v>
      </c>
      <c r="N2948" s="11">
        <f t="shared" si="186"/>
        <v>0.1</v>
      </c>
      <c r="O2948" s="22">
        <f t="shared" si="184"/>
        <v>42567.531157407408</v>
      </c>
      <c r="P2948" s="18">
        <f t="shared" si="185"/>
        <v>42597.531157407408</v>
      </c>
      <c r="Q2948" t="s">
        <v>8303</v>
      </c>
      <c r="R2948" s="7">
        <f t="shared" si="187"/>
        <v>1</v>
      </c>
      <c r="S2948" s="12" t="s">
        <v>8316</v>
      </c>
      <c r="T2948" t="s">
        <v>8356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7">
        <v>25000</v>
      </c>
      <c r="E2949">
        <v>1072</v>
      </c>
      <c r="F2949" t="s">
        <v>8221</v>
      </c>
      <c r="G2949" t="s">
        <v>8224</v>
      </c>
      <c r="H2949" t="s">
        <v>8246</v>
      </c>
      <c r="I2949" s="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>
        <f t="shared" si="186"/>
        <v>4.2880000000000003</v>
      </c>
      <c r="O2949" s="22">
        <f t="shared" si="184"/>
        <v>42649.562118055561</v>
      </c>
      <c r="P2949" s="18">
        <f t="shared" si="185"/>
        <v>42698.715972222228</v>
      </c>
      <c r="Q2949" t="s">
        <v>8303</v>
      </c>
      <c r="R2949" s="7">
        <f t="shared" si="187"/>
        <v>82.461538461538467</v>
      </c>
      <c r="S2949" s="12" t="s">
        <v>8316</v>
      </c>
      <c r="T2949" t="s">
        <v>8356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7">
        <v>500000</v>
      </c>
      <c r="E2950">
        <v>24</v>
      </c>
      <c r="F2950" t="s">
        <v>8221</v>
      </c>
      <c r="G2950" t="s">
        <v>8224</v>
      </c>
      <c r="H2950" t="s">
        <v>8246</v>
      </c>
      <c r="I2950" s="9">
        <v>1433259293</v>
      </c>
      <c r="J2950">
        <v>1428075293</v>
      </c>
      <c r="K2950" t="b">
        <v>0</v>
      </c>
      <c r="L2950">
        <v>9</v>
      </c>
      <c r="M2950" t="b">
        <v>0</v>
      </c>
      <c r="N2950" s="11">
        <f t="shared" si="186"/>
        <v>4.8000000000000004E-3</v>
      </c>
      <c r="O2950" s="22">
        <f t="shared" si="184"/>
        <v>42097.649224537032</v>
      </c>
      <c r="P2950" s="18">
        <f t="shared" si="185"/>
        <v>42157.649224537032</v>
      </c>
      <c r="Q2950" t="s">
        <v>8303</v>
      </c>
      <c r="R2950" s="7">
        <f t="shared" si="187"/>
        <v>2.6666666666666665</v>
      </c>
      <c r="S2950" s="12" t="s">
        <v>8316</v>
      </c>
      <c r="T2950" t="s">
        <v>8356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7">
        <v>1000</v>
      </c>
      <c r="E2951">
        <v>25</v>
      </c>
      <c r="F2951" t="s">
        <v>8221</v>
      </c>
      <c r="G2951" t="s">
        <v>8224</v>
      </c>
      <c r="H2951" t="s">
        <v>8246</v>
      </c>
      <c r="I2951" s="9">
        <v>1447965917</v>
      </c>
      <c r="J2951">
        <v>1445370317</v>
      </c>
      <c r="K2951" t="b">
        <v>0</v>
      </c>
      <c r="L2951">
        <v>2</v>
      </c>
      <c r="M2951" t="b">
        <v>0</v>
      </c>
      <c r="N2951" s="11">
        <f t="shared" si="186"/>
        <v>2.5</v>
      </c>
      <c r="O2951" s="22">
        <f t="shared" si="184"/>
        <v>42297.823113425926</v>
      </c>
      <c r="P2951" s="18">
        <f t="shared" si="185"/>
        <v>42327.864780092597</v>
      </c>
      <c r="Q2951" t="s">
        <v>8303</v>
      </c>
      <c r="R2951" s="7">
        <f t="shared" si="187"/>
        <v>12.5</v>
      </c>
      <c r="S2951" s="12" t="s">
        <v>8316</v>
      </c>
      <c r="T2951" t="s">
        <v>8356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7">
        <v>5000000</v>
      </c>
      <c r="E2952">
        <v>0</v>
      </c>
      <c r="F2952" t="s">
        <v>8221</v>
      </c>
      <c r="G2952" t="s">
        <v>8224</v>
      </c>
      <c r="H2952" t="s">
        <v>8246</v>
      </c>
      <c r="I2952" s="9">
        <v>1453538752</v>
      </c>
      <c r="J2952">
        <v>1450946752</v>
      </c>
      <c r="K2952" t="b">
        <v>0</v>
      </c>
      <c r="L2952">
        <v>0</v>
      </c>
      <c r="M2952" t="b">
        <v>0</v>
      </c>
      <c r="N2952" s="11">
        <f t="shared" si="186"/>
        <v>0</v>
      </c>
      <c r="O2952" s="22">
        <f t="shared" si="184"/>
        <v>42362.36518518519</v>
      </c>
      <c r="P2952" s="18">
        <f t="shared" si="185"/>
        <v>42392.36518518519</v>
      </c>
      <c r="Q2952" t="s">
        <v>8303</v>
      </c>
      <c r="R2952" s="7" t="e">
        <f t="shared" si="187"/>
        <v>#DIV/0!</v>
      </c>
      <c r="S2952" s="12" t="s">
        <v>8316</v>
      </c>
      <c r="T2952" t="s">
        <v>8356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7">
        <v>50000</v>
      </c>
      <c r="E2953">
        <v>1096</v>
      </c>
      <c r="F2953" t="s">
        <v>8220</v>
      </c>
      <c r="G2953" t="s">
        <v>8224</v>
      </c>
      <c r="H2953" t="s">
        <v>8246</v>
      </c>
      <c r="I2953" s="9">
        <v>1412536573</v>
      </c>
      <c r="J2953">
        <v>1408648573</v>
      </c>
      <c r="K2953" t="b">
        <v>0</v>
      </c>
      <c r="L2953">
        <v>58</v>
      </c>
      <c r="M2953" t="b">
        <v>0</v>
      </c>
      <c r="N2953" s="11">
        <f t="shared" si="186"/>
        <v>2.1919999999999997</v>
      </c>
      <c r="O2953" s="22">
        <f t="shared" si="184"/>
        <v>41872.802928240737</v>
      </c>
      <c r="P2953" s="18">
        <f t="shared" si="185"/>
        <v>41917.802928240737</v>
      </c>
      <c r="Q2953" t="s">
        <v>8303</v>
      </c>
      <c r="R2953" s="7">
        <f t="shared" si="187"/>
        <v>18.896551724137932</v>
      </c>
      <c r="S2953" s="12" t="s">
        <v>8316</v>
      </c>
      <c r="T2953" t="s">
        <v>8356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7">
        <v>20000</v>
      </c>
      <c r="E2954">
        <v>1605</v>
      </c>
      <c r="F2954" t="s">
        <v>8220</v>
      </c>
      <c r="G2954" t="s">
        <v>8224</v>
      </c>
      <c r="H2954" t="s">
        <v>8246</v>
      </c>
      <c r="I2954" s="9">
        <v>1476676800</v>
      </c>
      <c r="J2954">
        <v>1473957239</v>
      </c>
      <c r="K2954" t="b">
        <v>0</v>
      </c>
      <c r="L2954">
        <v>8</v>
      </c>
      <c r="M2954" t="b">
        <v>0</v>
      </c>
      <c r="N2954" s="11">
        <f t="shared" si="186"/>
        <v>8.0250000000000004</v>
      </c>
      <c r="O2954" s="22">
        <f t="shared" si="184"/>
        <v>42628.690266203703</v>
      </c>
      <c r="P2954" s="18">
        <f t="shared" si="185"/>
        <v>42660.166666666672</v>
      </c>
      <c r="Q2954" t="s">
        <v>8303</v>
      </c>
      <c r="R2954" s="7">
        <f t="shared" si="187"/>
        <v>200.625</v>
      </c>
      <c r="S2954" s="12" t="s">
        <v>8316</v>
      </c>
      <c r="T2954" t="s">
        <v>8356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7">
        <v>400000</v>
      </c>
      <c r="E2955">
        <v>605</v>
      </c>
      <c r="F2955" t="s">
        <v>8220</v>
      </c>
      <c r="G2955" t="s">
        <v>8224</v>
      </c>
      <c r="H2955" t="s">
        <v>8246</v>
      </c>
      <c r="I2955" s="9">
        <v>1444330821</v>
      </c>
      <c r="J2955">
        <v>1441738821</v>
      </c>
      <c r="K2955" t="b">
        <v>0</v>
      </c>
      <c r="L2955">
        <v>3</v>
      </c>
      <c r="M2955" t="b">
        <v>0</v>
      </c>
      <c r="N2955" s="11">
        <f t="shared" si="186"/>
        <v>0.15125</v>
      </c>
      <c r="O2955" s="22">
        <f t="shared" si="184"/>
        <v>42255.791909722218</v>
      </c>
      <c r="P2955" s="18">
        <f t="shared" si="185"/>
        <v>42285.791909722218</v>
      </c>
      <c r="Q2955" t="s">
        <v>8303</v>
      </c>
      <c r="R2955" s="7">
        <f t="shared" si="187"/>
        <v>201.66666666666666</v>
      </c>
      <c r="S2955" s="12" t="s">
        <v>8316</v>
      </c>
      <c r="T2955" t="s">
        <v>8356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7">
        <v>15000</v>
      </c>
      <c r="E2956">
        <v>0</v>
      </c>
      <c r="F2956" t="s">
        <v>8220</v>
      </c>
      <c r="G2956" t="s">
        <v>8224</v>
      </c>
      <c r="H2956" t="s">
        <v>8246</v>
      </c>
      <c r="I2956" s="9">
        <v>1489669203</v>
      </c>
      <c r="J2956">
        <v>1487944803</v>
      </c>
      <c r="K2956" t="b">
        <v>0</v>
      </c>
      <c r="L2956">
        <v>0</v>
      </c>
      <c r="M2956" t="b">
        <v>0</v>
      </c>
      <c r="N2956" s="11">
        <f t="shared" si="186"/>
        <v>0</v>
      </c>
      <c r="O2956" s="22">
        <f t="shared" si="184"/>
        <v>42790.583368055552</v>
      </c>
      <c r="P2956" s="18">
        <f t="shared" si="185"/>
        <v>42810.541701388895</v>
      </c>
      <c r="Q2956" t="s">
        <v>8303</v>
      </c>
      <c r="R2956" s="7" t="e">
        <f t="shared" si="187"/>
        <v>#DIV/0!</v>
      </c>
      <c r="S2956" s="12" t="s">
        <v>8316</v>
      </c>
      <c r="T2956" t="s">
        <v>8356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7">
        <v>1200</v>
      </c>
      <c r="E2957">
        <v>715</v>
      </c>
      <c r="F2957" t="s">
        <v>8220</v>
      </c>
      <c r="G2957" t="s">
        <v>8224</v>
      </c>
      <c r="H2957" t="s">
        <v>8246</v>
      </c>
      <c r="I2957" s="9">
        <v>1434476849</v>
      </c>
      <c r="J2957">
        <v>1431884849</v>
      </c>
      <c r="K2957" t="b">
        <v>0</v>
      </c>
      <c r="L2957">
        <v>11</v>
      </c>
      <c r="M2957" t="b">
        <v>0</v>
      </c>
      <c r="N2957" s="11">
        <f t="shared" si="186"/>
        <v>59.583333333333336</v>
      </c>
      <c r="O2957" s="22">
        <f t="shared" si="184"/>
        <v>42141.741307870368</v>
      </c>
      <c r="P2957" s="18">
        <f t="shared" si="185"/>
        <v>42171.741307870368</v>
      </c>
      <c r="Q2957" t="s">
        <v>8303</v>
      </c>
      <c r="R2957" s="7">
        <f t="shared" si="187"/>
        <v>65</v>
      </c>
      <c r="S2957" s="12" t="s">
        <v>8316</v>
      </c>
      <c r="T2957" t="s">
        <v>8356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7">
        <v>7900</v>
      </c>
      <c r="E2958">
        <v>1322</v>
      </c>
      <c r="F2958" t="s">
        <v>8220</v>
      </c>
      <c r="G2958" t="s">
        <v>8224</v>
      </c>
      <c r="H2958" t="s">
        <v>8246</v>
      </c>
      <c r="I2958" s="9">
        <v>1462402850</v>
      </c>
      <c r="J2958">
        <v>1459810850</v>
      </c>
      <c r="K2958" t="b">
        <v>0</v>
      </c>
      <c r="L2958">
        <v>20</v>
      </c>
      <c r="M2958" t="b">
        <v>0</v>
      </c>
      <c r="N2958" s="11">
        <f t="shared" si="186"/>
        <v>16.734177215189874</v>
      </c>
      <c r="O2958" s="22">
        <f t="shared" si="184"/>
        <v>42464.958912037036</v>
      </c>
      <c r="P2958" s="18">
        <f t="shared" si="185"/>
        <v>42494.958912037036</v>
      </c>
      <c r="Q2958" t="s">
        <v>8303</v>
      </c>
      <c r="R2958" s="7">
        <f t="shared" si="187"/>
        <v>66.099999999999994</v>
      </c>
      <c r="S2958" s="12" t="s">
        <v>8316</v>
      </c>
      <c r="T2958" t="s">
        <v>8356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7">
        <v>15000</v>
      </c>
      <c r="E2959">
        <v>280</v>
      </c>
      <c r="F2959" t="s">
        <v>8220</v>
      </c>
      <c r="G2959" t="s">
        <v>8224</v>
      </c>
      <c r="H2959" t="s">
        <v>8246</v>
      </c>
      <c r="I2959" s="9">
        <v>1427498172</v>
      </c>
      <c r="J2959">
        <v>1422317772</v>
      </c>
      <c r="K2959" t="b">
        <v>0</v>
      </c>
      <c r="L2959">
        <v>3</v>
      </c>
      <c r="M2959" t="b">
        <v>0</v>
      </c>
      <c r="N2959" s="11">
        <f t="shared" si="186"/>
        <v>1.8666666666666669</v>
      </c>
      <c r="O2959" s="22">
        <f t="shared" si="184"/>
        <v>42031.011249999996</v>
      </c>
      <c r="P2959" s="18">
        <f t="shared" si="185"/>
        <v>42090.969583333332</v>
      </c>
      <c r="Q2959" t="s">
        <v>8303</v>
      </c>
      <c r="R2959" s="7">
        <f t="shared" si="187"/>
        <v>93.333333333333329</v>
      </c>
      <c r="S2959" s="12" t="s">
        <v>8316</v>
      </c>
      <c r="T2959" t="s">
        <v>8356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7">
        <v>80000</v>
      </c>
      <c r="E2960">
        <v>0</v>
      </c>
      <c r="F2960" t="s">
        <v>8220</v>
      </c>
      <c r="G2960" t="s">
        <v>8224</v>
      </c>
      <c r="H2960" t="s">
        <v>8246</v>
      </c>
      <c r="I2960" s="9">
        <v>1462729317</v>
      </c>
      <c r="J2960">
        <v>1457548917</v>
      </c>
      <c r="K2960" t="b">
        <v>0</v>
      </c>
      <c r="L2960">
        <v>0</v>
      </c>
      <c r="M2960" t="b">
        <v>0</v>
      </c>
      <c r="N2960" s="11">
        <f t="shared" si="186"/>
        <v>0</v>
      </c>
      <c r="O2960" s="22">
        <f t="shared" si="184"/>
        <v>42438.779131944444</v>
      </c>
      <c r="P2960" s="18">
        <f t="shared" si="185"/>
        <v>42498.73746527778</v>
      </c>
      <c r="Q2960" t="s">
        <v>8303</v>
      </c>
      <c r="R2960" s="7" t="e">
        <f t="shared" si="187"/>
        <v>#DIV/0!</v>
      </c>
      <c r="S2960" s="12" t="s">
        <v>8316</v>
      </c>
      <c r="T2960" t="s">
        <v>8356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7">
        <v>10000</v>
      </c>
      <c r="E2961">
        <v>0</v>
      </c>
      <c r="F2961" t="s">
        <v>8220</v>
      </c>
      <c r="G2961" t="s">
        <v>8225</v>
      </c>
      <c r="H2961" t="s">
        <v>8247</v>
      </c>
      <c r="I2961" s="9">
        <v>1465258325</v>
      </c>
      <c r="J2961">
        <v>1462666325</v>
      </c>
      <c r="K2961" t="b">
        <v>0</v>
      </c>
      <c r="L2961">
        <v>0</v>
      </c>
      <c r="M2961" t="b">
        <v>0</v>
      </c>
      <c r="N2961" s="11">
        <f t="shared" si="186"/>
        <v>0</v>
      </c>
      <c r="O2961" s="22">
        <f t="shared" si="184"/>
        <v>42498.008391203708</v>
      </c>
      <c r="P2961" s="18">
        <f t="shared" si="185"/>
        <v>42528.008391203708</v>
      </c>
      <c r="Q2961" t="s">
        <v>8303</v>
      </c>
      <c r="R2961" s="7" t="e">
        <f t="shared" si="187"/>
        <v>#DIV/0!</v>
      </c>
      <c r="S2961" s="12" t="s">
        <v>8316</v>
      </c>
      <c r="T2961" t="s">
        <v>8356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7">
        <v>30000000</v>
      </c>
      <c r="E2962">
        <v>0</v>
      </c>
      <c r="F2962" t="s">
        <v>8220</v>
      </c>
      <c r="G2962" t="s">
        <v>8224</v>
      </c>
      <c r="H2962" t="s">
        <v>8246</v>
      </c>
      <c r="I2962" s="9">
        <v>1410459023</v>
      </c>
      <c r="J2962">
        <v>1407867023</v>
      </c>
      <c r="K2962" t="b">
        <v>0</v>
      </c>
      <c r="L2962">
        <v>0</v>
      </c>
      <c r="M2962" t="b">
        <v>0</v>
      </c>
      <c r="N2962" s="11">
        <f t="shared" si="186"/>
        <v>0</v>
      </c>
      <c r="O2962" s="22">
        <f t="shared" si="184"/>
        <v>41863.757210648146</v>
      </c>
      <c r="P2962" s="18">
        <f t="shared" si="185"/>
        <v>41893.757210648146</v>
      </c>
      <c r="Q2962" t="s">
        <v>8303</v>
      </c>
      <c r="R2962" s="7" t="e">
        <f t="shared" si="187"/>
        <v>#DIV/0!</v>
      </c>
      <c r="S2962" s="12" t="s">
        <v>8316</v>
      </c>
      <c r="T2962" t="s">
        <v>8356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7">
        <v>5000</v>
      </c>
      <c r="E2963">
        <v>5481</v>
      </c>
      <c r="F2963" t="s">
        <v>8219</v>
      </c>
      <c r="G2963" t="s">
        <v>8224</v>
      </c>
      <c r="H2963" t="s">
        <v>8246</v>
      </c>
      <c r="I2963" s="9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>
        <f t="shared" si="186"/>
        <v>109.62</v>
      </c>
      <c r="O2963" s="22">
        <f t="shared" si="184"/>
        <v>42061.212488425925</v>
      </c>
      <c r="P2963" s="18">
        <f t="shared" si="185"/>
        <v>42089.166666666672</v>
      </c>
      <c r="Q2963" t="s">
        <v>8271</v>
      </c>
      <c r="R2963" s="7">
        <f t="shared" si="187"/>
        <v>50.75</v>
      </c>
      <c r="S2963" s="12" t="s">
        <v>8316</v>
      </c>
      <c r="T2963" t="s">
        <v>8317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7">
        <v>1000</v>
      </c>
      <c r="E2964">
        <v>1218</v>
      </c>
      <c r="F2964" t="s">
        <v>8219</v>
      </c>
      <c r="G2964" t="s">
        <v>8224</v>
      </c>
      <c r="H2964" t="s">
        <v>8246</v>
      </c>
      <c r="I2964" s="9">
        <v>1425193140</v>
      </c>
      <c r="J2964">
        <v>1422769906</v>
      </c>
      <c r="K2964" t="b">
        <v>0</v>
      </c>
      <c r="L2964">
        <v>20</v>
      </c>
      <c r="M2964" t="b">
        <v>1</v>
      </c>
      <c r="N2964" s="11">
        <f t="shared" si="186"/>
        <v>121.8</v>
      </c>
      <c r="O2964" s="22">
        <f t="shared" si="184"/>
        <v>42036.24428240741</v>
      </c>
      <c r="P2964" s="18">
        <f t="shared" si="185"/>
        <v>42064.290972222225</v>
      </c>
      <c r="Q2964" t="s">
        <v>8271</v>
      </c>
      <c r="R2964" s="7">
        <f t="shared" si="187"/>
        <v>60.9</v>
      </c>
      <c r="S2964" s="12" t="s">
        <v>8316</v>
      </c>
      <c r="T2964" t="s">
        <v>8317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7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9">
        <v>1435835824</v>
      </c>
      <c r="J2965">
        <v>1433243824</v>
      </c>
      <c r="K2965" t="b">
        <v>0</v>
      </c>
      <c r="L2965">
        <v>98</v>
      </c>
      <c r="M2965" t="b">
        <v>1</v>
      </c>
      <c r="N2965" s="11">
        <f t="shared" si="186"/>
        <v>106.85</v>
      </c>
      <c r="O2965" s="22">
        <f t="shared" si="184"/>
        <v>42157.470185185186</v>
      </c>
      <c r="P2965" s="18">
        <f t="shared" si="185"/>
        <v>42187.470185185186</v>
      </c>
      <c r="Q2965" t="s">
        <v>8271</v>
      </c>
      <c r="R2965" s="7">
        <f t="shared" si="187"/>
        <v>109.03061224489795</v>
      </c>
      <c r="S2965" s="12" t="s">
        <v>8316</v>
      </c>
      <c r="T2965" t="s">
        <v>8317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7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9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>
        <f t="shared" si="186"/>
        <v>100.71379999999999</v>
      </c>
      <c r="O2966" s="22">
        <f t="shared" si="184"/>
        <v>41827.909942129627</v>
      </c>
      <c r="P2966" s="18">
        <f t="shared" si="185"/>
        <v>41857.897222222222</v>
      </c>
      <c r="Q2966" t="s">
        <v>8271</v>
      </c>
      <c r="R2966" s="7">
        <f t="shared" si="187"/>
        <v>25.692295918367346</v>
      </c>
      <c r="S2966" s="12" t="s">
        <v>8316</v>
      </c>
      <c r="T2966" t="s">
        <v>8317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7">
        <v>1500</v>
      </c>
      <c r="E2967">
        <v>1635</v>
      </c>
      <c r="F2967" t="s">
        <v>8219</v>
      </c>
      <c r="G2967" t="s">
        <v>8224</v>
      </c>
      <c r="H2967" t="s">
        <v>8246</v>
      </c>
      <c r="I2967" s="9">
        <v>1436290233</v>
      </c>
      <c r="J2967">
        <v>1433698233</v>
      </c>
      <c r="K2967" t="b">
        <v>0</v>
      </c>
      <c r="L2967">
        <v>39</v>
      </c>
      <c r="M2967" t="b">
        <v>1</v>
      </c>
      <c r="N2967" s="11">
        <f t="shared" si="186"/>
        <v>109.00000000000001</v>
      </c>
      <c r="O2967" s="22">
        <f t="shared" si="184"/>
        <v>42162.729548611111</v>
      </c>
      <c r="P2967" s="18">
        <f t="shared" si="185"/>
        <v>42192.729548611111</v>
      </c>
      <c r="Q2967" t="s">
        <v>8271</v>
      </c>
      <c r="R2967" s="7">
        <f t="shared" si="187"/>
        <v>41.92307692307692</v>
      </c>
      <c r="S2967" s="12" t="s">
        <v>8316</v>
      </c>
      <c r="T2967" t="s">
        <v>8317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7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9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>
        <f t="shared" si="186"/>
        <v>113.63000000000001</v>
      </c>
      <c r="O2968" s="22">
        <f t="shared" si="184"/>
        <v>42233.738564814819</v>
      </c>
      <c r="P2968" s="18">
        <f t="shared" si="185"/>
        <v>42263.738564814819</v>
      </c>
      <c r="Q2968" t="s">
        <v>8271</v>
      </c>
      <c r="R2968" s="7">
        <f t="shared" si="187"/>
        <v>88.7734375</v>
      </c>
      <c r="S2968" s="12" t="s">
        <v>8316</v>
      </c>
      <c r="T2968" t="s">
        <v>8317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7">
        <v>5000</v>
      </c>
      <c r="E2969">
        <v>5696</v>
      </c>
      <c r="F2969" t="s">
        <v>8219</v>
      </c>
      <c r="G2969" t="s">
        <v>8224</v>
      </c>
      <c r="H2969" t="s">
        <v>8246</v>
      </c>
      <c r="I2969" s="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>
        <f t="shared" si="186"/>
        <v>113.92</v>
      </c>
      <c r="O2969" s="22">
        <f t="shared" si="184"/>
        <v>42042.197824074072</v>
      </c>
      <c r="P2969" s="18">
        <f t="shared" si="185"/>
        <v>42072.156157407408</v>
      </c>
      <c r="Q2969" t="s">
        <v>8271</v>
      </c>
      <c r="R2969" s="7">
        <f t="shared" si="187"/>
        <v>80.225352112676063</v>
      </c>
      <c r="S2969" s="12" t="s">
        <v>8316</v>
      </c>
      <c r="T2969" t="s">
        <v>8317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7">
        <v>3500</v>
      </c>
      <c r="E2970">
        <v>3710</v>
      </c>
      <c r="F2970" t="s">
        <v>8219</v>
      </c>
      <c r="G2970" t="s">
        <v>8224</v>
      </c>
      <c r="H2970" t="s">
        <v>8246</v>
      </c>
      <c r="I2970" s="9">
        <v>1471406340</v>
      </c>
      <c r="J2970">
        <v>1470227660</v>
      </c>
      <c r="K2970" t="b">
        <v>0</v>
      </c>
      <c r="L2970">
        <v>47</v>
      </c>
      <c r="M2970" t="b">
        <v>1</v>
      </c>
      <c r="N2970" s="11">
        <f t="shared" si="186"/>
        <v>106</v>
      </c>
      <c r="O2970" s="22">
        <f t="shared" si="184"/>
        <v>42585.523842592593</v>
      </c>
      <c r="P2970" s="18">
        <f t="shared" si="185"/>
        <v>42599.165972222225</v>
      </c>
      <c r="Q2970" t="s">
        <v>8271</v>
      </c>
      <c r="R2970" s="7">
        <f t="shared" si="187"/>
        <v>78.936170212765958</v>
      </c>
      <c r="S2970" s="12" t="s">
        <v>8316</v>
      </c>
      <c r="T2970" t="s">
        <v>8317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7">
        <v>1000</v>
      </c>
      <c r="E2971">
        <v>1625</v>
      </c>
      <c r="F2971" t="s">
        <v>8219</v>
      </c>
      <c r="G2971" t="s">
        <v>8229</v>
      </c>
      <c r="H2971" t="s">
        <v>8251</v>
      </c>
      <c r="I2971" s="9">
        <v>1430693460</v>
      </c>
      <c r="J2971">
        <v>1428087153</v>
      </c>
      <c r="K2971" t="b">
        <v>0</v>
      </c>
      <c r="L2971">
        <v>17</v>
      </c>
      <c r="M2971" t="b">
        <v>1</v>
      </c>
      <c r="N2971" s="11">
        <f t="shared" si="186"/>
        <v>162.5</v>
      </c>
      <c r="O2971" s="22">
        <f t="shared" si="184"/>
        <v>42097.786493055552</v>
      </c>
      <c r="P2971" s="18">
        <f t="shared" si="185"/>
        <v>42127.952083333337</v>
      </c>
      <c r="Q2971" t="s">
        <v>8271</v>
      </c>
      <c r="R2971" s="7">
        <f t="shared" si="187"/>
        <v>95.588235294117652</v>
      </c>
      <c r="S2971" s="12" t="s">
        <v>8316</v>
      </c>
      <c r="T2971" t="s">
        <v>8317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7">
        <v>6000</v>
      </c>
      <c r="E2972">
        <v>6360</v>
      </c>
      <c r="F2972" t="s">
        <v>8219</v>
      </c>
      <c r="G2972" t="s">
        <v>8224</v>
      </c>
      <c r="H2972" t="s">
        <v>8246</v>
      </c>
      <c r="I2972" s="9">
        <v>1405699451</v>
      </c>
      <c r="J2972">
        <v>1403107451</v>
      </c>
      <c r="K2972" t="b">
        <v>0</v>
      </c>
      <c r="L2972">
        <v>91</v>
      </c>
      <c r="M2972" t="b">
        <v>1</v>
      </c>
      <c r="N2972" s="11">
        <f t="shared" si="186"/>
        <v>106</v>
      </c>
      <c r="O2972" s="22">
        <f t="shared" si="184"/>
        <v>41808.669571759259</v>
      </c>
      <c r="P2972" s="18">
        <f t="shared" si="185"/>
        <v>41838.669571759259</v>
      </c>
      <c r="Q2972" t="s">
        <v>8271</v>
      </c>
      <c r="R2972" s="7">
        <f t="shared" si="187"/>
        <v>69.890109890109883</v>
      </c>
      <c r="S2972" s="12" t="s">
        <v>8316</v>
      </c>
      <c r="T2972" t="s">
        <v>8317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7">
        <v>3200</v>
      </c>
      <c r="E2973">
        <v>3205</v>
      </c>
      <c r="F2973" t="s">
        <v>8219</v>
      </c>
      <c r="G2973" t="s">
        <v>8224</v>
      </c>
      <c r="H2973" t="s">
        <v>8246</v>
      </c>
      <c r="I2973" s="9">
        <v>1409500078</v>
      </c>
      <c r="J2973">
        <v>1406908078</v>
      </c>
      <c r="K2973" t="b">
        <v>0</v>
      </c>
      <c r="L2973">
        <v>43</v>
      </c>
      <c r="M2973" t="b">
        <v>1</v>
      </c>
      <c r="N2973" s="11">
        <f t="shared" si="186"/>
        <v>100.15624999999999</v>
      </c>
      <c r="O2973" s="22">
        <f t="shared" si="184"/>
        <v>41852.658310185187</v>
      </c>
      <c r="P2973" s="18">
        <f t="shared" si="185"/>
        <v>41882.658310185187</v>
      </c>
      <c r="Q2973" t="s">
        <v>8271</v>
      </c>
      <c r="R2973" s="7">
        <f t="shared" si="187"/>
        <v>74.534883720930239</v>
      </c>
      <c r="S2973" s="12" t="s">
        <v>8316</v>
      </c>
      <c r="T2973" t="s">
        <v>8317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7">
        <v>2000</v>
      </c>
      <c r="E2974">
        <v>2107</v>
      </c>
      <c r="F2974" t="s">
        <v>8219</v>
      </c>
      <c r="G2974" t="s">
        <v>8224</v>
      </c>
      <c r="H2974" t="s">
        <v>8246</v>
      </c>
      <c r="I2974" s="9">
        <v>1480899600</v>
      </c>
      <c r="J2974">
        <v>1479609520</v>
      </c>
      <c r="K2974" t="b">
        <v>0</v>
      </c>
      <c r="L2974">
        <v>17</v>
      </c>
      <c r="M2974" t="b">
        <v>1</v>
      </c>
      <c r="N2974" s="11">
        <f t="shared" si="186"/>
        <v>105.35000000000001</v>
      </c>
      <c r="O2974" s="22">
        <f t="shared" si="184"/>
        <v>42694.110185185185</v>
      </c>
      <c r="P2974" s="18">
        <f t="shared" si="185"/>
        <v>42709.041666666672</v>
      </c>
      <c r="Q2974" t="s">
        <v>8271</v>
      </c>
      <c r="R2974" s="7">
        <f t="shared" si="187"/>
        <v>123.94117647058823</v>
      </c>
      <c r="S2974" s="12" t="s">
        <v>8316</v>
      </c>
      <c r="T2974" t="s">
        <v>8317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7">
        <v>5000</v>
      </c>
      <c r="E2975">
        <v>8740</v>
      </c>
      <c r="F2975" t="s">
        <v>8219</v>
      </c>
      <c r="G2975" t="s">
        <v>8224</v>
      </c>
      <c r="H2975" t="s">
        <v>8246</v>
      </c>
      <c r="I2975" s="9">
        <v>1451620800</v>
      </c>
      <c r="J2975">
        <v>1449171508</v>
      </c>
      <c r="K2975" t="b">
        <v>0</v>
      </c>
      <c r="L2975">
        <v>33</v>
      </c>
      <c r="M2975" t="b">
        <v>1</v>
      </c>
      <c r="N2975" s="11">
        <f t="shared" si="186"/>
        <v>174.8</v>
      </c>
      <c r="O2975" s="22">
        <f t="shared" si="184"/>
        <v>42341.818379629629</v>
      </c>
      <c r="P2975" s="18">
        <f t="shared" si="185"/>
        <v>42370.166666666672</v>
      </c>
      <c r="Q2975" t="s">
        <v>8271</v>
      </c>
      <c r="R2975" s="7">
        <f t="shared" si="187"/>
        <v>264.84848484848487</v>
      </c>
      <c r="S2975" s="12" t="s">
        <v>8316</v>
      </c>
      <c r="T2975" t="s">
        <v>8317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7">
        <v>5000</v>
      </c>
      <c r="E2976">
        <v>5100</v>
      </c>
      <c r="F2976" t="s">
        <v>8219</v>
      </c>
      <c r="G2976" t="s">
        <v>8224</v>
      </c>
      <c r="H2976" t="s">
        <v>8246</v>
      </c>
      <c r="I2976" s="9">
        <v>1411695300</v>
      </c>
      <c r="J2976">
        <v>1409275671</v>
      </c>
      <c r="K2976" t="b">
        <v>0</v>
      </c>
      <c r="L2976">
        <v>87</v>
      </c>
      <c r="M2976" t="b">
        <v>1</v>
      </c>
      <c r="N2976" s="11">
        <f t="shared" si="186"/>
        <v>102</v>
      </c>
      <c r="O2976" s="22">
        <f t="shared" si="184"/>
        <v>41880.061006944445</v>
      </c>
      <c r="P2976" s="18">
        <f t="shared" si="185"/>
        <v>41908.065972222219</v>
      </c>
      <c r="Q2976" t="s">
        <v>8271</v>
      </c>
      <c r="R2976" s="7">
        <f t="shared" si="187"/>
        <v>58.620689655172413</v>
      </c>
      <c r="S2976" s="12" t="s">
        <v>8316</v>
      </c>
      <c r="T2976" t="s">
        <v>8317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7">
        <v>8000</v>
      </c>
      <c r="E2977">
        <v>8010</v>
      </c>
      <c r="F2977" t="s">
        <v>8219</v>
      </c>
      <c r="G2977" t="s">
        <v>8224</v>
      </c>
      <c r="H2977" t="s">
        <v>8246</v>
      </c>
      <c r="I2977" s="9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>
        <f t="shared" si="186"/>
        <v>100.125</v>
      </c>
      <c r="O2977" s="22">
        <f t="shared" si="184"/>
        <v>41941.683865740742</v>
      </c>
      <c r="P2977" s="18">
        <f t="shared" si="185"/>
        <v>41970.125</v>
      </c>
      <c r="Q2977" t="s">
        <v>8271</v>
      </c>
      <c r="R2977" s="7">
        <f t="shared" si="187"/>
        <v>70.884955752212392</v>
      </c>
      <c r="S2977" s="12" t="s">
        <v>8316</v>
      </c>
      <c r="T2977" t="s">
        <v>8317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7">
        <v>70</v>
      </c>
      <c r="E2978">
        <v>120</v>
      </c>
      <c r="F2978" t="s">
        <v>8219</v>
      </c>
      <c r="G2978" t="s">
        <v>8225</v>
      </c>
      <c r="H2978" t="s">
        <v>8247</v>
      </c>
      <c r="I2978" s="9">
        <v>1457870400</v>
      </c>
      <c r="J2978">
        <v>1456421530</v>
      </c>
      <c r="K2978" t="b">
        <v>0</v>
      </c>
      <c r="L2978">
        <v>14</v>
      </c>
      <c r="M2978" t="b">
        <v>1</v>
      </c>
      <c r="N2978" s="11">
        <f t="shared" si="186"/>
        <v>171.42857142857142</v>
      </c>
      <c r="O2978" s="22">
        <f t="shared" si="184"/>
        <v>42425.730671296296</v>
      </c>
      <c r="P2978" s="18">
        <f t="shared" si="185"/>
        <v>42442.5</v>
      </c>
      <c r="Q2978" t="s">
        <v>8271</v>
      </c>
      <c r="R2978" s="7">
        <f t="shared" si="187"/>
        <v>8.5714285714285712</v>
      </c>
      <c r="S2978" s="12" t="s">
        <v>8316</v>
      </c>
      <c r="T2978" t="s">
        <v>8317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7">
        <v>3000</v>
      </c>
      <c r="E2979">
        <v>3407</v>
      </c>
      <c r="F2979" t="s">
        <v>8219</v>
      </c>
      <c r="G2979" t="s">
        <v>8224</v>
      </c>
      <c r="H2979" t="s">
        <v>8246</v>
      </c>
      <c r="I2979" s="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>
        <f t="shared" si="186"/>
        <v>113.56666666666666</v>
      </c>
      <c r="O2979" s="22">
        <f t="shared" si="184"/>
        <v>42026.88118055556</v>
      </c>
      <c r="P2979" s="18">
        <f t="shared" si="185"/>
        <v>42086.093055555553</v>
      </c>
      <c r="Q2979" t="s">
        <v>8271</v>
      </c>
      <c r="R2979" s="7">
        <f t="shared" si="187"/>
        <v>113.56666666666666</v>
      </c>
      <c r="S2979" s="12" t="s">
        <v>8316</v>
      </c>
      <c r="T2979" t="s">
        <v>8317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7">
        <v>750</v>
      </c>
      <c r="E2980">
        <v>971</v>
      </c>
      <c r="F2980" t="s">
        <v>8219</v>
      </c>
      <c r="G2980" t="s">
        <v>8224</v>
      </c>
      <c r="H2980" t="s">
        <v>8246</v>
      </c>
      <c r="I2980" s="9">
        <v>1413784740</v>
      </c>
      <c r="J2980">
        <v>1412954547</v>
      </c>
      <c r="K2980" t="b">
        <v>0</v>
      </c>
      <c r="L2980">
        <v>16</v>
      </c>
      <c r="M2980" t="b">
        <v>1</v>
      </c>
      <c r="N2980" s="11">
        <f t="shared" si="186"/>
        <v>129.46666666666667</v>
      </c>
      <c r="O2980" s="22">
        <f t="shared" si="184"/>
        <v>41922.640590277777</v>
      </c>
      <c r="P2980" s="18">
        <f t="shared" si="185"/>
        <v>41932.249305555553</v>
      </c>
      <c r="Q2980" t="s">
        <v>8271</v>
      </c>
      <c r="R2980" s="7">
        <f t="shared" si="187"/>
        <v>60.6875</v>
      </c>
      <c r="S2980" s="12" t="s">
        <v>8316</v>
      </c>
      <c r="T2980" t="s">
        <v>8317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7">
        <v>5000</v>
      </c>
      <c r="E2981">
        <v>5070</v>
      </c>
      <c r="F2981" t="s">
        <v>8219</v>
      </c>
      <c r="G2981" t="s">
        <v>8224</v>
      </c>
      <c r="H2981" t="s">
        <v>8246</v>
      </c>
      <c r="I2981" s="9">
        <v>1420524000</v>
      </c>
      <c r="J2981">
        <v>1419104823</v>
      </c>
      <c r="K2981" t="b">
        <v>0</v>
      </c>
      <c r="L2981">
        <v>46</v>
      </c>
      <c r="M2981" t="b">
        <v>1</v>
      </c>
      <c r="N2981" s="11">
        <f t="shared" si="186"/>
        <v>101.4</v>
      </c>
      <c r="O2981" s="22">
        <f t="shared" si="184"/>
        <v>41993.824340277773</v>
      </c>
      <c r="P2981" s="18">
        <f t="shared" si="185"/>
        <v>42010.25</v>
      </c>
      <c r="Q2981" t="s">
        <v>8271</v>
      </c>
      <c r="R2981" s="7">
        <f t="shared" si="187"/>
        <v>110.21739130434783</v>
      </c>
      <c r="S2981" s="12" t="s">
        <v>8316</v>
      </c>
      <c r="T2981" t="s">
        <v>8317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7">
        <v>3000</v>
      </c>
      <c r="E2982">
        <v>3275</v>
      </c>
      <c r="F2982" t="s">
        <v>8219</v>
      </c>
      <c r="G2982" t="s">
        <v>8224</v>
      </c>
      <c r="H2982" t="s">
        <v>8246</v>
      </c>
      <c r="I2982" s="9">
        <v>1440381600</v>
      </c>
      <c r="J2982">
        <v>1438639130</v>
      </c>
      <c r="K2982" t="b">
        <v>0</v>
      </c>
      <c r="L2982">
        <v>24</v>
      </c>
      <c r="M2982" t="b">
        <v>1</v>
      </c>
      <c r="N2982" s="11">
        <f t="shared" si="186"/>
        <v>109.16666666666666</v>
      </c>
      <c r="O2982" s="22">
        <f t="shared" si="184"/>
        <v>42219.915856481486</v>
      </c>
      <c r="P2982" s="18">
        <f t="shared" si="185"/>
        <v>42240.083333333328</v>
      </c>
      <c r="Q2982" t="s">
        <v>8271</v>
      </c>
      <c r="R2982" s="7">
        <f t="shared" si="187"/>
        <v>136.45833333333334</v>
      </c>
      <c r="S2982" s="12" t="s">
        <v>8316</v>
      </c>
      <c r="T2982" t="s">
        <v>8317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7">
        <v>4000</v>
      </c>
      <c r="E2983">
        <v>5157</v>
      </c>
      <c r="F2983" t="s">
        <v>8219</v>
      </c>
      <c r="G2983" t="s">
        <v>8241</v>
      </c>
      <c r="H2983" t="s">
        <v>8249</v>
      </c>
      <c r="I2983" s="9">
        <v>1443014756</v>
      </c>
      <c r="J2983">
        <v>1439126756</v>
      </c>
      <c r="K2983" t="b">
        <v>1</v>
      </c>
      <c r="L2983">
        <v>97</v>
      </c>
      <c r="M2983" t="b">
        <v>1</v>
      </c>
      <c r="N2983" s="11">
        <f t="shared" si="186"/>
        <v>128.92500000000001</v>
      </c>
      <c r="O2983" s="22">
        <f t="shared" si="184"/>
        <v>42225.559675925921</v>
      </c>
      <c r="P2983" s="18">
        <f t="shared" si="185"/>
        <v>42270.559675925921</v>
      </c>
      <c r="Q2983" t="s">
        <v>8303</v>
      </c>
      <c r="R2983" s="7">
        <f t="shared" si="187"/>
        <v>53.164948453608247</v>
      </c>
      <c r="S2983" s="12" t="s">
        <v>8316</v>
      </c>
      <c r="T2983" t="s">
        <v>8356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7">
        <v>5000</v>
      </c>
      <c r="E2984">
        <v>5103</v>
      </c>
      <c r="F2984" t="s">
        <v>8219</v>
      </c>
      <c r="G2984" t="s">
        <v>8225</v>
      </c>
      <c r="H2984" t="s">
        <v>8247</v>
      </c>
      <c r="I2984" s="9">
        <v>1455208143</v>
      </c>
      <c r="J2984">
        <v>1452616143</v>
      </c>
      <c r="K2984" t="b">
        <v>1</v>
      </c>
      <c r="L2984">
        <v>59</v>
      </c>
      <c r="M2984" t="b">
        <v>1</v>
      </c>
      <c r="N2984" s="11">
        <f t="shared" si="186"/>
        <v>102.06</v>
      </c>
      <c r="O2984" s="22">
        <f t="shared" si="184"/>
        <v>42381.686840277776</v>
      </c>
      <c r="P2984" s="18">
        <f t="shared" si="185"/>
        <v>42411.686840277776</v>
      </c>
      <c r="Q2984" t="s">
        <v>8303</v>
      </c>
      <c r="R2984" s="7">
        <f t="shared" si="187"/>
        <v>86.491525423728817</v>
      </c>
      <c r="S2984" s="12" t="s">
        <v>8316</v>
      </c>
      <c r="T2984" t="s">
        <v>8356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7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9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>
        <f t="shared" si="186"/>
        <v>146.53957758620692</v>
      </c>
      <c r="O2985" s="22">
        <f t="shared" si="184"/>
        <v>41894.632361111115</v>
      </c>
      <c r="P2985" s="18">
        <f t="shared" si="185"/>
        <v>41954.674027777779</v>
      </c>
      <c r="Q2985" t="s">
        <v>8303</v>
      </c>
      <c r="R2985" s="7">
        <f t="shared" si="187"/>
        <v>155.23827397260274</v>
      </c>
      <c r="S2985" s="12" t="s">
        <v>8316</v>
      </c>
      <c r="T2985" t="s">
        <v>8356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7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9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>
        <f t="shared" si="186"/>
        <v>100.352</v>
      </c>
      <c r="O2986" s="22">
        <f t="shared" si="184"/>
        <v>42576.278715277775</v>
      </c>
      <c r="P2986" s="18">
        <f t="shared" si="185"/>
        <v>42606.278715277775</v>
      </c>
      <c r="Q2986" t="s">
        <v>8303</v>
      </c>
      <c r="R2986" s="7">
        <f t="shared" si="187"/>
        <v>115.08256880733946</v>
      </c>
      <c r="S2986" s="12" t="s">
        <v>8316</v>
      </c>
      <c r="T2986" t="s">
        <v>8356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9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>
        <f t="shared" si="186"/>
        <v>121.64999999999999</v>
      </c>
      <c r="O2987" s="22">
        <f t="shared" si="184"/>
        <v>42654.973703703698</v>
      </c>
      <c r="P2987" s="18">
        <f t="shared" si="185"/>
        <v>42674.166666666672</v>
      </c>
      <c r="Q2987" t="s">
        <v>8303</v>
      </c>
      <c r="R2987" s="7">
        <f t="shared" si="187"/>
        <v>109.5945945945946</v>
      </c>
      <c r="S2987" s="12" t="s">
        <v>8316</v>
      </c>
      <c r="T2987" t="s">
        <v>8356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7">
        <v>2400</v>
      </c>
      <c r="E2988">
        <v>2532</v>
      </c>
      <c r="F2988" t="s">
        <v>8219</v>
      </c>
      <c r="G2988" t="s">
        <v>8225</v>
      </c>
      <c r="H2988" t="s">
        <v>8247</v>
      </c>
      <c r="I2988" s="9">
        <v>1462100406</v>
      </c>
      <c r="J2988">
        <v>1456920006</v>
      </c>
      <c r="K2988" t="b">
        <v>0</v>
      </c>
      <c r="L2988">
        <v>56</v>
      </c>
      <c r="M2988" t="b">
        <v>1</v>
      </c>
      <c r="N2988" s="11">
        <f t="shared" si="186"/>
        <v>105.5</v>
      </c>
      <c r="O2988" s="22">
        <f t="shared" si="184"/>
        <v>42431.500069444446</v>
      </c>
      <c r="P2988" s="18">
        <f t="shared" si="185"/>
        <v>42491.458402777775</v>
      </c>
      <c r="Q2988" t="s">
        <v>8303</v>
      </c>
      <c r="R2988" s="7">
        <f t="shared" si="187"/>
        <v>45.214285714285715</v>
      </c>
      <c r="S2988" s="12" t="s">
        <v>8316</v>
      </c>
      <c r="T2988" t="s">
        <v>8356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7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>
        <f t="shared" si="186"/>
        <v>110.4008</v>
      </c>
      <c r="O2989" s="22">
        <f t="shared" si="184"/>
        <v>42627.307303240741</v>
      </c>
      <c r="P2989" s="18">
        <f t="shared" si="185"/>
        <v>42656</v>
      </c>
      <c r="Q2989" t="s">
        <v>8303</v>
      </c>
      <c r="R2989" s="7">
        <f t="shared" si="187"/>
        <v>104.15169811320754</v>
      </c>
      <c r="S2989" s="12" t="s">
        <v>8316</v>
      </c>
      <c r="T2989" t="s">
        <v>8356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7">
        <v>1000</v>
      </c>
      <c r="E2990">
        <v>1000</v>
      </c>
      <c r="F2990" t="s">
        <v>8219</v>
      </c>
      <c r="G2990" t="s">
        <v>8225</v>
      </c>
      <c r="H2990" t="s">
        <v>8247</v>
      </c>
      <c r="I2990" s="9">
        <v>1466412081</v>
      </c>
      <c r="J2990">
        <v>1463820081</v>
      </c>
      <c r="K2990" t="b">
        <v>0</v>
      </c>
      <c r="L2990">
        <v>28</v>
      </c>
      <c r="M2990" t="b">
        <v>1</v>
      </c>
      <c r="N2990" s="11">
        <f t="shared" si="186"/>
        <v>100</v>
      </c>
      <c r="O2990" s="22">
        <f t="shared" si="184"/>
        <v>42511.362048611118</v>
      </c>
      <c r="P2990" s="18">
        <f t="shared" si="185"/>
        <v>42541.362048611118</v>
      </c>
      <c r="Q2990" t="s">
        <v>8303</v>
      </c>
      <c r="R2990" s="7">
        <f t="shared" si="187"/>
        <v>35.714285714285715</v>
      </c>
      <c r="S2990" s="12" t="s">
        <v>8316</v>
      </c>
      <c r="T2990" t="s">
        <v>8356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7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9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>
        <f t="shared" si="186"/>
        <v>176.535</v>
      </c>
      <c r="O2991" s="22">
        <f t="shared" si="184"/>
        <v>42337.02039351852</v>
      </c>
      <c r="P2991" s="18">
        <f t="shared" si="185"/>
        <v>42359.207638888889</v>
      </c>
      <c r="Q2991" t="s">
        <v>8303</v>
      </c>
      <c r="R2991" s="7">
        <f t="shared" si="187"/>
        <v>96.997252747252745</v>
      </c>
      <c r="S2991" s="12" t="s">
        <v>8316</v>
      </c>
      <c r="T2991" t="s">
        <v>8356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7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9">
        <v>1452174420</v>
      </c>
      <c r="J2992">
        <v>1449150420</v>
      </c>
      <c r="K2992" t="b">
        <v>0</v>
      </c>
      <c r="L2992">
        <v>27</v>
      </c>
      <c r="M2992" t="b">
        <v>1</v>
      </c>
      <c r="N2992" s="11">
        <f t="shared" si="186"/>
        <v>100</v>
      </c>
      <c r="O2992" s="22">
        <f t="shared" si="184"/>
        <v>42341.57430555555</v>
      </c>
      <c r="P2992" s="18">
        <f t="shared" si="185"/>
        <v>42376.57430555555</v>
      </c>
      <c r="Q2992" t="s">
        <v>8303</v>
      </c>
      <c r="R2992" s="7">
        <f t="shared" si="187"/>
        <v>370.37037037037038</v>
      </c>
      <c r="S2992" s="12" t="s">
        <v>8316</v>
      </c>
      <c r="T2992" t="s">
        <v>8356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7">
        <v>8500</v>
      </c>
      <c r="E2993">
        <v>8780</v>
      </c>
      <c r="F2993" t="s">
        <v>8219</v>
      </c>
      <c r="G2993" t="s">
        <v>8224</v>
      </c>
      <c r="H2993" t="s">
        <v>8246</v>
      </c>
      <c r="I2993" s="9">
        <v>1485547530</v>
      </c>
      <c r="J2993">
        <v>1483646730</v>
      </c>
      <c r="K2993" t="b">
        <v>0</v>
      </c>
      <c r="L2993">
        <v>93</v>
      </c>
      <c r="M2993" t="b">
        <v>1</v>
      </c>
      <c r="N2993" s="11">
        <f t="shared" si="186"/>
        <v>103.29411764705883</v>
      </c>
      <c r="O2993" s="22">
        <f t="shared" si="184"/>
        <v>42740.837152777778</v>
      </c>
      <c r="P2993" s="18">
        <f t="shared" si="185"/>
        <v>42762.837152777778</v>
      </c>
      <c r="Q2993" t="s">
        <v>8303</v>
      </c>
      <c r="R2993" s="7">
        <f t="shared" si="187"/>
        <v>94.408602150537632</v>
      </c>
      <c r="S2993" s="12" t="s">
        <v>8316</v>
      </c>
      <c r="T2993" t="s">
        <v>8356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7">
        <v>3000</v>
      </c>
      <c r="E2994">
        <v>3135</v>
      </c>
      <c r="F2994" t="s">
        <v>8219</v>
      </c>
      <c r="G2994" t="s">
        <v>8224</v>
      </c>
      <c r="H2994" t="s">
        <v>8246</v>
      </c>
      <c r="I2994" s="9">
        <v>1476037510</v>
      </c>
      <c r="J2994">
        <v>1473445510</v>
      </c>
      <c r="K2994" t="b">
        <v>0</v>
      </c>
      <c r="L2994">
        <v>64</v>
      </c>
      <c r="M2994" t="b">
        <v>1</v>
      </c>
      <c r="N2994" s="11">
        <f t="shared" si="186"/>
        <v>104.5</v>
      </c>
      <c r="O2994" s="22">
        <f t="shared" si="184"/>
        <v>42622.767476851848</v>
      </c>
      <c r="P2994" s="18">
        <f t="shared" si="185"/>
        <v>42652.767476851848</v>
      </c>
      <c r="Q2994" t="s">
        <v>8303</v>
      </c>
      <c r="R2994" s="7">
        <f t="shared" si="187"/>
        <v>48.984375</v>
      </c>
      <c r="S2994" s="12" t="s">
        <v>8316</v>
      </c>
      <c r="T2994" t="s">
        <v>8356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7">
        <v>1000</v>
      </c>
      <c r="E2995">
        <v>1003</v>
      </c>
      <c r="F2995" t="s">
        <v>8219</v>
      </c>
      <c r="G2995" t="s">
        <v>8224</v>
      </c>
      <c r="H2995" t="s">
        <v>8246</v>
      </c>
      <c r="I2995" s="9">
        <v>1455998867</v>
      </c>
      <c r="J2995">
        <v>1453406867</v>
      </c>
      <c r="K2995" t="b">
        <v>0</v>
      </c>
      <c r="L2995">
        <v>22</v>
      </c>
      <c r="M2995" t="b">
        <v>1</v>
      </c>
      <c r="N2995" s="11">
        <f t="shared" si="186"/>
        <v>100.29999999999998</v>
      </c>
      <c r="O2995" s="22">
        <f t="shared" si="184"/>
        <v>42390.838738425926</v>
      </c>
      <c r="P2995" s="18">
        <f t="shared" si="185"/>
        <v>42420.838738425926</v>
      </c>
      <c r="Q2995" t="s">
        <v>8303</v>
      </c>
      <c r="R2995" s="7">
        <f t="shared" si="187"/>
        <v>45.590909090909093</v>
      </c>
      <c r="S2995" s="12" t="s">
        <v>8316</v>
      </c>
      <c r="T2995" t="s">
        <v>8356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7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9">
        <v>1412335772</v>
      </c>
      <c r="J2996">
        <v>1409743772</v>
      </c>
      <c r="K2996" t="b">
        <v>0</v>
      </c>
      <c r="L2996">
        <v>59</v>
      </c>
      <c r="M2996" t="b">
        <v>1</v>
      </c>
      <c r="N2996" s="11">
        <f t="shared" si="186"/>
        <v>457.74666666666673</v>
      </c>
      <c r="O2996" s="22">
        <f t="shared" si="184"/>
        <v>41885.478842592594</v>
      </c>
      <c r="P2996" s="18">
        <f t="shared" si="185"/>
        <v>41915.478842592594</v>
      </c>
      <c r="Q2996" t="s">
        <v>8303</v>
      </c>
      <c r="R2996" s="7">
        <f t="shared" si="187"/>
        <v>23.275254237288134</v>
      </c>
      <c r="S2996" s="12" t="s">
        <v>8316</v>
      </c>
      <c r="T2996" t="s">
        <v>8356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9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>
        <f t="shared" si="186"/>
        <v>104.96000000000001</v>
      </c>
      <c r="O2997" s="22">
        <f t="shared" si="184"/>
        <v>42724.665173611109</v>
      </c>
      <c r="P2997" s="18">
        <f t="shared" si="185"/>
        <v>42754.665173611109</v>
      </c>
      <c r="Q2997" t="s">
        <v>8303</v>
      </c>
      <c r="R2997" s="7">
        <f t="shared" si="187"/>
        <v>63.2289156626506</v>
      </c>
      <c r="S2997" s="12" t="s">
        <v>8316</v>
      </c>
      <c r="T2997" t="s">
        <v>8356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7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9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>
        <f t="shared" si="186"/>
        <v>171.94285714285715</v>
      </c>
      <c r="O2998" s="22">
        <f t="shared" si="184"/>
        <v>42090.912500000006</v>
      </c>
      <c r="P2998" s="18">
        <f t="shared" si="185"/>
        <v>42150.912500000006</v>
      </c>
      <c r="Q2998" t="s">
        <v>8303</v>
      </c>
      <c r="R2998" s="7">
        <f t="shared" si="187"/>
        <v>153.5204081632653</v>
      </c>
      <c r="S2998" s="12" t="s">
        <v>8316</v>
      </c>
      <c r="T2998" t="s">
        <v>8356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7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>
        <f t="shared" si="186"/>
        <v>103.73000000000002</v>
      </c>
      <c r="O2999" s="22">
        <f t="shared" si="184"/>
        <v>42775.733715277776</v>
      </c>
      <c r="P2999" s="18">
        <f t="shared" si="185"/>
        <v>42793.207638888889</v>
      </c>
      <c r="Q2999" t="s">
        <v>8303</v>
      </c>
      <c r="R2999" s="7">
        <f t="shared" si="187"/>
        <v>90.2</v>
      </c>
      <c r="S2999" s="12" t="s">
        <v>8316</v>
      </c>
      <c r="T2999" t="s">
        <v>8356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7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9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>
        <f t="shared" si="186"/>
        <v>103.029</v>
      </c>
      <c r="O3000" s="22">
        <f t="shared" si="184"/>
        <v>41778.193622685183</v>
      </c>
      <c r="P3000" s="18">
        <f t="shared" si="185"/>
        <v>41806.184027777781</v>
      </c>
      <c r="Q3000" t="s">
        <v>8303</v>
      </c>
      <c r="R3000" s="7">
        <f t="shared" si="187"/>
        <v>118.97113163972287</v>
      </c>
      <c r="S3000" s="12" t="s">
        <v>8316</v>
      </c>
      <c r="T3000" t="s">
        <v>8356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7">
        <v>1350</v>
      </c>
      <c r="E3001">
        <v>1605</v>
      </c>
      <c r="F3001" t="s">
        <v>8219</v>
      </c>
      <c r="G3001" t="s">
        <v>8224</v>
      </c>
      <c r="H3001" t="s">
        <v>8246</v>
      </c>
      <c r="I3001" s="9">
        <v>1488333600</v>
      </c>
      <c r="J3001">
        <v>1487094360</v>
      </c>
      <c r="K3001" t="b">
        <v>0</v>
      </c>
      <c r="L3001">
        <v>20</v>
      </c>
      <c r="M3001" t="b">
        <v>1</v>
      </c>
      <c r="N3001" s="11">
        <f t="shared" si="186"/>
        <v>118.88888888888889</v>
      </c>
      <c r="O3001" s="22">
        <f t="shared" si="184"/>
        <v>42780.740277777775</v>
      </c>
      <c r="P3001" s="18">
        <f t="shared" si="185"/>
        <v>42795.083333333328</v>
      </c>
      <c r="Q3001" t="s">
        <v>8303</v>
      </c>
      <c r="R3001" s="7">
        <f t="shared" si="187"/>
        <v>80.25</v>
      </c>
      <c r="S3001" s="12" t="s">
        <v>8316</v>
      </c>
      <c r="T3001" t="s">
        <v>8356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7">
        <v>500</v>
      </c>
      <c r="E3002">
        <v>500</v>
      </c>
      <c r="F3002" t="s">
        <v>8219</v>
      </c>
      <c r="G3002" t="s">
        <v>8224</v>
      </c>
      <c r="H3002" t="s">
        <v>8246</v>
      </c>
      <c r="I3002" s="9">
        <v>1485885600</v>
      </c>
      <c r="J3002">
        <v>1484682670</v>
      </c>
      <c r="K3002" t="b">
        <v>0</v>
      </c>
      <c r="L3002">
        <v>8</v>
      </c>
      <c r="M3002" t="b">
        <v>1</v>
      </c>
      <c r="N3002" s="11">
        <f t="shared" si="186"/>
        <v>100</v>
      </c>
      <c r="O3002" s="22">
        <f t="shared" si="184"/>
        <v>42752.827199074076</v>
      </c>
      <c r="P3002" s="18">
        <f t="shared" si="185"/>
        <v>42766.75</v>
      </c>
      <c r="Q3002" t="s">
        <v>8303</v>
      </c>
      <c r="R3002" s="7">
        <f t="shared" si="187"/>
        <v>62.5</v>
      </c>
      <c r="S3002" s="12" t="s">
        <v>8316</v>
      </c>
      <c r="T3002" t="s">
        <v>8356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7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9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>
        <f t="shared" si="186"/>
        <v>318.69988910451895</v>
      </c>
      <c r="O3003" s="22">
        <f t="shared" si="184"/>
        <v>42534.895625000005</v>
      </c>
      <c r="P3003" s="18">
        <f t="shared" si="185"/>
        <v>42564.895625000005</v>
      </c>
      <c r="Q3003" t="s">
        <v>8303</v>
      </c>
      <c r="R3003" s="7">
        <f t="shared" si="187"/>
        <v>131.37719999999999</v>
      </c>
      <c r="S3003" s="12" t="s">
        <v>8316</v>
      </c>
      <c r="T3003" t="s">
        <v>8356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7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9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>
        <f t="shared" si="186"/>
        <v>108.50614285714286</v>
      </c>
      <c r="O3004" s="22">
        <f t="shared" si="184"/>
        <v>41239.83625</v>
      </c>
      <c r="P3004" s="18">
        <f t="shared" si="185"/>
        <v>41269.83625</v>
      </c>
      <c r="Q3004" t="s">
        <v>8303</v>
      </c>
      <c r="R3004" s="7">
        <f t="shared" si="187"/>
        <v>73.032980769230775</v>
      </c>
      <c r="S3004" s="12" t="s">
        <v>8316</v>
      </c>
      <c r="T3004" t="s">
        <v>8356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7">
        <v>3000</v>
      </c>
      <c r="E3005">
        <v>3035</v>
      </c>
      <c r="F3005" t="s">
        <v>8219</v>
      </c>
      <c r="G3005" t="s">
        <v>8224</v>
      </c>
      <c r="H3005" t="s">
        <v>8246</v>
      </c>
      <c r="I3005" s="9">
        <v>1456811940</v>
      </c>
      <c r="J3005">
        <v>1454098976</v>
      </c>
      <c r="K3005" t="b">
        <v>0</v>
      </c>
      <c r="L3005">
        <v>17</v>
      </c>
      <c r="M3005" t="b">
        <v>1</v>
      </c>
      <c r="N3005" s="11">
        <f t="shared" si="186"/>
        <v>101.16666666666667</v>
      </c>
      <c r="O3005" s="22">
        <f t="shared" si="184"/>
        <v>42398.849259259259</v>
      </c>
      <c r="P3005" s="18">
        <f t="shared" si="185"/>
        <v>42430.249305555553</v>
      </c>
      <c r="Q3005" t="s">
        <v>8303</v>
      </c>
      <c r="R3005" s="7">
        <f t="shared" si="187"/>
        <v>178.52941176470588</v>
      </c>
      <c r="S3005" s="12" t="s">
        <v>8316</v>
      </c>
      <c r="T3005" t="s">
        <v>8356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7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9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>
        <f t="shared" si="186"/>
        <v>112.815</v>
      </c>
      <c r="O3006" s="22">
        <f t="shared" si="184"/>
        <v>41928.881064814814</v>
      </c>
      <c r="P3006" s="18">
        <f t="shared" si="185"/>
        <v>41958.922731481478</v>
      </c>
      <c r="Q3006" t="s">
        <v>8303</v>
      </c>
      <c r="R3006" s="7">
        <f t="shared" si="187"/>
        <v>162.90974729241879</v>
      </c>
      <c r="S3006" s="12" t="s">
        <v>8316</v>
      </c>
      <c r="T3006" t="s">
        <v>8356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9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>
        <f t="shared" si="186"/>
        <v>120.49622641509434</v>
      </c>
      <c r="O3007" s="22">
        <f t="shared" si="184"/>
        <v>41888.674826388888</v>
      </c>
      <c r="P3007" s="18">
        <f t="shared" si="185"/>
        <v>41918.674826388888</v>
      </c>
      <c r="Q3007" t="s">
        <v>8303</v>
      </c>
      <c r="R3007" s="7">
        <f t="shared" si="187"/>
        <v>108.24237288135593</v>
      </c>
      <c r="S3007" s="12" t="s">
        <v>8316</v>
      </c>
      <c r="T3007" t="s">
        <v>8356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7">
        <v>8000</v>
      </c>
      <c r="E3008">
        <v>8620</v>
      </c>
      <c r="F3008" t="s">
        <v>8219</v>
      </c>
      <c r="G3008" t="s">
        <v>8229</v>
      </c>
      <c r="H3008" t="s">
        <v>8251</v>
      </c>
      <c r="I3008" s="9">
        <v>1418580591</v>
      </c>
      <c r="J3008">
        <v>1415988591</v>
      </c>
      <c r="K3008" t="b">
        <v>0</v>
      </c>
      <c r="L3008">
        <v>97</v>
      </c>
      <c r="M3008" t="b">
        <v>1</v>
      </c>
      <c r="N3008" s="11">
        <f t="shared" si="186"/>
        <v>107.74999999999999</v>
      </c>
      <c r="O3008" s="22">
        <f t="shared" si="184"/>
        <v>41957.756840277783</v>
      </c>
      <c r="P3008" s="18">
        <f t="shared" si="185"/>
        <v>41987.756840277783</v>
      </c>
      <c r="Q3008" t="s">
        <v>8303</v>
      </c>
      <c r="R3008" s="7">
        <f t="shared" si="187"/>
        <v>88.865979381443296</v>
      </c>
      <c r="S3008" s="12" t="s">
        <v>8316</v>
      </c>
      <c r="T3008" t="s">
        <v>8356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7">
        <v>600</v>
      </c>
      <c r="E3009">
        <v>1080</v>
      </c>
      <c r="F3009" t="s">
        <v>8219</v>
      </c>
      <c r="G3009" t="s">
        <v>8224</v>
      </c>
      <c r="H3009" t="s">
        <v>8246</v>
      </c>
      <c r="I3009" s="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>
        <f t="shared" si="186"/>
        <v>180</v>
      </c>
      <c r="O3009" s="22">
        <f t="shared" si="184"/>
        <v>42098.216238425928</v>
      </c>
      <c r="P3009" s="18">
        <f t="shared" si="185"/>
        <v>42119.216238425928</v>
      </c>
      <c r="Q3009" t="s">
        <v>8303</v>
      </c>
      <c r="R3009" s="7">
        <f t="shared" si="187"/>
        <v>54</v>
      </c>
      <c r="S3009" s="12" t="s">
        <v>8316</v>
      </c>
      <c r="T3009" t="s">
        <v>8356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7">
        <v>3000</v>
      </c>
      <c r="E3010">
        <v>3035</v>
      </c>
      <c r="F3010" t="s">
        <v>8219</v>
      </c>
      <c r="G3010" t="s">
        <v>8224</v>
      </c>
      <c r="H3010" t="s">
        <v>8246</v>
      </c>
      <c r="I3010" s="9">
        <v>1453352719</v>
      </c>
      <c r="J3010">
        <v>1450760719</v>
      </c>
      <c r="K3010" t="b">
        <v>0</v>
      </c>
      <c r="L3010">
        <v>26</v>
      </c>
      <c r="M3010" t="b">
        <v>1</v>
      </c>
      <c r="N3010" s="11">
        <f t="shared" si="186"/>
        <v>101.16666666666667</v>
      </c>
      <c r="O3010" s="22">
        <f t="shared" ref="O3010:O3073" si="188">(((J3010/60)/60)/24)+DATE(1970,1,1)</f>
        <v>42360.212025462963</v>
      </c>
      <c r="P3010" s="18">
        <f t="shared" ref="P3010:P3073" si="189">(((I3010/60)/60)/24)+DATE(1970,1,1)</f>
        <v>42390.212025462963</v>
      </c>
      <c r="Q3010" t="s">
        <v>8303</v>
      </c>
      <c r="R3010" s="7">
        <f t="shared" si="187"/>
        <v>116.73076923076923</v>
      </c>
      <c r="S3010" s="12" t="s">
        <v>8316</v>
      </c>
      <c r="T3010" t="s">
        <v>8356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7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9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>
        <f t="shared" ref="N3011:N3074" si="190">E3011/D3011*100</f>
        <v>119.756</v>
      </c>
      <c r="O3011" s="22">
        <f t="shared" si="188"/>
        <v>41939.569907407407</v>
      </c>
      <c r="P3011" s="18">
        <f t="shared" si="189"/>
        <v>41969.611574074079</v>
      </c>
      <c r="Q3011" t="s">
        <v>8303</v>
      </c>
      <c r="R3011" s="7">
        <f t="shared" ref="R3011:R3074" si="191">E3011/L3011</f>
        <v>233.8984375</v>
      </c>
      <c r="S3011" s="12" t="s">
        <v>8316</v>
      </c>
      <c r="T3011" t="s">
        <v>8356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7">
        <v>1500</v>
      </c>
      <c r="E3012">
        <v>2370</v>
      </c>
      <c r="F3012" t="s">
        <v>8219</v>
      </c>
      <c r="G3012" t="s">
        <v>8224</v>
      </c>
      <c r="H3012" t="s">
        <v>8246</v>
      </c>
      <c r="I3012" s="9">
        <v>1424548719</v>
      </c>
      <c r="J3012">
        <v>1419364719</v>
      </c>
      <c r="K3012" t="b">
        <v>0</v>
      </c>
      <c r="L3012">
        <v>15</v>
      </c>
      <c r="M3012" t="b">
        <v>1</v>
      </c>
      <c r="N3012" s="11">
        <f t="shared" si="190"/>
        <v>158</v>
      </c>
      <c r="O3012" s="22">
        <f t="shared" si="188"/>
        <v>41996.832395833335</v>
      </c>
      <c r="P3012" s="18">
        <f t="shared" si="189"/>
        <v>42056.832395833335</v>
      </c>
      <c r="Q3012" t="s">
        <v>8303</v>
      </c>
      <c r="R3012" s="7">
        <f t="shared" si="191"/>
        <v>158</v>
      </c>
      <c r="S3012" s="12" t="s">
        <v>8316</v>
      </c>
      <c r="T3012" t="s">
        <v>8356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7">
        <v>300</v>
      </c>
      <c r="E3013">
        <v>371</v>
      </c>
      <c r="F3013" t="s">
        <v>8219</v>
      </c>
      <c r="G3013" t="s">
        <v>8227</v>
      </c>
      <c r="H3013" t="s">
        <v>8249</v>
      </c>
      <c r="I3013" s="9">
        <v>1450911540</v>
      </c>
      <c r="J3013">
        <v>1448536516</v>
      </c>
      <c r="K3013" t="b">
        <v>0</v>
      </c>
      <c r="L3013">
        <v>25</v>
      </c>
      <c r="M3013" t="b">
        <v>1</v>
      </c>
      <c r="N3013" s="11">
        <f t="shared" si="190"/>
        <v>123.66666666666666</v>
      </c>
      <c r="O3013" s="22">
        <f t="shared" si="188"/>
        <v>42334.468935185185</v>
      </c>
      <c r="P3013" s="18">
        <f t="shared" si="189"/>
        <v>42361.957638888889</v>
      </c>
      <c r="Q3013" t="s">
        <v>8303</v>
      </c>
      <c r="R3013" s="7">
        <f t="shared" si="191"/>
        <v>14.84</v>
      </c>
      <c r="S3013" s="12" t="s">
        <v>8316</v>
      </c>
      <c r="T3013" t="s">
        <v>8356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7">
        <v>4000</v>
      </c>
      <c r="E3014">
        <v>4685</v>
      </c>
      <c r="F3014" t="s">
        <v>8219</v>
      </c>
      <c r="G3014" t="s">
        <v>8224</v>
      </c>
      <c r="H3014" t="s">
        <v>8246</v>
      </c>
      <c r="I3014" s="9">
        <v>1423587130</v>
      </c>
      <c r="J3014">
        <v>1421772730</v>
      </c>
      <c r="K3014" t="b">
        <v>0</v>
      </c>
      <c r="L3014">
        <v>55</v>
      </c>
      <c r="M3014" t="b">
        <v>1</v>
      </c>
      <c r="N3014" s="11">
        <f t="shared" si="190"/>
        <v>117.12499999999999</v>
      </c>
      <c r="O3014" s="22">
        <f t="shared" si="188"/>
        <v>42024.702893518523</v>
      </c>
      <c r="P3014" s="18">
        <f t="shared" si="189"/>
        <v>42045.702893518523</v>
      </c>
      <c r="Q3014" t="s">
        <v>8303</v>
      </c>
      <c r="R3014" s="7">
        <f t="shared" si="191"/>
        <v>85.181818181818187</v>
      </c>
      <c r="S3014" s="12" t="s">
        <v>8316</v>
      </c>
      <c r="T3014" t="s">
        <v>8356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7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9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>
        <f t="shared" si="190"/>
        <v>156.96</v>
      </c>
      <c r="O3015" s="22">
        <f t="shared" si="188"/>
        <v>42146.836215277777</v>
      </c>
      <c r="P3015" s="18">
        <f t="shared" si="189"/>
        <v>42176.836215277777</v>
      </c>
      <c r="Q3015" t="s">
        <v>8303</v>
      </c>
      <c r="R3015" s="7">
        <f t="shared" si="191"/>
        <v>146.69158878504672</v>
      </c>
      <c r="S3015" s="12" t="s">
        <v>8316</v>
      </c>
      <c r="T3015" t="s">
        <v>8356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7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9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>
        <f t="shared" si="190"/>
        <v>113.104</v>
      </c>
      <c r="O3016" s="22">
        <f t="shared" si="188"/>
        <v>41920.123611111114</v>
      </c>
      <c r="P3016" s="18">
        <f t="shared" si="189"/>
        <v>41948.208333333336</v>
      </c>
      <c r="Q3016" t="s">
        <v>8303</v>
      </c>
      <c r="R3016" s="7">
        <f t="shared" si="191"/>
        <v>50.764811490125673</v>
      </c>
      <c r="S3016" s="12" t="s">
        <v>8316</v>
      </c>
      <c r="T3016" t="s">
        <v>8356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7">
        <v>3400</v>
      </c>
      <c r="E3017">
        <v>3508</v>
      </c>
      <c r="F3017" t="s">
        <v>8219</v>
      </c>
      <c r="G3017" t="s">
        <v>8224</v>
      </c>
      <c r="H3017" t="s">
        <v>8246</v>
      </c>
      <c r="I3017" s="9">
        <v>1402459200</v>
      </c>
      <c r="J3017">
        <v>1401125238</v>
      </c>
      <c r="K3017" t="b">
        <v>0</v>
      </c>
      <c r="L3017">
        <v>40</v>
      </c>
      <c r="M3017" t="b">
        <v>1</v>
      </c>
      <c r="N3017" s="11">
        <f t="shared" si="190"/>
        <v>103.17647058823529</v>
      </c>
      <c r="O3017" s="22">
        <f t="shared" si="188"/>
        <v>41785.72729166667</v>
      </c>
      <c r="P3017" s="18">
        <f t="shared" si="189"/>
        <v>41801.166666666664</v>
      </c>
      <c r="Q3017" t="s">
        <v>8303</v>
      </c>
      <c r="R3017" s="7">
        <f t="shared" si="191"/>
        <v>87.7</v>
      </c>
      <c r="S3017" s="12" t="s">
        <v>8316</v>
      </c>
      <c r="T3017" t="s">
        <v>8356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7">
        <v>8500</v>
      </c>
      <c r="E3018">
        <v>8722</v>
      </c>
      <c r="F3018" t="s">
        <v>8219</v>
      </c>
      <c r="G3018" t="s">
        <v>8224</v>
      </c>
      <c r="H3018" t="s">
        <v>8246</v>
      </c>
      <c r="I3018" s="9">
        <v>1405688952</v>
      </c>
      <c r="J3018">
        <v>1400504952</v>
      </c>
      <c r="K3018" t="b">
        <v>0</v>
      </c>
      <c r="L3018">
        <v>36</v>
      </c>
      <c r="M3018" t="b">
        <v>1</v>
      </c>
      <c r="N3018" s="11">
        <f t="shared" si="190"/>
        <v>102.61176470588236</v>
      </c>
      <c r="O3018" s="22">
        <f t="shared" si="188"/>
        <v>41778.548055555555</v>
      </c>
      <c r="P3018" s="18">
        <f t="shared" si="189"/>
        <v>41838.548055555555</v>
      </c>
      <c r="Q3018" t="s">
        <v>8303</v>
      </c>
      <c r="R3018" s="7">
        <f t="shared" si="191"/>
        <v>242.27777777777777</v>
      </c>
      <c r="S3018" s="12" t="s">
        <v>8316</v>
      </c>
      <c r="T3018" t="s">
        <v>8356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7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>
        <f t="shared" si="190"/>
        <v>105.84090909090908</v>
      </c>
      <c r="O3019" s="22">
        <f t="shared" si="188"/>
        <v>41841.850034722222</v>
      </c>
      <c r="P3019" s="18">
        <f t="shared" si="189"/>
        <v>41871.850034722222</v>
      </c>
      <c r="Q3019" t="s">
        <v>8303</v>
      </c>
      <c r="R3019" s="7">
        <f t="shared" si="191"/>
        <v>146.44654088050314</v>
      </c>
      <c r="S3019" s="12" t="s">
        <v>8316</v>
      </c>
      <c r="T3019" t="s">
        <v>8356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7">
        <v>4200</v>
      </c>
      <c r="E3020">
        <v>4230</v>
      </c>
      <c r="F3020" t="s">
        <v>8219</v>
      </c>
      <c r="G3020" t="s">
        <v>8230</v>
      </c>
      <c r="H3020" t="s">
        <v>8249</v>
      </c>
      <c r="I3020" s="9">
        <v>1437429600</v>
      </c>
      <c r="J3020">
        <v>1433747376</v>
      </c>
      <c r="K3020" t="b">
        <v>0</v>
      </c>
      <c r="L3020">
        <v>41</v>
      </c>
      <c r="M3020" t="b">
        <v>1</v>
      </c>
      <c r="N3020" s="11">
        <f t="shared" si="190"/>
        <v>100.71428571428571</v>
      </c>
      <c r="O3020" s="22">
        <f t="shared" si="188"/>
        <v>42163.29833333334</v>
      </c>
      <c r="P3020" s="18">
        <f t="shared" si="189"/>
        <v>42205.916666666672</v>
      </c>
      <c r="Q3020" t="s">
        <v>8303</v>
      </c>
      <c r="R3020" s="7">
        <f t="shared" si="191"/>
        <v>103.17073170731707</v>
      </c>
      <c r="S3020" s="12" t="s">
        <v>8316</v>
      </c>
      <c r="T3020" t="s">
        <v>8356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7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9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>
        <f t="shared" si="190"/>
        <v>121.23333333333332</v>
      </c>
      <c r="O3021" s="22">
        <f t="shared" si="188"/>
        <v>41758.833564814813</v>
      </c>
      <c r="P3021" s="18">
        <f t="shared" si="189"/>
        <v>41786.125</v>
      </c>
      <c r="Q3021" t="s">
        <v>8303</v>
      </c>
      <c r="R3021" s="7">
        <f t="shared" si="191"/>
        <v>80.464601769911511</v>
      </c>
      <c r="S3021" s="12" t="s">
        <v>8316</v>
      </c>
      <c r="T3021" t="s">
        <v>8356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7">
        <v>7000</v>
      </c>
      <c r="E3022">
        <v>7040</v>
      </c>
      <c r="F3022" t="s">
        <v>8219</v>
      </c>
      <c r="G3022" t="s">
        <v>8224</v>
      </c>
      <c r="H3022" t="s">
        <v>8246</v>
      </c>
      <c r="I3022" s="9">
        <v>1439583533</v>
      </c>
      <c r="J3022">
        <v>1434399533</v>
      </c>
      <c r="K3022" t="b">
        <v>0</v>
      </c>
      <c r="L3022">
        <v>30</v>
      </c>
      <c r="M3022" t="b">
        <v>1</v>
      </c>
      <c r="N3022" s="11">
        <f t="shared" si="190"/>
        <v>100.57142857142858</v>
      </c>
      <c r="O3022" s="22">
        <f t="shared" si="188"/>
        <v>42170.846446759257</v>
      </c>
      <c r="P3022" s="18">
        <f t="shared" si="189"/>
        <v>42230.846446759257</v>
      </c>
      <c r="Q3022" t="s">
        <v>8303</v>
      </c>
      <c r="R3022" s="7">
        <f t="shared" si="191"/>
        <v>234.66666666666666</v>
      </c>
      <c r="S3022" s="12" t="s">
        <v>8316</v>
      </c>
      <c r="T3022" t="s">
        <v>8356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7">
        <v>4500</v>
      </c>
      <c r="E3023">
        <v>5221</v>
      </c>
      <c r="F3023" t="s">
        <v>8219</v>
      </c>
      <c r="G3023" t="s">
        <v>8224</v>
      </c>
      <c r="H3023" t="s">
        <v>8246</v>
      </c>
      <c r="I3023" s="9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>
        <f t="shared" si="190"/>
        <v>116.02222222222223</v>
      </c>
      <c r="O3023" s="22">
        <f t="shared" si="188"/>
        <v>42660.618854166663</v>
      </c>
      <c r="P3023" s="18">
        <f t="shared" si="189"/>
        <v>42696.249305555553</v>
      </c>
      <c r="Q3023" t="s">
        <v>8303</v>
      </c>
      <c r="R3023" s="7">
        <f t="shared" si="191"/>
        <v>50.689320388349515</v>
      </c>
      <c r="S3023" s="12" t="s">
        <v>8316</v>
      </c>
      <c r="T3023" t="s">
        <v>8356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7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9">
        <v>1472338409</v>
      </c>
      <c r="J3024">
        <v>1468450409</v>
      </c>
      <c r="K3024" t="b">
        <v>0</v>
      </c>
      <c r="L3024">
        <v>62</v>
      </c>
      <c r="M3024" t="b">
        <v>1</v>
      </c>
      <c r="N3024" s="11">
        <f t="shared" si="190"/>
        <v>100.88</v>
      </c>
      <c r="O3024" s="22">
        <f t="shared" si="188"/>
        <v>42564.95380787037</v>
      </c>
      <c r="P3024" s="18">
        <f t="shared" si="189"/>
        <v>42609.95380787037</v>
      </c>
      <c r="Q3024" t="s">
        <v>8303</v>
      </c>
      <c r="R3024" s="7">
        <f t="shared" si="191"/>
        <v>162.70967741935485</v>
      </c>
      <c r="S3024" s="12" t="s">
        <v>8316</v>
      </c>
      <c r="T3024" t="s">
        <v>8356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7">
        <v>700</v>
      </c>
      <c r="E3025">
        <v>721</v>
      </c>
      <c r="F3025" t="s">
        <v>8219</v>
      </c>
      <c r="G3025" t="s">
        <v>8225</v>
      </c>
      <c r="H3025" t="s">
        <v>8247</v>
      </c>
      <c r="I3025" s="9">
        <v>1434039186</v>
      </c>
      <c r="J3025">
        <v>1430151186</v>
      </c>
      <c r="K3025" t="b">
        <v>0</v>
      </c>
      <c r="L3025">
        <v>6</v>
      </c>
      <c r="M3025" t="b">
        <v>1</v>
      </c>
      <c r="N3025" s="11">
        <f t="shared" si="190"/>
        <v>103</v>
      </c>
      <c r="O3025" s="22">
        <f t="shared" si="188"/>
        <v>42121.675763888896</v>
      </c>
      <c r="P3025" s="18">
        <f t="shared" si="189"/>
        <v>42166.675763888896</v>
      </c>
      <c r="Q3025" t="s">
        <v>8303</v>
      </c>
      <c r="R3025" s="7">
        <f t="shared" si="191"/>
        <v>120.16666666666667</v>
      </c>
      <c r="S3025" s="12" t="s">
        <v>8316</v>
      </c>
      <c r="T3025" t="s">
        <v>8356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7">
        <v>5000</v>
      </c>
      <c r="E3026">
        <v>12321</v>
      </c>
      <c r="F3026" t="s">
        <v>8219</v>
      </c>
      <c r="G3026" t="s">
        <v>8224</v>
      </c>
      <c r="H3026" t="s">
        <v>8246</v>
      </c>
      <c r="I3026" s="9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>
        <f t="shared" si="190"/>
        <v>246.42</v>
      </c>
      <c r="O3026" s="22">
        <f t="shared" si="188"/>
        <v>41158.993923611109</v>
      </c>
      <c r="P3026" s="18">
        <f t="shared" si="189"/>
        <v>41188.993923611109</v>
      </c>
      <c r="Q3026" t="s">
        <v>8303</v>
      </c>
      <c r="R3026" s="7">
        <f t="shared" si="191"/>
        <v>67.697802197802204</v>
      </c>
      <c r="S3026" s="12" t="s">
        <v>8316</v>
      </c>
      <c r="T3026" t="s">
        <v>8356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7">
        <v>2500</v>
      </c>
      <c r="E3027">
        <v>7555</v>
      </c>
      <c r="F3027" t="s">
        <v>8219</v>
      </c>
      <c r="G3027" t="s">
        <v>8225</v>
      </c>
      <c r="H3027" t="s">
        <v>8247</v>
      </c>
      <c r="I3027" s="9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>
        <f t="shared" si="190"/>
        <v>302.2</v>
      </c>
      <c r="O3027" s="22">
        <f t="shared" si="188"/>
        <v>41761.509409722225</v>
      </c>
      <c r="P3027" s="18">
        <f t="shared" si="189"/>
        <v>41789.666666666664</v>
      </c>
      <c r="Q3027" t="s">
        <v>8303</v>
      </c>
      <c r="R3027" s="7">
        <f t="shared" si="191"/>
        <v>52.103448275862071</v>
      </c>
      <c r="S3027" s="12" t="s">
        <v>8316</v>
      </c>
      <c r="T3027" t="s">
        <v>8356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7">
        <v>900</v>
      </c>
      <c r="E3028">
        <v>1290</v>
      </c>
      <c r="F3028" t="s">
        <v>8219</v>
      </c>
      <c r="G3028" t="s">
        <v>8225</v>
      </c>
      <c r="H3028" t="s">
        <v>8247</v>
      </c>
      <c r="I3028" s="9">
        <v>1488538892</v>
      </c>
      <c r="J3028">
        <v>1487329292</v>
      </c>
      <c r="K3028" t="b">
        <v>0</v>
      </c>
      <c r="L3028">
        <v>25</v>
      </c>
      <c r="M3028" t="b">
        <v>1</v>
      </c>
      <c r="N3028" s="11">
        <f t="shared" si="190"/>
        <v>143.33333333333334</v>
      </c>
      <c r="O3028" s="22">
        <f t="shared" si="188"/>
        <v>42783.459398148145</v>
      </c>
      <c r="P3028" s="18">
        <f t="shared" si="189"/>
        <v>42797.459398148145</v>
      </c>
      <c r="Q3028" t="s">
        <v>8303</v>
      </c>
      <c r="R3028" s="7">
        <f t="shared" si="191"/>
        <v>51.6</v>
      </c>
      <c r="S3028" s="12" t="s">
        <v>8316</v>
      </c>
      <c r="T3028" t="s">
        <v>8356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7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>
        <f t="shared" si="190"/>
        <v>131.44</v>
      </c>
      <c r="O3029" s="22">
        <f t="shared" si="188"/>
        <v>42053.704293981486</v>
      </c>
      <c r="P3029" s="18">
        <f t="shared" si="189"/>
        <v>42083.662627314814</v>
      </c>
      <c r="Q3029" t="s">
        <v>8303</v>
      </c>
      <c r="R3029" s="7">
        <f t="shared" si="191"/>
        <v>164.3</v>
      </c>
      <c r="S3029" s="12" t="s">
        <v>8316</v>
      </c>
      <c r="T3029" t="s">
        <v>8356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7">
        <v>5000</v>
      </c>
      <c r="E3030">
        <v>8401</v>
      </c>
      <c r="F3030" t="s">
        <v>8219</v>
      </c>
      <c r="G3030" t="s">
        <v>8224</v>
      </c>
      <c r="H3030" t="s">
        <v>8246</v>
      </c>
      <c r="I3030" s="9">
        <v>1471242025</v>
      </c>
      <c r="J3030">
        <v>1468650025</v>
      </c>
      <c r="K3030" t="b">
        <v>0</v>
      </c>
      <c r="L3030">
        <v>99</v>
      </c>
      <c r="M3030" t="b">
        <v>1</v>
      </c>
      <c r="N3030" s="11">
        <f t="shared" si="190"/>
        <v>168.01999999999998</v>
      </c>
      <c r="O3030" s="22">
        <f t="shared" si="188"/>
        <v>42567.264178240745</v>
      </c>
      <c r="P3030" s="18">
        <f t="shared" si="189"/>
        <v>42597.264178240745</v>
      </c>
      <c r="Q3030" t="s">
        <v>8303</v>
      </c>
      <c r="R3030" s="7">
        <f t="shared" si="191"/>
        <v>84.858585858585855</v>
      </c>
      <c r="S3030" s="12" t="s">
        <v>8316</v>
      </c>
      <c r="T3030" t="s">
        <v>8356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7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9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>
        <f t="shared" si="190"/>
        <v>109.67666666666666</v>
      </c>
      <c r="O3031" s="22">
        <f t="shared" si="188"/>
        <v>41932.708877314813</v>
      </c>
      <c r="P3031" s="18">
        <f t="shared" si="189"/>
        <v>41961.190972222219</v>
      </c>
      <c r="Q3031" t="s">
        <v>8303</v>
      </c>
      <c r="R3031" s="7">
        <f t="shared" si="191"/>
        <v>94.548850574712645</v>
      </c>
      <c r="S3031" s="12" t="s">
        <v>8316</v>
      </c>
      <c r="T3031" t="s">
        <v>8356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7">
        <v>1750</v>
      </c>
      <c r="E3032">
        <v>1867</v>
      </c>
      <c r="F3032" t="s">
        <v>8219</v>
      </c>
      <c r="G3032" t="s">
        <v>8224</v>
      </c>
      <c r="H3032" t="s">
        <v>8246</v>
      </c>
      <c r="I3032" s="9">
        <v>1442426171</v>
      </c>
      <c r="J3032">
        <v>1439834171</v>
      </c>
      <c r="K3032" t="b">
        <v>0</v>
      </c>
      <c r="L3032">
        <v>41</v>
      </c>
      <c r="M3032" t="b">
        <v>1</v>
      </c>
      <c r="N3032" s="11">
        <f t="shared" si="190"/>
        <v>106.6857142857143</v>
      </c>
      <c r="O3032" s="22">
        <f t="shared" si="188"/>
        <v>42233.747349537036</v>
      </c>
      <c r="P3032" s="18">
        <f t="shared" si="189"/>
        <v>42263.747349537036</v>
      </c>
      <c r="Q3032" t="s">
        <v>8303</v>
      </c>
      <c r="R3032" s="7">
        <f t="shared" si="191"/>
        <v>45.536585365853661</v>
      </c>
      <c r="S3032" s="12" t="s">
        <v>8316</v>
      </c>
      <c r="T3032" t="s">
        <v>8356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7">
        <v>1500</v>
      </c>
      <c r="E3033">
        <v>1500</v>
      </c>
      <c r="F3033" t="s">
        <v>8219</v>
      </c>
      <c r="G3033" t="s">
        <v>8224</v>
      </c>
      <c r="H3033" t="s">
        <v>8246</v>
      </c>
      <c r="I3033" s="9">
        <v>1476479447</v>
      </c>
      <c r="J3033">
        <v>1471295447</v>
      </c>
      <c r="K3033" t="b">
        <v>0</v>
      </c>
      <c r="L3033">
        <v>29</v>
      </c>
      <c r="M3033" t="b">
        <v>1</v>
      </c>
      <c r="N3033" s="11">
        <f t="shared" si="190"/>
        <v>100</v>
      </c>
      <c r="O3033" s="22">
        <f t="shared" si="188"/>
        <v>42597.882488425923</v>
      </c>
      <c r="P3033" s="18">
        <f t="shared" si="189"/>
        <v>42657.882488425923</v>
      </c>
      <c r="Q3033" t="s">
        <v>8303</v>
      </c>
      <c r="R3033" s="7">
        <f t="shared" si="191"/>
        <v>51.724137931034484</v>
      </c>
      <c r="S3033" s="12" t="s">
        <v>8316</v>
      </c>
      <c r="T3033" t="s">
        <v>8356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7">
        <v>1000</v>
      </c>
      <c r="E3034">
        <v>1272</v>
      </c>
      <c r="F3034" t="s">
        <v>8219</v>
      </c>
      <c r="G3034" t="s">
        <v>8224</v>
      </c>
      <c r="H3034" t="s">
        <v>8246</v>
      </c>
      <c r="I3034" s="9">
        <v>1441933459</v>
      </c>
      <c r="J3034">
        <v>1439341459</v>
      </c>
      <c r="K3034" t="b">
        <v>0</v>
      </c>
      <c r="L3034">
        <v>25</v>
      </c>
      <c r="M3034" t="b">
        <v>1</v>
      </c>
      <c r="N3034" s="11">
        <f t="shared" si="190"/>
        <v>127.2</v>
      </c>
      <c r="O3034" s="22">
        <f t="shared" si="188"/>
        <v>42228.044664351852</v>
      </c>
      <c r="P3034" s="18">
        <f t="shared" si="189"/>
        <v>42258.044664351852</v>
      </c>
      <c r="Q3034" t="s">
        <v>8303</v>
      </c>
      <c r="R3034" s="7">
        <f t="shared" si="191"/>
        <v>50.88</v>
      </c>
      <c r="S3034" s="12" t="s">
        <v>8316</v>
      </c>
      <c r="T3034" t="s">
        <v>8356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7">
        <v>3000</v>
      </c>
      <c r="E3035">
        <v>4396</v>
      </c>
      <c r="F3035" t="s">
        <v>8219</v>
      </c>
      <c r="G3035" t="s">
        <v>8224</v>
      </c>
      <c r="H3035" t="s">
        <v>8246</v>
      </c>
      <c r="I3035" s="9">
        <v>1471487925</v>
      </c>
      <c r="J3035">
        <v>1468895925</v>
      </c>
      <c r="K3035" t="b">
        <v>0</v>
      </c>
      <c r="L3035">
        <v>23</v>
      </c>
      <c r="M3035" t="b">
        <v>1</v>
      </c>
      <c r="N3035" s="11">
        <f t="shared" si="190"/>
        <v>146.53333333333333</v>
      </c>
      <c r="O3035" s="22">
        <f t="shared" si="188"/>
        <v>42570.110243055555</v>
      </c>
      <c r="P3035" s="18">
        <f t="shared" si="189"/>
        <v>42600.110243055555</v>
      </c>
      <c r="Q3035" t="s">
        <v>8303</v>
      </c>
      <c r="R3035" s="7">
        <f t="shared" si="191"/>
        <v>191.13043478260869</v>
      </c>
      <c r="S3035" s="12" t="s">
        <v>8316</v>
      </c>
      <c r="T3035" t="s">
        <v>8356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7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9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>
        <f t="shared" si="190"/>
        <v>112.53599999999999</v>
      </c>
      <c r="O3036" s="22">
        <f t="shared" si="188"/>
        <v>42644.535358796296</v>
      </c>
      <c r="P3036" s="18">
        <f t="shared" si="189"/>
        <v>42675.165972222225</v>
      </c>
      <c r="Q3036" t="s">
        <v>8303</v>
      </c>
      <c r="R3036" s="7">
        <f t="shared" si="191"/>
        <v>89.314285714285717</v>
      </c>
      <c r="S3036" s="12" t="s">
        <v>8316</v>
      </c>
      <c r="T3036" t="s">
        <v>8356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9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>
        <f t="shared" si="190"/>
        <v>108.78684000000001</v>
      </c>
      <c r="O3037" s="22">
        <f t="shared" si="188"/>
        <v>41368.560289351852</v>
      </c>
      <c r="P3037" s="18">
        <f t="shared" si="189"/>
        <v>41398.560289351852</v>
      </c>
      <c r="Q3037" t="s">
        <v>8303</v>
      </c>
      <c r="R3037" s="7">
        <f t="shared" si="191"/>
        <v>88.588631921824103</v>
      </c>
      <c r="S3037" s="12" t="s">
        <v>8316</v>
      </c>
      <c r="T3037" t="s">
        <v>8356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7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9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>
        <f t="shared" si="190"/>
        <v>126.732</v>
      </c>
      <c r="O3038" s="22">
        <f t="shared" si="188"/>
        <v>41466.785231481481</v>
      </c>
      <c r="P3038" s="18">
        <f t="shared" si="189"/>
        <v>41502.499305555553</v>
      </c>
      <c r="Q3038" t="s">
        <v>8303</v>
      </c>
      <c r="R3038" s="7">
        <f t="shared" si="191"/>
        <v>96.300911854103347</v>
      </c>
      <c r="S3038" s="12" t="s">
        <v>8316</v>
      </c>
      <c r="T3038" t="s">
        <v>8356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7">
        <v>500</v>
      </c>
      <c r="E3039">
        <v>1066</v>
      </c>
      <c r="F3039" t="s">
        <v>8219</v>
      </c>
      <c r="G3039" t="s">
        <v>8224</v>
      </c>
      <c r="H3039" t="s">
        <v>8246</v>
      </c>
      <c r="I3039" s="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>
        <f t="shared" si="190"/>
        <v>213.20000000000002</v>
      </c>
      <c r="O3039" s="22">
        <f t="shared" si="188"/>
        <v>40378.893206018518</v>
      </c>
      <c r="P3039" s="18">
        <f t="shared" si="189"/>
        <v>40453.207638888889</v>
      </c>
      <c r="Q3039" t="s">
        <v>8303</v>
      </c>
      <c r="R3039" s="7">
        <f t="shared" si="191"/>
        <v>33.3125</v>
      </c>
      <c r="S3039" s="12" t="s">
        <v>8316</v>
      </c>
      <c r="T3039" t="s">
        <v>8356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7">
        <v>1000</v>
      </c>
      <c r="E3040">
        <v>1005</v>
      </c>
      <c r="F3040" t="s">
        <v>8219</v>
      </c>
      <c r="G3040" t="s">
        <v>8224</v>
      </c>
      <c r="H3040" t="s">
        <v>8246</v>
      </c>
      <c r="I3040" s="9">
        <v>1457071397</v>
      </c>
      <c r="J3040">
        <v>1451887397</v>
      </c>
      <c r="K3040" t="b">
        <v>0</v>
      </c>
      <c r="L3040">
        <v>27</v>
      </c>
      <c r="M3040" t="b">
        <v>1</v>
      </c>
      <c r="N3040" s="11">
        <f t="shared" si="190"/>
        <v>100.49999999999999</v>
      </c>
      <c r="O3040" s="22">
        <f t="shared" si="188"/>
        <v>42373.252280092594</v>
      </c>
      <c r="P3040" s="18">
        <f t="shared" si="189"/>
        <v>42433.252280092594</v>
      </c>
      <c r="Q3040" t="s">
        <v>8303</v>
      </c>
      <c r="R3040" s="7">
        <f t="shared" si="191"/>
        <v>37.222222222222221</v>
      </c>
      <c r="S3040" s="12" t="s">
        <v>8316</v>
      </c>
      <c r="T3040" t="s">
        <v>8356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7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9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>
        <f t="shared" si="190"/>
        <v>108.71389999999998</v>
      </c>
      <c r="O3041" s="22">
        <f t="shared" si="188"/>
        <v>41610.794421296298</v>
      </c>
      <c r="P3041" s="18">
        <f t="shared" si="189"/>
        <v>41637.332638888889</v>
      </c>
      <c r="Q3041" t="s">
        <v>8303</v>
      </c>
      <c r="R3041" s="7">
        <f t="shared" si="191"/>
        <v>92.130423728813554</v>
      </c>
      <c r="S3041" s="12" t="s">
        <v>8316</v>
      </c>
      <c r="T3041" t="s">
        <v>8356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7">
        <v>3000</v>
      </c>
      <c r="E3042">
        <v>3225</v>
      </c>
      <c r="F3042" t="s">
        <v>8219</v>
      </c>
      <c r="G3042" t="s">
        <v>8224</v>
      </c>
      <c r="H3042" t="s">
        <v>8246</v>
      </c>
      <c r="I3042" s="9">
        <v>1435359600</v>
      </c>
      <c r="J3042">
        <v>1434999621</v>
      </c>
      <c r="K3042" t="b">
        <v>0</v>
      </c>
      <c r="L3042">
        <v>42</v>
      </c>
      <c r="M3042" t="b">
        <v>1</v>
      </c>
      <c r="N3042" s="11">
        <f t="shared" si="190"/>
        <v>107.5</v>
      </c>
      <c r="O3042" s="22">
        <f t="shared" si="188"/>
        <v>42177.791909722218</v>
      </c>
      <c r="P3042" s="18">
        <f t="shared" si="189"/>
        <v>42181.958333333328</v>
      </c>
      <c r="Q3042" t="s">
        <v>8303</v>
      </c>
      <c r="R3042" s="7">
        <f t="shared" si="191"/>
        <v>76.785714285714292</v>
      </c>
      <c r="S3042" s="12" t="s">
        <v>8316</v>
      </c>
      <c r="T3042" t="s">
        <v>8356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7">
        <v>8300</v>
      </c>
      <c r="E3043">
        <v>9170</v>
      </c>
      <c r="F3043" t="s">
        <v>8219</v>
      </c>
      <c r="G3043" t="s">
        <v>8224</v>
      </c>
      <c r="H3043" t="s">
        <v>8246</v>
      </c>
      <c r="I3043" s="9">
        <v>1453323048</v>
      </c>
      <c r="J3043">
        <v>1450731048</v>
      </c>
      <c r="K3043" t="b">
        <v>0</v>
      </c>
      <c r="L3043">
        <v>95</v>
      </c>
      <c r="M3043" t="b">
        <v>1</v>
      </c>
      <c r="N3043" s="11">
        <f t="shared" si="190"/>
        <v>110.48192771084338</v>
      </c>
      <c r="O3043" s="22">
        <f t="shared" si="188"/>
        <v>42359.868611111116</v>
      </c>
      <c r="P3043" s="18">
        <f t="shared" si="189"/>
        <v>42389.868611111116</v>
      </c>
      <c r="Q3043" t="s">
        <v>8303</v>
      </c>
      <c r="R3043" s="7">
        <f t="shared" si="191"/>
        <v>96.526315789473685</v>
      </c>
      <c r="S3043" s="12" t="s">
        <v>8316</v>
      </c>
      <c r="T3043" t="s">
        <v>8356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7">
        <v>1500</v>
      </c>
      <c r="E3044">
        <v>1920</v>
      </c>
      <c r="F3044" t="s">
        <v>8219</v>
      </c>
      <c r="G3044" t="s">
        <v>8225</v>
      </c>
      <c r="H3044" t="s">
        <v>8247</v>
      </c>
      <c r="I3044" s="9">
        <v>1444149047</v>
      </c>
      <c r="J3044">
        <v>1441557047</v>
      </c>
      <c r="K3044" t="b">
        <v>0</v>
      </c>
      <c r="L3044">
        <v>37</v>
      </c>
      <c r="M3044" t="b">
        <v>1</v>
      </c>
      <c r="N3044" s="11">
        <f t="shared" si="190"/>
        <v>128</v>
      </c>
      <c r="O3044" s="22">
        <f t="shared" si="188"/>
        <v>42253.688043981485</v>
      </c>
      <c r="P3044" s="18">
        <f t="shared" si="189"/>
        <v>42283.688043981485</v>
      </c>
      <c r="Q3044" t="s">
        <v>8303</v>
      </c>
      <c r="R3044" s="7">
        <f t="shared" si="191"/>
        <v>51.891891891891895</v>
      </c>
      <c r="S3044" s="12" t="s">
        <v>8316</v>
      </c>
      <c r="T3044" t="s">
        <v>8356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7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9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>
        <f t="shared" si="190"/>
        <v>110.00666666666667</v>
      </c>
      <c r="O3045" s="22">
        <f t="shared" si="188"/>
        <v>42083.070590277777</v>
      </c>
      <c r="P3045" s="18">
        <f t="shared" si="189"/>
        <v>42110.118055555555</v>
      </c>
      <c r="Q3045" t="s">
        <v>8303</v>
      </c>
      <c r="R3045" s="7">
        <f t="shared" si="191"/>
        <v>128.9140625</v>
      </c>
      <c r="S3045" s="12" t="s">
        <v>8316</v>
      </c>
      <c r="T3045" t="s">
        <v>8356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7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9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>
        <f t="shared" si="190"/>
        <v>109.34166666666667</v>
      </c>
      <c r="O3046" s="22">
        <f t="shared" si="188"/>
        <v>42387.7268287037</v>
      </c>
      <c r="P3046" s="18">
        <f t="shared" si="189"/>
        <v>42402.7268287037</v>
      </c>
      <c r="Q3046" t="s">
        <v>8303</v>
      </c>
      <c r="R3046" s="7">
        <f t="shared" si="191"/>
        <v>84.108974358974365</v>
      </c>
      <c r="S3046" s="12" t="s">
        <v>8316</v>
      </c>
      <c r="T3046" t="s">
        <v>8356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9">
        <v>1408679055</v>
      </c>
      <c r="J3047">
        <v>1406087055</v>
      </c>
      <c r="K3047" t="b">
        <v>0</v>
      </c>
      <c r="L3047">
        <v>64</v>
      </c>
      <c r="M3047" t="b">
        <v>1</v>
      </c>
      <c r="N3047" s="11">
        <f t="shared" si="190"/>
        <v>132.70650000000001</v>
      </c>
      <c r="O3047" s="22">
        <f t="shared" si="188"/>
        <v>41843.155729166669</v>
      </c>
      <c r="P3047" s="18">
        <f t="shared" si="189"/>
        <v>41873.155729166669</v>
      </c>
      <c r="Q3047" t="s">
        <v>8303</v>
      </c>
      <c r="R3047" s="7">
        <f t="shared" si="191"/>
        <v>82.941562500000003</v>
      </c>
      <c r="S3047" s="12" t="s">
        <v>8316</v>
      </c>
      <c r="T3047" t="s">
        <v>8356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7">
        <v>7900</v>
      </c>
      <c r="E3048">
        <v>15077</v>
      </c>
      <c r="F3048" t="s">
        <v>8219</v>
      </c>
      <c r="G3048" t="s">
        <v>8224</v>
      </c>
      <c r="H3048" t="s">
        <v>8246</v>
      </c>
      <c r="I3048" s="9">
        <v>1410324720</v>
      </c>
      <c r="J3048">
        <v>1407784586</v>
      </c>
      <c r="K3048" t="b">
        <v>0</v>
      </c>
      <c r="L3048">
        <v>58</v>
      </c>
      <c r="M3048" t="b">
        <v>1</v>
      </c>
      <c r="N3048" s="11">
        <f t="shared" si="190"/>
        <v>190.84810126582278</v>
      </c>
      <c r="O3048" s="22">
        <f t="shared" si="188"/>
        <v>41862.803078703706</v>
      </c>
      <c r="P3048" s="18">
        <f t="shared" si="189"/>
        <v>41892.202777777777</v>
      </c>
      <c r="Q3048" t="s">
        <v>8303</v>
      </c>
      <c r="R3048" s="7">
        <f t="shared" si="191"/>
        <v>259.94827586206895</v>
      </c>
      <c r="S3048" s="12" t="s">
        <v>8316</v>
      </c>
      <c r="T3048" t="s">
        <v>8356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7">
        <v>500</v>
      </c>
      <c r="E3049">
        <v>745</v>
      </c>
      <c r="F3049" t="s">
        <v>8219</v>
      </c>
      <c r="G3049" t="s">
        <v>8224</v>
      </c>
      <c r="H3049" t="s">
        <v>8246</v>
      </c>
      <c r="I3049" s="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>
        <f t="shared" si="190"/>
        <v>149</v>
      </c>
      <c r="O3049" s="22">
        <f t="shared" si="188"/>
        <v>42443.989050925928</v>
      </c>
      <c r="P3049" s="18">
        <f t="shared" si="189"/>
        <v>42487.552777777775</v>
      </c>
      <c r="Q3049" t="s">
        <v>8303</v>
      </c>
      <c r="R3049" s="7">
        <f t="shared" si="191"/>
        <v>37.25</v>
      </c>
      <c r="S3049" s="12" t="s">
        <v>8316</v>
      </c>
      <c r="T3049" t="s">
        <v>8356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7">
        <v>5000</v>
      </c>
      <c r="E3050">
        <v>8320</v>
      </c>
      <c r="F3050" t="s">
        <v>8219</v>
      </c>
      <c r="G3050" t="s">
        <v>8224</v>
      </c>
      <c r="H3050" t="s">
        <v>8246</v>
      </c>
      <c r="I3050" s="9">
        <v>1420060920</v>
      </c>
      <c r="J3050">
        <v>1417556262</v>
      </c>
      <c r="K3050" t="b">
        <v>0</v>
      </c>
      <c r="L3050">
        <v>47</v>
      </c>
      <c r="M3050" t="b">
        <v>1</v>
      </c>
      <c r="N3050" s="11">
        <f t="shared" si="190"/>
        <v>166.4</v>
      </c>
      <c r="O3050" s="22">
        <f t="shared" si="188"/>
        <v>41975.901180555549</v>
      </c>
      <c r="P3050" s="18">
        <f t="shared" si="189"/>
        <v>42004.890277777777</v>
      </c>
      <c r="Q3050" t="s">
        <v>8303</v>
      </c>
      <c r="R3050" s="7">
        <f t="shared" si="191"/>
        <v>177.02127659574469</v>
      </c>
      <c r="S3050" s="12" t="s">
        <v>8316</v>
      </c>
      <c r="T3050" t="s">
        <v>8356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7">
        <v>3750</v>
      </c>
      <c r="E3051">
        <v>4000</v>
      </c>
      <c r="F3051" t="s">
        <v>8219</v>
      </c>
      <c r="G3051" t="s">
        <v>8224</v>
      </c>
      <c r="H3051" t="s">
        <v>8246</v>
      </c>
      <c r="I3051" s="9">
        <v>1434241255</v>
      </c>
      <c r="J3051">
        <v>1431649255</v>
      </c>
      <c r="K3051" t="b">
        <v>0</v>
      </c>
      <c r="L3051">
        <v>54</v>
      </c>
      <c r="M3051" t="b">
        <v>1</v>
      </c>
      <c r="N3051" s="11">
        <f t="shared" si="190"/>
        <v>106.66666666666667</v>
      </c>
      <c r="O3051" s="22">
        <f t="shared" si="188"/>
        <v>42139.014525462961</v>
      </c>
      <c r="P3051" s="18">
        <f t="shared" si="189"/>
        <v>42169.014525462961</v>
      </c>
      <c r="Q3051" t="s">
        <v>8303</v>
      </c>
      <c r="R3051" s="7">
        <f t="shared" si="191"/>
        <v>74.074074074074076</v>
      </c>
      <c r="S3051" s="12" t="s">
        <v>8316</v>
      </c>
      <c r="T3051" t="s">
        <v>8356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7">
        <v>600</v>
      </c>
      <c r="E3052">
        <v>636</v>
      </c>
      <c r="F3052" t="s">
        <v>8219</v>
      </c>
      <c r="G3052" t="s">
        <v>8224</v>
      </c>
      <c r="H3052" t="s">
        <v>8246</v>
      </c>
      <c r="I3052" s="9">
        <v>1462420960</v>
      </c>
      <c r="J3052">
        <v>1459828960</v>
      </c>
      <c r="K3052" t="b">
        <v>0</v>
      </c>
      <c r="L3052">
        <v>9</v>
      </c>
      <c r="M3052" t="b">
        <v>1</v>
      </c>
      <c r="N3052" s="11">
        <f t="shared" si="190"/>
        <v>106</v>
      </c>
      <c r="O3052" s="22">
        <f t="shared" si="188"/>
        <v>42465.16851851852</v>
      </c>
      <c r="P3052" s="18">
        <f t="shared" si="189"/>
        <v>42495.16851851852</v>
      </c>
      <c r="Q3052" t="s">
        <v>8303</v>
      </c>
      <c r="R3052" s="7">
        <f t="shared" si="191"/>
        <v>70.666666666666671</v>
      </c>
      <c r="S3052" s="12" t="s">
        <v>8316</v>
      </c>
      <c r="T3052" t="s">
        <v>8356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7">
        <v>3500</v>
      </c>
      <c r="E3053">
        <v>827</v>
      </c>
      <c r="F3053" t="s">
        <v>8221</v>
      </c>
      <c r="G3053" t="s">
        <v>8225</v>
      </c>
      <c r="H3053" t="s">
        <v>8247</v>
      </c>
      <c r="I3053" s="9">
        <v>1486547945</v>
      </c>
      <c r="J3053">
        <v>1483955945</v>
      </c>
      <c r="K3053" t="b">
        <v>1</v>
      </c>
      <c r="L3053">
        <v>35</v>
      </c>
      <c r="M3053" t="b">
        <v>0</v>
      </c>
      <c r="N3053" s="11">
        <f t="shared" si="190"/>
        <v>23.62857142857143</v>
      </c>
      <c r="O3053" s="22">
        <f t="shared" si="188"/>
        <v>42744.416030092587</v>
      </c>
      <c r="P3053" s="18">
        <f t="shared" si="189"/>
        <v>42774.416030092587</v>
      </c>
      <c r="Q3053" t="s">
        <v>8303</v>
      </c>
      <c r="R3053" s="7">
        <f t="shared" si="191"/>
        <v>23.62857142857143</v>
      </c>
      <c r="S3053" s="12" t="s">
        <v>8316</v>
      </c>
      <c r="T3053" t="s">
        <v>8356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7">
        <v>50000</v>
      </c>
      <c r="E3054">
        <v>75</v>
      </c>
      <c r="F3054" t="s">
        <v>8221</v>
      </c>
      <c r="G3054" t="s">
        <v>8224</v>
      </c>
      <c r="H3054" t="s">
        <v>8246</v>
      </c>
      <c r="I3054" s="9">
        <v>1432828740</v>
      </c>
      <c r="J3054">
        <v>1430237094</v>
      </c>
      <c r="K3054" t="b">
        <v>0</v>
      </c>
      <c r="L3054">
        <v>2</v>
      </c>
      <c r="M3054" t="b">
        <v>0</v>
      </c>
      <c r="N3054" s="11">
        <f t="shared" si="190"/>
        <v>0.15</v>
      </c>
      <c r="O3054" s="22">
        <f t="shared" si="188"/>
        <v>42122.670069444444</v>
      </c>
      <c r="P3054" s="18">
        <f t="shared" si="189"/>
        <v>42152.665972222225</v>
      </c>
      <c r="Q3054" t="s">
        <v>8303</v>
      </c>
      <c r="R3054" s="7">
        <f t="shared" si="191"/>
        <v>37.5</v>
      </c>
      <c r="S3054" s="12" t="s">
        <v>8316</v>
      </c>
      <c r="T3054" t="s">
        <v>8356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7">
        <v>10000</v>
      </c>
      <c r="E3055">
        <v>40</v>
      </c>
      <c r="F3055" t="s">
        <v>8221</v>
      </c>
      <c r="G3055" t="s">
        <v>8224</v>
      </c>
      <c r="H3055" t="s">
        <v>8246</v>
      </c>
      <c r="I3055" s="9">
        <v>1412222340</v>
      </c>
      <c r="J3055">
        <v>1407781013</v>
      </c>
      <c r="K3055" t="b">
        <v>0</v>
      </c>
      <c r="L3055">
        <v>3</v>
      </c>
      <c r="M3055" t="b">
        <v>0</v>
      </c>
      <c r="N3055" s="11">
        <f t="shared" si="190"/>
        <v>0.4</v>
      </c>
      <c r="O3055" s="22">
        <f t="shared" si="188"/>
        <v>41862.761724537035</v>
      </c>
      <c r="P3055" s="18">
        <f t="shared" si="189"/>
        <v>41914.165972222225</v>
      </c>
      <c r="Q3055" t="s">
        <v>8303</v>
      </c>
      <c r="R3055" s="7">
        <f t="shared" si="191"/>
        <v>13.333333333333334</v>
      </c>
      <c r="S3055" s="12" t="s">
        <v>8316</v>
      </c>
      <c r="T3055" t="s">
        <v>8356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7">
        <v>300</v>
      </c>
      <c r="E3056">
        <v>0</v>
      </c>
      <c r="F3056" t="s">
        <v>8221</v>
      </c>
      <c r="G3056" t="s">
        <v>8224</v>
      </c>
      <c r="H3056" t="s">
        <v>8246</v>
      </c>
      <c r="I3056" s="9">
        <v>1425258240</v>
      </c>
      <c r="J3056">
        <v>1422043154</v>
      </c>
      <c r="K3056" t="b">
        <v>0</v>
      </c>
      <c r="L3056">
        <v>0</v>
      </c>
      <c r="M3056" t="b">
        <v>0</v>
      </c>
      <c r="N3056" s="11">
        <f t="shared" si="190"/>
        <v>0</v>
      </c>
      <c r="O3056" s="22">
        <f t="shared" si="188"/>
        <v>42027.832800925928</v>
      </c>
      <c r="P3056" s="18">
        <f t="shared" si="189"/>
        <v>42065.044444444444</v>
      </c>
      <c r="Q3056" t="s">
        <v>8303</v>
      </c>
      <c r="R3056" s="7" t="e">
        <f t="shared" si="191"/>
        <v>#DIV/0!</v>
      </c>
      <c r="S3056" s="12" t="s">
        <v>8316</v>
      </c>
      <c r="T3056" t="s">
        <v>8356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7">
        <v>20000</v>
      </c>
      <c r="E3057">
        <v>1</v>
      </c>
      <c r="F3057" t="s">
        <v>8221</v>
      </c>
      <c r="G3057" t="s">
        <v>8224</v>
      </c>
      <c r="H3057" t="s">
        <v>8246</v>
      </c>
      <c r="I3057" s="9">
        <v>1420844390</v>
      </c>
      <c r="J3057">
        <v>1415660390</v>
      </c>
      <c r="K3057" t="b">
        <v>0</v>
      </c>
      <c r="L3057">
        <v>1</v>
      </c>
      <c r="M3057" t="b">
        <v>0</v>
      </c>
      <c r="N3057" s="11">
        <f t="shared" si="190"/>
        <v>5.0000000000000001E-3</v>
      </c>
      <c r="O3057" s="22">
        <f t="shared" si="188"/>
        <v>41953.95821759259</v>
      </c>
      <c r="P3057" s="18">
        <f t="shared" si="189"/>
        <v>42013.95821759259</v>
      </c>
      <c r="Q3057" t="s">
        <v>8303</v>
      </c>
      <c r="R3057" s="7">
        <f t="shared" si="191"/>
        <v>1</v>
      </c>
      <c r="S3057" s="12" t="s">
        <v>8316</v>
      </c>
      <c r="T3057" t="s">
        <v>8356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7">
        <v>25000</v>
      </c>
      <c r="E3058">
        <v>0</v>
      </c>
      <c r="F3058" t="s">
        <v>8221</v>
      </c>
      <c r="G3058" t="s">
        <v>8224</v>
      </c>
      <c r="H3058" t="s">
        <v>8246</v>
      </c>
      <c r="I3058" s="9">
        <v>1412003784</v>
      </c>
      <c r="J3058">
        <v>1406819784</v>
      </c>
      <c r="K3058" t="b">
        <v>0</v>
      </c>
      <c r="L3058">
        <v>0</v>
      </c>
      <c r="M3058" t="b">
        <v>0</v>
      </c>
      <c r="N3058" s="11">
        <f t="shared" si="190"/>
        <v>0</v>
      </c>
      <c r="O3058" s="22">
        <f t="shared" si="188"/>
        <v>41851.636388888888</v>
      </c>
      <c r="P3058" s="18">
        <f t="shared" si="189"/>
        <v>41911.636388888888</v>
      </c>
      <c r="Q3058" t="s">
        <v>8303</v>
      </c>
      <c r="R3058" s="7" t="e">
        <f t="shared" si="191"/>
        <v>#DIV/0!</v>
      </c>
      <c r="S3058" s="12" t="s">
        <v>8316</v>
      </c>
      <c r="T3058" t="s">
        <v>8356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7">
        <v>50000</v>
      </c>
      <c r="E3059">
        <v>0</v>
      </c>
      <c r="F3059" t="s">
        <v>8221</v>
      </c>
      <c r="G3059" t="s">
        <v>8225</v>
      </c>
      <c r="H3059" t="s">
        <v>8247</v>
      </c>
      <c r="I3059" s="9">
        <v>1459694211</v>
      </c>
      <c r="J3059">
        <v>1457105811</v>
      </c>
      <c r="K3059" t="b">
        <v>0</v>
      </c>
      <c r="L3059">
        <v>0</v>
      </c>
      <c r="M3059" t="b">
        <v>0</v>
      </c>
      <c r="N3059" s="11">
        <f t="shared" si="190"/>
        <v>0</v>
      </c>
      <c r="O3059" s="22">
        <f t="shared" si="188"/>
        <v>42433.650590277779</v>
      </c>
      <c r="P3059" s="18">
        <f t="shared" si="189"/>
        <v>42463.608923611115</v>
      </c>
      <c r="Q3059" t="s">
        <v>8303</v>
      </c>
      <c r="R3059" s="7" t="e">
        <f t="shared" si="191"/>
        <v>#DIV/0!</v>
      </c>
      <c r="S3059" s="12" t="s">
        <v>8316</v>
      </c>
      <c r="T3059" t="s">
        <v>8356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7">
        <v>18000</v>
      </c>
      <c r="E3060">
        <v>3</v>
      </c>
      <c r="F3060" t="s">
        <v>8221</v>
      </c>
      <c r="G3060" t="s">
        <v>8237</v>
      </c>
      <c r="H3060" t="s">
        <v>8249</v>
      </c>
      <c r="I3060" s="9">
        <v>1463734740</v>
      </c>
      <c r="J3060">
        <v>1459414740</v>
      </c>
      <c r="K3060" t="b">
        <v>0</v>
      </c>
      <c r="L3060">
        <v>3</v>
      </c>
      <c r="M3060" t="b">
        <v>0</v>
      </c>
      <c r="N3060" s="11">
        <f t="shared" si="190"/>
        <v>1.6666666666666666E-2</v>
      </c>
      <c r="O3060" s="22">
        <f t="shared" si="188"/>
        <v>42460.374305555553</v>
      </c>
      <c r="P3060" s="18">
        <f t="shared" si="189"/>
        <v>42510.374305555553</v>
      </c>
      <c r="Q3060" t="s">
        <v>8303</v>
      </c>
      <c r="R3060" s="7">
        <f t="shared" si="191"/>
        <v>1</v>
      </c>
      <c r="S3060" s="12" t="s">
        <v>8316</v>
      </c>
      <c r="T3060" t="s">
        <v>8356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7">
        <v>15000</v>
      </c>
      <c r="E3061">
        <v>451</v>
      </c>
      <c r="F3061" t="s">
        <v>8221</v>
      </c>
      <c r="G3061" t="s">
        <v>8224</v>
      </c>
      <c r="H3061" t="s">
        <v>8246</v>
      </c>
      <c r="I3061" s="9">
        <v>1407536846</v>
      </c>
      <c r="J3061">
        <v>1404944846</v>
      </c>
      <c r="K3061" t="b">
        <v>0</v>
      </c>
      <c r="L3061">
        <v>11</v>
      </c>
      <c r="M3061" t="b">
        <v>0</v>
      </c>
      <c r="N3061" s="11">
        <f t="shared" si="190"/>
        <v>3.0066666666666664</v>
      </c>
      <c r="O3061" s="22">
        <f t="shared" si="188"/>
        <v>41829.935717592591</v>
      </c>
      <c r="P3061" s="18">
        <f t="shared" si="189"/>
        <v>41859.935717592591</v>
      </c>
      <c r="Q3061" t="s">
        <v>8303</v>
      </c>
      <c r="R3061" s="7">
        <f t="shared" si="191"/>
        <v>41</v>
      </c>
      <c r="S3061" s="12" t="s">
        <v>8316</v>
      </c>
      <c r="T3061" t="s">
        <v>8356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7">
        <v>220000</v>
      </c>
      <c r="E3062">
        <v>335</v>
      </c>
      <c r="F3062" t="s">
        <v>8221</v>
      </c>
      <c r="G3062" t="s">
        <v>8224</v>
      </c>
      <c r="H3062" t="s">
        <v>8246</v>
      </c>
      <c r="I3062" s="9">
        <v>1443422134</v>
      </c>
      <c r="J3062">
        <v>1440830134</v>
      </c>
      <c r="K3062" t="b">
        <v>0</v>
      </c>
      <c r="L3062">
        <v>6</v>
      </c>
      <c r="M3062" t="b">
        <v>0</v>
      </c>
      <c r="N3062" s="11">
        <f t="shared" si="190"/>
        <v>0.15227272727272728</v>
      </c>
      <c r="O3062" s="22">
        <f t="shared" si="188"/>
        <v>42245.274699074071</v>
      </c>
      <c r="P3062" s="18">
        <f t="shared" si="189"/>
        <v>42275.274699074071</v>
      </c>
      <c r="Q3062" t="s">
        <v>8303</v>
      </c>
      <c r="R3062" s="7">
        <f t="shared" si="191"/>
        <v>55.833333333333336</v>
      </c>
      <c r="S3062" s="12" t="s">
        <v>8316</v>
      </c>
      <c r="T3062" t="s">
        <v>8356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7">
        <v>1000000</v>
      </c>
      <c r="E3063">
        <v>0</v>
      </c>
      <c r="F3063" t="s">
        <v>8221</v>
      </c>
      <c r="G3063" t="s">
        <v>8224</v>
      </c>
      <c r="H3063" t="s">
        <v>8246</v>
      </c>
      <c r="I3063" s="9">
        <v>1407955748</v>
      </c>
      <c r="J3063">
        <v>1405363748</v>
      </c>
      <c r="K3063" t="b">
        <v>0</v>
      </c>
      <c r="L3063">
        <v>0</v>
      </c>
      <c r="M3063" t="b">
        <v>0</v>
      </c>
      <c r="N3063" s="11">
        <f t="shared" si="190"/>
        <v>0</v>
      </c>
      <c r="O3063" s="22">
        <f t="shared" si="188"/>
        <v>41834.784120370372</v>
      </c>
      <c r="P3063" s="18">
        <f t="shared" si="189"/>
        <v>41864.784120370372</v>
      </c>
      <c r="Q3063" t="s">
        <v>8303</v>
      </c>
      <c r="R3063" s="7" t="e">
        <f t="shared" si="191"/>
        <v>#DIV/0!</v>
      </c>
      <c r="S3063" s="12" t="s">
        <v>8316</v>
      </c>
      <c r="T3063" t="s">
        <v>8356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7">
        <v>10000</v>
      </c>
      <c r="E3064">
        <v>6684</v>
      </c>
      <c r="F3064" t="s">
        <v>8221</v>
      </c>
      <c r="G3064" t="s">
        <v>8224</v>
      </c>
      <c r="H3064" t="s">
        <v>8246</v>
      </c>
      <c r="I3064" s="9">
        <v>1443636000</v>
      </c>
      <c r="J3064">
        <v>1441111892</v>
      </c>
      <c r="K3064" t="b">
        <v>0</v>
      </c>
      <c r="L3064">
        <v>67</v>
      </c>
      <c r="M3064" t="b">
        <v>0</v>
      </c>
      <c r="N3064" s="11">
        <f t="shared" si="190"/>
        <v>66.84</v>
      </c>
      <c r="O3064" s="22">
        <f t="shared" si="188"/>
        <v>42248.535787037035</v>
      </c>
      <c r="P3064" s="18">
        <f t="shared" si="189"/>
        <v>42277.75</v>
      </c>
      <c r="Q3064" t="s">
        <v>8303</v>
      </c>
      <c r="R3064" s="7">
        <f t="shared" si="191"/>
        <v>99.761194029850742</v>
      </c>
      <c r="S3064" s="12" t="s">
        <v>8316</v>
      </c>
      <c r="T3064" t="s">
        <v>8356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7">
        <v>3000</v>
      </c>
      <c r="E3065">
        <v>587</v>
      </c>
      <c r="F3065" t="s">
        <v>8221</v>
      </c>
      <c r="G3065" t="s">
        <v>8224</v>
      </c>
      <c r="H3065" t="s">
        <v>8246</v>
      </c>
      <c r="I3065" s="9">
        <v>1477174138</v>
      </c>
      <c r="J3065">
        <v>1474150138</v>
      </c>
      <c r="K3065" t="b">
        <v>0</v>
      </c>
      <c r="L3065">
        <v>23</v>
      </c>
      <c r="M3065" t="b">
        <v>0</v>
      </c>
      <c r="N3065" s="11">
        <f t="shared" si="190"/>
        <v>19.566666666666666</v>
      </c>
      <c r="O3065" s="22">
        <f t="shared" si="188"/>
        <v>42630.922893518517</v>
      </c>
      <c r="P3065" s="18">
        <f t="shared" si="189"/>
        <v>42665.922893518517</v>
      </c>
      <c r="Q3065" t="s">
        <v>8303</v>
      </c>
      <c r="R3065" s="7">
        <f t="shared" si="191"/>
        <v>25.521739130434781</v>
      </c>
      <c r="S3065" s="12" t="s">
        <v>8316</v>
      </c>
      <c r="T3065" t="s">
        <v>8356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7">
        <v>75000</v>
      </c>
      <c r="E3066">
        <v>8471</v>
      </c>
      <c r="F3066" t="s">
        <v>8221</v>
      </c>
      <c r="G3066" t="s">
        <v>8224</v>
      </c>
      <c r="H3066" t="s">
        <v>8246</v>
      </c>
      <c r="I3066" s="9">
        <v>1448175540</v>
      </c>
      <c r="J3066">
        <v>1445483246</v>
      </c>
      <c r="K3066" t="b">
        <v>0</v>
      </c>
      <c r="L3066">
        <v>72</v>
      </c>
      <c r="M3066" t="b">
        <v>0</v>
      </c>
      <c r="N3066" s="11">
        <f t="shared" si="190"/>
        <v>11.294666666666666</v>
      </c>
      <c r="O3066" s="22">
        <f t="shared" si="188"/>
        <v>42299.130162037036</v>
      </c>
      <c r="P3066" s="18">
        <f t="shared" si="189"/>
        <v>42330.290972222225</v>
      </c>
      <c r="Q3066" t="s">
        <v>8303</v>
      </c>
      <c r="R3066" s="7">
        <f t="shared" si="191"/>
        <v>117.65277777777777</v>
      </c>
      <c r="S3066" s="12" t="s">
        <v>8316</v>
      </c>
      <c r="T3066" t="s">
        <v>8356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7">
        <v>25000</v>
      </c>
      <c r="E3067">
        <v>10</v>
      </c>
      <c r="F3067" t="s">
        <v>8221</v>
      </c>
      <c r="G3067" t="s">
        <v>8224</v>
      </c>
      <c r="H3067" t="s">
        <v>8246</v>
      </c>
      <c r="I3067" s="9">
        <v>1406683172</v>
      </c>
      <c r="J3067">
        <v>1404523172</v>
      </c>
      <c r="K3067" t="b">
        <v>0</v>
      </c>
      <c r="L3067">
        <v>2</v>
      </c>
      <c r="M3067" t="b">
        <v>0</v>
      </c>
      <c r="N3067" s="11">
        <f t="shared" si="190"/>
        <v>0.04</v>
      </c>
      <c r="O3067" s="22">
        <f t="shared" si="188"/>
        <v>41825.055231481485</v>
      </c>
      <c r="P3067" s="18">
        <f t="shared" si="189"/>
        <v>41850.055231481485</v>
      </c>
      <c r="Q3067" t="s">
        <v>8303</v>
      </c>
      <c r="R3067" s="7">
        <f t="shared" si="191"/>
        <v>5</v>
      </c>
      <c r="S3067" s="12" t="s">
        <v>8316</v>
      </c>
      <c r="T3067" t="s">
        <v>8356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7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9">
        <v>1468128537</v>
      </c>
      <c r="J3068">
        <v>1465536537</v>
      </c>
      <c r="K3068" t="b">
        <v>0</v>
      </c>
      <c r="L3068">
        <v>15</v>
      </c>
      <c r="M3068" t="b">
        <v>0</v>
      </c>
      <c r="N3068" s="11">
        <f t="shared" si="190"/>
        <v>11.985714285714286</v>
      </c>
      <c r="O3068" s="22">
        <f t="shared" si="188"/>
        <v>42531.228437500002</v>
      </c>
      <c r="P3068" s="18">
        <f t="shared" si="189"/>
        <v>42561.228437500002</v>
      </c>
      <c r="Q3068" t="s">
        <v>8303</v>
      </c>
      <c r="R3068" s="7">
        <f t="shared" si="191"/>
        <v>2796.6666666666665</v>
      </c>
      <c r="S3068" s="12" t="s">
        <v>8316</v>
      </c>
      <c r="T3068" t="s">
        <v>8356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7">
        <v>8000</v>
      </c>
      <c r="E3069">
        <v>200</v>
      </c>
      <c r="F3069" t="s">
        <v>8221</v>
      </c>
      <c r="G3069" t="s">
        <v>8228</v>
      </c>
      <c r="H3069" t="s">
        <v>8250</v>
      </c>
      <c r="I3069" s="9">
        <v>1441837879</v>
      </c>
      <c r="J3069">
        <v>1439245879</v>
      </c>
      <c r="K3069" t="b">
        <v>0</v>
      </c>
      <c r="L3069">
        <v>1</v>
      </c>
      <c r="M3069" t="b">
        <v>0</v>
      </c>
      <c r="N3069" s="11">
        <f t="shared" si="190"/>
        <v>2.5</v>
      </c>
      <c r="O3069" s="22">
        <f t="shared" si="188"/>
        <v>42226.938414351855</v>
      </c>
      <c r="P3069" s="18">
        <f t="shared" si="189"/>
        <v>42256.938414351855</v>
      </c>
      <c r="Q3069" t="s">
        <v>8303</v>
      </c>
      <c r="R3069" s="7">
        <f t="shared" si="191"/>
        <v>200</v>
      </c>
      <c r="S3069" s="12" t="s">
        <v>8316</v>
      </c>
      <c r="T3069" t="s">
        <v>8356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7">
        <v>250000</v>
      </c>
      <c r="E3070">
        <v>175</v>
      </c>
      <c r="F3070" t="s">
        <v>8221</v>
      </c>
      <c r="G3070" t="s">
        <v>8224</v>
      </c>
      <c r="H3070" t="s">
        <v>8246</v>
      </c>
      <c r="I3070" s="9">
        <v>1445013352</v>
      </c>
      <c r="J3070">
        <v>1442421352</v>
      </c>
      <c r="K3070" t="b">
        <v>0</v>
      </c>
      <c r="L3070">
        <v>2</v>
      </c>
      <c r="M3070" t="b">
        <v>0</v>
      </c>
      <c r="N3070" s="11">
        <f t="shared" si="190"/>
        <v>6.9999999999999993E-2</v>
      </c>
      <c r="O3070" s="22">
        <f t="shared" si="188"/>
        <v>42263.691574074073</v>
      </c>
      <c r="P3070" s="18">
        <f t="shared" si="189"/>
        <v>42293.691574074073</v>
      </c>
      <c r="Q3070" t="s">
        <v>8303</v>
      </c>
      <c r="R3070" s="7">
        <f t="shared" si="191"/>
        <v>87.5</v>
      </c>
      <c r="S3070" s="12" t="s">
        <v>8316</v>
      </c>
      <c r="T3070" t="s">
        <v>8356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7">
        <v>1000</v>
      </c>
      <c r="E3071">
        <v>141</v>
      </c>
      <c r="F3071" t="s">
        <v>8221</v>
      </c>
      <c r="G3071" t="s">
        <v>8224</v>
      </c>
      <c r="H3071" t="s">
        <v>8246</v>
      </c>
      <c r="I3071" s="9">
        <v>1418587234</v>
      </c>
      <c r="J3071">
        <v>1415995234</v>
      </c>
      <c r="K3071" t="b">
        <v>0</v>
      </c>
      <c r="L3071">
        <v>7</v>
      </c>
      <c r="M3071" t="b">
        <v>0</v>
      </c>
      <c r="N3071" s="11">
        <f t="shared" si="190"/>
        <v>14.099999999999998</v>
      </c>
      <c r="O3071" s="22">
        <f t="shared" si="188"/>
        <v>41957.833726851852</v>
      </c>
      <c r="P3071" s="18">
        <f t="shared" si="189"/>
        <v>41987.833726851852</v>
      </c>
      <c r="Q3071" t="s">
        <v>8303</v>
      </c>
      <c r="R3071" s="7">
        <f t="shared" si="191"/>
        <v>20.142857142857142</v>
      </c>
      <c r="S3071" s="12" t="s">
        <v>8316</v>
      </c>
      <c r="T3071" t="s">
        <v>8356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7">
        <v>10000</v>
      </c>
      <c r="E3072">
        <v>334</v>
      </c>
      <c r="F3072" t="s">
        <v>8221</v>
      </c>
      <c r="G3072" t="s">
        <v>8225</v>
      </c>
      <c r="H3072" t="s">
        <v>8247</v>
      </c>
      <c r="I3072" s="9">
        <v>1481132169</v>
      </c>
      <c r="J3072">
        <v>1479317769</v>
      </c>
      <c r="K3072" t="b">
        <v>0</v>
      </c>
      <c r="L3072">
        <v>16</v>
      </c>
      <c r="M3072" t="b">
        <v>0</v>
      </c>
      <c r="N3072" s="11">
        <f t="shared" si="190"/>
        <v>3.34</v>
      </c>
      <c r="O3072" s="22">
        <f t="shared" si="188"/>
        <v>42690.733437499999</v>
      </c>
      <c r="P3072" s="18">
        <f t="shared" si="189"/>
        <v>42711.733437499999</v>
      </c>
      <c r="Q3072" t="s">
        <v>8303</v>
      </c>
      <c r="R3072" s="7">
        <f t="shared" si="191"/>
        <v>20.875</v>
      </c>
      <c r="S3072" s="12" t="s">
        <v>8316</v>
      </c>
      <c r="T3072" t="s">
        <v>8356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7">
        <v>12000</v>
      </c>
      <c r="E3073">
        <v>7173</v>
      </c>
      <c r="F3073" t="s">
        <v>8221</v>
      </c>
      <c r="G3073" t="s">
        <v>8224</v>
      </c>
      <c r="H3073" t="s">
        <v>8246</v>
      </c>
      <c r="I3073" s="9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>
        <f t="shared" si="190"/>
        <v>59.774999999999999</v>
      </c>
      <c r="O3073" s="22">
        <f t="shared" si="188"/>
        <v>42097.732418981483</v>
      </c>
      <c r="P3073" s="18">
        <f t="shared" si="189"/>
        <v>42115.249305555553</v>
      </c>
      <c r="Q3073" t="s">
        <v>8303</v>
      </c>
      <c r="R3073" s="7">
        <f t="shared" si="191"/>
        <v>61.307692307692307</v>
      </c>
      <c r="S3073" s="12" t="s">
        <v>8316</v>
      </c>
      <c r="T3073" t="s">
        <v>8356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7">
        <v>12000</v>
      </c>
      <c r="E3074">
        <v>2</v>
      </c>
      <c r="F3074" t="s">
        <v>8221</v>
      </c>
      <c r="G3074" t="s">
        <v>8224</v>
      </c>
      <c r="H3074" t="s">
        <v>8246</v>
      </c>
      <c r="I3074" s="9">
        <v>1477791960</v>
      </c>
      <c r="J3074">
        <v>1476549262</v>
      </c>
      <c r="K3074" t="b">
        <v>0</v>
      </c>
      <c r="L3074">
        <v>2</v>
      </c>
      <c r="M3074" t="b">
        <v>0</v>
      </c>
      <c r="N3074" s="11">
        <f t="shared" si="190"/>
        <v>1.6666666666666666E-2</v>
      </c>
      <c r="O3074" s="22">
        <f t="shared" ref="O3074:O3137" si="192">(((J3074/60)/60)/24)+DATE(1970,1,1)</f>
        <v>42658.690532407403</v>
      </c>
      <c r="P3074" s="18">
        <f t="shared" ref="P3074:P3137" si="193">(((I3074/60)/60)/24)+DATE(1970,1,1)</f>
        <v>42673.073611111111</v>
      </c>
      <c r="Q3074" t="s">
        <v>8303</v>
      </c>
      <c r="R3074" s="7">
        <f t="shared" si="191"/>
        <v>1</v>
      </c>
      <c r="S3074" s="12" t="s">
        <v>8316</v>
      </c>
      <c r="T3074" t="s">
        <v>8356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7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9">
        <v>1434309540</v>
      </c>
      <c r="J3075">
        <v>1429287900</v>
      </c>
      <c r="K3075" t="b">
        <v>0</v>
      </c>
      <c r="L3075">
        <v>7</v>
      </c>
      <c r="M3075" t="b">
        <v>0</v>
      </c>
      <c r="N3075" s="11">
        <f t="shared" ref="N3075:N3138" si="194">E3075/D3075*100</f>
        <v>2.3035714285714284E-2</v>
      </c>
      <c r="O3075" s="22">
        <f t="shared" si="192"/>
        <v>42111.684027777781</v>
      </c>
      <c r="P3075" s="18">
        <f t="shared" si="193"/>
        <v>42169.804861111115</v>
      </c>
      <c r="Q3075" t="s">
        <v>8303</v>
      </c>
      <c r="R3075" s="7">
        <f t="shared" ref="R3075:R3138" si="195">E3075/L3075</f>
        <v>92.142857142857139</v>
      </c>
      <c r="S3075" s="12" t="s">
        <v>8316</v>
      </c>
      <c r="T3075" t="s">
        <v>8356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7">
        <v>25000</v>
      </c>
      <c r="E3076">
        <v>22</v>
      </c>
      <c r="F3076" t="s">
        <v>8221</v>
      </c>
      <c r="G3076" t="s">
        <v>8230</v>
      </c>
      <c r="H3076" t="s">
        <v>8249</v>
      </c>
      <c r="I3076" s="9">
        <v>1457617359</v>
      </c>
      <c r="J3076">
        <v>1455025359</v>
      </c>
      <c r="K3076" t="b">
        <v>0</v>
      </c>
      <c r="L3076">
        <v>3</v>
      </c>
      <c r="M3076" t="b">
        <v>0</v>
      </c>
      <c r="N3076" s="11">
        <f t="shared" si="194"/>
        <v>8.8000000000000009E-2</v>
      </c>
      <c r="O3076" s="22">
        <f t="shared" si="192"/>
        <v>42409.571284722217</v>
      </c>
      <c r="P3076" s="18">
        <f t="shared" si="193"/>
        <v>42439.571284722217</v>
      </c>
      <c r="Q3076" t="s">
        <v>8303</v>
      </c>
      <c r="R3076" s="7">
        <f t="shared" si="195"/>
        <v>7.333333333333333</v>
      </c>
      <c r="S3076" s="12" t="s">
        <v>8316</v>
      </c>
      <c r="T3076" t="s">
        <v>8356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9">
        <v>1471573640</v>
      </c>
      <c r="J3077">
        <v>1467253640</v>
      </c>
      <c r="K3077" t="b">
        <v>0</v>
      </c>
      <c r="L3077">
        <v>20</v>
      </c>
      <c r="M3077" t="b">
        <v>0</v>
      </c>
      <c r="N3077" s="11">
        <f t="shared" si="194"/>
        <v>8.64</v>
      </c>
      <c r="O3077" s="22">
        <f t="shared" si="192"/>
        <v>42551.102314814809</v>
      </c>
      <c r="P3077" s="18">
        <f t="shared" si="193"/>
        <v>42601.102314814809</v>
      </c>
      <c r="Q3077" t="s">
        <v>8303</v>
      </c>
      <c r="R3077" s="7">
        <f t="shared" si="195"/>
        <v>64.8</v>
      </c>
      <c r="S3077" s="12" t="s">
        <v>8316</v>
      </c>
      <c r="T3077" t="s">
        <v>8356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7">
        <v>10000</v>
      </c>
      <c r="E3078">
        <v>1506</v>
      </c>
      <c r="F3078" t="s">
        <v>8221</v>
      </c>
      <c r="G3078" t="s">
        <v>8224</v>
      </c>
      <c r="H3078" t="s">
        <v>8246</v>
      </c>
      <c r="I3078" s="9">
        <v>1444405123</v>
      </c>
      <c r="J3078">
        <v>1439221123</v>
      </c>
      <c r="K3078" t="b">
        <v>0</v>
      </c>
      <c r="L3078">
        <v>50</v>
      </c>
      <c r="M3078" t="b">
        <v>0</v>
      </c>
      <c r="N3078" s="11">
        <f t="shared" si="194"/>
        <v>15.06</v>
      </c>
      <c r="O3078" s="22">
        <f t="shared" si="192"/>
        <v>42226.651886574073</v>
      </c>
      <c r="P3078" s="18">
        <f t="shared" si="193"/>
        <v>42286.651886574073</v>
      </c>
      <c r="Q3078" t="s">
        <v>8303</v>
      </c>
      <c r="R3078" s="7">
        <f t="shared" si="195"/>
        <v>30.12</v>
      </c>
      <c r="S3078" s="12" t="s">
        <v>8316</v>
      </c>
      <c r="T3078" t="s">
        <v>8356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7">
        <v>22000</v>
      </c>
      <c r="E3079">
        <v>105</v>
      </c>
      <c r="F3079" t="s">
        <v>8221</v>
      </c>
      <c r="G3079" t="s">
        <v>8229</v>
      </c>
      <c r="H3079" t="s">
        <v>8251</v>
      </c>
      <c r="I3079" s="9">
        <v>1488495478</v>
      </c>
      <c r="J3079">
        <v>1485903478</v>
      </c>
      <c r="K3079" t="b">
        <v>0</v>
      </c>
      <c r="L3079">
        <v>2</v>
      </c>
      <c r="M3079" t="b">
        <v>0</v>
      </c>
      <c r="N3079" s="11">
        <f t="shared" si="194"/>
        <v>0.47727272727272729</v>
      </c>
      <c r="O3079" s="22">
        <f t="shared" si="192"/>
        <v>42766.956921296296</v>
      </c>
      <c r="P3079" s="18">
        <f t="shared" si="193"/>
        <v>42796.956921296296</v>
      </c>
      <c r="Q3079" t="s">
        <v>8303</v>
      </c>
      <c r="R3079" s="7">
        <f t="shared" si="195"/>
        <v>52.5</v>
      </c>
      <c r="S3079" s="12" t="s">
        <v>8316</v>
      </c>
      <c r="T3079" t="s">
        <v>8356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7">
        <v>60000</v>
      </c>
      <c r="E3080">
        <v>71</v>
      </c>
      <c r="F3080" t="s">
        <v>8221</v>
      </c>
      <c r="G3080" t="s">
        <v>8224</v>
      </c>
      <c r="H3080" t="s">
        <v>8246</v>
      </c>
      <c r="I3080" s="9">
        <v>1424920795</v>
      </c>
      <c r="J3080">
        <v>1422328795</v>
      </c>
      <c r="K3080" t="b">
        <v>0</v>
      </c>
      <c r="L3080">
        <v>3</v>
      </c>
      <c r="M3080" t="b">
        <v>0</v>
      </c>
      <c r="N3080" s="11">
        <f t="shared" si="194"/>
        <v>0.11833333333333333</v>
      </c>
      <c r="O3080" s="22">
        <f t="shared" si="192"/>
        <v>42031.138831018514</v>
      </c>
      <c r="P3080" s="18">
        <f t="shared" si="193"/>
        <v>42061.138831018514</v>
      </c>
      <c r="Q3080" t="s">
        <v>8303</v>
      </c>
      <c r="R3080" s="7">
        <f t="shared" si="195"/>
        <v>23.666666666666668</v>
      </c>
      <c r="S3080" s="12" t="s">
        <v>8316</v>
      </c>
      <c r="T3080" t="s">
        <v>8356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7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9">
        <v>1427040435</v>
      </c>
      <c r="J3081">
        <v>1424452035</v>
      </c>
      <c r="K3081" t="b">
        <v>0</v>
      </c>
      <c r="L3081">
        <v>27</v>
      </c>
      <c r="M3081" t="b">
        <v>0</v>
      </c>
      <c r="N3081" s="11">
        <f t="shared" si="194"/>
        <v>0.8417399858735245</v>
      </c>
      <c r="O3081" s="22">
        <f t="shared" si="192"/>
        <v>42055.713368055556</v>
      </c>
      <c r="P3081" s="18">
        <f t="shared" si="193"/>
        <v>42085.671701388885</v>
      </c>
      <c r="Q3081" t="s">
        <v>8303</v>
      </c>
      <c r="R3081" s="7">
        <f t="shared" si="195"/>
        <v>415.77777777777777</v>
      </c>
      <c r="S3081" s="12" t="s">
        <v>8316</v>
      </c>
      <c r="T3081" t="s">
        <v>8356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7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9">
        <v>1419644444</v>
      </c>
      <c r="J3082">
        <v>1414456844</v>
      </c>
      <c r="K3082" t="b">
        <v>0</v>
      </c>
      <c r="L3082">
        <v>7</v>
      </c>
      <c r="M3082" t="b">
        <v>0</v>
      </c>
      <c r="N3082" s="11">
        <f t="shared" si="194"/>
        <v>1.8799999999999997E-2</v>
      </c>
      <c r="O3082" s="22">
        <f t="shared" si="192"/>
        <v>41940.028287037036</v>
      </c>
      <c r="P3082" s="18">
        <f t="shared" si="193"/>
        <v>42000.0699537037</v>
      </c>
      <c r="Q3082" t="s">
        <v>8303</v>
      </c>
      <c r="R3082" s="7">
        <f t="shared" si="195"/>
        <v>53.714285714285715</v>
      </c>
      <c r="S3082" s="12" t="s">
        <v>8316</v>
      </c>
      <c r="T3082" t="s">
        <v>8356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7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9">
        <v>1442722891</v>
      </c>
      <c r="J3083">
        <v>1440130891</v>
      </c>
      <c r="K3083" t="b">
        <v>0</v>
      </c>
      <c r="L3083">
        <v>5</v>
      </c>
      <c r="M3083" t="b">
        <v>0</v>
      </c>
      <c r="N3083" s="11">
        <f t="shared" si="194"/>
        <v>0.21029999999999999</v>
      </c>
      <c r="O3083" s="22">
        <f t="shared" si="192"/>
        <v>42237.181608796294</v>
      </c>
      <c r="P3083" s="18">
        <f t="shared" si="193"/>
        <v>42267.181608796294</v>
      </c>
      <c r="Q3083" t="s">
        <v>8303</v>
      </c>
      <c r="R3083" s="7">
        <f t="shared" si="195"/>
        <v>420.6</v>
      </c>
      <c r="S3083" s="12" t="s">
        <v>8316</v>
      </c>
      <c r="T3083" t="s">
        <v>8356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7">
        <v>9000</v>
      </c>
      <c r="E3084">
        <v>0</v>
      </c>
      <c r="F3084" t="s">
        <v>8221</v>
      </c>
      <c r="G3084" t="s">
        <v>8224</v>
      </c>
      <c r="H3084" t="s">
        <v>8246</v>
      </c>
      <c r="I3084" s="9">
        <v>1447628946</v>
      </c>
      <c r="J3084">
        <v>1445033346</v>
      </c>
      <c r="K3084" t="b">
        <v>0</v>
      </c>
      <c r="L3084">
        <v>0</v>
      </c>
      <c r="M3084" t="b">
        <v>0</v>
      </c>
      <c r="N3084" s="11">
        <f t="shared" si="194"/>
        <v>0</v>
      </c>
      <c r="O3084" s="22">
        <f t="shared" si="192"/>
        <v>42293.922986111109</v>
      </c>
      <c r="P3084" s="18">
        <f t="shared" si="193"/>
        <v>42323.96465277778</v>
      </c>
      <c r="Q3084" t="s">
        <v>8303</v>
      </c>
      <c r="R3084" s="7" t="e">
        <f t="shared" si="195"/>
        <v>#DIV/0!</v>
      </c>
      <c r="S3084" s="12" t="s">
        <v>8316</v>
      </c>
      <c r="T3084" t="s">
        <v>8356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7">
        <v>20000</v>
      </c>
      <c r="E3085">
        <v>56</v>
      </c>
      <c r="F3085" t="s">
        <v>8221</v>
      </c>
      <c r="G3085" t="s">
        <v>8224</v>
      </c>
      <c r="H3085" t="s">
        <v>8246</v>
      </c>
      <c r="I3085" s="9">
        <v>1409547600</v>
      </c>
      <c r="J3085">
        <v>1406986278</v>
      </c>
      <c r="K3085" t="b">
        <v>0</v>
      </c>
      <c r="L3085">
        <v>3</v>
      </c>
      <c r="M3085" t="b">
        <v>0</v>
      </c>
      <c r="N3085" s="11">
        <f t="shared" si="194"/>
        <v>0.27999999999999997</v>
      </c>
      <c r="O3085" s="22">
        <f t="shared" si="192"/>
        <v>41853.563402777778</v>
      </c>
      <c r="P3085" s="18">
        <f t="shared" si="193"/>
        <v>41883.208333333336</v>
      </c>
      <c r="Q3085" t="s">
        <v>8303</v>
      </c>
      <c r="R3085" s="7">
        <f t="shared" si="195"/>
        <v>18.666666666666668</v>
      </c>
      <c r="S3085" s="12" t="s">
        <v>8316</v>
      </c>
      <c r="T3085" t="s">
        <v>8356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7">
        <v>4059</v>
      </c>
      <c r="E3086">
        <v>470</v>
      </c>
      <c r="F3086" t="s">
        <v>8221</v>
      </c>
      <c r="G3086" t="s">
        <v>8224</v>
      </c>
      <c r="H3086" t="s">
        <v>8246</v>
      </c>
      <c r="I3086" s="9">
        <v>1430851680</v>
      </c>
      <c r="J3086">
        <v>1428340931</v>
      </c>
      <c r="K3086" t="b">
        <v>0</v>
      </c>
      <c r="L3086">
        <v>6</v>
      </c>
      <c r="M3086" t="b">
        <v>0</v>
      </c>
      <c r="N3086" s="11">
        <f t="shared" si="194"/>
        <v>11.57920670115792</v>
      </c>
      <c r="O3086" s="22">
        <f t="shared" si="192"/>
        <v>42100.723738425921</v>
      </c>
      <c r="P3086" s="18">
        <f t="shared" si="193"/>
        <v>42129.783333333333</v>
      </c>
      <c r="Q3086" t="s">
        <v>8303</v>
      </c>
      <c r="R3086" s="7">
        <f t="shared" si="195"/>
        <v>78.333333333333329</v>
      </c>
      <c r="S3086" s="12" t="s">
        <v>8316</v>
      </c>
      <c r="T3086" t="s">
        <v>8356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7">
        <v>25000</v>
      </c>
      <c r="E3087">
        <v>610</v>
      </c>
      <c r="F3087" t="s">
        <v>8221</v>
      </c>
      <c r="G3087" t="s">
        <v>8224</v>
      </c>
      <c r="H3087" t="s">
        <v>8246</v>
      </c>
      <c r="I3087" s="9">
        <v>1443561159</v>
      </c>
      <c r="J3087">
        <v>1440969159</v>
      </c>
      <c r="K3087" t="b">
        <v>0</v>
      </c>
      <c r="L3087">
        <v>9</v>
      </c>
      <c r="M3087" t="b">
        <v>0</v>
      </c>
      <c r="N3087" s="11">
        <f t="shared" si="194"/>
        <v>2.44</v>
      </c>
      <c r="O3087" s="22">
        <f t="shared" si="192"/>
        <v>42246.883784722217</v>
      </c>
      <c r="P3087" s="18">
        <f t="shared" si="193"/>
        <v>42276.883784722217</v>
      </c>
      <c r="Q3087" t="s">
        <v>8303</v>
      </c>
      <c r="R3087" s="7">
        <f t="shared" si="195"/>
        <v>67.777777777777771</v>
      </c>
      <c r="S3087" s="12" t="s">
        <v>8316</v>
      </c>
      <c r="T3087" t="s">
        <v>8356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7">
        <v>20000</v>
      </c>
      <c r="E3088">
        <v>50</v>
      </c>
      <c r="F3088" t="s">
        <v>8221</v>
      </c>
      <c r="G3088" t="s">
        <v>8237</v>
      </c>
      <c r="H3088" t="s">
        <v>8249</v>
      </c>
      <c r="I3088" s="9">
        <v>1439827559</v>
      </c>
      <c r="J3088">
        <v>1434643559</v>
      </c>
      <c r="K3088" t="b">
        <v>0</v>
      </c>
      <c r="L3088">
        <v>3</v>
      </c>
      <c r="M3088" t="b">
        <v>0</v>
      </c>
      <c r="N3088" s="11">
        <f t="shared" si="194"/>
        <v>0.25</v>
      </c>
      <c r="O3088" s="22">
        <f t="shared" si="192"/>
        <v>42173.67082175926</v>
      </c>
      <c r="P3088" s="18">
        <f t="shared" si="193"/>
        <v>42233.67082175926</v>
      </c>
      <c r="Q3088" t="s">
        <v>8303</v>
      </c>
      <c r="R3088" s="7">
        <f t="shared" si="195"/>
        <v>16.666666666666668</v>
      </c>
      <c r="S3088" s="12" t="s">
        <v>8316</v>
      </c>
      <c r="T3088" t="s">
        <v>8356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7">
        <v>20000</v>
      </c>
      <c r="E3089">
        <v>125</v>
      </c>
      <c r="F3089" t="s">
        <v>8221</v>
      </c>
      <c r="G3089" t="s">
        <v>8224</v>
      </c>
      <c r="H3089" t="s">
        <v>8246</v>
      </c>
      <c r="I3089" s="9">
        <v>1482294990</v>
      </c>
      <c r="J3089">
        <v>1477107390</v>
      </c>
      <c r="K3089" t="b">
        <v>0</v>
      </c>
      <c r="L3089">
        <v>2</v>
      </c>
      <c r="M3089" t="b">
        <v>0</v>
      </c>
      <c r="N3089" s="11">
        <f t="shared" si="194"/>
        <v>0.625</v>
      </c>
      <c r="O3089" s="22">
        <f t="shared" si="192"/>
        <v>42665.150347222225</v>
      </c>
      <c r="P3089" s="18">
        <f t="shared" si="193"/>
        <v>42725.192013888889</v>
      </c>
      <c r="Q3089" t="s">
        <v>8303</v>
      </c>
      <c r="R3089" s="7">
        <f t="shared" si="195"/>
        <v>62.5</v>
      </c>
      <c r="S3089" s="12" t="s">
        <v>8316</v>
      </c>
      <c r="T3089" t="s">
        <v>8356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7">
        <v>65000</v>
      </c>
      <c r="E3090">
        <v>126</v>
      </c>
      <c r="F3090" t="s">
        <v>8221</v>
      </c>
      <c r="G3090" t="s">
        <v>8224</v>
      </c>
      <c r="H3090" t="s">
        <v>8246</v>
      </c>
      <c r="I3090" s="9">
        <v>1420724460</v>
      </c>
      <c r="J3090">
        <v>1418046247</v>
      </c>
      <c r="K3090" t="b">
        <v>0</v>
      </c>
      <c r="L3090">
        <v>3</v>
      </c>
      <c r="M3090" t="b">
        <v>0</v>
      </c>
      <c r="N3090" s="11">
        <f t="shared" si="194"/>
        <v>0.19384615384615383</v>
      </c>
      <c r="O3090" s="22">
        <f t="shared" si="192"/>
        <v>41981.57230324074</v>
      </c>
      <c r="P3090" s="18">
        <f t="shared" si="193"/>
        <v>42012.570138888885</v>
      </c>
      <c r="Q3090" t="s">
        <v>8303</v>
      </c>
      <c r="R3090" s="7">
        <f t="shared" si="195"/>
        <v>42</v>
      </c>
      <c r="S3090" s="12" t="s">
        <v>8316</v>
      </c>
      <c r="T3090" t="s">
        <v>8356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7">
        <v>25000</v>
      </c>
      <c r="E3091">
        <v>5854</v>
      </c>
      <c r="F3091" t="s">
        <v>8221</v>
      </c>
      <c r="G3091" t="s">
        <v>8224</v>
      </c>
      <c r="H3091" t="s">
        <v>8246</v>
      </c>
      <c r="I3091" s="9">
        <v>1468029540</v>
      </c>
      <c r="J3091">
        <v>1465304483</v>
      </c>
      <c r="K3091" t="b">
        <v>0</v>
      </c>
      <c r="L3091">
        <v>45</v>
      </c>
      <c r="M3091" t="b">
        <v>0</v>
      </c>
      <c r="N3091" s="11">
        <f t="shared" si="194"/>
        <v>23.416</v>
      </c>
      <c r="O3091" s="22">
        <f t="shared" si="192"/>
        <v>42528.542627314819</v>
      </c>
      <c r="P3091" s="18">
        <f t="shared" si="193"/>
        <v>42560.082638888889</v>
      </c>
      <c r="Q3091" t="s">
        <v>8303</v>
      </c>
      <c r="R3091" s="7">
        <f t="shared" si="195"/>
        <v>130.0888888888889</v>
      </c>
      <c r="S3091" s="12" t="s">
        <v>8316</v>
      </c>
      <c r="T3091" t="s">
        <v>8356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7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9">
        <v>1430505545</v>
      </c>
      <c r="J3092">
        <v>1425325145</v>
      </c>
      <c r="K3092" t="b">
        <v>0</v>
      </c>
      <c r="L3092">
        <v>9</v>
      </c>
      <c r="M3092" t="b">
        <v>0</v>
      </c>
      <c r="N3092" s="11">
        <f t="shared" si="194"/>
        <v>5.0808888888888886</v>
      </c>
      <c r="O3092" s="22">
        <f t="shared" si="192"/>
        <v>42065.818807870368</v>
      </c>
      <c r="P3092" s="18">
        <f t="shared" si="193"/>
        <v>42125.777141203704</v>
      </c>
      <c r="Q3092" t="s">
        <v>8303</v>
      </c>
      <c r="R3092" s="7">
        <f t="shared" si="195"/>
        <v>1270.2222222222222</v>
      </c>
      <c r="S3092" s="12" t="s">
        <v>8316</v>
      </c>
      <c r="T3092" t="s">
        <v>8356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7">
        <v>5000</v>
      </c>
      <c r="E3093">
        <v>796</v>
      </c>
      <c r="F3093" t="s">
        <v>8221</v>
      </c>
      <c r="G3093" t="s">
        <v>8224</v>
      </c>
      <c r="H3093" t="s">
        <v>8246</v>
      </c>
      <c r="I3093" s="9">
        <v>1471214743</v>
      </c>
      <c r="J3093">
        <v>1468622743</v>
      </c>
      <c r="K3093" t="b">
        <v>0</v>
      </c>
      <c r="L3093">
        <v>9</v>
      </c>
      <c r="M3093" t="b">
        <v>0</v>
      </c>
      <c r="N3093" s="11">
        <f t="shared" si="194"/>
        <v>15.920000000000002</v>
      </c>
      <c r="O3093" s="22">
        <f t="shared" si="192"/>
        <v>42566.948414351849</v>
      </c>
      <c r="P3093" s="18">
        <f t="shared" si="193"/>
        <v>42596.948414351849</v>
      </c>
      <c r="Q3093" t="s">
        <v>8303</v>
      </c>
      <c r="R3093" s="7">
        <f t="shared" si="195"/>
        <v>88.444444444444443</v>
      </c>
      <c r="S3093" s="12" t="s">
        <v>8316</v>
      </c>
      <c r="T3093" t="s">
        <v>8356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7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9">
        <v>1444946400</v>
      </c>
      <c r="J3094">
        <v>1441723912</v>
      </c>
      <c r="K3094" t="b">
        <v>0</v>
      </c>
      <c r="L3094">
        <v>21</v>
      </c>
      <c r="M3094" t="b">
        <v>0</v>
      </c>
      <c r="N3094" s="11">
        <f t="shared" si="194"/>
        <v>1.1831900000000002</v>
      </c>
      <c r="O3094" s="22">
        <f t="shared" si="192"/>
        <v>42255.619351851856</v>
      </c>
      <c r="P3094" s="18">
        <f t="shared" si="193"/>
        <v>42292.916666666672</v>
      </c>
      <c r="Q3094" t="s">
        <v>8303</v>
      </c>
      <c r="R3094" s="7">
        <f t="shared" si="195"/>
        <v>56.342380952380957</v>
      </c>
      <c r="S3094" s="12" t="s">
        <v>8316</v>
      </c>
      <c r="T3094" t="s">
        <v>8356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7">
        <v>4000</v>
      </c>
      <c r="E3095">
        <v>910</v>
      </c>
      <c r="F3095" t="s">
        <v>8221</v>
      </c>
      <c r="G3095" t="s">
        <v>8229</v>
      </c>
      <c r="H3095" t="s">
        <v>8251</v>
      </c>
      <c r="I3095" s="9">
        <v>1401595140</v>
      </c>
      <c r="J3095">
        <v>1398980941</v>
      </c>
      <c r="K3095" t="b">
        <v>0</v>
      </c>
      <c r="L3095">
        <v>17</v>
      </c>
      <c r="M3095" t="b">
        <v>0</v>
      </c>
      <c r="N3095" s="11">
        <f t="shared" si="194"/>
        <v>22.75</v>
      </c>
      <c r="O3095" s="22">
        <f t="shared" si="192"/>
        <v>41760.909039351849</v>
      </c>
      <c r="P3095" s="18">
        <f t="shared" si="193"/>
        <v>41791.165972222225</v>
      </c>
      <c r="Q3095" t="s">
        <v>8303</v>
      </c>
      <c r="R3095" s="7">
        <f t="shared" si="195"/>
        <v>53.529411764705884</v>
      </c>
      <c r="S3095" s="12" t="s">
        <v>8316</v>
      </c>
      <c r="T3095" t="s">
        <v>8356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7">
        <v>100000</v>
      </c>
      <c r="E3096">
        <v>25</v>
      </c>
      <c r="F3096" t="s">
        <v>8221</v>
      </c>
      <c r="G3096" t="s">
        <v>8224</v>
      </c>
      <c r="H3096" t="s">
        <v>8246</v>
      </c>
      <c r="I3096" s="9">
        <v>1442775956</v>
      </c>
      <c r="J3096">
        <v>1437591956</v>
      </c>
      <c r="K3096" t="b">
        <v>0</v>
      </c>
      <c r="L3096">
        <v>1</v>
      </c>
      <c r="M3096" t="b">
        <v>0</v>
      </c>
      <c r="N3096" s="11">
        <f t="shared" si="194"/>
        <v>2.5000000000000001E-2</v>
      </c>
      <c r="O3096" s="22">
        <f t="shared" si="192"/>
        <v>42207.795787037037</v>
      </c>
      <c r="P3096" s="18">
        <f t="shared" si="193"/>
        <v>42267.795787037037</v>
      </c>
      <c r="Q3096" t="s">
        <v>8303</v>
      </c>
      <c r="R3096" s="7">
        <f t="shared" si="195"/>
        <v>25</v>
      </c>
      <c r="S3096" s="12" t="s">
        <v>8316</v>
      </c>
      <c r="T3096" t="s">
        <v>8356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7">
        <v>14920</v>
      </c>
      <c r="E3097">
        <v>50</v>
      </c>
      <c r="F3097" t="s">
        <v>8221</v>
      </c>
      <c r="G3097" t="s">
        <v>8224</v>
      </c>
      <c r="H3097" t="s">
        <v>8246</v>
      </c>
      <c r="I3097" s="9">
        <v>1470011780</v>
      </c>
      <c r="J3097">
        <v>1464827780</v>
      </c>
      <c r="K3097" t="b">
        <v>0</v>
      </c>
      <c r="L3097">
        <v>1</v>
      </c>
      <c r="M3097" t="b">
        <v>0</v>
      </c>
      <c r="N3097" s="11">
        <f t="shared" si="194"/>
        <v>0.33512064343163539</v>
      </c>
      <c r="O3097" s="22">
        <f t="shared" si="192"/>
        <v>42523.025231481486</v>
      </c>
      <c r="P3097" s="18">
        <f t="shared" si="193"/>
        <v>42583.025231481486</v>
      </c>
      <c r="Q3097" t="s">
        <v>8303</v>
      </c>
      <c r="R3097" s="7">
        <f t="shared" si="195"/>
        <v>50</v>
      </c>
      <c r="S3097" s="12" t="s">
        <v>8316</v>
      </c>
      <c r="T3097" t="s">
        <v>8356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7">
        <v>20000</v>
      </c>
      <c r="E3098">
        <v>795</v>
      </c>
      <c r="F3098" t="s">
        <v>8221</v>
      </c>
      <c r="G3098" t="s">
        <v>8224</v>
      </c>
      <c r="H3098" t="s">
        <v>8246</v>
      </c>
      <c r="I3098" s="9">
        <v>1432151326</v>
      </c>
      <c r="J3098">
        <v>1429559326</v>
      </c>
      <c r="K3098" t="b">
        <v>0</v>
      </c>
      <c r="L3098">
        <v>14</v>
      </c>
      <c r="M3098" t="b">
        <v>0</v>
      </c>
      <c r="N3098" s="11">
        <f t="shared" si="194"/>
        <v>3.9750000000000001</v>
      </c>
      <c r="O3098" s="22">
        <f t="shared" si="192"/>
        <v>42114.825532407413</v>
      </c>
      <c r="P3098" s="18">
        <f t="shared" si="193"/>
        <v>42144.825532407413</v>
      </c>
      <c r="Q3098" t="s">
        <v>8303</v>
      </c>
      <c r="R3098" s="7">
        <f t="shared" si="195"/>
        <v>56.785714285714285</v>
      </c>
      <c r="S3098" s="12" t="s">
        <v>8316</v>
      </c>
      <c r="T3098" t="s">
        <v>8356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7">
        <v>10000</v>
      </c>
      <c r="E3099">
        <v>1715</v>
      </c>
      <c r="F3099" t="s">
        <v>8221</v>
      </c>
      <c r="G3099" t="s">
        <v>8225</v>
      </c>
      <c r="H3099" t="s">
        <v>8247</v>
      </c>
      <c r="I3099" s="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>
        <f t="shared" si="194"/>
        <v>17.150000000000002</v>
      </c>
      <c r="O3099" s="22">
        <f t="shared" si="192"/>
        <v>42629.503483796296</v>
      </c>
      <c r="P3099" s="18">
        <f t="shared" si="193"/>
        <v>42650.583333333328</v>
      </c>
      <c r="Q3099" t="s">
        <v>8303</v>
      </c>
      <c r="R3099" s="7">
        <f t="shared" si="195"/>
        <v>40.833333333333336</v>
      </c>
      <c r="S3099" s="12" t="s">
        <v>8316</v>
      </c>
      <c r="T3099" t="s">
        <v>8356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7">
        <v>48725</v>
      </c>
      <c r="E3100">
        <v>1758</v>
      </c>
      <c r="F3100" t="s">
        <v>8221</v>
      </c>
      <c r="G3100" t="s">
        <v>8224</v>
      </c>
      <c r="H3100" t="s">
        <v>8246</v>
      </c>
      <c r="I3100" s="9">
        <v>1454890620</v>
      </c>
      <c r="J3100">
        <v>1450724449</v>
      </c>
      <c r="K3100" t="b">
        <v>0</v>
      </c>
      <c r="L3100">
        <v>27</v>
      </c>
      <c r="M3100" t="b">
        <v>0</v>
      </c>
      <c r="N3100" s="11">
        <f t="shared" si="194"/>
        <v>3.6080041046690612</v>
      </c>
      <c r="O3100" s="22">
        <f t="shared" si="192"/>
        <v>42359.792233796295</v>
      </c>
      <c r="P3100" s="18">
        <f t="shared" si="193"/>
        <v>42408.01180555555</v>
      </c>
      <c r="Q3100" t="s">
        <v>8303</v>
      </c>
      <c r="R3100" s="7">
        <f t="shared" si="195"/>
        <v>65.111111111111114</v>
      </c>
      <c r="S3100" s="12" t="s">
        <v>8316</v>
      </c>
      <c r="T3100" t="s">
        <v>8356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7">
        <v>2000</v>
      </c>
      <c r="E3101">
        <v>278</v>
      </c>
      <c r="F3101" t="s">
        <v>8221</v>
      </c>
      <c r="G3101" t="s">
        <v>8224</v>
      </c>
      <c r="H3101" t="s">
        <v>8246</v>
      </c>
      <c r="I3101" s="9">
        <v>1455251591</v>
      </c>
      <c r="J3101">
        <v>1452659591</v>
      </c>
      <c r="K3101" t="b">
        <v>0</v>
      </c>
      <c r="L3101">
        <v>5</v>
      </c>
      <c r="M3101" t="b">
        <v>0</v>
      </c>
      <c r="N3101" s="11">
        <f t="shared" si="194"/>
        <v>13.900000000000002</v>
      </c>
      <c r="O3101" s="22">
        <f t="shared" si="192"/>
        <v>42382.189710648148</v>
      </c>
      <c r="P3101" s="18">
        <f t="shared" si="193"/>
        <v>42412.189710648148</v>
      </c>
      <c r="Q3101" t="s">
        <v>8303</v>
      </c>
      <c r="R3101" s="7">
        <f t="shared" si="195"/>
        <v>55.6</v>
      </c>
      <c r="S3101" s="12" t="s">
        <v>8316</v>
      </c>
      <c r="T3101" t="s">
        <v>8356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7">
        <v>12000</v>
      </c>
      <c r="E3102">
        <v>1827</v>
      </c>
      <c r="F3102" t="s">
        <v>8221</v>
      </c>
      <c r="G3102" t="s">
        <v>8224</v>
      </c>
      <c r="H3102" t="s">
        <v>8246</v>
      </c>
      <c r="I3102" s="9">
        <v>1413816975</v>
      </c>
      <c r="J3102">
        <v>1411224975</v>
      </c>
      <c r="K3102" t="b">
        <v>0</v>
      </c>
      <c r="L3102">
        <v>13</v>
      </c>
      <c r="M3102" t="b">
        <v>0</v>
      </c>
      <c r="N3102" s="11">
        <f t="shared" si="194"/>
        <v>15.225</v>
      </c>
      <c r="O3102" s="22">
        <f t="shared" si="192"/>
        <v>41902.622395833336</v>
      </c>
      <c r="P3102" s="18">
        <f t="shared" si="193"/>
        <v>41932.622395833336</v>
      </c>
      <c r="Q3102" t="s">
        <v>8303</v>
      </c>
      <c r="R3102" s="7">
        <f t="shared" si="195"/>
        <v>140.53846153846155</v>
      </c>
      <c r="S3102" s="12" t="s">
        <v>8316</v>
      </c>
      <c r="T3102" t="s">
        <v>8356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7">
        <v>2500</v>
      </c>
      <c r="E3103">
        <v>300</v>
      </c>
      <c r="F3103" t="s">
        <v>8221</v>
      </c>
      <c r="G3103" t="s">
        <v>8230</v>
      </c>
      <c r="H3103" t="s">
        <v>8249</v>
      </c>
      <c r="I3103" s="9">
        <v>1437033360</v>
      </c>
      <c r="J3103">
        <v>1434445937</v>
      </c>
      <c r="K3103" t="b">
        <v>0</v>
      </c>
      <c r="L3103">
        <v>12</v>
      </c>
      <c r="M3103" t="b">
        <v>0</v>
      </c>
      <c r="N3103" s="11">
        <f t="shared" si="194"/>
        <v>12</v>
      </c>
      <c r="O3103" s="22">
        <f t="shared" si="192"/>
        <v>42171.383530092593</v>
      </c>
      <c r="P3103" s="18">
        <f t="shared" si="193"/>
        <v>42201.330555555556</v>
      </c>
      <c r="Q3103" t="s">
        <v>8303</v>
      </c>
      <c r="R3103" s="7">
        <f t="shared" si="195"/>
        <v>25</v>
      </c>
      <c r="S3103" s="12" t="s">
        <v>8316</v>
      </c>
      <c r="T3103" t="s">
        <v>8356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7">
        <v>16000</v>
      </c>
      <c r="E3104">
        <v>6258</v>
      </c>
      <c r="F3104" t="s">
        <v>8221</v>
      </c>
      <c r="G3104" t="s">
        <v>8225</v>
      </c>
      <c r="H3104" t="s">
        <v>8247</v>
      </c>
      <c r="I3104" s="9">
        <v>1471939818</v>
      </c>
      <c r="J3104">
        <v>1467619818</v>
      </c>
      <c r="K3104" t="b">
        <v>0</v>
      </c>
      <c r="L3104">
        <v>90</v>
      </c>
      <c r="M3104" t="b">
        <v>0</v>
      </c>
      <c r="N3104" s="11">
        <f t="shared" si="194"/>
        <v>39.112499999999997</v>
      </c>
      <c r="O3104" s="22">
        <f t="shared" si="192"/>
        <v>42555.340486111112</v>
      </c>
      <c r="P3104" s="18">
        <f t="shared" si="193"/>
        <v>42605.340486111112</v>
      </c>
      <c r="Q3104" t="s">
        <v>8303</v>
      </c>
      <c r="R3104" s="7">
        <f t="shared" si="195"/>
        <v>69.533333333333331</v>
      </c>
      <c r="S3104" s="12" t="s">
        <v>8316</v>
      </c>
      <c r="T3104" t="s">
        <v>8356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7">
        <v>4100</v>
      </c>
      <c r="E3105">
        <v>11</v>
      </c>
      <c r="F3105" t="s">
        <v>8221</v>
      </c>
      <c r="G3105" t="s">
        <v>8224</v>
      </c>
      <c r="H3105" t="s">
        <v>8246</v>
      </c>
      <c r="I3105" s="9">
        <v>1434080706</v>
      </c>
      <c r="J3105">
        <v>1428896706</v>
      </c>
      <c r="K3105" t="b">
        <v>0</v>
      </c>
      <c r="L3105">
        <v>2</v>
      </c>
      <c r="M3105" t="b">
        <v>0</v>
      </c>
      <c r="N3105" s="11">
        <f t="shared" si="194"/>
        <v>0.26829268292682928</v>
      </c>
      <c r="O3105" s="22">
        <f t="shared" si="192"/>
        <v>42107.156319444446</v>
      </c>
      <c r="P3105" s="18">
        <f t="shared" si="193"/>
        <v>42167.156319444446</v>
      </c>
      <c r="Q3105" t="s">
        <v>8303</v>
      </c>
      <c r="R3105" s="7">
        <f t="shared" si="195"/>
        <v>5.5</v>
      </c>
      <c r="S3105" s="12" t="s">
        <v>8316</v>
      </c>
      <c r="T3105" t="s">
        <v>8356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7">
        <v>4000</v>
      </c>
      <c r="E3106">
        <v>1185</v>
      </c>
      <c r="F3106" t="s">
        <v>8221</v>
      </c>
      <c r="G3106" t="s">
        <v>8226</v>
      </c>
      <c r="H3106" t="s">
        <v>8248</v>
      </c>
      <c r="I3106" s="9">
        <v>1422928800</v>
      </c>
      <c r="J3106">
        <v>1420235311</v>
      </c>
      <c r="K3106" t="b">
        <v>0</v>
      </c>
      <c r="L3106">
        <v>5</v>
      </c>
      <c r="M3106" t="b">
        <v>0</v>
      </c>
      <c r="N3106" s="11">
        <f t="shared" si="194"/>
        <v>29.625</v>
      </c>
      <c r="O3106" s="22">
        <f t="shared" si="192"/>
        <v>42006.908692129626</v>
      </c>
      <c r="P3106" s="18">
        <f t="shared" si="193"/>
        <v>42038.083333333328</v>
      </c>
      <c r="Q3106" t="s">
        <v>8303</v>
      </c>
      <c r="R3106" s="7">
        <f t="shared" si="195"/>
        <v>237</v>
      </c>
      <c r="S3106" s="12" t="s">
        <v>8316</v>
      </c>
      <c r="T3106" t="s">
        <v>8356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7">
        <v>5845</v>
      </c>
      <c r="E3107">
        <v>2476</v>
      </c>
      <c r="F3107" t="s">
        <v>8221</v>
      </c>
      <c r="G3107" t="s">
        <v>8224</v>
      </c>
      <c r="H3107" t="s">
        <v>8246</v>
      </c>
      <c r="I3107" s="9">
        <v>1413694800</v>
      </c>
      <c r="J3107">
        <v>1408986916</v>
      </c>
      <c r="K3107" t="b">
        <v>0</v>
      </c>
      <c r="L3107">
        <v>31</v>
      </c>
      <c r="M3107" t="b">
        <v>0</v>
      </c>
      <c r="N3107" s="11">
        <f t="shared" si="194"/>
        <v>42.360992301112063</v>
      </c>
      <c r="O3107" s="22">
        <f t="shared" si="192"/>
        <v>41876.718935185185</v>
      </c>
      <c r="P3107" s="18">
        <f t="shared" si="193"/>
        <v>41931.208333333336</v>
      </c>
      <c r="Q3107" t="s">
        <v>8303</v>
      </c>
      <c r="R3107" s="7">
        <f t="shared" si="195"/>
        <v>79.870967741935488</v>
      </c>
      <c r="S3107" s="12" t="s">
        <v>8316</v>
      </c>
      <c r="T3107" t="s">
        <v>8356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7">
        <v>1000</v>
      </c>
      <c r="E3108">
        <v>41</v>
      </c>
      <c r="F3108" t="s">
        <v>8221</v>
      </c>
      <c r="G3108" t="s">
        <v>8225</v>
      </c>
      <c r="H3108" t="s">
        <v>8247</v>
      </c>
      <c r="I3108" s="9">
        <v>1442440800</v>
      </c>
      <c r="J3108">
        <v>1440497876</v>
      </c>
      <c r="K3108" t="b">
        <v>0</v>
      </c>
      <c r="L3108">
        <v>4</v>
      </c>
      <c r="M3108" t="b">
        <v>0</v>
      </c>
      <c r="N3108" s="11">
        <f t="shared" si="194"/>
        <v>4.1000000000000005</v>
      </c>
      <c r="O3108" s="22">
        <f t="shared" si="192"/>
        <v>42241.429120370376</v>
      </c>
      <c r="P3108" s="18">
        <f t="shared" si="193"/>
        <v>42263.916666666672</v>
      </c>
      <c r="Q3108" t="s">
        <v>8303</v>
      </c>
      <c r="R3108" s="7">
        <f t="shared" si="195"/>
        <v>10.25</v>
      </c>
      <c r="S3108" s="12" t="s">
        <v>8316</v>
      </c>
      <c r="T3108" t="s">
        <v>8356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7">
        <v>40000</v>
      </c>
      <c r="E3109">
        <v>7905</v>
      </c>
      <c r="F3109" t="s">
        <v>8221</v>
      </c>
      <c r="G3109" t="s">
        <v>8224</v>
      </c>
      <c r="H3109" t="s">
        <v>8246</v>
      </c>
      <c r="I3109" s="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>
        <f t="shared" si="194"/>
        <v>19.762499999999999</v>
      </c>
      <c r="O3109" s="22">
        <f t="shared" si="192"/>
        <v>42128.814247685179</v>
      </c>
      <c r="P3109" s="18">
        <f t="shared" si="193"/>
        <v>42135.814247685179</v>
      </c>
      <c r="Q3109" t="s">
        <v>8303</v>
      </c>
      <c r="R3109" s="7">
        <f t="shared" si="195"/>
        <v>272.58620689655174</v>
      </c>
      <c r="S3109" s="12" t="s">
        <v>8316</v>
      </c>
      <c r="T3109" t="s">
        <v>8356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7">
        <v>50000</v>
      </c>
      <c r="E3110">
        <v>26</v>
      </c>
      <c r="F3110" t="s">
        <v>8221</v>
      </c>
      <c r="G3110" t="s">
        <v>8224</v>
      </c>
      <c r="H3110" t="s">
        <v>8246</v>
      </c>
      <c r="I3110" s="9">
        <v>1430234394</v>
      </c>
      <c r="J3110">
        <v>1425053994</v>
      </c>
      <c r="K3110" t="b">
        <v>0</v>
      </c>
      <c r="L3110">
        <v>2</v>
      </c>
      <c r="M3110" t="b">
        <v>0</v>
      </c>
      <c r="N3110" s="11">
        <f t="shared" si="194"/>
        <v>5.1999999999999998E-2</v>
      </c>
      <c r="O3110" s="22">
        <f t="shared" si="192"/>
        <v>42062.680486111116</v>
      </c>
      <c r="P3110" s="18">
        <f t="shared" si="193"/>
        <v>42122.638819444444</v>
      </c>
      <c r="Q3110" t="s">
        <v>8303</v>
      </c>
      <c r="R3110" s="7">
        <f t="shared" si="195"/>
        <v>13</v>
      </c>
      <c r="S3110" s="12" t="s">
        <v>8316</v>
      </c>
      <c r="T3110" t="s">
        <v>8356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7">
        <v>26500</v>
      </c>
      <c r="E3111">
        <v>6633</v>
      </c>
      <c r="F3111" t="s">
        <v>8221</v>
      </c>
      <c r="G3111" t="s">
        <v>8224</v>
      </c>
      <c r="H3111" t="s">
        <v>8246</v>
      </c>
      <c r="I3111" s="9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>
        <f t="shared" si="194"/>
        <v>25.030188679245285</v>
      </c>
      <c r="O3111" s="22">
        <f t="shared" si="192"/>
        <v>41844.125115740739</v>
      </c>
      <c r="P3111" s="18">
        <f t="shared" si="193"/>
        <v>41879.125115740739</v>
      </c>
      <c r="Q3111" t="s">
        <v>8303</v>
      </c>
      <c r="R3111" s="7">
        <f t="shared" si="195"/>
        <v>58.184210526315788</v>
      </c>
      <c r="S3111" s="12" t="s">
        <v>8316</v>
      </c>
      <c r="T3111" t="s">
        <v>8356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7">
        <v>25000</v>
      </c>
      <c r="E3112">
        <v>10</v>
      </c>
      <c r="F3112" t="s">
        <v>8221</v>
      </c>
      <c r="G3112" t="s">
        <v>8224</v>
      </c>
      <c r="H3112" t="s">
        <v>8246</v>
      </c>
      <c r="I3112" s="9">
        <v>1487465119</v>
      </c>
      <c r="J3112">
        <v>1484009119</v>
      </c>
      <c r="K3112" t="b">
        <v>0</v>
      </c>
      <c r="L3112">
        <v>1</v>
      </c>
      <c r="M3112" t="b">
        <v>0</v>
      </c>
      <c r="N3112" s="11">
        <f t="shared" si="194"/>
        <v>0.04</v>
      </c>
      <c r="O3112" s="22">
        <f t="shared" si="192"/>
        <v>42745.031469907408</v>
      </c>
      <c r="P3112" s="18">
        <f t="shared" si="193"/>
        <v>42785.031469907408</v>
      </c>
      <c r="Q3112" t="s">
        <v>8303</v>
      </c>
      <c r="R3112" s="7">
        <f t="shared" si="195"/>
        <v>10</v>
      </c>
      <c r="S3112" s="12" t="s">
        <v>8316</v>
      </c>
      <c r="T3112" t="s">
        <v>8356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7">
        <v>20000</v>
      </c>
      <c r="E3113">
        <v>5328</v>
      </c>
      <c r="F3113" t="s">
        <v>8221</v>
      </c>
      <c r="G3113" t="s">
        <v>8224</v>
      </c>
      <c r="H3113" t="s">
        <v>8246</v>
      </c>
      <c r="I3113" s="9">
        <v>1412432220</v>
      </c>
      <c r="J3113">
        <v>1409753820</v>
      </c>
      <c r="K3113" t="b">
        <v>0</v>
      </c>
      <c r="L3113">
        <v>76</v>
      </c>
      <c r="M3113" t="b">
        <v>0</v>
      </c>
      <c r="N3113" s="11">
        <f t="shared" si="194"/>
        <v>26.640000000000004</v>
      </c>
      <c r="O3113" s="22">
        <f t="shared" si="192"/>
        <v>41885.595138888886</v>
      </c>
      <c r="P3113" s="18">
        <f t="shared" si="193"/>
        <v>41916.595138888886</v>
      </c>
      <c r="Q3113" t="s">
        <v>8303</v>
      </c>
      <c r="R3113" s="7">
        <f t="shared" si="195"/>
        <v>70.10526315789474</v>
      </c>
      <c r="S3113" s="12" t="s">
        <v>8316</v>
      </c>
      <c r="T3113" t="s">
        <v>8356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7">
        <v>11000</v>
      </c>
      <c r="E3114">
        <v>521</v>
      </c>
      <c r="F3114" t="s">
        <v>8221</v>
      </c>
      <c r="G3114" t="s">
        <v>8224</v>
      </c>
      <c r="H3114" t="s">
        <v>8246</v>
      </c>
      <c r="I3114" s="9">
        <v>1477968934</v>
      </c>
      <c r="J3114">
        <v>1472784934</v>
      </c>
      <c r="K3114" t="b">
        <v>0</v>
      </c>
      <c r="L3114">
        <v>9</v>
      </c>
      <c r="M3114" t="b">
        <v>0</v>
      </c>
      <c r="N3114" s="11">
        <f t="shared" si="194"/>
        <v>4.7363636363636363</v>
      </c>
      <c r="O3114" s="22">
        <f t="shared" si="192"/>
        <v>42615.121921296297</v>
      </c>
      <c r="P3114" s="18">
        <f t="shared" si="193"/>
        <v>42675.121921296297</v>
      </c>
      <c r="Q3114" t="s">
        <v>8303</v>
      </c>
      <c r="R3114" s="7">
        <f t="shared" si="195"/>
        <v>57.888888888888886</v>
      </c>
      <c r="S3114" s="12" t="s">
        <v>8316</v>
      </c>
      <c r="T3114" t="s">
        <v>8356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7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9">
        <v>1429291982</v>
      </c>
      <c r="J3115">
        <v>1426699982</v>
      </c>
      <c r="K3115" t="b">
        <v>0</v>
      </c>
      <c r="L3115">
        <v>37</v>
      </c>
      <c r="M3115" t="b">
        <v>0</v>
      </c>
      <c r="N3115" s="11">
        <f t="shared" si="194"/>
        <v>4.2435339894712749</v>
      </c>
      <c r="O3115" s="22">
        <f t="shared" si="192"/>
        <v>42081.731273148151</v>
      </c>
      <c r="P3115" s="18">
        <f t="shared" si="193"/>
        <v>42111.731273148151</v>
      </c>
      <c r="Q3115" t="s">
        <v>8303</v>
      </c>
      <c r="R3115" s="7">
        <f t="shared" si="195"/>
        <v>125.27027027027027</v>
      </c>
      <c r="S3115" s="12" t="s">
        <v>8316</v>
      </c>
      <c r="T3115" t="s">
        <v>8356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7">
        <v>75000</v>
      </c>
      <c r="E3116">
        <v>0</v>
      </c>
      <c r="F3116" t="s">
        <v>8221</v>
      </c>
      <c r="G3116" t="s">
        <v>8224</v>
      </c>
      <c r="H3116" t="s">
        <v>8246</v>
      </c>
      <c r="I3116" s="9">
        <v>1411312250</v>
      </c>
      <c r="J3116">
        <v>1406128250</v>
      </c>
      <c r="K3116" t="b">
        <v>0</v>
      </c>
      <c r="L3116">
        <v>0</v>
      </c>
      <c r="M3116" t="b">
        <v>0</v>
      </c>
      <c r="N3116" s="11">
        <f t="shared" si="194"/>
        <v>0</v>
      </c>
      <c r="O3116" s="22">
        <f t="shared" si="192"/>
        <v>41843.632523148146</v>
      </c>
      <c r="P3116" s="18">
        <f t="shared" si="193"/>
        <v>41903.632523148146</v>
      </c>
      <c r="Q3116" t="s">
        <v>8303</v>
      </c>
      <c r="R3116" s="7" t="e">
        <f t="shared" si="195"/>
        <v>#DIV/0!</v>
      </c>
      <c r="S3116" s="12" t="s">
        <v>8316</v>
      </c>
      <c r="T3116" t="s">
        <v>8356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7">
        <v>10000</v>
      </c>
      <c r="E3117">
        <v>300</v>
      </c>
      <c r="F3117" t="s">
        <v>8221</v>
      </c>
      <c r="G3117" t="s">
        <v>8235</v>
      </c>
      <c r="H3117" t="s">
        <v>8255</v>
      </c>
      <c r="I3117" s="9">
        <v>1465123427</v>
      </c>
      <c r="J3117">
        <v>1462531427</v>
      </c>
      <c r="K3117" t="b">
        <v>0</v>
      </c>
      <c r="L3117">
        <v>1</v>
      </c>
      <c r="M3117" t="b">
        <v>0</v>
      </c>
      <c r="N3117" s="11">
        <f t="shared" si="194"/>
        <v>3</v>
      </c>
      <c r="O3117" s="22">
        <f t="shared" si="192"/>
        <v>42496.447071759263</v>
      </c>
      <c r="P3117" s="18">
        <f t="shared" si="193"/>
        <v>42526.447071759263</v>
      </c>
      <c r="Q3117" t="s">
        <v>8303</v>
      </c>
      <c r="R3117" s="7">
        <f t="shared" si="195"/>
        <v>300</v>
      </c>
      <c r="S3117" s="12" t="s">
        <v>8316</v>
      </c>
      <c r="T3117" t="s">
        <v>8356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7">
        <v>750</v>
      </c>
      <c r="E3118">
        <v>430</v>
      </c>
      <c r="F3118" t="s">
        <v>8221</v>
      </c>
      <c r="G3118" t="s">
        <v>8224</v>
      </c>
      <c r="H3118" t="s">
        <v>8246</v>
      </c>
      <c r="I3118" s="9">
        <v>1427890925</v>
      </c>
      <c r="J3118">
        <v>1426681325</v>
      </c>
      <c r="K3118" t="b">
        <v>0</v>
      </c>
      <c r="L3118">
        <v>10</v>
      </c>
      <c r="M3118" t="b">
        <v>0</v>
      </c>
      <c r="N3118" s="11">
        <f t="shared" si="194"/>
        <v>57.333333333333336</v>
      </c>
      <c r="O3118" s="22">
        <f t="shared" si="192"/>
        <v>42081.515335648146</v>
      </c>
      <c r="P3118" s="18">
        <f t="shared" si="193"/>
        <v>42095.515335648146</v>
      </c>
      <c r="Q3118" t="s">
        <v>8303</v>
      </c>
      <c r="R3118" s="7">
        <f t="shared" si="195"/>
        <v>43</v>
      </c>
      <c r="S3118" s="12" t="s">
        <v>8316</v>
      </c>
      <c r="T3118" t="s">
        <v>8356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7">
        <v>1000</v>
      </c>
      <c r="E3119">
        <v>1</v>
      </c>
      <c r="F3119" t="s">
        <v>8221</v>
      </c>
      <c r="G3119" t="s">
        <v>8225</v>
      </c>
      <c r="H3119" t="s">
        <v>8247</v>
      </c>
      <c r="I3119" s="9">
        <v>1464354720</v>
      </c>
      <c r="J3119">
        <v>1463648360</v>
      </c>
      <c r="K3119" t="b">
        <v>0</v>
      </c>
      <c r="L3119">
        <v>1</v>
      </c>
      <c r="M3119" t="b">
        <v>0</v>
      </c>
      <c r="N3119" s="11">
        <f t="shared" si="194"/>
        <v>0.1</v>
      </c>
      <c r="O3119" s="22">
        <f t="shared" si="192"/>
        <v>42509.374537037031</v>
      </c>
      <c r="P3119" s="18">
        <f t="shared" si="193"/>
        <v>42517.55</v>
      </c>
      <c r="Q3119" t="s">
        <v>8303</v>
      </c>
      <c r="R3119" s="7">
        <f t="shared" si="195"/>
        <v>1</v>
      </c>
      <c r="S3119" s="12" t="s">
        <v>8316</v>
      </c>
      <c r="T3119" t="s">
        <v>8356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7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9">
        <v>1467473723</v>
      </c>
      <c r="J3120">
        <v>1465832123</v>
      </c>
      <c r="K3120" t="b">
        <v>0</v>
      </c>
      <c r="L3120">
        <v>2</v>
      </c>
      <c r="M3120" t="b">
        <v>0</v>
      </c>
      <c r="N3120" s="11">
        <f t="shared" si="194"/>
        <v>0.31</v>
      </c>
      <c r="O3120" s="22">
        <f t="shared" si="192"/>
        <v>42534.649571759262</v>
      </c>
      <c r="P3120" s="18">
        <f t="shared" si="193"/>
        <v>42553.649571759262</v>
      </c>
      <c r="Q3120" t="s">
        <v>8303</v>
      </c>
      <c r="R3120" s="7">
        <f t="shared" si="195"/>
        <v>775</v>
      </c>
      <c r="S3120" s="12" t="s">
        <v>8316</v>
      </c>
      <c r="T3120" t="s">
        <v>8356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7">
        <v>10000</v>
      </c>
      <c r="E3121">
        <v>5</v>
      </c>
      <c r="F3121" t="s">
        <v>8221</v>
      </c>
      <c r="G3121" t="s">
        <v>8224</v>
      </c>
      <c r="H3121" t="s">
        <v>8246</v>
      </c>
      <c r="I3121" s="9">
        <v>1427414732</v>
      </c>
      <c r="J3121">
        <v>1424826332</v>
      </c>
      <c r="K3121" t="b">
        <v>0</v>
      </c>
      <c r="L3121">
        <v>1</v>
      </c>
      <c r="M3121" t="b">
        <v>0</v>
      </c>
      <c r="N3121" s="11">
        <f t="shared" si="194"/>
        <v>0.05</v>
      </c>
      <c r="O3121" s="22">
        <f t="shared" si="192"/>
        <v>42060.04550925926</v>
      </c>
      <c r="P3121" s="18">
        <f t="shared" si="193"/>
        <v>42090.003842592589</v>
      </c>
      <c r="Q3121" t="s">
        <v>8303</v>
      </c>
      <c r="R3121" s="7">
        <f t="shared" si="195"/>
        <v>5</v>
      </c>
      <c r="S3121" s="12" t="s">
        <v>8316</v>
      </c>
      <c r="T3121" t="s">
        <v>8356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7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9">
        <v>1462484196</v>
      </c>
      <c r="J3122">
        <v>1457303796</v>
      </c>
      <c r="K3122" t="b">
        <v>0</v>
      </c>
      <c r="L3122">
        <v>10</v>
      </c>
      <c r="M3122" t="b">
        <v>0</v>
      </c>
      <c r="N3122" s="11">
        <f t="shared" si="194"/>
        <v>9.8461538461538465E-3</v>
      </c>
      <c r="O3122" s="22">
        <f t="shared" si="192"/>
        <v>42435.942083333335</v>
      </c>
      <c r="P3122" s="18">
        <f t="shared" si="193"/>
        <v>42495.900416666671</v>
      </c>
      <c r="Q3122" t="s">
        <v>8303</v>
      </c>
      <c r="R3122" s="7">
        <f t="shared" si="195"/>
        <v>12.8</v>
      </c>
      <c r="S3122" s="12" t="s">
        <v>8316</v>
      </c>
      <c r="T3122" t="s">
        <v>8356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7">
        <v>1500</v>
      </c>
      <c r="E3123">
        <v>10</v>
      </c>
      <c r="F3123" t="s">
        <v>8220</v>
      </c>
      <c r="G3123" t="s">
        <v>8229</v>
      </c>
      <c r="H3123" t="s">
        <v>8251</v>
      </c>
      <c r="I3123" s="9">
        <v>1411748335</v>
      </c>
      <c r="J3123">
        <v>1406564335</v>
      </c>
      <c r="K3123" t="b">
        <v>0</v>
      </c>
      <c r="L3123">
        <v>1</v>
      </c>
      <c r="M3123" t="b">
        <v>0</v>
      </c>
      <c r="N3123" s="11">
        <f t="shared" si="194"/>
        <v>0.66666666666666674</v>
      </c>
      <c r="O3123" s="22">
        <f t="shared" si="192"/>
        <v>41848.679803240739</v>
      </c>
      <c r="P3123" s="18">
        <f t="shared" si="193"/>
        <v>41908.679803240739</v>
      </c>
      <c r="Q3123" t="s">
        <v>8303</v>
      </c>
      <c r="R3123" s="7">
        <f t="shared" si="195"/>
        <v>10</v>
      </c>
      <c r="S3123" s="12" t="s">
        <v>8316</v>
      </c>
      <c r="T3123" t="s">
        <v>8356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7">
        <v>199</v>
      </c>
      <c r="E3124">
        <v>116</v>
      </c>
      <c r="F3124" t="s">
        <v>8220</v>
      </c>
      <c r="G3124" t="s">
        <v>8224</v>
      </c>
      <c r="H3124" t="s">
        <v>8246</v>
      </c>
      <c r="I3124" s="9">
        <v>1478733732</v>
      </c>
      <c r="J3124">
        <v>1478298132</v>
      </c>
      <c r="K3124" t="b">
        <v>0</v>
      </c>
      <c r="L3124">
        <v>2</v>
      </c>
      <c r="M3124" t="b">
        <v>0</v>
      </c>
      <c r="N3124" s="11">
        <f t="shared" si="194"/>
        <v>58.291457286432156</v>
      </c>
      <c r="O3124" s="22">
        <f t="shared" si="192"/>
        <v>42678.932083333333</v>
      </c>
      <c r="P3124" s="18">
        <f t="shared" si="193"/>
        <v>42683.973750000005</v>
      </c>
      <c r="Q3124" t="s">
        <v>8303</v>
      </c>
      <c r="R3124" s="7">
        <f t="shared" si="195"/>
        <v>58</v>
      </c>
      <c r="S3124" s="12" t="s">
        <v>8316</v>
      </c>
      <c r="T3124" t="s">
        <v>8356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7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9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>
        <f t="shared" si="194"/>
        <v>68.153599999999997</v>
      </c>
      <c r="O3125" s="22">
        <f t="shared" si="192"/>
        <v>42530.993032407408</v>
      </c>
      <c r="P3125" s="18">
        <f t="shared" si="193"/>
        <v>42560.993032407408</v>
      </c>
      <c r="Q3125" t="s">
        <v>8303</v>
      </c>
      <c r="R3125" s="7">
        <f t="shared" si="195"/>
        <v>244.80459770114942</v>
      </c>
      <c r="S3125" s="12" t="s">
        <v>8316</v>
      </c>
      <c r="T3125" t="s">
        <v>8356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7">
        <v>800000</v>
      </c>
      <c r="E3126">
        <v>26</v>
      </c>
      <c r="F3126" t="s">
        <v>8220</v>
      </c>
      <c r="G3126" t="s">
        <v>8224</v>
      </c>
      <c r="H3126" t="s">
        <v>8246</v>
      </c>
      <c r="I3126" s="9">
        <v>1422902601</v>
      </c>
      <c r="J3126">
        <v>1417718601</v>
      </c>
      <c r="K3126" t="b">
        <v>0</v>
      </c>
      <c r="L3126">
        <v>4</v>
      </c>
      <c r="M3126" t="b">
        <v>0</v>
      </c>
      <c r="N3126" s="11">
        <f t="shared" si="194"/>
        <v>3.2499999999999999E-3</v>
      </c>
      <c r="O3126" s="22">
        <f t="shared" si="192"/>
        <v>41977.780104166668</v>
      </c>
      <c r="P3126" s="18">
        <f t="shared" si="193"/>
        <v>42037.780104166668</v>
      </c>
      <c r="Q3126" t="s">
        <v>8303</v>
      </c>
      <c r="R3126" s="7">
        <f t="shared" si="195"/>
        <v>6.5</v>
      </c>
      <c r="S3126" s="12" t="s">
        <v>8316</v>
      </c>
      <c r="T3126" t="s">
        <v>8356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7">
        <v>1500000</v>
      </c>
      <c r="E3127">
        <v>0</v>
      </c>
      <c r="F3127" t="s">
        <v>8220</v>
      </c>
      <c r="G3127" t="s">
        <v>8224</v>
      </c>
      <c r="H3127" t="s">
        <v>8246</v>
      </c>
      <c r="I3127" s="9">
        <v>1452142672</v>
      </c>
      <c r="J3127">
        <v>1449550672</v>
      </c>
      <c r="K3127" t="b">
        <v>0</v>
      </c>
      <c r="L3127">
        <v>0</v>
      </c>
      <c r="M3127" t="b">
        <v>0</v>
      </c>
      <c r="N3127" s="11">
        <f t="shared" si="194"/>
        <v>0</v>
      </c>
      <c r="O3127" s="22">
        <f t="shared" si="192"/>
        <v>42346.20685185185</v>
      </c>
      <c r="P3127" s="18">
        <f t="shared" si="193"/>
        <v>42376.20685185185</v>
      </c>
      <c r="Q3127" t="s">
        <v>8303</v>
      </c>
      <c r="R3127" s="7" t="e">
        <f t="shared" si="195"/>
        <v>#DIV/0!</v>
      </c>
      <c r="S3127" s="12" t="s">
        <v>8316</v>
      </c>
      <c r="T3127" t="s">
        <v>8356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7">
        <v>25000</v>
      </c>
      <c r="E3128">
        <v>1040</v>
      </c>
      <c r="F3128" t="s">
        <v>8220</v>
      </c>
      <c r="G3128" t="s">
        <v>8224</v>
      </c>
      <c r="H3128" t="s">
        <v>8246</v>
      </c>
      <c r="I3128" s="9">
        <v>1459121162</v>
      </c>
      <c r="J3128">
        <v>1456532762</v>
      </c>
      <c r="K3128" t="b">
        <v>0</v>
      </c>
      <c r="L3128">
        <v>17</v>
      </c>
      <c r="M3128" t="b">
        <v>0</v>
      </c>
      <c r="N3128" s="11">
        <f t="shared" si="194"/>
        <v>4.16</v>
      </c>
      <c r="O3128" s="22">
        <f t="shared" si="192"/>
        <v>42427.01807870371</v>
      </c>
      <c r="P3128" s="18">
        <f t="shared" si="193"/>
        <v>42456.976412037038</v>
      </c>
      <c r="Q3128" t="s">
        <v>8303</v>
      </c>
      <c r="R3128" s="7">
        <f t="shared" si="195"/>
        <v>61.176470588235297</v>
      </c>
      <c r="S3128" s="12" t="s">
        <v>8316</v>
      </c>
      <c r="T3128" t="s">
        <v>8356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7">
        <v>100000</v>
      </c>
      <c r="E3129">
        <v>0</v>
      </c>
      <c r="F3129" t="s">
        <v>8220</v>
      </c>
      <c r="G3129" t="s">
        <v>8224</v>
      </c>
      <c r="H3129" t="s">
        <v>8246</v>
      </c>
      <c r="I3129" s="9">
        <v>1425242029</v>
      </c>
      <c r="J3129">
        <v>1422650029</v>
      </c>
      <c r="K3129" t="b">
        <v>0</v>
      </c>
      <c r="L3129">
        <v>0</v>
      </c>
      <c r="M3129" t="b">
        <v>0</v>
      </c>
      <c r="N3129" s="11">
        <f t="shared" si="194"/>
        <v>0</v>
      </c>
      <c r="O3129" s="22">
        <f t="shared" si="192"/>
        <v>42034.856817129628</v>
      </c>
      <c r="P3129" s="18">
        <f t="shared" si="193"/>
        <v>42064.856817129628</v>
      </c>
      <c r="Q3129" t="s">
        <v>8303</v>
      </c>
      <c r="R3129" s="7" t="e">
        <f t="shared" si="195"/>
        <v>#DIV/0!</v>
      </c>
      <c r="S3129" s="12" t="s">
        <v>8316</v>
      </c>
      <c r="T3129" t="s">
        <v>8356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7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9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>
        <f t="shared" si="194"/>
        <v>108.60666666666667</v>
      </c>
      <c r="O3130" s="22">
        <f t="shared" si="192"/>
        <v>42780.825706018513</v>
      </c>
      <c r="P3130" s="18">
        <f t="shared" si="193"/>
        <v>42810.784039351856</v>
      </c>
      <c r="Q3130" t="s">
        <v>8271</v>
      </c>
      <c r="R3130" s="7">
        <f t="shared" si="195"/>
        <v>139.23931623931625</v>
      </c>
      <c r="S3130" s="12" t="s">
        <v>8316</v>
      </c>
      <c r="T3130" t="s">
        <v>8317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7">
        <v>1250</v>
      </c>
      <c r="E3131">
        <v>10</v>
      </c>
      <c r="F3131" t="s">
        <v>8222</v>
      </c>
      <c r="G3131" t="s">
        <v>8224</v>
      </c>
      <c r="H3131" t="s">
        <v>8246</v>
      </c>
      <c r="I3131" s="9">
        <v>1492542819</v>
      </c>
      <c r="J3131">
        <v>1489090419</v>
      </c>
      <c r="K3131" t="b">
        <v>0</v>
      </c>
      <c r="L3131">
        <v>1</v>
      </c>
      <c r="M3131" t="b">
        <v>0</v>
      </c>
      <c r="N3131" s="11">
        <f t="shared" si="194"/>
        <v>0.8</v>
      </c>
      <c r="O3131" s="22">
        <f t="shared" si="192"/>
        <v>42803.842812499999</v>
      </c>
      <c r="P3131" s="18">
        <f t="shared" si="193"/>
        <v>42843.801145833335</v>
      </c>
      <c r="Q3131" t="s">
        <v>8271</v>
      </c>
      <c r="R3131" s="7">
        <f t="shared" si="195"/>
        <v>10</v>
      </c>
      <c r="S3131" s="12" t="s">
        <v>8316</v>
      </c>
      <c r="T3131" t="s">
        <v>8317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7">
        <v>10000</v>
      </c>
      <c r="E3132">
        <v>375</v>
      </c>
      <c r="F3132" t="s">
        <v>8222</v>
      </c>
      <c r="G3132" t="s">
        <v>8224</v>
      </c>
      <c r="H3132" t="s">
        <v>8246</v>
      </c>
      <c r="I3132" s="9">
        <v>1492145940</v>
      </c>
      <c r="J3132">
        <v>1489504916</v>
      </c>
      <c r="K3132" t="b">
        <v>0</v>
      </c>
      <c r="L3132">
        <v>4</v>
      </c>
      <c r="M3132" t="b">
        <v>0</v>
      </c>
      <c r="N3132" s="11">
        <f t="shared" si="194"/>
        <v>3.75</v>
      </c>
      <c r="O3132" s="22">
        <f t="shared" si="192"/>
        <v>42808.640231481477</v>
      </c>
      <c r="P3132" s="18">
        <f t="shared" si="193"/>
        <v>42839.207638888889</v>
      </c>
      <c r="Q3132" t="s">
        <v>8271</v>
      </c>
      <c r="R3132" s="7">
        <f t="shared" si="195"/>
        <v>93.75</v>
      </c>
      <c r="S3132" s="12" t="s">
        <v>8316</v>
      </c>
      <c r="T3132" t="s">
        <v>8317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7">
        <v>4100</v>
      </c>
      <c r="E3133">
        <v>645</v>
      </c>
      <c r="F3133" t="s">
        <v>8222</v>
      </c>
      <c r="G3133" t="s">
        <v>8224</v>
      </c>
      <c r="H3133" t="s">
        <v>8246</v>
      </c>
      <c r="I3133" s="9">
        <v>1491656045</v>
      </c>
      <c r="J3133">
        <v>1489067645</v>
      </c>
      <c r="K3133" t="b">
        <v>0</v>
      </c>
      <c r="L3133">
        <v>12</v>
      </c>
      <c r="M3133" t="b">
        <v>0</v>
      </c>
      <c r="N3133" s="11">
        <f t="shared" si="194"/>
        <v>15.731707317073171</v>
      </c>
      <c r="O3133" s="22">
        <f t="shared" si="192"/>
        <v>42803.579224537039</v>
      </c>
      <c r="P3133" s="18">
        <f t="shared" si="193"/>
        <v>42833.537557870368</v>
      </c>
      <c r="Q3133" t="s">
        <v>8271</v>
      </c>
      <c r="R3133" s="7">
        <f t="shared" si="195"/>
        <v>53.75</v>
      </c>
      <c r="S3133" s="12" t="s">
        <v>8316</v>
      </c>
      <c r="T3133" t="s">
        <v>8317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7">
        <v>30000</v>
      </c>
      <c r="E3134">
        <v>10</v>
      </c>
      <c r="F3134" t="s">
        <v>8222</v>
      </c>
      <c r="G3134" t="s">
        <v>8224</v>
      </c>
      <c r="H3134" t="s">
        <v>8246</v>
      </c>
      <c r="I3134" s="9">
        <v>1492759460</v>
      </c>
      <c r="J3134">
        <v>1487579060</v>
      </c>
      <c r="K3134" t="b">
        <v>0</v>
      </c>
      <c r="L3134">
        <v>1</v>
      </c>
      <c r="M3134" t="b">
        <v>0</v>
      </c>
      <c r="N3134" s="11">
        <f t="shared" si="194"/>
        <v>3.3333333333333333E-2</v>
      </c>
      <c r="O3134" s="22">
        <f t="shared" si="192"/>
        <v>42786.350231481483</v>
      </c>
      <c r="P3134" s="18">
        <f t="shared" si="193"/>
        <v>42846.308564814812</v>
      </c>
      <c r="Q3134" t="s">
        <v>8271</v>
      </c>
      <c r="R3134" s="7">
        <f t="shared" si="195"/>
        <v>10</v>
      </c>
      <c r="S3134" s="12" t="s">
        <v>8316</v>
      </c>
      <c r="T3134" t="s">
        <v>8317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7">
        <v>500</v>
      </c>
      <c r="E3135">
        <v>540</v>
      </c>
      <c r="F3135" t="s">
        <v>8222</v>
      </c>
      <c r="G3135" t="s">
        <v>8225</v>
      </c>
      <c r="H3135" t="s">
        <v>8247</v>
      </c>
      <c r="I3135" s="9">
        <v>1490358834</v>
      </c>
      <c r="J3135">
        <v>1487770434</v>
      </c>
      <c r="K3135" t="b">
        <v>0</v>
      </c>
      <c r="L3135">
        <v>16</v>
      </c>
      <c r="M3135" t="b">
        <v>0</v>
      </c>
      <c r="N3135" s="11">
        <f t="shared" si="194"/>
        <v>108</v>
      </c>
      <c r="O3135" s="22">
        <f t="shared" si="192"/>
        <v>42788.565208333333</v>
      </c>
      <c r="P3135" s="18">
        <f t="shared" si="193"/>
        <v>42818.523541666669</v>
      </c>
      <c r="Q3135" t="s">
        <v>8271</v>
      </c>
      <c r="R3135" s="7">
        <f t="shared" si="195"/>
        <v>33.75</v>
      </c>
      <c r="S3135" s="12" t="s">
        <v>8316</v>
      </c>
      <c r="T3135" t="s">
        <v>8317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7">
        <v>1000</v>
      </c>
      <c r="E3136">
        <v>225</v>
      </c>
      <c r="F3136" t="s">
        <v>8222</v>
      </c>
      <c r="G3136" t="s">
        <v>8225</v>
      </c>
      <c r="H3136" t="s">
        <v>8247</v>
      </c>
      <c r="I3136" s="9">
        <v>1490631419</v>
      </c>
      <c r="J3136">
        <v>1488820619</v>
      </c>
      <c r="K3136" t="b">
        <v>0</v>
      </c>
      <c r="L3136">
        <v>12</v>
      </c>
      <c r="M3136" t="b">
        <v>0</v>
      </c>
      <c r="N3136" s="11">
        <f t="shared" si="194"/>
        <v>22.5</v>
      </c>
      <c r="O3136" s="22">
        <f t="shared" si="192"/>
        <v>42800.720127314817</v>
      </c>
      <c r="P3136" s="18">
        <f t="shared" si="193"/>
        <v>42821.678460648152</v>
      </c>
      <c r="Q3136" t="s">
        <v>8271</v>
      </c>
      <c r="R3136" s="7">
        <f t="shared" si="195"/>
        <v>18.75</v>
      </c>
      <c r="S3136" s="12" t="s">
        <v>8316</v>
      </c>
      <c r="T3136" t="s">
        <v>8317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7">
        <v>777</v>
      </c>
      <c r="E3137">
        <v>162</v>
      </c>
      <c r="F3137" t="s">
        <v>8222</v>
      </c>
      <c r="G3137" t="s">
        <v>8224</v>
      </c>
      <c r="H3137" t="s">
        <v>8246</v>
      </c>
      <c r="I3137" s="9">
        <v>1491277121</v>
      </c>
      <c r="J3137">
        <v>1489376321</v>
      </c>
      <c r="K3137" t="b">
        <v>0</v>
      </c>
      <c r="L3137">
        <v>7</v>
      </c>
      <c r="M3137" t="b">
        <v>0</v>
      </c>
      <c r="N3137" s="11">
        <f t="shared" si="194"/>
        <v>20.849420849420849</v>
      </c>
      <c r="O3137" s="22">
        <f t="shared" si="192"/>
        <v>42807.151863425926</v>
      </c>
      <c r="P3137" s="18">
        <f t="shared" si="193"/>
        <v>42829.151863425926</v>
      </c>
      <c r="Q3137" t="s">
        <v>8271</v>
      </c>
      <c r="R3137" s="7">
        <f t="shared" si="195"/>
        <v>23.142857142857142</v>
      </c>
      <c r="S3137" s="12" t="s">
        <v>8316</v>
      </c>
      <c r="T3137" t="s">
        <v>8317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7">
        <v>500</v>
      </c>
      <c r="E3138">
        <v>639</v>
      </c>
      <c r="F3138" t="s">
        <v>8222</v>
      </c>
      <c r="G3138" t="s">
        <v>8225</v>
      </c>
      <c r="H3138" t="s">
        <v>8247</v>
      </c>
      <c r="I3138" s="9">
        <v>1491001140</v>
      </c>
      <c r="J3138">
        <v>1487847954</v>
      </c>
      <c r="K3138" t="b">
        <v>0</v>
      </c>
      <c r="L3138">
        <v>22</v>
      </c>
      <c r="M3138" t="b">
        <v>0</v>
      </c>
      <c r="N3138" s="11">
        <f t="shared" si="194"/>
        <v>127.8</v>
      </c>
      <c r="O3138" s="22">
        <f t="shared" ref="O3138:O3201" si="196">(((J3138/60)/60)/24)+DATE(1970,1,1)</f>
        <v>42789.462430555555</v>
      </c>
      <c r="P3138" s="18">
        <f t="shared" ref="P3138:P3201" si="197">(((I3138/60)/60)/24)+DATE(1970,1,1)</f>
        <v>42825.957638888889</v>
      </c>
      <c r="Q3138" t="s">
        <v>8271</v>
      </c>
      <c r="R3138" s="7">
        <f t="shared" si="195"/>
        <v>29.045454545454547</v>
      </c>
      <c r="S3138" s="12" t="s">
        <v>8316</v>
      </c>
      <c r="T3138" t="s">
        <v>8317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7">
        <v>1500</v>
      </c>
      <c r="E3139">
        <v>50</v>
      </c>
      <c r="F3139" t="s">
        <v>8222</v>
      </c>
      <c r="G3139" t="s">
        <v>8224</v>
      </c>
      <c r="H3139" t="s">
        <v>8246</v>
      </c>
      <c r="I3139" s="9">
        <v>1493838720</v>
      </c>
      <c r="J3139">
        <v>1489439669</v>
      </c>
      <c r="K3139" t="b">
        <v>0</v>
      </c>
      <c r="L3139">
        <v>1</v>
      </c>
      <c r="M3139" t="b">
        <v>0</v>
      </c>
      <c r="N3139" s="11">
        <f t="shared" ref="N3139:N3202" si="198">E3139/D3139*100</f>
        <v>3.3333333333333335</v>
      </c>
      <c r="O3139" s="22">
        <f t="shared" si="196"/>
        <v>42807.885057870371</v>
      </c>
      <c r="P3139" s="18">
        <f t="shared" si="197"/>
        <v>42858.8</v>
      </c>
      <c r="Q3139" t="s">
        <v>8271</v>
      </c>
      <c r="R3139" s="7">
        <f t="shared" ref="R3139:R3202" si="199">E3139/L3139</f>
        <v>50</v>
      </c>
      <c r="S3139" s="12" t="s">
        <v>8316</v>
      </c>
      <c r="T3139" t="s">
        <v>8317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7">
        <v>200</v>
      </c>
      <c r="E3140">
        <v>0</v>
      </c>
      <c r="F3140" t="s">
        <v>8222</v>
      </c>
      <c r="G3140" t="s">
        <v>8225</v>
      </c>
      <c r="H3140" t="s">
        <v>8247</v>
      </c>
      <c r="I3140" s="9">
        <v>1491233407</v>
      </c>
      <c r="J3140">
        <v>1489591807</v>
      </c>
      <c r="K3140" t="b">
        <v>0</v>
      </c>
      <c r="L3140">
        <v>0</v>
      </c>
      <c r="M3140" t="b">
        <v>0</v>
      </c>
      <c r="N3140" s="11">
        <f t="shared" si="198"/>
        <v>0</v>
      </c>
      <c r="O3140" s="22">
        <f t="shared" si="196"/>
        <v>42809.645914351851</v>
      </c>
      <c r="P3140" s="18">
        <f t="shared" si="197"/>
        <v>42828.645914351851</v>
      </c>
      <c r="Q3140" t="s">
        <v>8271</v>
      </c>
      <c r="R3140" s="7" t="e">
        <f t="shared" si="199"/>
        <v>#DIV/0!</v>
      </c>
      <c r="S3140" s="12" t="s">
        <v>8316</v>
      </c>
      <c r="T3140" t="s">
        <v>8317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7">
        <v>50000</v>
      </c>
      <c r="E3141">
        <v>2700</v>
      </c>
      <c r="F3141" t="s">
        <v>8222</v>
      </c>
      <c r="G3141" t="s">
        <v>8238</v>
      </c>
      <c r="H3141" t="s">
        <v>8256</v>
      </c>
      <c r="I3141" s="9">
        <v>1490416380</v>
      </c>
      <c r="J3141">
        <v>1487485760</v>
      </c>
      <c r="K3141" t="b">
        <v>0</v>
      </c>
      <c r="L3141">
        <v>6</v>
      </c>
      <c r="M3141" t="b">
        <v>0</v>
      </c>
      <c r="N3141" s="11">
        <f t="shared" si="198"/>
        <v>5.4</v>
      </c>
      <c r="O3141" s="22">
        <f t="shared" si="196"/>
        <v>42785.270370370374</v>
      </c>
      <c r="P3141" s="18">
        <f t="shared" si="197"/>
        <v>42819.189583333333</v>
      </c>
      <c r="Q3141" t="s">
        <v>8271</v>
      </c>
      <c r="R3141" s="7">
        <f t="shared" si="199"/>
        <v>450</v>
      </c>
      <c r="S3141" s="12" t="s">
        <v>8316</v>
      </c>
      <c r="T3141" t="s">
        <v>8317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7">
        <v>10000</v>
      </c>
      <c r="E3142">
        <v>96</v>
      </c>
      <c r="F3142" t="s">
        <v>8222</v>
      </c>
      <c r="G3142" t="s">
        <v>8230</v>
      </c>
      <c r="H3142" t="s">
        <v>8249</v>
      </c>
      <c r="I3142" s="9">
        <v>1491581703</v>
      </c>
      <c r="J3142">
        <v>1488993303</v>
      </c>
      <c r="K3142" t="b">
        <v>0</v>
      </c>
      <c r="L3142">
        <v>4</v>
      </c>
      <c r="M3142" t="b">
        <v>0</v>
      </c>
      <c r="N3142" s="11">
        <f t="shared" si="198"/>
        <v>0.96</v>
      </c>
      <c r="O3142" s="22">
        <f t="shared" si="196"/>
        <v>42802.718784722223</v>
      </c>
      <c r="P3142" s="18">
        <f t="shared" si="197"/>
        <v>42832.677118055552</v>
      </c>
      <c r="Q3142" t="s">
        <v>8271</v>
      </c>
      <c r="R3142" s="7">
        <f t="shared" si="199"/>
        <v>24</v>
      </c>
      <c r="S3142" s="12" t="s">
        <v>8316</v>
      </c>
      <c r="T3142" t="s">
        <v>8317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7">
        <v>500</v>
      </c>
      <c r="E3143">
        <v>258</v>
      </c>
      <c r="F3143" t="s">
        <v>8222</v>
      </c>
      <c r="G3143" t="s">
        <v>8233</v>
      </c>
      <c r="H3143" t="s">
        <v>8249</v>
      </c>
      <c r="I3143" s="9">
        <v>1492372800</v>
      </c>
      <c r="J3143">
        <v>1488823488</v>
      </c>
      <c r="K3143" t="b">
        <v>0</v>
      </c>
      <c r="L3143">
        <v>8</v>
      </c>
      <c r="M3143" t="b">
        <v>0</v>
      </c>
      <c r="N3143" s="11">
        <f t="shared" si="198"/>
        <v>51.6</v>
      </c>
      <c r="O3143" s="22">
        <f t="shared" si="196"/>
        <v>42800.753333333334</v>
      </c>
      <c r="P3143" s="18">
        <f t="shared" si="197"/>
        <v>42841.833333333328</v>
      </c>
      <c r="Q3143" t="s">
        <v>8271</v>
      </c>
      <c r="R3143" s="7">
        <f t="shared" si="199"/>
        <v>32.25</v>
      </c>
      <c r="S3143" s="12" t="s">
        <v>8316</v>
      </c>
      <c r="T3143" t="s">
        <v>8317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7">
        <v>2750</v>
      </c>
      <c r="E3144">
        <v>45</v>
      </c>
      <c r="F3144" t="s">
        <v>8222</v>
      </c>
      <c r="G3144" t="s">
        <v>8225</v>
      </c>
      <c r="H3144" t="s">
        <v>8247</v>
      </c>
      <c r="I3144" s="9">
        <v>1489922339</v>
      </c>
      <c r="J3144">
        <v>1487333939</v>
      </c>
      <c r="K3144" t="b">
        <v>0</v>
      </c>
      <c r="L3144">
        <v>3</v>
      </c>
      <c r="M3144" t="b">
        <v>0</v>
      </c>
      <c r="N3144" s="11">
        <f t="shared" si="198"/>
        <v>1.6363636363636365</v>
      </c>
      <c r="O3144" s="22">
        <f t="shared" si="196"/>
        <v>42783.513182870374</v>
      </c>
      <c r="P3144" s="18">
        <f t="shared" si="197"/>
        <v>42813.471516203703</v>
      </c>
      <c r="Q3144" t="s">
        <v>8271</v>
      </c>
      <c r="R3144" s="7">
        <f t="shared" si="199"/>
        <v>15</v>
      </c>
      <c r="S3144" s="12" t="s">
        <v>8316</v>
      </c>
      <c r="T3144" t="s">
        <v>8317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7">
        <v>700</v>
      </c>
      <c r="E3145">
        <v>0</v>
      </c>
      <c r="F3145" t="s">
        <v>8222</v>
      </c>
      <c r="G3145" t="s">
        <v>8225</v>
      </c>
      <c r="H3145" t="s">
        <v>8247</v>
      </c>
      <c r="I3145" s="9">
        <v>1491726956</v>
      </c>
      <c r="J3145">
        <v>1489480556</v>
      </c>
      <c r="K3145" t="b">
        <v>0</v>
      </c>
      <c r="L3145">
        <v>0</v>
      </c>
      <c r="M3145" t="b">
        <v>0</v>
      </c>
      <c r="N3145" s="11">
        <f t="shared" si="198"/>
        <v>0</v>
      </c>
      <c r="O3145" s="22">
        <f t="shared" si="196"/>
        <v>42808.358287037037</v>
      </c>
      <c r="P3145" s="18">
        <f t="shared" si="197"/>
        <v>42834.358287037037</v>
      </c>
      <c r="Q3145" t="s">
        <v>8271</v>
      </c>
      <c r="R3145" s="7" t="e">
        <f t="shared" si="199"/>
        <v>#DIV/0!</v>
      </c>
      <c r="S3145" s="12" t="s">
        <v>8316</v>
      </c>
      <c r="T3145" t="s">
        <v>8317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7">
        <v>10000</v>
      </c>
      <c r="E3146">
        <v>7540</v>
      </c>
      <c r="F3146" t="s">
        <v>8222</v>
      </c>
      <c r="G3146" t="s">
        <v>8224</v>
      </c>
      <c r="H3146" t="s">
        <v>8246</v>
      </c>
      <c r="I3146" s="9">
        <v>1489903200</v>
      </c>
      <c r="J3146">
        <v>1488459307</v>
      </c>
      <c r="K3146" t="b">
        <v>0</v>
      </c>
      <c r="L3146">
        <v>30</v>
      </c>
      <c r="M3146" t="b">
        <v>0</v>
      </c>
      <c r="N3146" s="11">
        <f t="shared" si="198"/>
        <v>75.400000000000006</v>
      </c>
      <c r="O3146" s="22">
        <f t="shared" si="196"/>
        <v>42796.538275462968</v>
      </c>
      <c r="P3146" s="18">
        <f t="shared" si="197"/>
        <v>42813.25</v>
      </c>
      <c r="Q3146" t="s">
        <v>8271</v>
      </c>
      <c r="R3146" s="7">
        <f t="shared" si="199"/>
        <v>251.33333333333334</v>
      </c>
      <c r="S3146" s="12" t="s">
        <v>8316</v>
      </c>
      <c r="T3146" t="s">
        <v>8317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7">
        <v>25000</v>
      </c>
      <c r="E3147">
        <v>0</v>
      </c>
      <c r="F3147" t="s">
        <v>8222</v>
      </c>
      <c r="G3147" t="s">
        <v>8224</v>
      </c>
      <c r="H3147" t="s">
        <v>8246</v>
      </c>
      <c r="I3147" s="9">
        <v>1490659134</v>
      </c>
      <c r="J3147">
        <v>1485478734</v>
      </c>
      <c r="K3147" t="b">
        <v>0</v>
      </c>
      <c r="L3147">
        <v>0</v>
      </c>
      <c r="M3147" t="b">
        <v>0</v>
      </c>
      <c r="N3147" s="11">
        <f t="shared" si="198"/>
        <v>0</v>
      </c>
      <c r="O3147" s="22">
        <f t="shared" si="196"/>
        <v>42762.040902777779</v>
      </c>
      <c r="P3147" s="18">
        <f t="shared" si="197"/>
        <v>42821.999236111107</v>
      </c>
      <c r="Q3147" t="s">
        <v>8271</v>
      </c>
      <c r="R3147" s="7" t="e">
        <f t="shared" si="199"/>
        <v>#DIV/0!</v>
      </c>
      <c r="S3147" s="12" t="s">
        <v>8316</v>
      </c>
      <c r="T3147" t="s">
        <v>8317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7">
        <v>50000</v>
      </c>
      <c r="E3148">
        <v>5250</v>
      </c>
      <c r="F3148" t="s">
        <v>8222</v>
      </c>
      <c r="G3148" t="s">
        <v>8238</v>
      </c>
      <c r="H3148" t="s">
        <v>8256</v>
      </c>
      <c r="I3148" s="9">
        <v>1492356166</v>
      </c>
      <c r="J3148">
        <v>1488471766</v>
      </c>
      <c r="K3148" t="b">
        <v>0</v>
      </c>
      <c r="L3148">
        <v>12</v>
      </c>
      <c r="M3148" t="b">
        <v>0</v>
      </c>
      <c r="N3148" s="11">
        <f t="shared" si="198"/>
        <v>10.5</v>
      </c>
      <c r="O3148" s="22">
        <f t="shared" si="196"/>
        <v>42796.682476851856</v>
      </c>
      <c r="P3148" s="18">
        <f t="shared" si="197"/>
        <v>42841.640810185185</v>
      </c>
      <c r="Q3148" t="s">
        <v>8271</v>
      </c>
      <c r="R3148" s="7">
        <f t="shared" si="199"/>
        <v>437.5</v>
      </c>
      <c r="S3148" s="12" t="s">
        <v>8316</v>
      </c>
      <c r="T3148" t="s">
        <v>8317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7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>
        <f t="shared" si="198"/>
        <v>117.52499999999999</v>
      </c>
      <c r="O3149" s="22">
        <f t="shared" si="196"/>
        <v>41909.969386574077</v>
      </c>
      <c r="P3149" s="18">
        <f t="shared" si="197"/>
        <v>41950.011053240742</v>
      </c>
      <c r="Q3149" t="s">
        <v>8271</v>
      </c>
      <c r="R3149" s="7">
        <f t="shared" si="199"/>
        <v>110.35211267605634</v>
      </c>
      <c r="S3149" s="12" t="s">
        <v>8316</v>
      </c>
      <c r="T3149" t="s">
        <v>8317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7">
        <v>1800</v>
      </c>
      <c r="E3150">
        <v>2361</v>
      </c>
      <c r="F3150" t="s">
        <v>8219</v>
      </c>
      <c r="G3150" t="s">
        <v>8224</v>
      </c>
      <c r="H3150" t="s">
        <v>8246</v>
      </c>
      <c r="I3150" s="9">
        <v>1412136000</v>
      </c>
      <c r="J3150">
        <v>1410278284</v>
      </c>
      <c r="K3150" t="b">
        <v>1</v>
      </c>
      <c r="L3150">
        <v>57</v>
      </c>
      <c r="M3150" t="b">
        <v>1</v>
      </c>
      <c r="N3150" s="11">
        <f t="shared" si="198"/>
        <v>131.16666666666669</v>
      </c>
      <c r="O3150" s="22">
        <f t="shared" si="196"/>
        <v>41891.665324074071</v>
      </c>
      <c r="P3150" s="18">
        <f t="shared" si="197"/>
        <v>41913.166666666664</v>
      </c>
      <c r="Q3150" t="s">
        <v>8271</v>
      </c>
      <c r="R3150" s="7">
        <f t="shared" si="199"/>
        <v>41.421052631578945</v>
      </c>
      <c r="S3150" s="12" t="s">
        <v>8316</v>
      </c>
      <c r="T3150" t="s">
        <v>8317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7">
        <v>1250</v>
      </c>
      <c r="E3151">
        <v>1300</v>
      </c>
      <c r="F3151" t="s">
        <v>8219</v>
      </c>
      <c r="G3151" t="s">
        <v>8224</v>
      </c>
      <c r="H3151" t="s">
        <v>8246</v>
      </c>
      <c r="I3151" s="9">
        <v>1354845600</v>
      </c>
      <c r="J3151">
        <v>1352766300</v>
      </c>
      <c r="K3151" t="b">
        <v>1</v>
      </c>
      <c r="L3151">
        <v>25</v>
      </c>
      <c r="M3151" t="b">
        <v>1</v>
      </c>
      <c r="N3151" s="11">
        <f t="shared" si="198"/>
        <v>104</v>
      </c>
      <c r="O3151" s="22">
        <f t="shared" si="196"/>
        <v>41226.017361111109</v>
      </c>
      <c r="P3151" s="18">
        <f t="shared" si="197"/>
        <v>41250.083333333336</v>
      </c>
      <c r="Q3151" t="s">
        <v>8271</v>
      </c>
      <c r="R3151" s="7">
        <f t="shared" si="199"/>
        <v>52</v>
      </c>
      <c r="S3151" s="12" t="s">
        <v>8316</v>
      </c>
      <c r="T3151" t="s">
        <v>8317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7">
        <v>3500</v>
      </c>
      <c r="E3152">
        <v>3535</v>
      </c>
      <c r="F3152" t="s">
        <v>8219</v>
      </c>
      <c r="G3152" t="s">
        <v>8224</v>
      </c>
      <c r="H3152" t="s">
        <v>8246</v>
      </c>
      <c r="I3152" s="9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>
        <f t="shared" si="198"/>
        <v>101</v>
      </c>
      <c r="O3152" s="22">
        <f t="shared" si="196"/>
        <v>40478.263923611114</v>
      </c>
      <c r="P3152" s="18">
        <f t="shared" si="197"/>
        <v>40568.166666666664</v>
      </c>
      <c r="Q3152" t="s">
        <v>8271</v>
      </c>
      <c r="R3152" s="7">
        <f t="shared" si="199"/>
        <v>33.990384615384613</v>
      </c>
      <c r="S3152" s="12" t="s">
        <v>8316</v>
      </c>
      <c r="T3152" t="s">
        <v>8317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7">
        <v>3500</v>
      </c>
      <c r="E3153">
        <v>3514</v>
      </c>
      <c r="F3153" t="s">
        <v>8219</v>
      </c>
      <c r="G3153" t="s">
        <v>8224</v>
      </c>
      <c r="H3153" t="s">
        <v>8246</v>
      </c>
      <c r="I3153" s="9">
        <v>1410379774</v>
      </c>
      <c r="J3153">
        <v>1407787774</v>
      </c>
      <c r="K3153" t="b">
        <v>1</v>
      </c>
      <c r="L3153">
        <v>34</v>
      </c>
      <c r="M3153" t="b">
        <v>1</v>
      </c>
      <c r="N3153" s="11">
        <f t="shared" si="198"/>
        <v>100.4</v>
      </c>
      <c r="O3153" s="22">
        <f t="shared" si="196"/>
        <v>41862.83997685185</v>
      </c>
      <c r="P3153" s="18">
        <f t="shared" si="197"/>
        <v>41892.83997685185</v>
      </c>
      <c r="Q3153" t="s">
        <v>8271</v>
      </c>
      <c r="R3153" s="7">
        <f t="shared" si="199"/>
        <v>103.35294117647059</v>
      </c>
      <c r="S3153" s="12" t="s">
        <v>8316</v>
      </c>
      <c r="T3153" t="s">
        <v>8317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7">
        <v>2200</v>
      </c>
      <c r="E3154">
        <v>2331</v>
      </c>
      <c r="F3154" t="s">
        <v>8219</v>
      </c>
      <c r="G3154" t="s">
        <v>8225</v>
      </c>
      <c r="H3154" t="s">
        <v>8247</v>
      </c>
      <c r="I3154" s="9">
        <v>1383425367</v>
      </c>
      <c r="J3154">
        <v>1380833367</v>
      </c>
      <c r="K3154" t="b">
        <v>1</v>
      </c>
      <c r="L3154">
        <v>67</v>
      </c>
      <c r="M3154" t="b">
        <v>1</v>
      </c>
      <c r="N3154" s="11">
        <f t="shared" si="198"/>
        <v>105.95454545454545</v>
      </c>
      <c r="O3154" s="22">
        <f t="shared" si="196"/>
        <v>41550.867673611108</v>
      </c>
      <c r="P3154" s="18">
        <f t="shared" si="197"/>
        <v>41580.867673611108</v>
      </c>
      <c r="Q3154" t="s">
        <v>8271</v>
      </c>
      <c r="R3154" s="7">
        <f t="shared" si="199"/>
        <v>34.791044776119406</v>
      </c>
      <c r="S3154" s="12" t="s">
        <v>8316</v>
      </c>
      <c r="T3154" t="s">
        <v>8317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7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9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>
        <f t="shared" si="198"/>
        <v>335.58333333333337</v>
      </c>
      <c r="O3155" s="22">
        <f t="shared" si="196"/>
        <v>40633.154363425929</v>
      </c>
      <c r="P3155" s="18">
        <f t="shared" si="197"/>
        <v>40664.207638888889</v>
      </c>
      <c r="Q3155" t="s">
        <v>8271</v>
      </c>
      <c r="R3155" s="7">
        <f t="shared" si="199"/>
        <v>41.773858921161825</v>
      </c>
      <c r="S3155" s="12" t="s">
        <v>8316</v>
      </c>
      <c r="T3155" t="s">
        <v>8317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7">
        <v>7000</v>
      </c>
      <c r="E3156">
        <v>7905</v>
      </c>
      <c r="F3156" t="s">
        <v>8219</v>
      </c>
      <c r="G3156" t="s">
        <v>8224</v>
      </c>
      <c r="H3156" t="s">
        <v>8246</v>
      </c>
      <c r="I3156" s="9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>
        <f t="shared" si="198"/>
        <v>112.92857142857142</v>
      </c>
      <c r="O3156" s="22">
        <f t="shared" si="196"/>
        <v>40970.875671296293</v>
      </c>
      <c r="P3156" s="18">
        <f t="shared" si="197"/>
        <v>41000.834004629629</v>
      </c>
      <c r="Q3156" t="s">
        <v>8271</v>
      </c>
      <c r="R3156" s="7">
        <f t="shared" si="199"/>
        <v>64.268292682926827</v>
      </c>
      <c r="S3156" s="12" t="s">
        <v>8316</v>
      </c>
      <c r="T3156" t="s">
        <v>8317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9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>
        <f t="shared" si="198"/>
        <v>188.50460000000001</v>
      </c>
      <c r="O3157" s="22">
        <f t="shared" si="196"/>
        <v>41233.499131944445</v>
      </c>
      <c r="P3157" s="18">
        <f t="shared" si="197"/>
        <v>41263.499131944445</v>
      </c>
      <c r="Q3157" t="s">
        <v>8271</v>
      </c>
      <c r="R3157" s="7">
        <f t="shared" si="199"/>
        <v>31.209370860927152</v>
      </c>
      <c r="S3157" s="12" t="s">
        <v>8316</v>
      </c>
      <c r="T3157" t="s">
        <v>8317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7">
        <v>5500</v>
      </c>
      <c r="E3158">
        <v>5600</v>
      </c>
      <c r="F3158" t="s">
        <v>8219</v>
      </c>
      <c r="G3158" t="s">
        <v>8224</v>
      </c>
      <c r="H3158" t="s">
        <v>8246</v>
      </c>
      <c r="I3158" s="9">
        <v>1338591144</v>
      </c>
      <c r="J3158">
        <v>1335567144</v>
      </c>
      <c r="K3158" t="b">
        <v>1</v>
      </c>
      <c r="L3158">
        <v>89</v>
      </c>
      <c r="M3158" t="b">
        <v>1</v>
      </c>
      <c r="N3158" s="11">
        <f t="shared" si="198"/>
        <v>101.81818181818181</v>
      </c>
      <c r="O3158" s="22">
        <f t="shared" si="196"/>
        <v>41026.953055555554</v>
      </c>
      <c r="P3158" s="18">
        <f t="shared" si="197"/>
        <v>41061.953055555554</v>
      </c>
      <c r="Q3158" t="s">
        <v>8271</v>
      </c>
      <c r="R3158" s="7">
        <f t="shared" si="199"/>
        <v>62.921348314606739</v>
      </c>
      <c r="S3158" s="12" t="s">
        <v>8316</v>
      </c>
      <c r="T3158" t="s">
        <v>8317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7">
        <v>4000</v>
      </c>
      <c r="E3159">
        <v>4040</v>
      </c>
      <c r="F3159" t="s">
        <v>8219</v>
      </c>
      <c r="G3159" t="s">
        <v>8224</v>
      </c>
      <c r="H3159" t="s">
        <v>8246</v>
      </c>
      <c r="I3159" s="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>
        <f t="shared" si="198"/>
        <v>101</v>
      </c>
      <c r="O3159" s="22">
        <f t="shared" si="196"/>
        <v>41829.788252314815</v>
      </c>
      <c r="P3159" s="18">
        <f t="shared" si="197"/>
        <v>41839.208333333336</v>
      </c>
      <c r="Q3159" t="s">
        <v>8271</v>
      </c>
      <c r="R3159" s="7">
        <f t="shared" si="199"/>
        <v>98.536585365853654</v>
      </c>
      <c r="S3159" s="12" t="s">
        <v>8316</v>
      </c>
      <c r="T3159" t="s">
        <v>8317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7">
        <v>5000</v>
      </c>
      <c r="E3160">
        <v>5700</v>
      </c>
      <c r="F3160" t="s">
        <v>8219</v>
      </c>
      <c r="G3160" t="s">
        <v>8224</v>
      </c>
      <c r="H3160" t="s">
        <v>8246</v>
      </c>
      <c r="I3160" s="9">
        <v>1374523752</v>
      </c>
      <c r="J3160">
        <v>1371931752</v>
      </c>
      <c r="K3160" t="b">
        <v>1</v>
      </c>
      <c r="L3160">
        <v>69</v>
      </c>
      <c r="M3160" t="b">
        <v>1</v>
      </c>
      <c r="N3160" s="11">
        <f t="shared" si="198"/>
        <v>113.99999999999999</v>
      </c>
      <c r="O3160" s="22">
        <f t="shared" si="196"/>
        <v>41447.839722222219</v>
      </c>
      <c r="P3160" s="18">
        <f t="shared" si="197"/>
        <v>41477.839722222219</v>
      </c>
      <c r="Q3160" t="s">
        <v>8271</v>
      </c>
      <c r="R3160" s="7">
        <f t="shared" si="199"/>
        <v>82.608695652173907</v>
      </c>
      <c r="S3160" s="12" t="s">
        <v>8316</v>
      </c>
      <c r="T3160" t="s">
        <v>8317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7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9">
        <v>1326927600</v>
      </c>
      <c r="J3161">
        <v>1323221761</v>
      </c>
      <c r="K3161" t="b">
        <v>1</v>
      </c>
      <c r="L3161">
        <v>52</v>
      </c>
      <c r="M3161" t="b">
        <v>1</v>
      </c>
      <c r="N3161" s="11">
        <f t="shared" si="198"/>
        <v>133.48133333333334</v>
      </c>
      <c r="O3161" s="22">
        <f t="shared" si="196"/>
        <v>40884.066678240742</v>
      </c>
      <c r="P3161" s="18">
        <f t="shared" si="197"/>
        <v>40926.958333333336</v>
      </c>
      <c r="Q3161" t="s">
        <v>8271</v>
      </c>
      <c r="R3161" s="7">
        <f t="shared" si="199"/>
        <v>38.504230769230773</v>
      </c>
      <c r="S3161" s="12" t="s">
        <v>8316</v>
      </c>
      <c r="T3161" t="s">
        <v>8317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7">
        <v>4500</v>
      </c>
      <c r="E3162">
        <v>4569</v>
      </c>
      <c r="F3162" t="s">
        <v>8219</v>
      </c>
      <c r="G3162" t="s">
        <v>8224</v>
      </c>
      <c r="H3162" t="s">
        <v>8246</v>
      </c>
      <c r="I3162" s="9">
        <v>1407905940</v>
      </c>
      <c r="J3162">
        <v>1405923687</v>
      </c>
      <c r="K3162" t="b">
        <v>1</v>
      </c>
      <c r="L3162">
        <v>57</v>
      </c>
      <c r="M3162" t="b">
        <v>1</v>
      </c>
      <c r="N3162" s="11">
        <f t="shared" si="198"/>
        <v>101.53333333333335</v>
      </c>
      <c r="O3162" s="22">
        <f t="shared" si="196"/>
        <v>41841.26489583333</v>
      </c>
      <c r="P3162" s="18">
        <f t="shared" si="197"/>
        <v>41864.207638888889</v>
      </c>
      <c r="Q3162" t="s">
        <v>8271</v>
      </c>
      <c r="R3162" s="7">
        <f t="shared" si="199"/>
        <v>80.15789473684211</v>
      </c>
      <c r="S3162" s="12" t="s">
        <v>8316</v>
      </c>
      <c r="T3162" t="s">
        <v>8317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7">
        <v>2000</v>
      </c>
      <c r="E3163">
        <v>2102</v>
      </c>
      <c r="F3163" t="s">
        <v>8219</v>
      </c>
      <c r="G3163" t="s">
        <v>8225</v>
      </c>
      <c r="H3163" t="s">
        <v>8247</v>
      </c>
      <c r="I3163" s="9">
        <v>1413377522</v>
      </c>
      <c r="J3163">
        <v>1410785522</v>
      </c>
      <c r="K3163" t="b">
        <v>1</v>
      </c>
      <c r="L3163">
        <v>74</v>
      </c>
      <c r="M3163" t="b">
        <v>1</v>
      </c>
      <c r="N3163" s="11">
        <f t="shared" si="198"/>
        <v>105.1</v>
      </c>
      <c r="O3163" s="22">
        <f t="shared" si="196"/>
        <v>41897.536134259259</v>
      </c>
      <c r="P3163" s="18">
        <f t="shared" si="197"/>
        <v>41927.536134259259</v>
      </c>
      <c r="Q3163" t="s">
        <v>8271</v>
      </c>
      <c r="R3163" s="7">
        <f t="shared" si="199"/>
        <v>28.405405405405407</v>
      </c>
      <c r="S3163" s="12" t="s">
        <v>8316</v>
      </c>
      <c r="T3163" t="s">
        <v>8317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7">
        <v>4000</v>
      </c>
      <c r="E3164">
        <v>5086</v>
      </c>
      <c r="F3164" t="s">
        <v>8219</v>
      </c>
      <c r="G3164" t="s">
        <v>8224</v>
      </c>
      <c r="H3164" t="s">
        <v>8246</v>
      </c>
      <c r="I3164" s="9">
        <v>1404698400</v>
      </c>
      <c r="J3164">
        <v>1402331262</v>
      </c>
      <c r="K3164" t="b">
        <v>1</v>
      </c>
      <c r="L3164">
        <v>63</v>
      </c>
      <c r="M3164" t="b">
        <v>1</v>
      </c>
      <c r="N3164" s="11">
        <f t="shared" si="198"/>
        <v>127.15</v>
      </c>
      <c r="O3164" s="22">
        <f t="shared" si="196"/>
        <v>41799.685902777775</v>
      </c>
      <c r="P3164" s="18">
        <f t="shared" si="197"/>
        <v>41827.083333333336</v>
      </c>
      <c r="Q3164" t="s">
        <v>8271</v>
      </c>
      <c r="R3164" s="7">
        <f t="shared" si="199"/>
        <v>80.730158730158735</v>
      </c>
      <c r="S3164" s="12" t="s">
        <v>8316</v>
      </c>
      <c r="T3164" t="s">
        <v>8317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7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9">
        <v>1402855525</v>
      </c>
      <c r="J3165">
        <v>1400263525</v>
      </c>
      <c r="K3165" t="b">
        <v>1</v>
      </c>
      <c r="L3165">
        <v>72</v>
      </c>
      <c r="M3165" t="b">
        <v>1</v>
      </c>
      <c r="N3165" s="11">
        <f t="shared" si="198"/>
        <v>111.15384615384616</v>
      </c>
      <c r="O3165" s="22">
        <f t="shared" si="196"/>
        <v>41775.753761574073</v>
      </c>
      <c r="P3165" s="18">
        <f t="shared" si="197"/>
        <v>41805.753761574073</v>
      </c>
      <c r="Q3165" t="s">
        <v>8271</v>
      </c>
      <c r="R3165" s="7">
        <f t="shared" si="199"/>
        <v>200.69444444444446</v>
      </c>
      <c r="S3165" s="12" t="s">
        <v>8316</v>
      </c>
      <c r="T3165" t="s">
        <v>8317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7">
        <v>2500</v>
      </c>
      <c r="E3166">
        <v>2669</v>
      </c>
      <c r="F3166" t="s">
        <v>8219</v>
      </c>
      <c r="G3166" t="s">
        <v>8224</v>
      </c>
      <c r="H3166" t="s">
        <v>8246</v>
      </c>
      <c r="I3166" s="9">
        <v>1402341615</v>
      </c>
      <c r="J3166">
        <v>1399490415</v>
      </c>
      <c r="K3166" t="b">
        <v>1</v>
      </c>
      <c r="L3166">
        <v>71</v>
      </c>
      <c r="M3166" t="b">
        <v>1</v>
      </c>
      <c r="N3166" s="11">
        <f t="shared" si="198"/>
        <v>106.76</v>
      </c>
      <c r="O3166" s="22">
        <f t="shared" si="196"/>
        <v>41766.80572916667</v>
      </c>
      <c r="P3166" s="18">
        <f t="shared" si="197"/>
        <v>41799.80572916667</v>
      </c>
      <c r="Q3166" t="s">
        <v>8271</v>
      </c>
      <c r="R3166" s="7">
        <f t="shared" si="199"/>
        <v>37.591549295774648</v>
      </c>
      <c r="S3166" s="12" t="s">
        <v>8316</v>
      </c>
      <c r="T3166" t="s">
        <v>8317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7">
        <v>750</v>
      </c>
      <c r="E3167">
        <v>1220</v>
      </c>
      <c r="F3167" t="s">
        <v>8219</v>
      </c>
      <c r="G3167" t="s">
        <v>8224</v>
      </c>
      <c r="H3167" t="s">
        <v>8246</v>
      </c>
      <c r="I3167" s="9">
        <v>1304395140</v>
      </c>
      <c r="J3167">
        <v>1302493760</v>
      </c>
      <c r="K3167" t="b">
        <v>1</v>
      </c>
      <c r="L3167">
        <v>21</v>
      </c>
      <c r="M3167" t="b">
        <v>1</v>
      </c>
      <c r="N3167" s="11">
        <f t="shared" si="198"/>
        <v>162.66666666666666</v>
      </c>
      <c r="O3167" s="22">
        <f t="shared" si="196"/>
        <v>40644.159259259257</v>
      </c>
      <c r="P3167" s="18">
        <f t="shared" si="197"/>
        <v>40666.165972222225</v>
      </c>
      <c r="Q3167" t="s">
        <v>8271</v>
      </c>
      <c r="R3167" s="7">
        <f t="shared" si="199"/>
        <v>58.095238095238095</v>
      </c>
      <c r="S3167" s="12" t="s">
        <v>8316</v>
      </c>
      <c r="T3167" t="s">
        <v>8317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7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9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>
        <f t="shared" si="198"/>
        <v>160.22808571428573</v>
      </c>
      <c r="O3168" s="22">
        <f t="shared" si="196"/>
        <v>41940.69158564815</v>
      </c>
      <c r="P3168" s="18">
        <f t="shared" si="197"/>
        <v>41969.332638888889</v>
      </c>
      <c r="Q3168" t="s">
        <v>8271</v>
      </c>
      <c r="R3168" s="7">
        <f t="shared" si="199"/>
        <v>60.300892473118282</v>
      </c>
      <c r="S3168" s="12" t="s">
        <v>8316</v>
      </c>
      <c r="T3168" t="s">
        <v>8317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7">
        <v>3000</v>
      </c>
      <c r="E3169">
        <v>3485</v>
      </c>
      <c r="F3169" t="s">
        <v>8219</v>
      </c>
      <c r="G3169" t="s">
        <v>8224</v>
      </c>
      <c r="H3169" t="s">
        <v>8246</v>
      </c>
      <c r="I3169" s="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>
        <f t="shared" si="198"/>
        <v>116.16666666666666</v>
      </c>
      <c r="O3169" s="22">
        <f t="shared" si="196"/>
        <v>41839.175706018519</v>
      </c>
      <c r="P3169" s="18">
        <f t="shared" si="197"/>
        <v>41853.175706018519</v>
      </c>
      <c r="Q3169" t="s">
        <v>8271</v>
      </c>
      <c r="R3169" s="7">
        <f t="shared" si="199"/>
        <v>63.363636363636367</v>
      </c>
      <c r="S3169" s="12" t="s">
        <v>8316</v>
      </c>
      <c r="T3169" t="s">
        <v>8317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7">
        <v>2500</v>
      </c>
      <c r="E3170">
        <v>3105</v>
      </c>
      <c r="F3170" t="s">
        <v>8219</v>
      </c>
      <c r="G3170" t="s">
        <v>8224</v>
      </c>
      <c r="H3170" t="s">
        <v>8246</v>
      </c>
      <c r="I3170" s="9">
        <v>1402696800</v>
      </c>
      <c r="J3170">
        <v>1399948353</v>
      </c>
      <c r="K3170" t="b">
        <v>1</v>
      </c>
      <c r="L3170">
        <v>61</v>
      </c>
      <c r="M3170" t="b">
        <v>1</v>
      </c>
      <c r="N3170" s="11">
        <f t="shared" si="198"/>
        <v>124.2</v>
      </c>
      <c r="O3170" s="22">
        <f t="shared" si="196"/>
        <v>41772.105937500004</v>
      </c>
      <c r="P3170" s="18">
        <f t="shared" si="197"/>
        <v>41803.916666666664</v>
      </c>
      <c r="Q3170" t="s">
        <v>8271</v>
      </c>
      <c r="R3170" s="7">
        <f t="shared" si="199"/>
        <v>50.901639344262293</v>
      </c>
      <c r="S3170" s="12" t="s">
        <v>8316</v>
      </c>
      <c r="T3170" t="s">
        <v>8317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7">
        <v>8000</v>
      </c>
      <c r="E3171">
        <v>8241</v>
      </c>
      <c r="F3171" t="s">
        <v>8219</v>
      </c>
      <c r="G3171" t="s">
        <v>8224</v>
      </c>
      <c r="H3171" t="s">
        <v>8246</v>
      </c>
      <c r="I3171" s="9">
        <v>1386910740</v>
      </c>
      <c r="J3171">
        <v>1384364561</v>
      </c>
      <c r="K3171" t="b">
        <v>1</v>
      </c>
      <c r="L3171">
        <v>82</v>
      </c>
      <c r="M3171" t="b">
        <v>1</v>
      </c>
      <c r="N3171" s="11">
        <f t="shared" si="198"/>
        <v>103.01249999999999</v>
      </c>
      <c r="O3171" s="22">
        <f t="shared" si="196"/>
        <v>41591.737974537034</v>
      </c>
      <c r="P3171" s="18">
        <f t="shared" si="197"/>
        <v>41621.207638888889</v>
      </c>
      <c r="Q3171" t="s">
        <v>8271</v>
      </c>
      <c r="R3171" s="7">
        <f t="shared" si="199"/>
        <v>100.5</v>
      </c>
      <c r="S3171" s="12" t="s">
        <v>8316</v>
      </c>
      <c r="T3171" t="s">
        <v>8317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7">
        <v>2000</v>
      </c>
      <c r="E3172">
        <v>2245</v>
      </c>
      <c r="F3172" t="s">
        <v>8219</v>
      </c>
      <c r="G3172" t="s">
        <v>8224</v>
      </c>
      <c r="H3172" t="s">
        <v>8246</v>
      </c>
      <c r="I3172" s="9">
        <v>1404273600</v>
      </c>
      <c r="J3172">
        <v>1401414944</v>
      </c>
      <c r="K3172" t="b">
        <v>1</v>
      </c>
      <c r="L3172">
        <v>71</v>
      </c>
      <c r="M3172" t="b">
        <v>1</v>
      </c>
      <c r="N3172" s="11">
        <f t="shared" si="198"/>
        <v>112.25</v>
      </c>
      <c r="O3172" s="22">
        <f t="shared" si="196"/>
        <v>41789.080370370371</v>
      </c>
      <c r="P3172" s="18">
        <f t="shared" si="197"/>
        <v>41822.166666666664</v>
      </c>
      <c r="Q3172" t="s">
        <v>8271</v>
      </c>
      <c r="R3172" s="7">
        <f t="shared" si="199"/>
        <v>31.619718309859156</v>
      </c>
      <c r="S3172" s="12" t="s">
        <v>8316</v>
      </c>
      <c r="T3172" t="s">
        <v>8317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7">
        <v>7000</v>
      </c>
      <c r="E3173">
        <v>7617</v>
      </c>
      <c r="F3173" t="s">
        <v>8219</v>
      </c>
      <c r="G3173" t="s">
        <v>8225</v>
      </c>
      <c r="H3173" t="s">
        <v>8247</v>
      </c>
      <c r="I3173" s="9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>
        <f t="shared" si="198"/>
        <v>108.8142857142857</v>
      </c>
      <c r="O3173" s="22">
        <f t="shared" si="196"/>
        <v>42466.608310185184</v>
      </c>
      <c r="P3173" s="18">
        <f t="shared" si="197"/>
        <v>42496.608310185184</v>
      </c>
      <c r="Q3173" t="s">
        <v>8271</v>
      </c>
      <c r="R3173" s="7">
        <f t="shared" si="199"/>
        <v>65.102564102564102</v>
      </c>
      <c r="S3173" s="12" t="s">
        <v>8316</v>
      </c>
      <c r="T3173" t="s">
        <v>8317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7">
        <v>2000</v>
      </c>
      <c r="E3174">
        <v>2300</v>
      </c>
      <c r="F3174" t="s">
        <v>8219</v>
      </c>
      <c r="G3174" t="s">
        <v>8224</v>
      </c>
      <c r="H3174" t="s">
        <v>8246</v>
      </c>
      <c r="I3174" s="9">
        <v>1329240668</v>
      </c>
      <c r="J3174">
        <v>1326648668</v>
      </c>
      <c r="K3174" t="b">
        <v>1</v>
      </c>
      <c r="L3174">
        <v>29</v>
      </c>
      <c r="M3174" t="b">
        <v>1</v>
      </c>
      <c r="N3174" s="11">
        <f t="shared" si="198"/>
        <v>114.99999999999999</v>
      </c>
      <c r="O3174" s="22">
        <f t="shared" si="196"/>
        <v>40923.729953703703</v>
      </c>
      <c r="P3174" s="18">
        <f t="shared" si="197"/>
        <v>40953.729953703703</v>
      </c>
      <c r="Q3174" t="s">
        <v>8271</v>
      </c>
      <c r="R3174" s="7">
        <f t="shared" si="199"/>
        <v>79.310344827586206</v>
      </c>
      <c r="S3174" s="12" t="s">
        <v>8316</v>
      </c>
      <c r="T3174" t="s">
        <v>8317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7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9">
        <v>1411765492</v>
      </c>
      <c r="J3175">
        <v>1409173492</v>
      </c>
      <c r="K3175" t="b">
        <v>1</v>
      </c>
      <c r="L3175">
        <v>74</v>
      </c>
      <c r="M3175" t="b">
        <v>1</v>
      </c>
      <c r="N3175" s="11">
        <f t="shared" si="198"/>
        <v>103</v>
      </c>
      <c r="O3175" s="22">
        <f t="shared" si="196"/>
        <v>41878.878379629627</v>
      </c>
      <c r="P3175" s="18">
        <f t="shared" si="197"/>
        <v>41908.878379629627</v>
      </c>
      <c r="Q3175" t="s">
        <v>8271</v>
      </c>
      <c r="R3175" s="7">
        <f t="shared" si="199"/>
        <v>139.18918918918919</v>
      </c>
      <c r="S3175" s="12" t="s">
        <v>8316</v>
      </c>
      <c r="T3175" t="s">
        <v>8317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7">
        <v>3000</v>
      </c>
      <c r="E3176">
        <v>3034</v>
      </c>
      <c r="F3176" t="s">
        <v>8219</v>
      </c>
      <c r="G3176" t="s">
        <v>8224</v>
      </c>
      <c r="H3176" t="s">
        <v>8246</v>
      </c>
      <c r="I3176" s="9">
        <v>1408999508</v>
      </c>
      <c r="J3176">
        <v>1407789908</v>
      </c>
      <c r="K3176" t="b">
        <v>1</v>
      </c>
      <c r="L3176">
        <v>23</v>
      </c>
      <c r="M3176" t="b">
        <v>1</v>
      </c>
      <c r="N3176" s="11">
        <f t="shared" si="198"/>
        <v>101.13333333333334</v>
      </c>
      <c r="O3176" s="22">
        <f t="shared" si="196"/>
        <v>41862.864675925928</v>
      </c>
      <c r="P3176" s="18">
        <f t="shared" si="197"/>
        <v>41876.864675925928</v>
      </c>
      <c r="Q3176" t="s">
        <v>8271</v>
      </c>
      <c r="R3176" s="7">
        <f t="shared" si="199"/>
        <v>131.91304347826087</v>
      </c>
      <c r="S3176" s="12" t="s">
        <v>8316</v>
      </c>
      <c r="T3176" t="s">
        <v>8317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7">
        <v>5000</v>
      </c>
      <c r="E3177">
        <v>5478</v>
      </c>
      <c r="F3177" t="s">
        <v>8219</v>
      </c>
      <c r="G3177" t="s">
        <v>8224</v>
      </c>
      <c r="H3177" t="s">
        <v>8246</v>
      </c>
      <c r="I3177" s="9">
        <v>1297977427</v>
      </c>
      <c r="J3177">
        <v>1292793427</v>
      </c>
      <c r="K3177" t="b">
        <v>1</v>
      </c>
      <c r="L3177">
        <v>60</v>
      </c>
      <c r="M3177" t="b">
        <v>1</v>
      </c>
      <c r="N3177" s="11">
        <f t="shared" si="198"/>
        <v>109.55999999999999</v>
      </c>
      <c r="O3177" s="22">
        <f t="shared" si="196"/>
        <v>40531.886886574073</v>
      </c>
      <c r="P3177" s="18">
        <f t="shared" si="197"/>
        <v>40591.886886574073</v>
      </c>
      <c r="Q3177" t="s">
        <v>8271</v>
      </c>
      <c r="R3177" s="7">
        <f t="shared" si="199"/>
        <v>91.3</v>
      </c>
      <c r="S3177" s="12" t="s">
        <v>8316</v>
      </c>
      <c r="T3177" t="s">
        <v>8317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7">
        <v>1900</v>
      </c>
      <c r="E3178">
        <v>2182</v>
      </c>
      <c r="F3178" t="s">
        <v>8219</v>
      </c>
      <c r="G3178" t="s">
        <v>8224</v>
      </c>
      <c r="H3178" t="s">
        <v>8246</v>
      </c>
      <c r="I3178" s="9">
        <v>1376838000</v>
      </c>
      <c r="J3178">
        <v>1374531631</v>
      </c>
      <c r="K3178" t="b">
        <v>1</v>
      </c>
      <c r="L3178">
        <v>55</v>
      </c>
      <c r="M3178" t="b">
        <v>1</v>
      </c>
      <c r="N3178" s="11">
        <f t="shared" si="198"/>
        <v>114.8421052631579</v>
      </c>
      <c r="O3178" s="22">
        <f t="shared" si="196"/>
        <v>41477.930914351848</v>
      </c>
      <c r="P3178" s="18">
        <f t="shared" si="197"/>
        <v>41504.625</v>
      </c>
      <c r="Q3178" t="s">
        <v>8271</v>
      </c>
      <c r="R3178" s="7">
        <f t="shared" si="199"/>
        <v>39.672727272727272</v>
      </c>
      <c r="S3178" s="12" t="s">
        <v>8316</v>
      </c>
      <c r="T3178" t="s">
        <v>8317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7">
        <v>2500</v>
      </c>
      <c r="E3179">
        <v>2935</v>
      </c>
      <c r="F3179" t="s">
        <v>8219</v>
      </c>
      <c r="G3179" t="s">
        <v>8224</v>
      </c>
      <c r="H3179" t="s">
        <v>8246</v>
      </c>
      <c r="I3179" s="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>
        <f t="shared" si="198"/>
        <v>117.39999999999999</v>
      </c>
      <c r="O3179" s="22">
        <f t="shared" si="196"/>
        <v>41781.666770833333</v>
      </c>
      <c r="P3179" s="18">
        <f t="shared" si="197"/>
        <v>41811.666770833333</v>
      </c>
      <c r="Q3179" t="s">
        <v>8271</v>
      </c>
      <c r="R3179" s="7">
        <f t="shared" si="199"/>
        <v>57.549019607843135</v>
      </c>
      <c r="S3179" s="12" t="s">
        <v>8316</v>
      </c>
      <c r="T3179" t="s">
        <v>8317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7">
        <v>1500</v>
      </c>
      <c r="E3180">
        <v>2576</v>
      </c>
      <c r="F3180" t="s">
        <v>8219</v>
      </c>
      <c r="G3180" t="s">
        <v>8225</v>
      </c>
      <c r="H3180" t="s">
        <v>8247</v>
      </c>
      <c r="I3180" s="9">
        <v>1405521075</v>
      </c>
      <c r="J3180">
        <v>1402929075</v>
      </c>
      <c r="K3180" t="b">
        <v>1</v>
      </c>
      <c r="L3180">
        <v>78</v>
      </c>
      <c r="M3180" t="b">
        <v>1</v>
      </c>
      <c r="N3180" s="11">
        <f t="shared" si="198"/>
        <v>171.73333333333335</v>
      </c>
      <c r="O3180" s="22">
        <f t="shared" si="196"/>
        <v>41806.605034722219</v>
      </c>
      <c r="P3180" s="18">
        <f t="shared" si="197"/>
        <v>41836.605034722219</v>
      </c>
      <c r="Q3180" t="s">
        <v>8271</v>
      </c>
      <c r="R3180" s="7">
        <f t="shared" si="199"/>
        <v>33.025641025641029</v>
      </c>
      <c r="S3180" s="12" t="s">
        <v>8316</v>
      </c>
      <c r="T3180" t="s">
        <v>8317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7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9">
        <v>1367859071</v>
      </c>
      <c r="J3181">
        <v>1365699071</v>
      </c>
      <c r="K3181" t="b">
        <v>1</v>
      </c>
      <c r="L3181">
        <v>62</v>
      </c>
      <c r="M3181" t="b">
        <v>1</v>
      </c>
      <c r="N3181" s="11">
        <f t="shared" si="198"/>
        <v>114.16238095238094</v>
      </c>
      <c r="O3181" s="22">
        <f t="shared" si="196"/>
        <v>41375.702210648145</v>
      </c>
      <c r="P3181" s="18">
        <f t="shared" si="197"/>
        <v>41400.702210648145</v>
      </c>
      <c r="Q3181" t="s">
        <v>8271</v>
      </c>
      <c r="R3181" s="7">
        <f t="shared" si="199"/>
        <v>77.335806451612896</v>
      </c>
      <c r="S3181" s="12" t="s">
        <v>8316</v>
      </c>
      <c r="T3181" t="s">
        <v>8317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7">
        <v>1200</v>
      </c>
      <c r="E3182">
        <v>1437</v>
      </c>
      <c r="F3182" t="s">
        <v>8219</v>
      </c>
      <c r="G3182" t="s">
        <v>8225</v>
      </c>
      <c r="H3182" t="s">
        <v>8247</v>
      </c>
      <c r="I3182" s="9">
        <v>1403258049</v>
      </c>
      <c r="J3182">
        <v>1400666049</v>
      </c>
      <c r="K3182" t="b">
        <v>1</v>
      </c>
      <c r="L3182">
        <v>45</v>
      </c>
      <c r="M3182" t="b">
        <v>1</v>
      </c>
      <c r="N3182" s="11">
        <f t="shared" si="198"/>
        <v>119.75</v>
      </c>
      <c r="O3182" s="22">
        <f t="shared" si="196"/>
        <v>41780.412604166668</v>
      </c>
      <c r="P3182" s="18">
        <f t="shared" si="197"/>
        <v>41810.412604166668</v>
      </c>
      <c r="Q3182" t="s">
        <v>8271</v>
      </c>
      <c r="R3182" s="7">
        <f t="shared" si="199"/>
        <v>31.933333333333334</v>
      </c>
      <c r="S3182" s="12" t="s">
        <v>8316</v>
      </c>
      <c r="T3182" t="s">
        <v>8317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7">
        <v>500</v>
      </c>
      <c r="E3183">
        <v>545</v>
      </c>
      <c r="F3183" t="s">
        <v>8219</v>
      </c>
      <c r="G3183" t="s">
        <v>8225</v>
      </c>
      <c r="H3183" t="s">
        <v>8247</v>
      </c>
      <c r="I3183" s="9">
        <v>1402848000</v>
      </c>
      <c r="J3183">
        <v>1400570787</v>
      </c>
      <c r="K3183" t="b">
        <v>1</v>
      </c>
      <c r="L3183">
        <v>15</v>
      </c>
      <c r="M3183" t="b">
        <v>1</v>
      </c>
      <c r="N3183" s="11">
        <f t="shared" si="198"/>
        <v>109.00000000000001</v>
      </c>
      <c r="O3183" s="22">
        <f t="shared" si="196"/>
        <v>41779.310034722221</v>
      </c>
      <c r="P3183" s="18">
        <f t="shared" si="197"/>
        <v>41805.666666666664</v>
      </c>
      <c r="Q3183" t="s">
        <v>8271</v>
      </c>
      <c r="R3183" s="7">
        <f t="shared" si="199"/>
        <v>36.333333333333336</v>
      </c>
      <c r="S3183" s="12" t="s">
        <v>8316</v>
      </c>
      <c r="T3183" t="s">
        <v>8317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7">
        <v>7000</v>
      </c>
      <c r="E3184">
        <v>7062</v>
      </c>
      <c r="F3184" t="s">
        <v>8219</v>
      </c>
      <c r="G3184" t="s">
        <v>8224</v>
      </c>
      <c r="H3184" t="s">
        <v>8246</v>
      </c>
      <c r="I3184" s="9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>
        <f t="shared" si="198"/>
        <v>100.88571428571429</v>
      </c>
      <c r="O3184" s="22">
        <f t="shared" si="196"/>
        <v>40883.949317129627</v>
      </c>
      <c r="P3184" s="18">
        <f t="shared" si="197"/>
        <v>40939.708333333336</v>
      </c>
      <c r="Q3184" t="s">
        <v>8271</v>
      </c>
      <c r="R3184" s="7">
        <f t="shared" si="199"/>
        <v>46.768211920529801</v>
      </c>
      <c r="S3184" s="12" t="s">
        <v>8316</v>
      </c>
      <c r="T3184" t="s">
        <v>8317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7">
        <v>2500</v>
      </c>
      <c r="E3185">
        <v>2725</v>
      </c>
      <c r="F3185" t="s">
        <v>8219</v>
      </c>
      <c r="G3185" t="s">
        <v>8224</v>
      </c>
      <c r="H3185" t="s">
        <v>8246</v>
      </c>
      <c r="I3185" s="9">
        <v>1377284669</v>
      </c>
      <c r="J3185">
        <v>1375729469</v>
      </c>
      <c r="K3185" t="b">
        <v>1</v>
      </c>
      <c r="L3185">
        <v>68</v>
      </c>
      <c r="M3185" t="b">
        <v>1</v>
      </c>
      <c r="N3185" s="11">
        <f t="shared" si="198"/>
        <v>109.00000000000001</v>
      </c>
      <c r="O3185" s="22">
        <f t="shared" si="196"/>
        <v>41491.79478009259</v>
      </c>
      <c r="P3185" s="18">
        <f t="shared" si="197"/>
        <v>41509.79478009259</v>
      </c>
      <c r="Q3185" t="s">
        <v>8271</v>
      </c>
      <c r="R3185" s="7">
        <f t="shared" si="199"/>
        <v>40.073529411764703</v>
      </c>
      <c r="S3185" s="12" t="s">
        <v>8316</v>
      </c>
      <c r="T3185" t="s">
        <v>8317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7">
        <v>4300</v>
      </c>
      <c r="E3186">
        <v>4610</v>
      </c>
      <c r="F3186" t="s">
        <v>8219</v>
      </c>
      <c r="G3186" t="s">
        <v>8224</v>
      </c>
      <c r="H3186" t="s">
        <v>8246</v>
      </c>
      <c r="I3186" s="9">
        <v>1404258631</v>
      </c>
      <c r="J3186">
        <v>1401666631</v>
      </c>
      <c r="K3186" t="b">
        <v>1</v>
      </c>
      <c r="L3186">
        <v>46</v>
      </c>
      <c r="M3186" t="b">
        <v>1</v>
      </c>
      <c r="N3186" s="11">
        <f t="shared" si="198"/>
        <v>107.20930232558139</v>
      </c>
      <c r="O3186" s="22">
        <f t="shared" si="196"/>
        <v>41791.993414351848</v>
      </c>
      <c r="P3186" s="18">
        <f t="shared" si="197"/>
        <v>41821.993414351848</v>
      </c>
      <c r="Q3186" t="s">
        <v>8271</v>
      </c>
      <c r="R3186" s="7">
        <f t="shared" si="199"/>
        <v>100.21739130434783</v>
      </c>
      <c r="S3186" s="12" t="s">
        <v>8316</v>
      </c>
      <c r="T3186" t="s">
        <v>8317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7">
        <v>1000</v>
      </c>
      <c r="E3187">
        <v>1000</v>
      </c>
      <c r="F3187" t="s">
        <v>8219</v>
      </c>
      <c r="G3187" t="s">
        <v>8225</v>
      </c>
      <c r="H3187" t="s">
        <v>8247</v>
      </c>
      <c r="I3187" s="9">
        <v>1405553241</v>
      </c>
      <c r="J3187">
        <v>1404948441</v>
      </c>
      <c r="K3187" t="b">
        <v>1</v>
      </c>
      <c r="L3187">
        <v>24</v>
      </c>
      <c r="M3187" t="b">
        <v>1</v>
      </c>
      <c r="N3187" s="11">
        <f t="shared" si="198"/>
        <v>100</v>
      </c>
      <c r="O3187" s="22">
        <f t="shared" si="196"/>
        <v>41829.977326388893</v>
      </c>
      <c r="P3187" s="18">
        <f t="shared" si="197"/>
        <v>41836.977326388893</v>
      </c>
      <c r="Q3187" t="s">
        <v>8271</v>
      </c>
      <c r="R3187" s="7">
        <f t="shared" si="199"/>
        <v>41.666666666666664</v>
      </c>
      <c r="S3187" s="12" t="s">
        <v>8316</v>
      </c>
      <c r="T3187" t="s">
        <v>8317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7">
        <v>3200</v>
      </c>
      <c r="E3188">
        <v>3270</v>
      </c>
      <c r="F3188" t="s">
        <v>8219</v>
      </c>
      <c r="G3188" t="s">
        <v>8225</v>
      </c>
      <c r="H3188" t="s">
        <v>8247</v>
      </c>
      <c r="I3188" s="9">
        <v>1410901200</v>
      </c>
      <c r="J3188">
        <v>1408313438</v>
      </c>
      <c r="K3188" t="b">
        <v>1</v>
      </c>
      <c r="L3188">
        <v>70</v>
      </c>
      <c r="M3188" t="b">
        <v>1</v>
      </c>
      <c r="N3188" s="11">
        <f t="shared" si="198"/>
        <v>102.18750000000001</v>
      </c>
      <c r="O3188" s="22">
        <f t="shared" si="196"/>
        <v>41868.924050925925</v>
      </c>
      <c r="P3188" s="18">
        <f t="shared" si="197"/>
        <v>41898.875</v>
      </c>
      <c r="Q3188" t="s">
        <v>8271</v>
      </c>
      <c r="R3188" s="7">
        <f t="shared" si="199"/>
        <v>46.714285714285715</v>
      </c>
      <c r="S3188" s="12" t="s">
        <v>8316</v>
      </c>
      <c r="T3188" t="s">
        <v>8317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7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>
        <f t="shared" si="198"/>
        <v>116.29333333333334</v>
      </c>
      <c r="O3189" s="22">
        <f t="shared" si="196"/>
        <v>41835.666354166664</v>
      </c>
      <c r="P3189" s="18">
        <f t="shared" si="197"/>
        <v>41855.666354166664</v>
      </c>
      <c r="Q3189" t="s">
        <v>8271</v>
      </c>
      <c r="R3189" s="7">
        <f t="shared" si="199"/>
        <v>71.491803278688522</v>
      </c>
      <c r="S3189" s="12" t="s">
        <v>8316</v>
      </c>
      <c r="T3189" t="s">
        <v>8317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7">
        <v>200</v>
      </c>
      <c r="E3190">
        <v>130</v>
      </c>
      <c r="F3190" t="s">
        <v>8221</v>
      </c>
      <c r="G3190" t="s">
        <v>8225</v>
      </c>
      <c r="H3190" t="s">
        <v>8247</v>
      </c>
      <c r="I3190" s="9">
        <v>1433930302</v>
      </c>
      <c r="J3190">
        <v>1432115902</v>
      </c>
      <c r="K3190" t="b">
        <v>0</v>
      </c>
      <c r="L3190">
        <v>9</v>
      </c>
      <c r="M3190" t="b">
        <v>0</v>
      </c>
      <c r="N3190" s="11">
        <f t="shared" si="198"/>
        <v>65</v>
      </c>
      <c r="O3190" s="22">
        <f t="shared" si="196"/>
        <v>42144.415532407409</v>
      </c>
      <c r="P3190" s="18">
        <f t="shared" si="197"/>
        <v>42165.415532407409</v>
      </c>
      <c r="Q3190" t="s">
        <v>8305</v>
      </c>
      <c r="R3190" s="7">
        <f t="shared" si="199"/>
        <v>14.444444444444445</v>
      </c>
      <c r="S3190" s="12" t="s">
        <v>8316</v>
      </c>
      <c r="T3190" t="s">
        <v>8358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7">
        <v>55000</v>
      </c>
      <c r="E3191">
        <v>6780</v>
      </c>
      <c r="F3191" t="s">
        <v>8221</v>
      </c>
      <c r="G3191" t="s">
        <v>8235</v>
      </c>
      <c r="H3191" t="s">
        <v>8255</v>
      </c>
      <c r="I3191" s="9">
        <v>1432455532</v>
      </c>
      <c r="J3191">
        <v>1429863532</v>
      </c>
      <c r="K3191" t="b">
        <v>0</v>
      </c>
      <c r="L3191">
        <v>19</v>
      </c>
      <c r="M3191" t="b">
        <v>0</v>
      </c>
      <c r="N3191" s="11">
        <f t="shared" si="198"/>
        <v>12.327272727272726</v>
      </c>
      <c r="O3191" s="22">
        <f t="shared" si="196"/>
        <v>42118.346435185187</v>
      </c>
      <c r="P3191" s="18">
        <f t="shared" si="197"/>
        <v>42148.346435185187</v>
      </c>
      <c r="Q3191" t="s">
        <v>8305</v>
      </c>
      <c r="R3191" s="7">
        <f t="shared" si="199"/>
        <v>356.84210526315792</v>
      </c>
      <c r="S3191" s="12" t="s">
        <v>8316</v>
      </c>
      <c r="T3191" t="s">
        <v>8358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7">
        <v>4000</v>
      </c>
      <c r="E3192">
        <v>0</v>
      </c>
      <c r="F3192" t="s">
        <v>8221</v>
      </c>
      <c r="G3192" t="s">
        <v>8229</v>
      </c>
      <c r="H3192" t="s">
        <v>8251</v>
      </c>
      <c r="I3192" s="9">
        <v>1481258275</v>
      </c>
      <c r="J3192">
        <v>1478662675</v>
      </c>
      <c r="K3192" t="b">
        <v>0</v>
      </c>
      <c r="L3192">
        <v>0</v>
      </c>
      <c r="M3192" t="b">
        <v>0</v>
      </c>
      <c r="N3192" s="11">
        <f t="shared" si="198"/>
        <v>0</v>
      </c>
      <c r="O3192" s="22">
        <f t="shared" si="196"/>
        <v>42683.151331018518</v>
      </c>
      <c r="P3192" s="18">
        <f t="shared" si="197"/>
        <v>42713.192997685182</v>
      </c>
      <c r="Q3192" t="s">
        <v>8305</v>
      </c>
      <c r="R3192" s="7" t="e">
        <f t="shared" si="199"/>
        <v>#DIV/0!</v>
      </c>
      <c r="S3192" s="12" t="s">
        <v>8316</v>
      </c>
      <c r="T3192" t="s">
        <v>8358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7">
        <v>3750</v>
      </c>
      <c r="E3193">
        <v>151</v>
      </c>
      <c r="F3193" t="s">
        <v>8221</v>
      </c>
      <c r="G3193" t="s">
        <v>8224</v>
      </c>
      <c r="H3193" t="s">
        <v>8246</v>
      </c>
      <c r="I3193" s="9">
        <v>1471370869</v>
      </c>
      <c r="J3193">
        <v>1466186869</v>
      </c>
      <c r="K3193" t="b">
        <v>0</v>
      </c>
      <c r="L3193">
        <v>4</v>
      </c>
      <c r="M3193" t="b">
        <v>0</v>
      </c>
      <c r="N3193" s="11">
        <f t="shared" si="198"/>
        <v>4.0266666666666664</v>
      </c>
      <c r="O3193" s="22">
        <f t="shared" si="196"/>
        <v>42538.755428240736</v>
      </c>
      <c r="P3193" s="18">
        <f t="shared" si="197"/>
        <v>42598.755428240736</v>
      </c>
      <c r="Q3193" t="s">
        <v>8305</v>
      </c>
      <c r="R3193" s="7">
        <f t="shared" si="199"/>
        <v>37.75</v>
      </c>
      <c r="S3193" s="12" t="s">
        <v>8316</v>
      </c>
      <c r="T3193" t="s">
        <v>8358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7">
        <v>10000</v>
      </c>
      <c r="E3194">
        <v>102</v>
      </c>
      <c r="F3194" t="s">
        <v>8221</v>
      </c>
      <c r="G3194" t="s">
        <v>8225</v>
      </c>
      <c r="H3194" t="s">
        <v>8247</v>
      </c>
      <c r="I3194" s="9">
        <v>1425160800</v>
      </c>
      <c r="J3194">
        <v>1421274859</v>
      </c>
      <c r="K3194" t="b">
        <v>0</v>
      </c>
      <c r="L3194">
        <v>8</v>
      </c>
      <c r="M3194" t="b">
        <v>0</v>
      </c>
      <c r="N3194" s="11">
        <f t="shared" si="198"/>
        <v>1.02</v>
      </c>
      <c r="O3194" s="22">
        <f t="shared" si="196"/>
        <v>42018.94049768518</v>
      </c>
      <c r="P3194" s="18">
        <f t="shared" si="197"/>
        <v>42063.916666666672</v>
      </c>
      <c r="Q3194" t="s">
        <v>8305</v>
      </c>
      <c r="R3194" s="7">
        <f t="shared" si="199"/>
        <v>12.75</v>
      </c>
      <c r="S3194" s="12" t="s">
        <v>8316</v>
      </c>
      <c r="T3194" t="s">
        <v>8358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7">
        <v>5000</v>
      </c>
      <c r="E3195">
        <v>587</v>
      </c>
      <c r="F3195" t="s">
        <v>8221</v>
      </c>
      <c r="G3195" t="s">
        <v>8225</v>
      </c>
      <c r="H3195" t="s">
        <v>8247</v>
      </c>
      <c r="I3195" s="9">
        <v>1424474056</v>
      </c>
      <c r="J3195">
        <v>1420586056</v>
      </c>
      <c r="K3195" t="b">
        <v>0</v>
      </c>
      <c r="L3195">
        <v>24</v>
      </c>
      <c r="M3195" t="b">
        <v>0</v>
      </c>
      <c r="N3195" s="11">
        <f t="shared" si="198"/>
        <v>11.74</v>
      </c>
      <c r="O3195" s="22">
        <f t="shared" si="196"/>
        <v>42010.968240740738</v>
      </c>
      <c r="P3195" s="18">
        <f t="shared" si="197"/>
        <v>42055.968240740738</v>
      </c>
      <c r="Q3195" t="s">
        <v>8305</v>
      </c>
      <c r="R3195" s="7">
        <f t="shared" si="199"/>
        <v>24.458333333333332</v>
      </c>
      <c r="S3195" s="12" t="s">
        <v>8316</v>
      </c>
      <c r="T3195" t="s">
        <v>8358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7">
        <v>11000</v>
      </c>
      <c r="E3196">
        <v>0</v>
      </c>
      <c r="F3196" t="s">
        <v>8221</v>
      </c>
      <c r="G3196" t="s">
        <v>8224</v>
      </c>
      <c r="H3196" t="s">
        <v>8246</v>
      </c>
      <c r="I3196" s="9">
        <v>1437960598</v>
      </c>
      <c r="J3196">
        <v>1435368598</v>
      </c>
      <c r="K3196" t="b">
        <v>0</v>
      </c>
      <c r="L3196">
        <v>0</v>
      </c>
      <c r="M3196" t="b">
        <v>0</v>
      </c>
      <c r="N3196" s="11">
        <f t="shared" si="198"/>
        <v>0</v>
      </c>
      <c r="O3196" s="22">
        <f t="shared" si="196"/>
        <v>42182.062476851846</v>
      </c>
      <c r="P3196" s="18">
        <f t="shared" si="197"/>
        <v>42212.062476851846</v>
      </c>
      <c r="Q3196" t="s">
        <v>8305</v>
      </c>
      <c r="R3196" s="7" t="e">
        <f t="shared" si="199"/>
        <v>#DIV/0!</v>
      </c>
      <c r="S3196" s="12" t="s">
        <v>8316</v>
      </c>
      <c r="T3196" t="s">
        <v>8358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7">
        <v>3500</v>
      </c>
      <c r="E3197">
        <v>2070</v>
      </c>
      <c r="F3197" t="s">
        <v>8221</v>
      </c>
      <c r="G3197" t="s">
        <v>8224</v>
      </c>
      <c r="H3197" t="s">
        <v>8246</v>
      </c>
      <c r="I3197" s="9">
        <v>1423750542</v>
      </c>
      <c r="J3197">
        <v>1421158542</v>
      </c>
      <c r="K3197" t="b">
        <v>0</v>
      </c>
      <c r="L3197">
        <v>39</v>
      </c>
      <c r="M3197" t="b">
        <v>0</v>
      </c>
      <c r="N3197" s="11">
        <f t="shared" si="198"/>
        <v>59.142857142857139</v>
      </c>
      <c r="O3197" s="22">
        <f t="shared" si="196"/>
        <v>42017.594236111108</v>
      </c>
      <c r="P3197" s="18">
        <f t="shared" si="197"/>
        <v>42047.594236111108</v>
      </c>
      <c r="Q3197" t="s">
        <v>8305</v>
      </c>
      <c r="R3197" s="7">
        <f t="shared" si="199"/>
        <v>53.07692307692308</v>
      </c>
      <c r="S3197" s="12" t="s">
        <v>8316</v>
      </c>
      <c r="T3197" t="s">
        <v>8358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7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9">
        <v>1438437600</v>
      </c>
      <c r="J3198">
        <v>1433254875</v>
      </c>
      <c r="K3198" t="b">
        <v>0</v>
      </c>
      <c r="L3198">
        <v>6</v>
      </c>
      <c r="M3198" t="b">
        <v>0</v>
      </c>
      <c r="N3198" s="11">
        <f t="shared" si="198"/>
        <v>0.06</v>
      </c>
      <c r="O3198" s="22">
        <f t="shared" si="196"/>
        <v>42157.598090277781</v>
      </c>
      <c r="P3198" s="18">
        <f t="shared" si="197"/>
        <v>42217.583333333328</v>
      </c>
      <c r="Q3198" t="s">
        <v>8305</v>
      </c>
      <c r="R3198" s="7">
        <f t="shared" si="199"/>
        <v>300</v>
      </c>
      <c r="S3198" s="12" t="s">
        <v>8316</v>
      </c>
      <c r="T3198" t="s">
        <v>8358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7">
        <v>10000</v>
      </c>
      <c r="E3199">
        <v>1145</v>
      </c>
      <c r="F3199" t="s">
        <v>8221</v>
      </c>
      <c r="G3199" t="s">
        <v>8234</v>
      </c>
      <c r="H3199" t="s">
        <v>8254</v>
      </c>
      <c r="I3199" s="9">
        <v>1423050618</v>
      </c>
      <c r="J3199">
        <v>1420458618</v>
      </c>
      <c r="K3199" t="b">
        <v>0</v>
      </c>
      <c r="L3199">
        <v>4</v>
      </c>
      <c r="M3199" t="b">
        <v>0</v>
      </c>
      <c r="N3199" s="11">
        <f t="shared" si="198"/>
        <v>11.450000000000001</v>
      </c>
      <c r="O3199" s="22">
        <f t="shared" si="196"/>
        <v>42009.493263888886</v>
      </c>
      <c r="P3199" s="18">
        <f t="shared" si="197"/>
        <v>42039.493263888886</v>
      </c>
      <c r="Q3199" t="s">
        <v>8305</v>
      </c>
      <c r="R3199" s="7">
        <f t="shared" si="199"/>
        <v>286.25</v>
      </c>
      <c r="S3199" s="12" t="s">
        <v>8316</v>
      </c>
      <c r="T3199" t="s">
        <v>8358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7">
        <v>30000</v>
      </c>
      <c r="E3200">
        <v>110</v>
      </c>
      <c r="F3200" t="s">
        <v>8221</v>
      </c>
      <c r="G3200" t="s">
        <v>8232</v>
      </c>
      <c r="H3200" t="s">
        <v>8253</v>
      </c>
      <c r="I3200" s="9">
        <v>1424081477</v>
      </c>
      <c r="J3200">
        <v>1420798277</v>
      </c>
      <c r="K3200" t="b">
        <v>0</v>
      </c>
      <c r="L3200">
        <v>3</v>
      </c>
      <c r="M3200" t="b">
        <v>0</v>
      </c>
      <c r="N3200" s="11">
        <f t="shared" si="198"/>
        <v>0.36666666666666664</v>
      </c>
      <c r="O3200" s="22">
        <f t="shared" si="196"/>
        <v>42013.424502314811</v>
      </c>
      <c r="P3200" s="18">
        <f t="shared" si="197"/>
        <v>42051.424502314811</v>
      </c>
      <c r="Q3200" t="s">
        <v>8305</v>
      </c>
      <c r="R3200" s="7">
        <f t="shared" si="199"/>
        <v>36.666666666666664</v>
      </c>
      <c r="S3200" s="12" t="s">
        <v>8316</v>
      </c>
      <c r="T3200" t="s">
        <v>8358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7">
        <v>5000</v>
      </c>
      <c r="E3201">
        <v>2608</v>
      </c>
      <c r="F3201" t="s">
        <v>8221</v>
      </c>
      <c r="G3201" t="s">
        <v>8224</v>
      </c>
      <c r="H3201" t="s">
        <v>8246</v>
      </c>
      <c r="I3201" s="9">
        <v>1410037200</v>
      </c>
      <c r="J3201">
        <v>1407435418</v>
      </c>
      <c r="K3201" t="b">
        <v>0</v>
      </c>
      <c r="L3201">
        <v>53</v>
      </c>
      <c r="M3201" t="b">
        <v>0</v>
      </c>
      <c r="N3201" s="11">
        <f t="shared" si="198"/>
        <v>52.16</v>
      </c>
      <c r="O3201" s="22">
        <f t="shared" si="196"/>
        <v>41858.761782407404</v>
      </c>
      <c r="P3201" s="18">
        <f t="shared" si="197"/>
        <v>41888.875</v>
      </c>
      <c r="Q3201" t="s">
        <v>8305</v>
      </c>
      <c r="R3201" s="7">
        <f t="shared" si="199"/>
        <v>49.20754716981132</v>
      </c>
      <c r="S3201" s="12" t="s">
        <v>8316</v>
      </c>
      <c r="T3201" t="s">
        <v>8358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7">
        <v>50000</v>
      </c>
      <c r="E3202">
        <v>1</v>
      </c>
      <c r="F3202" t="s">
        <v>8221</v>
      </c>
      <c r="G3202" t="s">
        <v>8224</v>
      </c>
      <c r="H3202" t="s">
        <v>8246</v>
      </c>
      <c r="I3202" s="9">
        <v>1461994440</v>
      </c>
      <c r="J3202">
        <v>1459410101</v>
      </c>
      <c r="K3202" t="b">
        <v>0</v>
      </c>
      <c r="L3202">
        <v>1</v>
      </c>
      <c r="M3202" t="b">
        <v>0</v>
      </c>
      <c r="N3202" s="11">
        <f t="shared" si="198"/>
        <v>2E-3</v>
      </c>
      <c r="O3202" s="22">
        <f t="shared" ref="O3202:O3265" si="200">(((J3202/60)/60)/24)+DATE(1970,1,1)</f>
        <v>42460.320613425924</v>
      </c>
      <c r="P3202" s="18">
        <f t="shared" ref="P3202:P3265" si="201">(((I3202/60)/60)/24)+DATE(1970,1,1)</f>
        <v>42490.231944444444</v>
      </c>
      <c r="Q3202" t="s">
        <v>8305</v>
      </c>
      <c r="R3202" s="7">
        <f t="shared" si="199"/>
        <v>1</v>
      </c>
      <c r="S3202" s="12" t="s">
        <v>8316</v>
      </c>
      <c r="T3202" t="s">
        <v>8358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7">
        <v>2000</v>
      </c>
      <c r="E3203">
        <v>25</v>
      </c>
      <c r="F3203" t="s">
        <v>8221</v>
      </c>
      <c r="G3203" t="s">
        <v>8225</v>
      </c>
      <c r="H3203" t="s">
        <v>8247</v>
      </c>
      <c r="I3203" s="9">
        <v>1409509477</v>
      </c>
      <c r="J3203">
        <v>1407695077</v>
      </c>
      <c r="K3203" t="b">
        <v>0</v>
      </c>
      <c r="L3203">
        <v>2</v>
      </c>
      <c r="M3203" t="b">
        <v>0</v>
      </c>
      <c r="N3203" s="11">
        <f t="shared" ref="N3203:N3266" si="202">E3203/D3203*100</f>
        <v>1.25</v>
      </c>
      <c r="O3203" s="22">
        <f t="shared" si="200"/>
        <v>41861.767094907409</v>
      </c>
      <c r="P3203" s="18">
        <f t="shared" si="201"/>
        <v>41882.767094907409</v>
      </c>
      <c r="Q3203" t="s">
        <v>8305</v>
      </c>
      <c r="R3203" s="7">
        <f t="shared" ref="R3203:R3266" si="203">E3203/L3203</f>
        <v>12.5</v>
      </c>
      <c r="S3203" s="12" t="s">
        <v>8316</v>
      </c>
      <c r="T3203" t="s">
        <v>8358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7">
        <v>5000</v>
      </c>
      <c r="E3204">
        <v>2726</v>
      </c>
      <c r="F3204" t="s">
        <v>8221</v>
      </c>
      <c r="G3204" t="s">
        <v>8224</v>
      </c>
      <c r="H3204" t="s">
        <v>8246</v>
      </c>
      <c r="I3204" s="9">
        <v>1450072740</v>
      </c>
      <c r="J3204">
        <v>1445027346</v>
      </c>
      <c r="K3204" t="b">
        <v>0</v>
      </c>
      <c r="L3204">
        <v>25</v>
      </c>
      <c r="M3204" t="b">
        <v>0</v>
      </c>
      <c r="N3204" s="11">
        <f t="shared" si="202"/>
        <v>54.52</v>
      </c>
      <c r="O3204" s="22">
        <f t="shared" si="200"/>
        <v>42293.853541666671</v>
      </c>
      <c r="P3204" s="18">
        <f t="shared" si="201"/>
        <v>42352.249305555553</v>
      </c>
      <c r="Q3204" t="s">
        <v>8305</v>
      </c>
      <c r="R3204" s="7">
        <f t="shared" si="203"/>
        <v>109.04</v>
      </c>
      <c r="S3204" s="12" t="s">
        <v>8316</v>
      </c>
      <c r="T3204" t="s">
        <v>8358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7">
        <v>1000</v>
      </c>
      <c r="E3205">
        <v>250</v>
      </c>
      <c r="F3205" t="s">
        <v>8221</v>
      </c>
      <c r="G3205" t="s">
        <v>8224</v>
      </c>
      <c r="H3205" t="s">
        <v>8246</v>
      </c>
      <c r="I3205" s="9">
        <v>1443224622</v>
      </c>
      <c r="J3205">
        <v>1440632622</v>
      </c>
      <c r="K3205" t="b">
        <v>0</v>
      </c>
      <c r="L3205">
        <v>6</v>
      </c>
      <c r="M3205" t="b">
        <v>0</v>
      </c>
      <c r="N3205" s="11">
        <f t="shared" si="202"/>
        <v>25</v>
      </c>
      <c r="O3205" s="22">
        <f t="shared" si="200"/>
        <v>42242.988680555558</v>
      </c>
      <c r="P3205" s="18">
        <f t="shared" si="201"/>
        <v>42272.988680555558</v>
      </c>
      <c r="Q3205" t="s">
        <v>8305</v>
      </c>
      <c r="R3205" s="7">
        <f t="shared" si="203"/>
        <v>41.666666666666664</v>
      </c>
      <c r="S3205" s="12" t="s">
        <v>8316</v>
      </c>
      <c r="T3205" t="s">
        <v>8358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7">
        <v>500</v>
      </c>
      <c r="E3206">
        <v>0</v>
      </c>
      <c r="F3206" t="s">
        <v>8221</v>
      </c>
      <c r="G3206" t="s">
        <v>8224</v>
      </c>
      <c r="H3206" t="s">
        <v>8246</v>
      </c>
      <c r="I3206" s="9">
        <v>1437149640</v>
      </c>
      <c r="J3206">
        <v>1434558479</v>
      </c>
      <c r="K3206" t="b">
        <v>0</v>
      </c>
      <c r="L3206">
        <v>0</v>
      </c>
      <c r="M3206" t="b">
        <v>0</v>
      </c>
      <c r="N3206" s="11">
        <f t="shared" si="202"/>
        <v>0</v>
      </c>
      <c r="O3206" s="22">
        <f t="shared" si="200"/>
        <v>42172.686099537037</v>
      </c>
      <c r="P3206" s="18">
        <f t="shared" si="201"/>
        <v>42202.676388888889</v>
      </c>
      <c r="Q3206" t="s">
        <v>8305</v>
      </c>
      <c r="R3206" s="7" t="e">
        <f t="shared" si="203"/>
        <v>#DIV/0!</v>
      </c>
      <c r="S3206" s="12" t="s">
        <v>8316</v>
      </c>
      <c r="T3206" t="s">
        <v>8358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7">
        <v>8000</v>
      </c>
      <c r="E3207">
        <v>273</v>
      </c>
      <c r="F3207" t="s">
        <v>8221</v>
      </c>
      <c r="G3207" t="s">
        <v>8225</v>
      </c>
      <c r="H3207" t="s">
        <v>8247</v>
      </c>
      <c r="I3207" s="9">
        <v>1430470772</v>
      </c>
      <c r="J3207">
        <v>1427878772</v>
      </c>
      <c r="K3207" t="b">
        <v>0</v>
      </c>
      <c r="L3207">
        <v>12</v>
      </c>
      <c r="M3207" t="b">
        <v>0</v>
      </c>
      <c r="N3207" s="11">
        <f t="shared" si="202"/>
        <v>3.4125000000000001</v>
      </c>
      <c r="O3207" s="22">
        <f t="shared" si="200"/>
        <v>42095.374675925923</v>
      </c>
      <c r="P3207" s="18">
        <f t="shared" si="201"/>
        <v>42125.374675925923</v>
      </c>
      <c r="Q3207" t="s">
        <v>8305</v>
      </c>
      <c r="R3207" s="7">
        <f t="shared" si="203"/>
        <v>22.75</v>
      </c>
      <c r="S3207" s="12" t="s">
        <v>8316</v>
      </c>
      <c r="T3207" t="s">
        <v>8358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7">
        <v>5000</v>
      </c>
      <c r="E3208">
        <v>0</v>
      </c>
      <c r="F3208" t="s">
        <v>8221</v>
      </c>
      <c r="G3208" t="s">
        <v>8224</v>
      </c>
      <c r="H3208" t="s">
        <v>8246</v>
      </c>
      <c r="I3208" s="9">
        <v>1442644651</v>
      </c>
      <c r="J3208">
        <v>1440052651</v>
      </c>
      <c r="K3208" t="b">
        <v>0</v>
      </c>
      <c r="L3208">
        <v>0</v>
      </c>
      <c r="M3208" t="b">
        <v>0</v>
      </c>
      <c r="N3208" s="11">
        <f t="shared" si="202"/>
        <v>0</v>
      </c>
      <c r="O3208" s="22">
        <f t="shared" si="200"/>
        <v>42236.276053240741</v>
      </c>
      <c r="P3208" s="18">
        <f t="shared" si="201"/>
        <v>42266.276053240741</v>
      </c>
      <c r="Q3208" t="s">
        <v>8305</v>
      </c>
      <c r="R3208" s="7" t="e">
        <f t="shared" si="203"/>
        <v>#DIV/0!</v>
      </c>
      <c r="S3208" s="12" t="s">
        <v>8316</v>
      </c>
      <c r="T3208" t="s">
        <v>8358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7">
        <v>5500</v>
      </c>
      <c r="E3209">
        <v>2550</v>
      </c>
      <c r="F3209" t="s">
        <v>8221</v>
      </c>
      <c r="G3209" t="s">
        <v>8224</v>
      </c>
      <c r="H3209" t="s">
        <v>8246</v>
      </c>
      <c r="I3209" s="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>
        <f t="shared" si="202"/>
        <v>46.36363636363636</v>
      </c>
      <c r="O3209" s="22">
        <f t="shared" si="200"/>
        <v>42057.277858796297</v>
      </c>
      <c r="P3209" s="18">
        <f t="shared" si="201"/>
        <v>42117.236192129625</v>
      </c>
      <c r="Q3209" t="s">
        <v>8305</v>
      </c>
      <c r="R3209" s="7">
        <f t="shared" si="203"/>
        <v>70.833333333333329</v>
      </c>
      <c r="S3209" s="12" t="s">
        <v>8316</v>
      </c>
      <c r="T3209" t="s">
        <v>8358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7">
        <v>5000</v>
      </c>
      <c r="E3210">
        <v>5175</v>
      </c>
      <c r="F3210" t="s">
        <v>8219</v>
      </c>
      <c r="G3210" t="s">
        <v>8224</v>
      </c>
      <c r="H3210" t="s">
        <v>8246</v>
      </c>
      <c r="I3210" s="9">
        <v>1406557877</v>
      </c>
      <c r="J3210">
        <v>1404743477</v>
      </c>
      <c r="K3210" t="b">
        <v>1</v>
      </c>
      <c r="L3210">
        <v>82</v>
      </c>
      <c r="M3210" t="b">
        <v>1</v>
      </c>
      <c r="N3210" s="11">
        <f t="shared" si="202"/>
        <v>103.49999999999999</v>
      </c>
      <c r="O3210" s="22">
        <f t="shared" si="200"/>
        <v>41827.605057870373</v>
      </c>
      <c r="P3210" s="18">
        <f t="shared" si="201"/>
        <v>41848.605057870373</v>
      </c>
      <c r="Q3210" t="s">
        <v>8271</v>
      </c>
      <c r="R3210" s="7">
        <f t="shared" si="203"/>
        <v>63.109756097560975</v>
      </c>
      <c r="S3210" s="12" t="s">
        <v>8316</v>
      </c>
      <c r="T3210" t="s">
        <v>8317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7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9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>
        <f t="shared" si="202"/>
        <v>119.32315789473684</v>
      </c>
      <c r="O3211" s="22">
        <f t="shared" si="200"/>
        <v>41778.637245370373</v>
      </c>
      <c r="P3211" s="18">
        <f t="shared" si="201"/>
        <v>41810.958333333336</v>
      </c>
      <c r="Q3211" t="s">
        <v>8271</v>
      </c>
      <c r="R3211" s="7">
        <f t="shared" si="203"/>
        <v>50.157964601769912</v>
      </c>
      <c r="S3211" s="12" t="s">
        <v>8316</v>
      </c>
      <c r="T3211" t="s">
        <v>8317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7">
        <v>3000</v>
      </c>
      <c r="E3212">
        <v>3773</v>
      </c>
      <c r="F3212" t="s">
        <v>8219</v>
      </c>
      <c r="G3212" t="s">
        <v>8224</v>
      </c>
      <c r="H3212" t="s">
        <v>8246</v>
      </c>
      <c r="I3212" s="9">
        <v>1338523140</v>
      </c>
      <c r="J3212">
        <v>1334442519</v>
      </c>
      <c r="K3212" t="b">
        <v>1</v>
      </c>
      <c r="L3212">
        <v>60</v>
      </c>
      <c r="M3212" t="b">
        <v>1</v>
      </c>
      <c r="N3212" s="11">
        <f t="shared" si="202"/>
        <v>125.76666666666667</v>
      </c>
      <c r="O3212" s="22">
        <f t="shared" si="200"/>
        <v>41013.936562499999</v>
      </c>
      <c r="P3212" s="18">
        <f t="shared" si="201"/>
        <v>41061.165972222225</v>
      </c>
      <c r="Q3212" t="s">
        <v>8271</v>
      </c>
      <c r="R3212" s="7">
        <f t="shared" si="203"/>
        <v>62.883333333333333</v>
      </c>
      <c r="S3212" s="12" t="s">
        <v>8316</v>
      </c>
      <c r="T3212" t="s">
        <v>8317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7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9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>
        <f t="shared" si="202"/>
        <v>119.74347826086958</v>
      </c>
      <c r="O3213" s="22">
        <f t="shared" si="200"/>
        <v>41834.586574074077</v>
      </c>
      <c r="P3213" s="18">
        <f t="shared" si="201"/>
        <v>41866.083333333336</v>
      </c>
      <c r="Q3213" t="s">
        <v>8271</v>
      </c>
      <c r="R3213" s="7">
        <f t="shared" si="203"/>
        <v>85.531055900621112</v>
      </c>
      <c r="S3213" s="12" t="s">
        <v>8316</v>
      </c>
      <c r="T3213" t="s">
        <v>8317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7">
        <v>4000</v>
      </c>
      <c r="E3214">
        <v>5050</v>
      </c>
      <c r="F3214" t="s">
        <v>8219</v>
      </c>
      <c r="G3214" t="s">
        <v>8224</v>
      </c>
      <c r="H3214" t="s">
        <v>8246</v>
      </c>
      <c r="I3214" s="9">
        <v>1407524751</v>
      </c>
      <c r="J3214">
        <v>1404932751</v>
      </c>
      <c r="K3214" t="b">
        <v>1</v>
      </c>
      <c r="L3214">
        <v>94</v>
      </c>
      <c r="M3214" t="b">
        <v>1</v>
      </c>
      <c r="N3214" s="11">
        <f t="shared" si="202"/>
        <v>126.25</v>
      </c>
      <c r="O3214" s="22">
        <f t="shared" si="200"/>
        <v>41829.795729166668</v>
      </c>
      <c r="P3214" s="18">
        <f t="shared" si="201"/>
        <v>41859.795729166668</v>
      </c>
      <c r="Q3214" t="s">
        <v>8271</v>
      </c>
      <c r="R3214" s="7">
        <f t="shared" si="203"/>
        <v>53.723404255319146</v>
      </c>
      <c r="S3214" s="12" t="s">
        <v>8316</v>
      </c>
      <c r="T3214" t="s">
        <v>8317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7">
        <v>6000</v>
      </c>
      <c r="E3215">
        <v>6007</v>
      </c>
      <c r="F3215" t="s">
        <v>8219</v>
      </c>
      <c r="G3215" t="s">
        <v>8225</v>
      </c>
      <c r="H3215" t="s">
        <v>8247</v>
      </c>
      <c r="I3215" s="9">
        <v>1437934759</v>
      </c>
      <c r="J3215">
        <v>1434478759</v>
      </c>
      <c r="K3215" t="b">
        <v>1</v>
      </c>
      <c r="L3215">
        <v>47</v>
      </c>
      <c r="M3215" t="b">
        <v>1</v>
      </c>
      <c r="N3215" s="11">
        <f t="shared" si="202"/>
        <v>100.11666666666667</v>
      </c>
      <c r="O3215" s="22">
        <f t="shared" si="200"/>
        <v>42171.763414351852</v>
      </c>
      <c r="P3215" s="18">
        <f t="shared" si="201"/>
        <v>42211.763414351852</v>
      </c>
      <c r="Q3215" t="s">
        <v>8271</v>
      </c>
      <c r="R3215" s="7">
        <f t="shared" si="203"/>
        <v>127.80851063829788</v>
      </c>
      <c r="S3215" s="12" t="s">
        <v>8316</v>
      </c>
      <c r="T3215" t="s">
        <v>8317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7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9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>
        <f t="shared" si="202"/>
        <v>102.13333333333334</v>
      </c>
      <c r="O3216" s="22">
        <f t="shared" si="200"/>
        <v>42337.792511574073</v>
      </c>
      <c r="P3216" s="18">
        <f t="shared" si="201"/>
        <v>42374.996527777781</v>
      </c>
      <c r="Q3216" t="s">
        <v>8271</v>
      </c>
      <c r="R3216" s="7">
        <f t="shared" si="203"/>
        <v>106.57391304347826</v>
      </c>
      <c r="S3216" s="12" t="s">
        <v>8316</v>
      </c>
      <c r="T3216" t="s">
        <v>8317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9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>
        <f t="shared" si="202"/>
        <v>100.35142857142858</v>
      </c>
      <c r="O3217" s="22">
        <f t="shared" si="200"/>
        <v>42219.665173611109</v>
      </c>
      <c r="P3217" s="18">
        <f t="shared" si="201"/>
        <v>42257.165972222225</v>
      </c>
      <c r="Q3217" t="s">
        <v>8271</v>
      </c>
      <c r="R3217" s="7">
        <f t="shared" si="203"/>
        <v>262.11194029850748</v>
      </c>
      <c r="S3217" s="12" t="s">
        <v>8316</v>
      </c>
      <c r="T3217" t="s">
        <v>8317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7">
        <v>2000</v>
      </c>
      <c r="E3218">
        <v>2001</v>
      </c>
      <c r="F3218" t="s">
        <v>8219</v>
      </c>
      <c r="G3218" t="s">
        <v>8225</v>
      </c>
      <c r="H3218" t="s">
        <v>8247</v>
      </c>
      <c r="I3218" s="9">
        <v>1436625000</v>
      </c>
      <c r="J3218">
        <v>1433934371</v>
      </c>
      <c r="K3218" t="b">
        <v>1</v>
      </c>
      <c r="L3218">
        <v>35</v>
      </c>
      <c r="M3218" t="b">
        <v>1</v>
      </c>
      <c r="N3218" s="11">
        <f t="shared" si="202"/>
        <v>100.05</v>
      </c>
      <c r="O3218" s="22">
        <f t="shared" si="200"/>
        <v>42165.462627314817</v>
      </c>
      <c r="P3218" s="18">
        <f t="shared" si="201"/>
        <v>42196.604166666672</v>
      </c>
      <c r="Q3218" t="s">
        <v>8271</v>
      </c>
      <c r="R3218" s="7">
        <f t="shared" si="203"/>
        <v>57.171428571428571</v>
      </c>
      <c r="S3218" s="12" t="s">
        <v>8316</v>
      </c>
      <c r="T3218" t="s">
        <v>8317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7">
        <v>4500</v>
      </c>
      <c r="E3219">
        <v>5221</v>
      </c>
      <c r="F3219" t="s">
        <v>8219</v>
      </c>
      <c r="G3219" t="s">
        <v>8224</v>
      </c>
      <c r="H3219" t="s">
        <v>8246</v>
      </c>
      <c r="I3219" s="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>
        <f t="shared" si="202"/>
        <v>116.02222222222223</v>
      </c>
      <c r="O3219" s="22">
        <f t="shared" si="200"/>
        <v>42648.546111111107</v>
      </c>
      <c r="P3219" s="18">
        <f t="shared" si="201"/>
        <v>42678.546111111107</v>
      </c>
      <c r="Q3219" t="s">
        <v>8271</v>
      </c>
      <c r="R3219" s="7">
        <f t="shared" si="203"/>
        <v>50.20192307692308</v>
      </c>
      <c r="S3219" s="12" t="s">
        <v>8316</v>
      </c>
      <c r="T3219" t="s">
        <v>8317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7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9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>
        <f t="shared" si="202"/>
        <v>102.1</v>
      </c>
      <c r="O3220" s="22">
        <f t="shared" si="200"/>
        <v>41971.002152777779</v>
      </c>
      <c r="P3220" s="18">
        <f t="shared" si="201"/>
        <v>42004</v>
      </c>
      <c r="Q3220" t="s">
        <v>8271</v>
      </c>
      <c r="R3220" s="7">
        <f t="shared" si="203"/>
        <v>66.586956521739125</v>
      </c>
      <c r="S3220" s="12" t="s">
        <v>8316</v>
      </c>
      <c r="T3220" t="s">
        <v>8317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7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9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>
        <f t="shared" si="202"/>
        <v>100.11000000000001</v>
      </c>
      <c r="O3221" s="22">
        <f t="shared" si="200"/>
        <v>42050.983182870375</v>
      </c>
      <c r="P3221" s="18">
        <f t="shared" si="201"/>
        <v>42085.941516203704</v>
      </c>
      <c r="Q3221" t="s">
        <v>8271</v>
      </c>
      <c r="R3221" s="7">
        <f t="shared" si="203"/>
        <v>168.25210084033614</v>
      </c>
      <c r="S3221" s="12" t="s">
        <v>8316</v>
      </c>
      <c r="T3221" t="s">
        <v>8317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7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9">
        <v>1489352400</v>
      </c>
      <c r="J3222">
        <v>1486411204</v>
      </c>
      <c r="K3222" t="b">
        <v>1</v>
      </c>
      <c r="L3222">
        <v>59</v>
      </c>
      <c r="M3222" t="b">
        <v>1</v>
      </c>
      <c r="N3222" s="11">
        <f t="shared" si="202"/>
        <v>100.84</v>
      </c>
      <c r="O3222" s="22">
        <f t="shared" si="200"/>
        <v>42772.833379629628</v>
      </c>
      <c r="P3222" s="18">
        <f t="shared" si="201"/>
        <v>42806.875</v>
      </c>
      <c r="Q3222" t="s">
        <v>8271</v>
      </c>
      <c r="R3222" s="7">
        <f t="shared" si="203"/>
        <v>256.37288135593218</v>
      </c>
      <c r="S3222" s="12" t="s">
        <v>8316</v>
      </c>
      <c r="T3222" t="s">
        <v>8317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7">
        <v>4000</v>
      </c>
      <c r="E3223">
        <v>4137</v>
      </c>
      <c r="F3223" t="s">
        <v>8219</v>
      </c>
      <c r="G3223" t="s">
        <v>8225</v>
      </c>
      <c r="H3223" t="s">
        <v>8247</v>
      </c>
      <c r="I3223" s="9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>
        <f t="shared" si="202"/>
        <v>103.42499999999998</v>
      </c>
      <c r="O3223" s="22">
        <f t="shared" si="200"/>
        <v>42155.696793981479</v>
      </c>
      <c r="P3223" s="18">
        <f t="shared" si="201"/>
        <v>42190.696793981479</v>
      </c>
      <c r="Q3223" t="s">
        <v>8271</v>
      </c>
      <c r="R3223" s="7">
        <f t="shared" si="203"/>
        <v>36.610619469026545</v>
      </c>
      <c r="S3223" s="12" t="s">
        <v>8316</v>
      </c>
      <c r="T3223" t="s">
        <v>8317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7">
        <v>2500</v>
      </c>
      <c r="E3224">
        <v>3120</v>
      </c>
      <c r="F3224" t="s">
        <v>8219</v>
      </c>
      <c r="G3224" t="s">
        <v>8224</v>
      </c>
      <c r="H3224" t="s">
        <v>8246</v>
      </c>
      <c r="I3224" s="9">
        <v>1445722140</v>
      </c>
      <c r="J3224">
        <v>1443016697</v>
      </c>
      <c r="K3224" t="b">
        <v>1</v>
      </c>
      <c r="L3224">
        <v>84</v>
      </c>
      <c r="M3224" t="b">
        <v>1</v>
      </c>
      <c r="N3224" s="11">
        <f t="shared" si="202"/>
        <v>124.8</v>
      </c>
      <c r="O3224" s="22">
        <f t="shared" si="200"/>
        <v>42270.582141203704</v>
      </c>
      <c r="P3224" s="18">
        <f t="shared" si="201"/>
        <v>42301.895138888889</v>
      </c>
      <c r="Q3224" t="s">
        <v>8271</v>
      </c>
      <c r="R3224" s="7">
        <f t="shared" si="203"/>
        <v>37.142857142857146</v>
      </c>
      <c r="S3224" s="12" t="s">
        <v>8316</v>
      </c>
      <c r="T3224" t="s">
        <v>8317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7">
        <v>3100</v>
      </c>
      <c r="E3225">
        <v>3395</v>
      </c>
      <c r="F3225" t="s">
        <v>8219</v>
      </c>
      <c r="G3225" t="s">
        <v>8224</v>
      </c>
      <c r="H3225" t="s">
        <v>8246</v>
      </c>
      <c r="I3225" s="9">
        <v>1440100976</v>
      </c>
      <c r="J3225">
        <v>1437508976</v>
      </c>
      <c r="K3225" t="b">
        <v>1</v>
      </c>
      <c r="L3225">
        <v>74</v>
      </c>
      <c r="M3225" t="b">
        <v>1</v>
      </c>
      <c r="N3225" s="11">
        <f t="shared" si="202"/>
        <v>109.51612903225806</v>
      </c>
      <c r="O3225" s="22">
        <f t="shared" si="200"/>
        <v>42206.835370370376</v>
      </c>
      <c r="P3225" s="18">
        <f t="shared" si="201"/>
        <v>42236.835370370376</v>
      </c>
      <c r="Q3225" t="s">
        <v>8271</v>
      </c>
      <c r="R3225" s="7">
        <f t="shared" si="203"/>
        <v>45.878378378378379</v>
      </c>
      <c r="S3225" s="12" t="s">
        <v>8316</v>
      </c>
      <c r="T3225" t="s">
        <v>8317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7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9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>
        <f t="shared" si="202"/>
        <v>102.03333333333333</v>
      </c>
      <c r="O3226" s="22">
        <f t="shared" si="200"/>
        <v>42697.850844907407</v>
      </c>
      <c r="P3226" s="18">
        <f t="shared" si="201"/>
        <v>42745.208333333328</v>
      </c>
      <c r="Q3226" t="s">
        <v>8271</v>
      </c>
      <c r="R3226" s="7">
        <f t="shared" si="203"/>
        <v>141.71296296296296</v>
      </c>
      <c r="S3226" s="12" t="s">
        <v>8316</v>
      </c>
      <c r="T3226" t="s">
        <v>8317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7">
        <v>2000</v>
      </c>
      <c r="E3227">
        <v>2047</v>
      </c>
      <c r="F3227" t="s">
        <v>8219</v>
      </c>
      <c r="G3227" t="s">
        <v>8224</v>
      </c>
      <c r="H3227" t="s">
        <v>8246</v>
      </c>
      <c r="I3227" s="9">
        <v>1464987600</v>
      </c>
      <c r="J3227">
        <v>1463145938</v>
      </c>
      <c r="K3227" t="b">
        <v>1</v>
      </c>
      <c r="L3227">
        <v>39</v>
      </c>
      <c r="M3227" t="b">
        <v>1</v>
      </c>
      <c r="N3227" s="11">
        <f t="shared" si="202"/>
        <v>102.35000000000001</v>
      </c>
      <c r="O3227" s="22">
        <f t="shared" si="200"/>
        <v>42503.559467592597</v>
      </c>
      <c r="P3227" s="18">
        <f t="shared" si="201"/>
        <v>42524.875</v>
      </c>
      <c r="Q3227" t="s">
        <v>8271</v>
      </c>
      <c r="R3227" s="7">
        <f t="shared" si="203"/>
        <v>52.487179487179489</v>
      </c>
      <c r="S3227" s="12" t="s">
        <v>8316</v>
      </c>
      <c r="T3227" t="s">
        <v>8317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7">
        <v>1200</v>
      </c>
      <c r="E3228">
        <v>1250</v>
      </c>
      <c r="F3228" t="s">
        <v>8219</v>
      </c>
      <c r="G3228" t="s">
        <v>8225</v>
      </c>
      <c r="H3228" t="s">
        <v>8247</v>
      </c>
      <c r="I3228" s="9">
        <v>1446213612</v>
      </c>
      <c r="J3228">
        <v>1443621612</v>
      </c>
      <c r="K3228" t="b">
        <v>1</v>
      </c>
      <c r="L3228">
        <v>21</v>
      </c>
      <c r="M3228" t="b">
        <v>1</v>
      </c>
      <c r="N3228" s="11">
        <f t="shared" si="202"/>
        <v>104.16666666666667</v>
      </c>
      <c r="O3228" s="22">
        <f t="shared" si="200"/>
        <v>42277.583472222221</v>
      </c>
      <c r="P3228" s="18">
        <f t="shared" si="201"/>
        <v>42307.583472222221</v>
      </c>
      <c r="Q3228" t="s">
        <v>8271</v>
      </c>
      <c r="R3228" s="7">
        <f t="shared" si="203"/>
        <v>59.523809523809526</v>
      </c>
      <c r="S3228" s="12" t="s">
        <v>8316</v>
      </c>
      <c r="T3228" t="s">
        <v>8317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7">
        <v>1200</v>
      </c>
      <c r="E3229">
        <v>1500</v>
      </c>
      <c r="F3229" t="s">
        <v>8219</v>
      </c>
      <c r="G3229" t="s">
        <v>8225</v>
      </c>
      <c r="H3229" t="s">
        <v>8247</v>
      </c>
      <c r="I3229" s="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>
        <f t="shared" si="202"/>
        <v>125</v>
      </c>
      <c r="O3229" s="22">
        <f t="shared" si="200"/>
        <v>42722.882361111115</v>
      </c>
      <c r="P3229" s="18">
        <f t="shared" si="201"/>
        <v>42752.882361111115</v>
      </c>
      <c r="Q3229" t="s">
        <v>8271</v>
      </c>
      <c r="R3229" s="7">
        <f t="shared" si="203"/>
        <v>50</v>
      </c>
      <c r="S3229" s="12" t="s">
        <v>8316</v>
      </c>
      <c r="T3229" t="s">
        <v>8317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7">
        <v>7000</v>
      </c>
      <c r="E3230">
        <v>7164</v>
      </c>
      <c r="F3230" t="s">
        <v>8219</v>
      </c>
      <c r="G3230" t="s">
        <v>8224</v>
      </c>
      <c r="H3230" t="s">
        <v>8246</v>
      </c>
      <c r="I3230" s="9">
        <v>1450328340</v>
      </c>
      <c r="J3230">
        <v>1447606884</v>
      </c>
      <c r="K3230" t="b">
        <v>1</v>
      </c>
      <c r="L3230">
        <v>37</v>
      </c>
      <c r="M3230" t="b">
        <v>1</v>
      </c>
      <c r="N3230" s="11">
        <f t="shared" si="202"/>
        <v>102.34285714285714</v>
      </c>
      <c r="O3230" s="22">
        <f t="shared" si="200"/>
        <v>42323.70930555556</v>
      </c>
      <c r="P3230" s="18">
        <f t="shared" si="201"/>
        <v>42355.207638888889</v>
      </c>
      <c r="Q3230" t="s">
        <v>8271</v>
      </c>
      <c r="R3230" s="7">
        <f t="shared" si="203"/>
        <v>193.62162162162161</v>
      </c>
      <c r="S3230" s="12" t="s">
        <v>8316</v>
      </c>
      <c r="T3230" t="s">
        <v>8317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7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9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>
        <f t="shared" si="202"/>
        <v>107.86500000000001</v>
      </c>
      <c r="O3231" s="22">
        <f t="shared" si="200"/>
        <v>41933.291643518518</v>
      </c>
      <c r="P3231" s="18">
        <f t="shared" si="201"/>
        <v>41963.333310185189</v>
      </c>
      <c r="Q3231" t="s">
        <v>8271</v>
      </c>
      <c r="R3231" s="7">
        <f t="shared" si="203"/>
        <v>106.79702970297029</v>
      </c>
      <c r="S3231" s="12" t="s">
        <v>8316</v>
      </c>
      <c r="T3231" t="s">
        <v>8317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7">
        <v>2600</v>
      </c>
      <c r="E3232">
        <v>2857</v>
      </c>
      <c r="F3232" t="s">
        <v>8219</v>
      </c>
      <c r="G3232" t="s">
        <v>8224</v>
      </c>
      <c r="H3232" t="s">
        <v>8246</v>
      </c>
      <c r="I3232" s="9">
        <v>1412135940</v>
      </c>
      <c r="J3232">
        <v>1410840126</v>
      </c>
      <c r="K3232" t="b">
        <v>1</v>
      </c>
      <c r="L3232">
        <v>37</v>
      </c>
      <c r="M3232" t="b">
        <v>1</v>
      </c>
      <c r="N3232" s="11">
        <f t="shared" si="202"/>
        <v>109.88461538461539</v>
      </c>
      <c r="O3232" s="22">
        <f t="shared" si="200"/>
        <v>41898.168125000004</v>
      </c>
      <c r="P3232" s="18">
        <f t="shared" si="201"/>
        <v>41913.165972222225</v>
      </c>
      <c r="Q3232" t="s">
        <v>8271</v>
      </c>
      <c r="R3232" s="7">
        <f t="shared" si="203"/>
        <v>77.21621621621621</v>
      </c>
      <c r="S3232" s="12" t="s">
        <v>8316</v>
      </c>
      <c r="T3232" t="s">
        <v>8317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7">
        <v>1000</v>
      </c>
      <c r="E3233">
        <v>1610</v>
      </c>
      <c r="F3233" t="s">
        <v>8219</v>
      </c>
      <c r="G3233" t="s">
        <v>8224</v>
      </c>
      <c r="H3233" t="s">
        <v>8246</v>
      </c>
      <c r="I3233" s="9">
        <v>1460846347</v>
      </c>
      <c r="J3233">
        <v>1458254347</v>
      </c>
      <c r="K3233" t="b">
        <v>0</v>
      </c>
      <c r="L3233">
        <v>28</v>
      </c>
      <c r="M3233" t="b">
        <v>1</v>
      </c>
      <c r="N3233" s="11">
        <f t="shared" si="202"/>
        <v>161</v>
      </c>
      <c r="O3233" s="22">
        <f t="shared" si="200"/>
        <v>42446.943831018521</v>
      </c>
      <c r="P3233" s="18">
        <f t="shared" si="201"/>
        <v>42476.943831018521</v>
      </c>
      <c r="Q3233" t="s">
        <v>8271</v>
      </c>
      <c r="R3233" s="7">
        <f t="shared" si="203"/>
        <v>57.5</v>
      </c>
      <c r="S3233" s="12" t="s">
        <v>8316</v>
      </c>
      <c r="T3233" t="s">
        <v>8317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7">
        <v>1000</v>
      </c>
      <c r="E3234">
        <v>1312</v>
      </c>
      <c r="F3234" t="s">
        <v>8219</v>
      </c>
      <c r="G3234" t="s">
        <v>8224</v>
      </c>
      <c r="H3234" t="s">
        <v>8246</v>
      </c>
      <c r="I3234" s="9">
        <v>1462334340</v>
      </c>
      <c r="J3234">
        <v>1459711917</v>
      </c>
      <c r="K3234" t="b">
        <v>1</v>
      </c>
      <c r="L3234">
        <v>26</v>
      </c>
      <c r="M3234" t="b">
        <v>1</v>
      </c>
      <c r="N3234" s="11">
        <f t="shared" si="202"/>
        <v>131.20000000000002</v>
      </c>
      <c r="O3234" s="22">
        <f t="shared" si="200"/>
        <v>42463.81385416667</v>
      </c>
      <c r="P3234" s="18">
        <f t="shared" si="201"/>
        <v>42494.165972222225</v>
      </c>
      <c r="Q3234" t="s">
        <v>8271</v>
      </c>
      <c r="R3234" s="7">
        <f t="shared" si="203"/>
        <v>50.46153846153846</v>
      </c>
      <c r="S3234" s="12" t="s">
        <v>8316</v>
      </c>
      <c r="T3234" t="s">
        <v>8317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7">
        <v>5000</v>
      </c>
      <c r="E3235">
        <v>5940</v>
      </c>
      <c r="F3235" t="s">
        <v>8219</v>
      </c>
      <c r="G3235" t="s">
        <v>8224</v>
      </c>
      <c r="H3235" t="s">
        <v>8246</v>
      </c>
      <c r="I3235" s="9">
        <v>1488482355</v>
      </c>
      <c r="J3235">
        <v>1485890355</v>
      </c>
      <c r="K3235" t="b">
        <v>0</v>
      </c>
      <c r="L3235">
        <v>61</v>
      </c>
      <c r="M3235" t="b">
        <v>1</v>
      </c>
      <c r="N3235" s="11">
        <f t="shared" si="202"/>
        <v>118.8</v>
      </c>
      <c r="O3235" s="22">
        <f t="shared" si="200"/>
        <v>42766.805034722223</v>
      </c>
      <c r="P3235" s="18">
        <f t="shared" si="201"/>
        <v>42796.805034722223</v>
      </c>
      <c r="Q3235" t="s">
        <v>8271</v>
      </c>
      <c r="R3235" s="7">
        <f t="shared" si="203"/>
        <v>97.377049180327873</v>
      </c>
      <c r="S3235" s="12" t="s">
        <v>8316</v>
      </c>
      <c r="T3235" t="s">
        <v>8317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7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9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>
        <f t="shared" si="202"/>
        <v>100.39275000000001</v>
      </c>
      <c r="O3236" s="22">
        <f t="shared" si="200"/>
        <v>42734.789444444439</v>
      </c>
      <c r="P3236" s="18">
        <f t="shared" si="201"/>
        <v>42767.979861111111</v>
      </c>
      <c r="Q3236" t="s">
        <v>8271</v>
      </c>
      <c r="R3236" s="7">
        <f t="shared" si="203"/>
        <v>34.91921739130435</v>
      </c>
      <c r="S3236" s="12" t="s">
        <v>8316</v>
      </c>
      <c r="T3236" t="s">
        <v>8317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9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>
        <f t="shared" si="202"/>
        <v>103.20666666666666</v>
      </c>
      <c r="O3237" s="22">
        <f t="shared" si="200"/>
        <v>42522.347812499997</v>
      </c>
      <c r="P3237" s="18">
        <f t="shared" si="201"/>
        <v>42552.347812499997</v>
      </c>
      <c r="Q3237" t="s">
        <v>8271</v>
      </c>
      <c r="R3237" s="7">
        <f t="shared" si="203"/>
        <v>85.530386740331494</v>
      </c>
      <c r="S3237" s="12" t="s">
        <v>8316</v>
      </c>
      <c r="T3237" t="s">
        <v>8317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7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9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>
        <f t="shared" si="202"/>
        <v>100.6</v>
      </c>
      <c r="O3238" s="22">
        <f t="shared" si="200"/>
        <v>42702.917048611111</v>
      </c>
      <c r="P3238" s="18">
        <f t="shared" si="201"/>
        <v>42732.917048611111</v>
      </c>
      <c r="Q3238" t="s">
        <v>8271</v>
      </c>
      <c r="R3238" s="7">
        <f t="shared" si="203"/>
        <v>182.90909090909091</v>
      </c>
      <c r="S3238" s="12" t="s">
        <v>8316</v>
      </c>
      <c r="T3238" t="s">
        <v>8317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7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>
        <f t="shared" si="202"/>
        <v>100.78754285714287</v>
      </c>
      <c r="O3239" s="22">
        <f t="shared" si="200"/>
        <v>42252.474351851852</v>
      </c>
      <c r="P3239" s="18">
        <f t="shared" si="201"/>
        <v>42276.165972222225</v>
      </c>
      <c r="Q3239" t="s">
        <v>8271</v>
      </c>
      <c r="R3239" s="7">
        <f t="shared" si="203"/>
        <v>131.13620817843866</v>
      </c>
      <c r="S3239" s="12" t="s">
        <v>8316</v>
      </c>
      <c r="T3239" t="s">
        <v>8317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7">
        <v>2800</v>
      </c>
      <c r="E3240">
        <v>3145</v>
      </c>
      <c r="F3240" t="s">
        <v>8219</v>
      </c>
      <c r="G3240" t="s">
        <v>8225</v>
      </c>
      <c r="H3240" t="s">
        <v>8247</v>
      </c>
      <c r="I3240" s="9">
        <v>1435752898</v>
      </c>
      <c r="J3240">
        <v>1433160898</v>
      </c>
      <c r="K3240" t="b">
        <v>1</v>
      </c>
      <c r="L3240">
        <v>79</v>
      </c>
      <c r="M3240" t="b">
        <v>1</v>
      </c>
      <c r="N3240" s="11">
        <f t="shared" si="202"/>
        <v>112.32142857142857</v>
      </c>
      <c r="O3240" s="22">
        <f t="shared" si="200"/>
        <v>42156.510393518518</v>
      </c>
      <c r="P3240" s="18">
        <f t="shared" si="201"/>
        <v>42186.510393518518</v>
      </c>
      <c r="Q3240" t="s">
        <v>8271</v>
      </c>
      <c r="R3240" s="7">
        <f t="shared" si="203"/>
        <v>39.810126582278478</v>
      </c>
      <c r="S3240" s="12" t="s">
        <v>8316</v>
      </c>
      <c r="T3240" t="s">
        <v>8317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7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9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>
        <f t="shared" si="202"/>
        <v>105.91914022517912</v>
      </c>
      <c r="O3241" s="22">
        <f t="shared" si="200"/>
        <v>42278.089039351849</v>
      </c>
      <c r="P3241" s="18">
        <f t="shared" si="201"/>
        <v>42302.999305555553</v>
      </c>
      <c r="Q3241" t="s">
        <v>8271</v>
      </c>
      <c r="R3241" s="7">
        <f t="shared" si="203"/>
        <v>59.701730769230764</v>
      </c>
      <c r="S3241" s="12" t="s">
        <v>8316</v>
      </c>
      <c r="T3241" t="s">
        <v>8317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7">
        <v>3000</v>
      </c>
      <c r="E3242">
        <v>3017</v>
      </c>
      <c r="F3242" t="s">
        <v>8219</v>
      </c>
      <c r="G3242" t="s">
        <v>8225</v>
      </c>
      <c r="H3242" t="s">
        <v>8247</v>
      </c>
      <c r="I3242" s="9">
        <v>1487286000</v>
      </c>
      <c r="J3242">
        <v>1484843948</v>
      </c>
      <c r="K3242" t="b">
        <v>0</v>
      </c>
      <c r="L3242">
        <v>34</v>
      </c>
      <c r="M3242" t="b">
        <v>1</v>
      </c>
      <c r="N3242" s="11">
        <f t="shared" si="202"/>
        <v>100.56666666666668</v>
      </c>
      <c r="O3242" s="22">
        <f t="shared" si="200"/>
        <v>42754.693842592591</v>
      </c>
      <c r="P3242" s="18">
        <f t="shared" si="201"/>
        <v>42782.958333333328</v>
      </c>
      <c r="Q3242" t="s">
        <v>8271</v>
      </c>
      <c r="R3242" s="7">
        <f t="shared" si="203"/>
        <v>88.735294117647058</v>
      </c>
      <c r="S3242" s="12" t="s">
        <v>8316</v>
      </c>
      <c r="T3242" t="s">
        <v>8317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7">
        <v>8500</v>
      </c>
      <c r="E3243">
        <v>9801</v>
      </c>
      <c r="F3243" t="s">
        <v>8219</v>
      </c>
      <c r="G3243" t="s">
        <v>8224</v>
      </c>
      <c r="H3243" t="s">
        <v>8246</v>
      </c>
      <c r="I3243" s="9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>
        <f t="shared" si="202"/>
        <v>115.30588235294117</v>
      </c>
      <c r="O3243" s="22">
        <f t="shared" si="200"/>
        <v>41893.324884259258</v>
      </c>
      <c r="P3243" s="18">
        <f t="shared" si="201"/>
        <v>41926.290972222225</v>
      </c>
      <c r="Q3243" t="s">
        <v>8271</v>
      </c>
      <c r="R3243" s="7">
        <f t="shared" si="203"/>
        <v>58.688622754491021</v>
      </c>
      <c r="S3243" s="12" t="s">
        <v>8316</v>
      </c>
      <c r="T3243" t="s">
        <v>8317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7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9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>
        <f t="shared" si="202"/>
        <v>127.30419999999999</v>
      </c>
      <c r="O3244" s="22">
        <f t="shared" si="200"/>
        <v>41871.755694444444</v>
      </c>
      <c r="P3244" s="18">
        <f t="shared" si="201"/>
        <v>41901.755694444444</v>
      </c>
      <c r="Q3244" t="s">
        <v>8271</v>
      </c>
      <c r="R3244" s="7">
        <f t="shared" si="203"/>
        <v>69.56513661202186</v>
      </c>
      <c r="S3244" s="12" t="s">
        <v>8316</v>
      </c>
      <c r="T3244" t="s">
        <v>8317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7">
        <v>8000</v>
      </c>
      <c r="E3245">
        <v>8227</v>
      </c>
      <c r="F3245" t="s">
        <v>8219</v>
      </c>
      <c r="G3245" t="s">
        <v>8224</v>
      </c>
      <c r="H3245" t="s">
        <v>8246</v>
      </c>
      <c r="I3245" s="9">
        <v>1444348800</v>
      </c>
      <c r="J3245">
        <v>1442283562</v>
      </c>
      <c r="K3245" t="b">
        <v>1</v>
      </c>
      <c r="L3245">
        <v>71</v>
      </c>
      <c r="M3245" t="b">
        <v>1</v>
      </c>
      <c r="N3245" s="11">
        <f t="shared" si="202"/>
        <v>102.83750000000001</v>
      </c>
      <c r="O3245" s="22">
        <f t="shared" si="200"/>
        <v>42262.096782407403</v>
      </c>
      <c r="P3245" s="18">
        <f t="shared" si="201"/>
        <v>42286</v>
      </c>
      <c r="Q3245" t="s">
        <v>8271</v>
      </c>
      <c r="R3245" s="7">
        <f t="shared" si="203"/>
        <v>115.87323943661971</v>
      </c>
      <c r="S3245" s="12" t="s">
        <v>8316</v>
      </c>
      <c r="T3245" t="s">
        <v>8317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7">
        <v>1600</v>
      </c>
      <c r="E3246">
        <v>1647</v>
      </c>
      <c r="F3246" t="s">
        <v>8219</v>
      </c>
      <c r="G3246" t="s">
        <v>8225</v>
      </c>
      <c r="H3246" t="s">
        <v>8247</v>
      </c>
      <c r="I3246" s="9">
        <v>1480613982</v>
      </c>
      <c r="J3246">
        <v>1478018382</v>
      </c>
      <c r="K3246" t="b">
        <v>0</v>
      </c>
      <c r="L3246">
        <v>69</v>
      </c>
      <c r="M3246" t="b">
        <v>1</v>
      </c>
      <c r="N3246" s="11">
        <f t="shared" si="202"/>
        <v>102.9375</v>
      </c>
      <c r="O3246" s="22">
        <f t="shared" si="200"/>
        <v>42675.694236111114</v>
      </c>
      <c r="P3246" s="18">
        <f t="shared" si="201"/>
        <v>42705.735902777778</v>
      </c>
      <c r="Q3246" t="s">
        <v>8271</v>
      </c>
      <c r="R3246" s="7">
        <f t="shared" si="203"/>
        <v>23.869565217391305</v>
      </c>
      <c r="S3246" s="12" t="s">
        <v>8316</v>
      </c>
      <c r="T3246" t="s">
        <v>8317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9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>
        <f t="shared" si="202"/>
        <v>104.3047619047619</v>
      </c>
      <c r="O3247" s="22">
        <f t="shared" si="200"/>
        <v>42135.60020833333</v>
      </c>
      <c r="P3247" s="18">
        <f t="shared" si="201"/>
        <v>42167.083333333328</v>
      </c>
      <c r="Q3247" t="s">
        <v>8271</v>
      </c>
      <c r="R3247" s="7">
        <f t="shared" si="203"/>
        <v>81.125925925925927</v>
      </c>
      <c r="S3247" s="12" t="s">
        <v>8316</v>
      </c>
      <c r="T3247" t="s">
        <v>8317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7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9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>
        <f t="shared" si="202"/>
        <v>111.22000000000001</v>
      </c>
      <c r="O3248" s="22">
        <f t="shared" si="200"/>
        <v>42230.472222222219</v>
      </c>
      <c r="P3248" s="18">
        <f t="shared" si="201"/>
        <v>42259.165972222225</v>
      </c>
      <c r="Q3248" t="s">
        <v>8271</v>
      </c>
      <c r="R3248" s="7">
        <f t="shared" si="203"/>
        <v>57.626943005181346</v>
      </c>
      <c r="S3248" s="12" t="s">
        <v>8316</v>
      </c>
      <c r="T3248" t="s">
        <v>8317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7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>
        <f t="shared" si="202"/>
        <v>105.86</v>
      </c>
      <c r="O3249" s="22">
        <f t="shared" si="200"/>
        <v>42167.434166666666</v>
      </c>
      <c r="P3249" s="18">
        <f t="shared" si="201"/>
        <v>42197.434166666666</v>
      </c>
      <c r="Q3249" t="s">
        <v>8271</v>
      </c>
      <c r="R3249" s="7">
        <f t="shared" si="203"/>
        <v>46.429824561403507</v>
      </c>
      <c r="S3249" s="12" t="s">
        <v>8316</v>
      </c>
      <c r="T3249" t="s">
        <v>8317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7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9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>
        <f t="shared" si="202"/>
        <v>100.79166666666666</v>
      </c>
      <c r="O3250" s="22">
        <f t="shared" si="200"/>
        <v>42068.888391203705</v>
      </c>
      <c r="P3250" s="18">
        <f t="shared" si="201"/>
        <v>42098.846724537041</v>
      </c>
      <c r="Q3250" t="s">
        <v>8271</v>
      </c>
      <c r="R3250" s="7">
        <f t="shared" si="203"/>
        <v>60.475000000000001</v>
      </c>
      <c r="S3250" s="12" t="s">
        <v>8316</v>
      </c>
      <c r="T3250" t="s">
        <v>8317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7">
        <v>5500</v>
      </c>
      <c r="E3251">
        <v>5771</v>
      </c>
      <c r="F3251" t="s">
        <v>8219</v>
      </c>
      <c r="G3251" t="s">
        <v>8224</v>
      </c>
      <c r="H3251" t="s">
        <v>8246</v>
      </c>
      <c r="I3251" s="9">
        <v>1434822914</v>
      </c>
      <c r="J3251">
        <v>1432230914</v>
      </c>
      <c r="K3251" t="b">
        <v>1</v>
      </c>
      <c r="L3251">
        <v>88</v>
      </c>
      <c r="M3251" t="b">
        <v>1</v>
      </c>
      <c r="N3251" s="11">
        <f t="shared" si="202"/>
        <v>104.92727272727274</v>
      </c>
      <c r="O3251" s="22">
        <f t="shared" si="200"/>
        <v>42145.746689814812</v>
      </c>
      <c r="P3251" s="18">
        <f t="shared" si="201"/>
        <v>42175.746689814812</v>
      </c>
      <c r="Q3251" t="s">
        <v>8271</v>
      </c>
      <c r="R3251" s="7">
        <f t="shared" si="203"/>
        <v>65.579545454545453</v>
      </c>
      <c r="S3251" s="12" t="s">
        <v>8316</v>
      </c>
      <c r="T3251" t="s">
        <v>8317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7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9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>
        <f t="shared" si="202"/>
        <v>101.55199999999999</v>
      </c>
      <c r="O3252" s="22">
        <f t="shared" si="200"/>
        <v>41918.742175925923</v>
      </c>
      <c r="P3252" s="18">
        <f t="shared" si="201"/>
        <v>41948.783842592595</v>
      </c>
      <c r="Q3252" t="s">
        <v>8271</v>
      </c>
      <c r="R3252" s="7">
        <f t="shared" si="203"/>
        <v>119.1924882629108</v>
      </c>
      <c r="S3252" s="12" t="s">
        <v>8316</v>
      </c>
      <c r="T3252" t="s">
        <v>8317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7">
        <v>1500</v>
      </c>
      <c r="E3253">
        <v>1661</v>
      </c>
      <c r="F3253" t="s">
        <v>8219</v>
      </c>
      <c r="G3253" t="s">
        <v>8224</v>
      </c>
      <c r="H3253" t="s">
        <v>8246</v>
      </c>
      <c r="I3253" s="9">
        <v>1434907966</v>
      </c>
      <c r="J3253">
        <v>1432315966</v>
      </c>
      <c r="K3253" t="b">
        <v>1</v>
      </c>
      <c r="L3253">
        <v>20</v>
      </c>
      <c r="M3253" t="b">
        <v>1</v>
      </c>
      <c r="N3253" s="11">
        <f t="shared" si="202"/>
        <v>110.73333333333333</v>
      </c>
      <c r="O3253" s="22">
        <f t="shared" si="200"/>
        <v>42146.731087962966</v>
      </c>
      <c r="P3253" s="18">
        <f t="shared" si="201"/>
        <v>42176.731087962966</v>
      </c>
      <c r="Q3253" t="s">
        <v>8271</v>
      </c>
      <c r="R3253" s="7">
        <f t="shared" si="203"/>
        <v>83.05</v>
      </c>
      <c r="S3253" s="12" t="s">
        <v>8316</v>
      </c>
      <c r="T3253" t="s">
        <v>8317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7">
        <v>2250</v>
      </c>
      <c r="E3254">
        <v>2876</v>
      </c>
      <c r="F3254" t="s">
        <v>8219</v>
      </c>
      <c r="G3254" t="s">
        <v>8225</v>
      </c>
      <c r="H3254" t="s">
        <v>8247</v>
      </c>
      <c r="I3254" s="9">
        <v>1473247240</v>
      </c>
      <c r="J3254">
        <v>1470655240</v>
      </c>
      <c r="K3254" t="b">
        <v>1</v>
      </c>
      <c r="L3254">
        <v>50</v>
      </c>
      <c r="M3254" t="b">
        <v>1</v>
      </c>
      <c r="N3254" s="11">
        <f t="shared" si="202"/>
        <v>127.82222222222221</v>
      </c>
      <c r="O3254" s="22">
        <f t="shared" si="200"/>
        <v>42590.472685185188</v>
      </c>
      <c r="P3254" s="18">
        <f t="shared" si="201"/>
        <v>42620.472685185188</v>
      </c>
      <c r="Q3254" t="s">
        <v>8271</v>
      </c>
      <c r="R3254" s="7">
        <f t="shared" si="203"/>
        <v>57.52</v>
      </c>
      <c r="S3254" s="12" t="s">
        <v>8316</v>
      </c>
      <c r="T3254" t="s">
        <v>8317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7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9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>
        <f t="shared" si="202"/>
        <v>101.82500000000002</v>
      </c>
      <c r="O3255" s="22">
        <f t="shared" si="200"/>
        <v>42602.576712962968</v>
      </c>
      <c r="P3255" s="18">
        <f t="shared" si="201"/>
        <v>42621.15625</v>
      </c>
      <c r="Q3255" t="s">
        <v>8271</v>
      </c>
      <c r="R3255" s="7">
        <f t="shared" si="203"/>
        <v>177.08695652173913</v>
      </c>
      <c r="S3255" s="12" t="s">
        <v>8316</v>
      </c>
      <c r="T3255" t="s">
        <v>8317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7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9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>
        <f t="shared" si="202"/>
        <v>101.25769230769231</v>
      </c>
      <c r="O3256" s="22">
        <f t="shared" si="200"/>
        <v>42059.085752314815</v>
      </c>
      <c r="P3256" s="18">
        <f t="shared" si="201"/>
        <v>42089.044085648144</v>
      </c>
      <c r="Q3256" t="s">
        <v>8271</v>
      </c>
      <c r="R3256" s="7">
        <f t="shared" si="203"/>
        <v>70.771505376344081</v>
      </c>
      <c r="S3256" s="12" t="s">
        <v>8316</v>
      </c>
      <c r="T3256" t="s">
        <v>8317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7">
        <v>300</v>
      </c>
      <c r="E3257">
        <v>525</v>
      </c>
      <c r="F3257" t="s">
        <v>8219</v>
      </c>
      <c r="G3257" t="s">
        <v>8225</v>
      </c>
      <c r="H3257" t="s">
        <v>8247</v>
      </c>
      <c r="I3257" s="9">
        <v>1412706375</v>
      </c>
      <c r="J3257">
        <v>1410114375</v>
      </c>
      <c r="K3257" t="b">
        <v>1</v>
      </c>
      <c r="L3257">
        <v>18</v>
      </c>
      <c r="M3257" t="b">
        <v>1</v>
      </c>
      <c r="N3257" s="11">
        <f t="shared" si="202"/>
        <v>175</v>
      </c>
      <c r="O3257" s="22">
        <f t="shared" si="200"/>
        <v>41889.768229166664</v>
      </c>
      <c r="P3257" s="18">
        <f t="shared" si="201"/>
        <v>41919.768229166664</v>
      </c>
      <c r="Q3257" t="s">
        <v>8271</v>
      </c>
      <c r="R3257" s="7">
        <f t="shared" si="203"/>
        <v>29.166666666666668</v>
      </c>
      <c r="S3257" s="12" t="s">
        <v>8316</v>
      </c>
      <c r="T3257" t="s">
        <v>8317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7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9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>
        <f t="shared" si="202"/>
        <v>128.06</v>
      </c>
      <c r="O3258" s="22">
        <f t="shared" si="200"/>
        <v>42144.573807870373</v>
      </c>
      <c r="P3258" s="18">
        <f t="shared" si="201"/>
        <v>42166.165972222225</v>
      </c>
      <c r="Q3258" t="s">
        <v>8271</v>
      </c>
      <c r="R3258" s="7">
        <f t="shared" si="203"/>
        <v>72.76136363636364</v>
      </c>
      <c r="S3258" s="12" t="s">
        <v>8316</v>
      </c>
      <c r="T3258" t="s">
        <v>8317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7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>
        <f t="shared" si="202"/>
        <v>106.29949999999999</v>
      </c>
      <c r="O3259" s="22">
        <f t="shared" si="200"/>
        <v>42758.559629629628</v>
      </c>
      <c r="P3259" s="18">
        <f t="shared" si="201"/>
        <v>42788.559629629628</v>
      </c>
      <c r="Q3259" t="s">
        <v>8271</v>
      </c>
      <c r="R3259" s="7">
        <f t="shared" si="203"/>
        <v>51.853414634146333</v>
      </c>
      <c r="S3259" s="12" t="s">
        <v>8316</v>
      </c>
      <c r="T3259" t="s">
        <v>8317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7">
        <v>7000</v>
      </c>
      <c r="E3260">
        <v>7365</v>
      </c>
      <c r="F3260" t="s">
        <v>8219</v>
      </c>
      <c r="G3260" t="s">
        <v>8224</v>
      </c>
      <c r="H3260" t="s">
        <v>8246</v>
      </c>
      <c r="I3260" s="9">
        <v>1420751861</v>
      </c>
      <c r="J3260">
        <v>1418159861</v>
      </c>
      <c r="K3260" t="b">
        <v>1</v>
      </c>
      <c r="L3260">
        <v>75</v>
      </c>
      <c r="M3260" t="b">
        <v>1</v>
      </c>
      <c r="N3260" s="11">
        <f t="shared" si="202"/>
        <v>105.21428571428571</v>
      </c>
      <c r="O3260" s="22">
        <f t="shared" si="200"/>
        <v>41982.887280092589</v>
      </c>
      <c r="P3260" s="18">
        <f t="shared" si="201"/>
        <v>42012.887280092589</v>
      </c>
      <c r="Q3260" t="s">
        <v>8271</v>
      </c>
      <c r="R3260" s="7">
        <f t="shared" si="203"/>
        <v>98.2</v>
      </c>
      <c r="S3260" s="12" t="s">
        <v>8316</v>
      </c>
      <c r="T3260" t="s">
        <v>8317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7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9">
        <v>1475294340</v>
      </c>
      <c r="J3261">
        <v>1472753745</v>
      </c>
      <c r="K3261" t="b">
        <v>1</v>
      </c>
      <c r="L3261">
        <v>97</v>
      </c>
      <c r="M3261" t="b">
        <v>1</v>
      </c>
      <c r="N3261" s="11">
        <f t="shared" si="202"/>
        <v>106.16782608695652</v>
      </c>
      <c r="O3261" s="22">
        <f t="shared" si="200"/>
        <v>42614.760937500003</v>
      </c>
      <c r="P3261" s="18">
        <f t="shared" si="201"/>
        <v>42644.165972222225</v>
      </c>
      <c r="Q3261" t="s">
        <v>8271</v>
      </c>
      <c r="R3261" s="7">
        <f t="shared" si="203"/>
        <v>251.7381443298969</v>
      </c>
      <c r="S3261" s="12" t="s">
        <v>8316</v>
      </c>
      <c r="T3261" t="s">
        <v>8317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7">
        <v>5000</v>
      </c>
      <c r="E3262">
        <v>5462</v>
      </c>
      <c r="F3262" t="s">
        <v>8219</v>
      </c>
      <c r="G3262" t="s">
        <v>8224</v>
      </c>
      <c r="H3262" t="s">
        <v>8246</v>
      </c>
      <c r="I3262" s="9">
        <v>1448903318</v>
      </c>
      <c r="J3262">
        <v>1445875718</v>
      </c>
      <c r="K3262" t="b">
        <v>1</v>
      </c>
      <c r="L3262">
        <v>73</v>
      </c>
      <c r="M3262" t="b">
        <v>1</v>
      </c>
      <c r="N3262" s="11">
        <f t="shared" si="202"/>
        <v>109.24000000000001</v>
      </c>
      <c r="O3262" s="22">
        <f t="shared" si="200"/>
        <v>42303.672662037032</v>
      </c>
      <c r="P3262" s="18">
        <f t="shared" si="201"/>
        <v>42338.714328703703</v>
      </c>
      <c r="Q3262" t="s">
        <v>8271</v>
      </c>
      <c r="R3262" s="7">
        <f t="shared" si="203"/>
        <v>74.821917808219183</v>
      </c>
      <c r="S3262" s="12" t="s">
        <v>8316</v>
      </c>
      <c r="T3262" t="s">
        <v>8317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7">
        <v>3300</v>
      </c>
      <c r="E3263">
        <v>3315</v>
      </c>
      <c r="F3263" t="s">
        <v>8219</v>
      </c>
      <c r="G3263" t="s">
        <v>8224</v>
      </c>
      <c r="H3263" t="s">
        <v>8246</v>
      </c>
      <c r="I3263" s="9">
        <v>1437067476</v>
      </c>
      <c r="J3263">
        <v>1434475476</v>
      </c>
      <c r="K3263" t="b">
        <v>1</v>
      </c>
      <c r="L3263">
        <v>49</v>
      </c>
      <c r="M3263" t="b">
        <v>1</v>
      </c>
      <c r="N3263" s="11">
        <f t="shared" si="202"/>
        <v>100.45454545454547</v>
      </c>
      <c r="O3263" s="22">
        <f t="shared" si="200"/>
        <v>42171.725416666668</v>
      </c>
      <c r="P3263" s="18">
        <f t="shared" si="201"/>
        <v>42201.725416666668</v>
      </c>
      <c r="Q3263" t="s">
        <v>8271</v>
      </c>
      <c r="R3263" s="7">
        <f t="shared" si="203"/>
        <v>67.65306122448979</v>
      </c>
      <c r="S3263" s="12" t="s">
        <v>8316</v>
      </c>
      <c r="T3263" t="s">
        <v>8317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7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9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>
        <f t="shared" si="202"/>
        <v>103.04098360655738</v>
      </c>
      <c r="O3264" s="22">
        <f t="shared" si="200"/>
        <v>41964.315532407403</v>
      </c>
      <c r="P3264" s="18">
        <f t="shared" si="201"/>
        <v>41995.166666666672</v>
      </c>
      <c r="Q3264" t="s">
        <v>8271</v>
      </c>
      <c r="R3264" s="7">
        <f t="shared" si="203"/>
        <v>93.81343283582089</v>
      </c>
      <c r="S3264" s="12" t="s">
        <v>8316</v>
      </c>
      <c r="T3264" t="s">
        <v>8317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7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9">
        <v>1446238800</v>
      </c>
      <c r="J3265">
        <v>1444220588</v>
      </c>
      <c r="K3265" t="b">
        <v>1</v>
      </c>
      <c r="L3265">
        <v>68</v>
      </c>
      <c r="M3265" t="b">
        <v>1</v>
      </c>
      <c r="N3265" s="11">
        <f t="shared" si="202"/>
        <v>112.1664</v>
      </c>
      <c r="O3265" s="22">
        <f t="shared" si="200"/>
        <v>42284.516064814816</v>
      </c>
      <c r="P3265" s="18">
        <f t="shared" si="201"/>
        <v>42307.875</v>
      </c>
      <c r="Q3265" t="s">
        <v>8271</v>
      </c>
      <c r="R3265" s="7">
        <f t="shared" si="203"/>
        <v>41.237647058823526</v>
      </c>
      <c r="S3265" s="12" t="s">
        <v>8316</v>
      </c>
      <c r="T3265" t="s">
        <v>8317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7">
        <v>2500</v>
      </c>
      <c r="E3266">
        <v>2575</v>
      </c>
      <c r="F3266" t="s">
        <v>8219</v>
      </c>
      <c r="G3266" t="s">
        <v>8224</v>
      </c>
      <c r="H3266" t="s">
        <v>8246</v>
      </c>
      <c r="I3266" s="9">
        <v>1422482400</v>
      </c>
      <c r="J3266">
        <v>1421089938</v>
      </c>
      <c r="K3266" t="b">
        <v>1</v>
      </c>
      <c r="L3266">
        <v>49</v>
      </c>
      <c r="M3266" t="b">
        <v>1</v>
      </c>
      <c r="N3266" s="11">
        <f t="shared" si="202"/>
        <v>103</v>
      </c>
      <c r="O3266" s="22">
        <f t="shared" ref="O3266:O3329" si="204">(((J3266/60)/60)/24)+DATE(1970,1,1)</f>
        <v>42016.800208333334</v>
      </c>
      <c r="P3266" s="18">
        <f t="shared" ref="P3266:P3329" si="205">(((I3266/60)/60)/24)+DATE(1970,1,1)</f>
        <v>42032.916666666672</v>
      </c>
      <c r="Q3266" t="s">
        <v>8271</v>
      </c>
      <c r="R3266" s="7">
        <f t="shared" si="203"/>
        <v>52.551020408163268</v>
      </c>
      <c r="S3266" s="12" t="s">
        <v>8316</v>
      </c>
      <c r="T3266" t="s">
        <v>8317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7">
        <v>2700</v>
      </c>
      <c r="E3267">
        <v>4428</v>
      </c>
      <c r="F3267" t="s">
        <v>8219</v>
      </c>
      <c r="G3267" t="s">
        <v>8241</v>
      </c>
      <c r="H3267" t="s">
        <v>8249</v>
      </c>
      <c r="I3267" s="9">
        <v>1449162000</v>
      </c>
      <c r="J3267">
        <v>1446570315</v>
      </c>
      <c r="K3267" t="b">
        <v>1</v>
      </c>
      <c r="L3267">
        <v>63</v>
      </c>
      <c r="M3267" t="b">
        <v>1</v>
      </c>
      <c r="N3267" s="11">
        <f t="shared" ref="N3267:N3330" si="206">E3267/D3267*100</f>
        <v>164</v>
      </c>
      <c r="O3267" s="22">
        <f t="shared" si="204"/>
        <v>42311.711979166663</v>
      </c>
      <c r="P3267" s="18">
        <f t="shared" si="205"/>
        <v>42341.708333333328</v>
      </c>
      <c r="Q3267" t="s">
        <v>8271</v>
      </c>
      <c r="R3267" s="7">
        <f t="shared" ref="R3267:R3330" si="207">E3267/L3267</f>
        <v>70.285714285714292</v>
      </c>
      <c r="S3267" s="12" t="s">
        <v>8316</v>
      </c>
      <c r="T3267" t="s">
        <v>8317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7">
        <v>6000</v>
      </c>
      <c r="E3268">
        <v>7877</v>
      </c>
      <c r="F3268" t="s">
        <v>8219</v>
      </c>
      <c r="G3268" t="s">
        <v>8224</v>
      </c>
      <c r="H3268" t="s">
        <v>8246</v>
      </c>
      <c r="I3268" s="9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>
        <f t="shared" si="206"/>
        <v>131.28333333333333</v>
      </c>
      <c r="O3268" s="22">
        <f t="shared" si="204"/>
        <v>42136.536134259266</v>
      </c>
      <c r="P3268" s="18">
        <f t="shared" si="205"/>
        <v>42167.875</v>
      </c>
      <c r="Q3268" t="s">
        <v>8271</v>
      </c>
      <c r="R3268" s="7">
        <f t="shared" si="207"/>
        <v>48.325153374233132</v>
      </c>
      <c r="S3268" s="12" t="s">
        <v>8316</v>
      </c>
      <c r="T3268" t="s">
        <v>8317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7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>
        <f t="shared" si="206"/>
        <v>102.1</v>
      </c>
      <c r="O3269" s="22">
        <f t="shared" si="204"/>
        <v>42172.757638888885</v>
      </c>
      <c r="P3269" s="18">
        <f t="shared" si="205"/>
        <v>42202.757638888885</v>
      </c>
      <c r="Q3269" t="s">
        <v>8271</v>
      </c>
      <c r="R3269" s="7">
        <f t="shared" si="207"/>
        <v>53.177083333333336</v>
      </c>
      <c r="S3269" s="12" t="s">
        <v>8316</v>
      </c>
      <c r="T3269" t="s">
        <v>8317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7">
        <v>2000</v>
      </c>
      <c r="E3270">
        <v>2560</v>
      </c>
      <c r="F3270" t="s">
        <v>8219</v>
      </c>
      <c r="G3270" t="s">
        <v>8224</v>
      </c>
      <c r="H3270" t="s">
        <v>8246</v>
      </c>
      <c r="I3270" s="9">
        <v>1472074928</v>
      </c>
      <c r="J3270">
        <v>1470692528</v>
      </c>
      <c r="K3270" t="b">
        <v>1</v>
      </c>
      <c r="L3270">
        <v>42</v>
      </c>
      <c r="M3270" t="b">
        <v>1</v>
      </c>
      <c r="N3270" s="11">
        <f t="shared" si="206"/>
        <v>128</v>
      </c>
      <c r="O3270" s="22">
        <f t="shared" si="204"/>
        <v>42590.90425925926</v>
      </c>
      <c r="P3270" s="18">
        <f t="shared" si="205"/>
        <v>42606.90425925926</v>
      </c>
      <c r="Q3270" t="s">
        <v>8271</v>
      </c>
      <c r="R3270" s="7">
        <f t="shared" si="207"/>
        <v>60.952380952380949</v>
      </c>
      <c r="S3270" s="12" t="s">
        <v>8316</v>
      </c>
      <c r="T3270" t="s">
        <v>8317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7">
        <v>8000</v>
      </c>
      <c r="E3271">
        <v>8120</v>
      </c>
      <c r="F3271" t="s">
        <v>8219</v>
      </c>
      <c r="G3271" t="s">
        <v>8225</v>
      </c>
      <c r="H3271" t="s">
        <v>8247</v>
      </c>
      <c r="I3271" s="9">
        <v>1434452400</v>
      </c>
      <c r="J3271">
        <v>1431509397</v>
      </c>
      <c r="K3271" t="b">
        <v>1</v>
      </c>
      <c r="L3271">
        <v>70</v>
      </c>
      <c r="M3271" t="b">
        <v>1</v>
      </c>
      <c r="N3271" s="11">
        <f t="shared" si="206"/>
        <v>101.49999999999999</v>
      </c>
      <c r="O3271" s="22">
        <f t="shared" si="204"/>
        <v>42137.395798611105</v>
      </c>
      <c r="P3271" s="18">
        <f t="shared" si="205"/>
        <v>42171.458333333328</v>
      </c>
      <c r="Q3271" t="s">
        <v>8271</v>
      </c>
      <c r="R3271" s="7">
        <f t="shared" si="207"/>
        <v>116</v>
      </c>
      <c r="S3271" s="12" t="s">
        <v>8316</v>
      </c>
      <c r="T3271" t="s">
        <v>8317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7">
        <v>1800</v>
      </c>
      <c r="E3272">
        <v>1830</v>
      </c>
      <c r="F3272" t="s">
        <v>8219</v>
      </c>
      <c r="G3272" t="s">
        <v>8225</v>
      </c>
      <c r="H3272" t="s">
        <v>8247</v>
      </c>
      <c r="I3272" s="9">
        <v>1436705265</v>
      </c>
      <c r="J3272">
        <v>1434113265</v>
      </c>
      <c r="K3272" t="b">
        <v>1</v>
      </c>
      <c r="L3272">
        <v>30</v>
      </c>
      <c r="M3272" t="b">
        <v>1</v>
      </c>
      <c r="N3272" s="11">
        <f t="shared" si="206"/>
        <v>101.66666666666666</v>
      </c>
      <c r="O3272" s="22">
        <f t="shared" si="204"/>
        <v>42167.533159722225</v>
      </c>
      <c r="P3272" s="18">
        <f t="shared" si="205"/>
        <v>42197.533159722225</v>
      </c>
      <c r="Q3272" t="s">
        <v>8271</v>
      </c>
      <c r="R3272" s="7">
        <f t="shared" si="207"/>
        <v>61</v>
      </c>
      <c r="S3272" s="12" t="s">
        <v>8316</v>
      </c>
      <c r="T3272" t="s">
        <v>8317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7">
        <v>1500</v>
      </c>
      <c r="E3273">
        <v>1950</v>
      </c>
      <c r="F3273" t="s">
        <v>8219</v>
      </c>
      <c r="G3273" t="s">
        <v>8225</v>
      </c>
      <c r="H3273" t="s">
        <v>8247</v>
      </c>
      <c r="I3273" s="9">
        <v>1414927775</v>
      </c>
      <c r="J3273">
        <v>1412332175</v>
      </c>
      <c r="K3273" t="b">
        <v>1</v>
      </c>
      <c r="L3273">
        <v>51</v>
      </c>
      <c r="M3273" t="b">
        <v>1</v>
      </c>
      <c r="N3273" s="11">
        <f t="shared" si="206"/>
        <v>130</v>
      </c>
      <c r="O3273" s="22">
        <f t="shared" si="204"/>
        <v>41915.437210648146</v>
      </c>
      <c r="P3273" s="18">
        <f t="shared" si="205"/>
        <v>41945.478877314818</v>
      </c>
      <c r="Q3273" t="s">
        <v>8271</v>
      </c>
      <c r="R3273" s="7">
        <f t="shared" si="207"/>
        <v>38.235294117647058</v>
      </c>
      <c r="S3273" s="12" t="s">
        <v>8316</v>
      </c>
      <c r="T3273" t="s">
        <v>8317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7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9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>
        <f t="shared" si="206"/>
        <v>154.43</v>
      </c>
      <c r="O3274" s="22">
        <f t="shared" si="204"/>
        <v>42284.500104166669</v>
      </c>
      <c r="P3274" s="18">
        <f t="shared" si="205"/>
        <v>42314.541770833333</v>
      </c>
      <c r="Q3274" t="s">
        <v>8271</v>
      </c>
      <c r="R3274" s="7">
        <f t="shared" si="207"/>
        <v>106.50344827586207</v>
      </c>
      <c r="S3274" s="12" t="s">
        <v>8316</v>
      </c>
      <c r="T3274" t="s">
        <v>8317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7">
        <v>4000</v>
      </c>
      <c r="E3275">
        <v>4296</v>
      </c>
      <c r="F3275" t="s">
        <v>8219</v>
      </c>
      <c r="G3275" t="s">
        <v>8224</v>
      </c>
      <c r="H3275" t="s">
        <v>8246</v>
      </c>
      <c r="I3275" s="9">
        <v>1473879600</v>
      </c>
      <c r="J3275">
        <v>1472498042</v>
      </c>
      <c r="K3275" t="b">
        <v>1</v>
      </c>
      <c r="L3275">
        <v>21</v>
      </c>
      <c r="M3275" t="b">
        <v>1</v>
      </c>
      <c r="N3275" s="11">
        <f t="shared" si="206"/>
        <v>107.4</v>
      </c>
      <c r="O3275" s="22">
        <f t="shared" si="204"/>
        <v>42611.801412037035</v>
      </c>
      <c r="P3275" s="18">
        <f t="shared" si="205"/>
        <v>42627.791666666672</v>
      </c>
      <c r="Q3275" t="s">
        <v>8271</v>
      </c>
      <c r="R3275" s="7">
        <f t="shared" si="207"/>
        <v>204.57142857142858</v>
      </c>
      <c r="S3275" s="12" t="s">
        <v>8316</v>
      </c>
      <c r="T3275" t="s">
        <v>8317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7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9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>
        <f t="shared" si="206"/>
        <v>101.32258064516128</v>
      </c>
      <c r="O3276" s="22">
        <f t="shared" si="204"/>
        <v>42400.704537037032</v>
      </c>
      <c r="P3276" s="18">
        <f t="shared" si="205"/>
        <v>42444.875</v>
      </c>
      <c r="Q3276" t="s">
        <v>8271</v>
      </c>
      <c r="R3276" s="7">
        <f t="shared" si="207"/>
        <v>54.912587412587413</v>
      </c>
      <c r="S3276" s="12" t="s">
        <v>8316</v>
      </c>
      <c r="T3276" t="s">
        <v>8317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7">
        <v>1800</v>
      </c>
      <c r="E3277">
        <v>1805</v>
      </c>
      <c r="F3277" t="s">
        <v>8219</v>
      </c>
      <c r="G3277" t="s">
        <v>8224</v>
      </c>
      <c r="H3277" t="s">
        <v>8246</v>
      </c>
      <c r="I3277" s="9">
        <v>1423456200</v>
      </c>
      <c r="J3277">
        <v>1421183271</v>
      </c>
      <c r="K3277" t="b">
        <v>1</v>
      </c>
      <c r="L3277">
        <v>12</v>
      </c>
      <c r="M3277" t="b">
        <v>1</v>
      </c>
      <c r="N3277" s="11">
        <f t="shared" si="206"/>
        <v>100.27777777777777</v>
      </c>
      <c r="O3277" s="22">
        <f t="shared" si="204"/>
        <v>42017.88045138889</v>
      </c>
      <c r="P3277" s="18">
        <f t="shared" si="205"/>
        <v>42044.1875</v>
      </c>
      <c r="Q3277" t="s">
        <v>8271</v>
      </c>
      <c r="R3277" s="7">
        <f t="shared" si="207"/>
        <v>150.41666666666666</v>
      </c>
      <c r="S3277" s="12" t="s">
        <v>8316</v>
      </c>
      <c r="T3277" t="s">
        <v>8317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7">
        <v>4500</v>
      </c>
      <c r="E3278">
        <v>5258</v>
      </c>
      <c r="F3278" t="s">
        <v>8219</v>
      </c>
      <c r="G3278" t="s">
        <v>8229</v>
      </c>
      <c r="H3278" t="s">
        <v>8251</v>
      </c>
      <c r="I3278" s="9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>
        <f t="shared" si="206"/>
        <v>116.84444444444443</v>
      </c>
      <c r="O3278" s="22">
        <f t="shared" si="204"/>
        <v>42426.949988425928</v>
      </c>
      <c r="P3278" s="18">
        <f t="shared" si="205"/>
        <v>42461.165972222225</v>
      </c>
      <c r="Q3278" t="s">
        <v>8271</v>
      </c>
      <c r="R3278" s="7">
        <f t="shared" si="207"/>
        <v>52.58</v>
      </c>
      <c r="S3278" s="12" t="s">
        <v>8316</v>
      </c>
      <c r="T3278" t="s">
        <v>8317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7">
        <v>5000</v>
      </c>
      <c r="E3279">
        <v>5430</v>
      </c>
      <c r="F3279" t="s">
        <v>8219</v>
      </c>
      <c r="G3279" t="s">
        <v>8225</v>
      </c>
      <c r="H3279" t="s">
        <v>8247</v>
      </c>
      <c r="I3279" s="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>
        <f t="shared" si="206"/>
        <v>108.60000000000001</v>
      </c>
      <c r="O3279" s="22">
        <f t="shared" si="204"/>
        <v>41931.682939814818</v>
      </c>
      <c r="P3279" s="18">
        <f t="shared" si="205"/>
        <v>41961.724606481483</v>
      </c>
      <c r="Q3279" t="s">
        <v>8271</v>
      </c>
      <c r="R3279" s="7">
        <f t="shared" si="207"/>
        <v>54.3</v>
      </c>
      <c r="S3279" s="12" t="s">
        <v>8316</v>
      </c>
      <c r="T3279" t="s">
        <v>8317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7">
        <v>2500</v>
      </c>
      <c r="E3280">
        <v>2585</v>
      </c>
      <c r="F3280" t="s">
        <v>8219</v>
      </c>
      <c r="G3280" t="s">
        <v>8225</v>
      </c>
      <c r="H3280" t="s">
        <v>8247</v>
      </c>
      <c r="I3280" s="9">
        <v>1433017303</v>
      </c>
      <c r="J3280">
        <v>1430425303</v>
      </c>
      <c r="K3280" t="b">
        <v>1</v>
      </c>
      <c r="L3280">
        <v>34</v>
      </c>
      <c r="M3280" t="b">
        <v>1</v>
      </c>
      <c r="N3280" s="11">
        <f t="shared" si="206"/>
        <v>103.4</v>
      </c>
      <c r="O3280" s="22">
        <f t="shared" si="204"/>
        <v>42124.848414351851</v>
      </c>
      <c r="P3280" s="18">
        <f t="shared" si="205"/>
        <v>42154.848414351851</v>
      </c>
      <c r="Q3280" t="s">
        <v>8271</v>
      </c>
      <c r="R3280" s="7">
        <f t="shared" si="207"/>
        <v>76.029411764705884</v>
      </c>
      <c r="S3280" s="12" t="s">
        <v>8316</v>
      </c>
      <c r="T3280" t="s">
        <v>8317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7">
        <v>5800</v>
      </c>
      <c r="E3281">
        <v>6628</v>
      </c>
      <c r="F3281" t="s">
        <v>8219</v>
      </c>
      <c r="G3281" t="s">
        <v>8224</v>
      </c>
      <c r="H3281" t="s">
        <v>8246</v>
      </c>
      <c r="I3281" s="9">
        <v>1459474059</v>
      </c>
      <c r="J3281">
        <v>1456885659</v>
      </c>
      <c r="K3281" t="b">
        <v>0</v>
      </c>
      <c r="L3281">
        <v>63</v>
      </c>
      <c r="M3281" t="b">
        <v>1</v>
      </c>
      <c r="N3281" s="11">
        <f t="shared" si="206"/>
        <v>114.27586206896552</v>
      </c>
      <c r="O3281" s="22">
        <f t="shared" si="204"/>
        <v>42431.102534722217</v>
      </c>
      <c r="P3281" s="18">
        <f t="shared" si="205"/>
        <v>42461.06086805556</v>
      </c>
      <c r="Q3281" t="s">
        <v>8271</v>
      </c>
      <c r="R3281" s="7">
        <f t="shared" si="207"/>
        <v>105.2063492063492</v>
      </c>
      <c r="S3281" s="12" t="s">
        <v>8316</v>
      </c>
      <c r="T3281" t="s">
        <v>8317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7">
        <v>2000</v>
      </c>
      <c r="E3282">
        <v>2060</v>
      </c>
      <c r="F3282" t="s">
        <v>8219</v>
      </c>
      <c r="G3282" t="s">
        <v>8224</v>
      </c>
      <c r="H3282" t="s">
        <v>8246</v>
      </c>
      <c r="I3282" s="9">
        <v>1433134800</v>
      </c>
      <c r="J3282">
        <v>1430158198</v>
      </c>
      <c r="K3282" t="b">
        <v>0</v>
      </c>
      <c r="L3282">
        <v>30</v>
      </c>
      <c r="M3282" t="b">
        <v>1</v>
      </c>
      <c r="N3282" s="11">
        <f t="shared" si="206"/>
        <v>103</v>
      </c>
      <c r="O3282" s="22">
        <f t="shared" si="204"/>
        <v>42121.756921296299</v>
      </c>
      <c r="P3282" s="18">
        <f t="shared" si="205"/>
        <v>42156.208333333328</v>
      </c>
      <c r="Q3282" t="s">
        <v>8271</v>
      </c>
      <c r="R3282" s="7">
        <f t="shared" si="207"/>
        <v>68.666666666666671</v>
      </c>
      <c r="S3282" s="12" t="s">
        <v>8316</v>
      </c>
      <c r="T3282" t="s">
        <v>8317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7">
        <v>5000</v>
      </c>
      <c r="E3283">
        <v>6080</v>
      </c>
      <c r="F3283" t="s">
        <v>8219</v>
      </c>
      <c r="G3283" t="s">
        <v>8224</v>
      </c>
      <c r="H3283" t="s">
        <v>8246</v>
      </c>
      <c r="I3283" s="9">
        <v>1441153705</v>
      </c>
      <c r="J3283">
        <v>1438561705</v>
      </c>
      <c r="K3283" t="b">
        <v>0</v>
      </c>
      <c r="L3283">
        <v>47</v>
      </c>
      <c r="M3283" t="b">
        <v>1</v>
      </c>
      <c r="N3283" s="11">
        <f t="shared" si="206"/>
        <v>121.6</v>
      </c>
      <c r="O3283" s="22">
        <f t="shared" si="204"/>
        <v>42219.019733796296</v>
      </c>
      <c r="P3283" s="18">
        <f t="shared" si="205"/>
        <v>42249.019733796296</v>
      </c>
      <c r="Q3283" t="s">
        <v>8271</v>
      </c>
      <c r="R3283" s="7">
        <f t="shared" si="207"/>
        <v>129.36170212765958</v>
      </c>
      <c r="S3283" s="12" t="s">
        <v>8316</v>
      </c>
      <c r="T3283" t="s">
        <v>8317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7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9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>
        <f t="shared" si="206"/>
        <v>102.6467741935484</v>
      </c>
      <c r="O3284" s="22">
        <f t="shared" si="204"/>
        <v>42445.19430555556</v>
      </c>
      <c r="P3284" s="18">
        <f t="shared" si="205"/>
        <v>42489.19430555556</v>
      </c>
      <c r="Q3284" t="s">
        <v>8271</v>
      </c>
      <c r="R3284" s="7">
        <f t="shared" si="207"/>
        <v>134.26371308016877</v>
      </c>
      <c r="S3284" s="12" t="s">
        <v>8316</v>
      </c>
      <c r="T3284" t="s">
        <v>8317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7">
        <v>800</v>
      </c>
      <c r="E3285">
        <v>838</v>
      </c>
      <c r="F3285" t="s">
        <v>8219</v>
      </c>
      <c r="G3285" t="s">
        <v>8225</v>
      </c>
      <c r="H3285" t="s">
        <v>8247</v>
      </c>
      <c r="I3285" s="9">
        <v>1455138000</v>
      </c>
      <c r="J3285">
        <v>1452448298</v>
      </c>
      <c r="K3285" t="b">
        <v>0</v>
      </c>
      <c r="L3285">
        <v>47</v>
      </c>
      <c r="M3285" t="b">
        <v>1</v>
      </c>
      <c r="N3285" s="11">
        <f t="shared" si="206"/>
        <v>104.75000000000001</v>
      </c>
      <c r="O3285" s="22">
        <f t="shared" si="204"/>
        <v>42379.74418981481</v>
      </c>
      <c r="P3285" s="18">
        <f t="shared" si="205"/>
        <v>42410.875</v>
      </c>
      <c r="Q3285" t="s">
        <v>8271</v>
      </c>
      <c r="R3285" s="7">
        <f t="shared" si="207"/>
        <v>17.829787234042552</v>
      </c>
      <c r="S3285" s="12" t="s">
        <v>8316</v>
      </c>
      <c r="T3285" t="s">
        <v>8317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7">
        <v>3000</v>
      </c>
      <c r="E3286">
        <v>3048</v>
      </c>
      <c r="F3286" t="s">
        <v>8219</v>
      </c>
      <c r="G3286" t="s">
        <v>8224</v>
      </c>
      <c r="H3286" t="s">
        <v>8246</v>
      </c>
      <c r="I3286" s="9">
        <v>1454047140</v>
      </c>
      <c r="J3286">
        <v>1452546853</v>
      </c>
      <c r="K3286" t="b">
        <v>0</v>
      </c>
      <c r="L3286">
        <v>15</v>
      </c>
      <c r="M3286" t="b">
        <v>1</v>
      </c>
      <c r="N3286" s="11">
        <f t="shared" si="206"/>
        <v>101.6</v>
      </c>
      <c r="O3286" s="22">
        <f t="shared" si="204"/>
        <v>42380.884872685187</v>
      </c>
      <c r="P3286" s="18">
        <f t="shared" si="205"/>
        <v>42398.249305555553</v>
      </c>
      <c r="Q3286" t="s">
        <v>8271</v>
      </c>
      <c r="R3286" s="7">
        <f t="shared" si="207"/>
        <v>203.2</v>
      </c>
      <c r="S3286" s="12" t="s">
        <v>8316</v>
      </c>
      <c r="T3286" t="s">
        <v>8317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7">
        <v>4999</v>
      </c>
      <c r="E3287">
        <v>5604</v>
      </c>
      <c r="F3287" t="s">
        <v>8219</v>
      </c>
      <c r="G3287" t="s">
        <v>8224</v>
      </c>
      <c r="H3287" t="s">
        <v>8246</v>
      </c>
      <c r="I3287" s="9">
        <v>1488258000</v>
      </c>
      <c r="J3287">
        <v>1485556626</v>
      </c>
      <c r="K3287" t="b">
        <v>0</v>
      </c>
      <c r="L3287">
        <v>81</v>
      </c>
      <c r="M3287" t="b">
        <v>1</v>
      </c>
      <c r="N3287" s="11">
        <f t="shared" si="206"/>
        <v>112.10242048409683</v>
      </c>
      <c r="O3287" s="22">
        <f t="shared" si="204"/>
        <v>42762.942430555559</v>
      </c>
      <c r="P3287" s="18">
        <f t="shared" si="205"/>
        <v>42794.208333333328</v>
      </c>
      <c r="Q3287" t="s">
        <v>8271</v>
      </c>
      <c r="R3287" s="7">
        <f t="shared" si="207"/>
        <v>69.18518518518519</v>
      </c>
      <c r="S3287" s="12" t="s">
        <v>8316</v>
      </c>
      <c r="T3287" t="s">
        <v>8317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7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9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>
        <f t="shared" si="206"/>
        <v>101.76666666666667</v>
      </c>
      <c r="O3288" s="22">
        <f t="shared" si="204"/>
        <v>42567.840069444443</v>
      </c>
      <c r="P3288" s="18">
        <f t="shared" si="205"/>
        <v>42597.840069444443</v>
      </c>
      <c r="Q3288" t="s">
        <v>8271</v>
      </c>
      <c r="R3288" s="7">
        <f t="shared" si="207"/>
        <v>125.12295081967213</v>
      </c>
      <c r="S3288" s="12" t="s">
        <v>8316</v>
      </c>
      <c r="T3288" t="s">
        <v>8317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7">
        <v>2500</v>
      </c>
      <c r="E3289">
        <v>2500</v>
      </c>
      <c r="F3289" t="s">
        <v>8219</v>
      </c>
      <c r="G3289" t="s">
        <v>8229</v>
      </c>
      <c r="H3289" t="s">
        <v>8251</v>
      </c>
      <c r="I3289" s="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>
        <f t="shared" si="206"/>
        <v>100</v>
      </c>
      <c r="O3289" s="22">
        <f t="shared" si="204"/>
        <v>42311.750324074077</v>
      </c>
      <c r="P3289" s="18">
        <f t="shared" si="205"/>
        <v>42336.750324074077</v>
      </c>
      <c r="Q3289" t="s">
        <v>8271</v>
      </c>
      <c r="R3289" s="7">
        <f t="shared" si="207"/>
        <v>73.529411764705884</v>
      </c>
      <c r="S3289" s="12" t="s">
        <v>8316</v>
      </c>
      <c r="T3289" t="s">
        <v>8317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7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9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>
        <f t="shared" si="206"/>
        <v>100.26489999999998</v>
      </c>
      <c r="O3290" s="22">
        <f t="shared" si="204"/>
        <v>42505.774479166663</v>
      </c>
      <c r="P3290" s="18">
        <f t="shared" si="205"/>
        <v>42541.958333333328</v>
      </c>
      <c r="Q3290" t="s">
        <v>8271</v>
      </c>
      <c r="R3290" s="7">
        <f t="shared" si="207"/>
        <v>48.437149758454105</v>
      </c>
      <c r="S3290" s="12" t="s">
        <v>8316</v>
      </c>
      <c r="T3290" t="s">
        <v>8317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7">
        <v>500</v>
      </c>
      <c r="E3291">
        <v>665.21</v>
      </c>
      <c r="F3291" t="s">
        <v>8219</v>
      </c>
      <c r="G3291" t="s">
        <v>8225</v>
      </c>
      <c r="H3291" t="s">
        <v>8247</v>
      </c>
      <c r="I3291" s="9">
        <v>1487580602</v>
      </c>
      <c r="J3291">
        <v>1485161402</v>
      </c>
      <c r="K3291" t="b">
        <v>0</v>
      </c>
      <c r="L3291">
        <v>25</v>
      </c>
      <c r="M3291" t="b">
        <v>1</v>
      </c>
      <c r="N3291" s="11">
        <f t="shared" si="206"/>
        <v>133.04200000000003</v>
      </c>
      <c r="O3291" s="22">
        <f t="shared" si="204"/>
        <v>42758.368078703701</v>
      </c>
      <c r="P3291" s="18">
        <f t="shared" si="205"/>
        <v>42786.368078703701</v>
      </c>
      <c r="Q3291" t="s">
        <v>8271</v>
      </c>
      <c r="R3291" s="7">
        <f t="shared" si="207"/>
        <v>26.608400000000003</v>
      </c>
      <c r="S3291" s="12" t="s">
        <v>8316</v>
      </c>
      <c r="T3291" t="s">
        <v>8317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7">
        <v>2000</v>
      </c>
      <c r="E3292">
        <v>2424</v>
      </c>
      <c r="F3292" t="s">
        <v>8219</v>
      </c>
      <c r="G3292" t="s">
        <v>8225</v>
      </c>
      <c r="H3292" t="s">
        <v>8247</v>
      </c>
      <c r="I3292" s="9">
        <v>1489234891</v>
      </c>
      <c r="J3292">
        <v>1486642891</v>
      </c>
      <c r="K3292" t="b">
        <v>0</v>
      </c>
      <c r="L3292">
        <v>72</v>
      </c>
      <c r="M3292" t="b">
        <v>1</v>
      </c>
      <c r="N3292" s="11">
        <f t="shared" si="206"/>
        <v>121.2</v>
      </c>
      <c r="O3292" s="22">
        <f t="shared" si="204"/>
        <v>42775.51494212963</v>
      </c>
      <c r="P3292" s="18">
        <f t="shared" si="205"/>
        <v>42805.51494212963</v>
      </c>
      <c r="Q3292" t="s">
        <v>8271</v>
      </c>
      <c r="R3292" s="7">
        <f t="shared" si="207"/>
        <v>33.666666666666664</v>
      </c>
      <c r="S3292" s="12" t="s">
        <v>8316</v>
      </c>
      <c r="T3292" t="s">
        <v>8317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7">
        <v>500</v>
      </c>
      <c r="E3293">
        <v>570</v>
      </c>
      <c r="F3293" t="s">
        <v>8219</v>
      </c>
      <c r="G3293" t="s">
        <v>8224</v>
      </c>
      <c r="H3293" t="s">
        <v>8246</v>
      </c>
      <c r="I3293" s="9">
        <v>1442462340</v>
      </c>
      <c r="J3293">
        <v>1439743900</v>
      </c>
      <c r="K3293" t="b">
        <v>0</v>
      </c>
      <c r="L3293">
        <v>14</v>
      </c>
      <c r="M3293" t="b">
        <v>1</v>
      </c>
      <c r="N3293" s="11">
        <f t="shared" si="206"/>
        <v>113.99999999999999</v>
      </c>
      <c r="O3293" s="22">
        <f t="shared" si="204"/>
        <v>42232.702546296292</v>
      </c>
      <c r="P3293" s="18">
        <f t="shared" si="205"/>
        <v>42264.165972222225</v>
      </c>
      <c r="Q3293" t="s">
        <v>8271</v>
      </c>
      <c r="R3293" s="7">
        <f t="shared" si="207"/>
        <v>40.714285714285715</v>
      </c>
      <c r="S3293" s="12" t="s">
        <v>8316</v>
      </c>
      <c r="T3293" t="s">
        <v>8317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7">
        <v>101</v>
      </c>
      <c r="E3294">
        <v>289</v>
      </c>
      <c r="F3294" t="s">
        <v>8219</v>
      </c>
      <c r="G3294" t="s">
        <v>8225</v>
      </c>
      <c r="H3294" t="s">
        <v>8247</v>
      </c>
      <c r="I3294" s="9">
        <v>1449257348</v>
      </c>
      <c r="J3294">
        <v>1444069748</v>
      </c>
      <c r="K3294" t="b">
        <v>0</v>
      </c>
      <c r="L3294">
        <v>15</v>
      </c>
      <c r="M3294" t="b">
        <v>1</v>
      </c>
      <c r="N3294" s="11">
        <f t="shared" si="206"/>
        <v>286.13861386138615</v>
      </c>
      <c r="O3294" s="22">
        <f t="shared" si="204"/>
        <v>42282.770231481481</v>
      </c>
      <c r="P3294" s="18">
        <f t="shared" si="205"/>
        <v>42342.811898148153</v>
      </c>
      <c r="Q3294" t="s">
        <v>8271</v>
      </c>
      <c r="R3294" s="7">
        <f t="shared" si="207"/>
        <v>19.266666666666666</v>
      </c>
      <c r="S3294" s="12" t="s">
        <v>8316</v>
      </c>
      <c r="T3294" t="s">
        <v>8317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7">
        <v>4500</v>
      </c>
      <c r="E3295">
        <v>7670</v>
      </c>
      <c r="F3295" t="s">
        <v>8219</v>
      </c>
      <c r="G3295" t="s">
        <v>8228</v>
      </c>
      <c r="H3295" t="s">
        <v>8250</v>
      </c>
      <c r="I3295" s="9">
        <v>1488622352</v>
      </c>
      <c r="J3295">
        <v>1486030352</v>
      </c>
      <c r="K3295" t="b">
        <v>0</v>
      </c>
      <c r="L3295">
        <v>91</v>
      </c>
      <c r="M3295" t="b">
        <v>1</v>
      </c>
      <c r="N3295" s="11">
        <f t="shared" si="206"/>
        <v>170.44444444444446</v>
      </c>
      <c r="O3295" s="22">
        <f t="shared" si="204"/>
        <v>42768.425370370373</v>
      </c>
      <c r="P3295" s="18">
        <f t="shared" si="205"/>
        <v>42798.425370370373</v>
      </c>
      <c r="Q3295" t="s">
        <v>8271</v>
      </c>
      <c r="R3295" s="7">
        <f t="shared" si="207"/>
        <v>84.285714285714292</v>
      </c>
      <c r="S3295" s="12" t="s">
        <v>8316</v>
      </c>
      <c r="T3295" t="s">
        <v>8317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7">
        <v>600</v>
      </c>
      <c r="E3296">
        <v>710</v>
      </c>
      <c r="F3296" t="s">
        <v>8219</v>
      </c>
      <c r="G3296" t="s">
        <v>8225</v>
      </c>
      <c r="H3296" t="s">
        <v>8247</v>
      </c>
      <c r="I3296" s="9">
        <v>1434459554</v>
      </c>
      <c r="J3296">
        <v>1431867554</v>
      </c>
      <c r="K3296" t="b">
        <v>0</v>
      </c>
      <c r="L3296">
        <v>24</v>
      </c>
      <c r="M3296" t="b">
        <v>1</v>
      </c>
      <c r="N3296" s="11">
        <f t="shared" si="206"/>
        <v>118.33333333333333</v>
      </c>
      <c r="O3296" s="22">
        <f t="shared" si="204"/>
        <v>42141.541134259256</v>
      </c>
      <c r="P3296" s="18">
        <f t="shared" si="205"/>
        <v>42171.541134259256</v>
      </c>
      <c r="Q3296" t="s">
        <v>8271</v>
      </c>
      <c r="R3296" s="7">
        <f t="shared" si="207"/>
        <v>29.583333333333332</v>
      </c>
      <c r="S3296" s="12" t="s">
        <v>8316</v>
      </c>
      <c r="T3296" t="s">
        <v>8317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9">
        <v>1474886229</v>
      </c>
      <c r="J3297">
        <v>1472294229</v>
      </c>
      <c r="K3297" t="b">
        <v>0</v>
      </c>
      <c r="L3297">
        <v>27</v>
      </c>
      <c r="M3297" t="b">
        <v>1</v>
      </c>
      <c r="N3297" s="11">
        <f t="shared" si="206"/>
        <v>102.85857142857142</v>
      </c>
      <c r="O3297" s="22">
        <f t="shared" si="204"/>
        <v>42609.442465277782</v>
      </c>
      <c r="P3297" s="18">
        <f t="shared" si="205"/>
        <v>42639.442465277782</v>
      </c>
      <c r="Q3297" t="s">
        <v>8271</v>
      </c>
      <c r="R3297" s="7">
        <f t="shared" si="207"/>
        <v>26.667037037037037</v>
      </c>
      <c r="S3297" s="12" t="s">
        <v>8316</v>
      </c>
      <c r="T3297" t="s">
        <v>8317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7">
        <v>1500</v>
      </c>
      <c r="E3298">
        <v>2161</v>
      </c>
      <c r="F3298" t="s">
        <v>8219</v>
      </c>
      <c r="G3298" t="s">
        <v>8225</v>
      </c>
      <c r="H3298" t="s">
        <v>8247</v>
      </c>
      <c r="I3298" s="9">
        <v>1448229600</v>
      </c>
      <c r="J3298">
        <v>1446401372</v>
      </c>
      <c r="K3298" t="b">
        <v>0</v>
      </c>
      <c r="L3298">
        <v>47</v>
      </c>
      <c r="M3298" t="b">
        <v>1</v>
      </c>
      <c r="N3298" s="11">
        <f t="shared" si="206"/>
        <v>144.06666666666666</v>
      </c>
      <c r="O3298" s="22">
        <f t="shared" si="204"/>
        <v>42309.756620370375</v>
      </c>
      <c r="P3298" s="18">
        <f t="shared" si="205"/>
        <v>42330.916666666672</v>
      </c>
      <c r="Q3298" t="s">
        <v>8271</v>
      </c>
      <c r="R3298" s="7">
        <f t="shared" si="207"/>
        <v>45.978723404255319</v>
      </c>
      <c r="S3298" s="12" t="s">
        <v>8316</v>
      </c>
      <c r="T3298" t="s">
        <v>8317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7">
        <v>5500</v>
      </c>
      <c r="E3299">
        <v>5504</v>
      </c>
      <c r="F3299" t="s">
        <v>8219</v>
      </c>
      <c r="G3299" t="s">
        <v>8225</v>
      </c>
      <c r="H3299" t="s">
        <v>8247</v>
      </c>
      <c r="I3299" s="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>
        <f t="shared" si="206"/>
        <v>100.07272727272726</v>
      </c>
      <c r="O3299" s="22">
        <f t="shared" si="204"/>
        <v>42193.771481481483</v>
      </c>
      <c r="P3299" s="18">
        <f t="shared" si="205"/>
        <v>42212.957638888889</v>
      </c>
      <c r="Q3299" t="s">
        <v>8271</v>
      </c>
      <c r="R3299" s="7">
        <f t="shared" si="207"/>
        <v>125.09090909090909</v>
      </c>
      <c r="S3299" s="12" t="s">
        <v>8316</v>
      </c>
      <c r="T3299" t="s">
        <v>8317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7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9">
        <v>1442102400</v>
      </c>
      <c r="J3300">
        <v>1440370768</v>
      </c>
      <c r="K3300" t="b">
        <v>0</v>
      </c>
      <c r="L3300">
        <v>72</v>
      </c>
      <c r="M3300" t="b">
        <v>1</v>
      </c>
      <c r="N3300" s="11">
        <f t="shared" si="206"/>
        <v>101.73</v>
      </c>
      <c r="O3300" s="22">
        <f t="shared" si="204"/>
        <v>42239.957962962959</v>
      </c>
      <c r="P3300" s="18">
        <f t="shared" si="205"/>
        <v>42260</v>
      </c>
      <c r="Q3300" t="s">
        <v>8271</v>
      </c>
      <c r="R3300" s="7">
        <f t="shared" si="207"/>
        <v>141.29166666666666</v>
      </c>
      <c r="S3300" s="12" t="s">
        <v>8316</v>
      </c>
      <c r="T3300" t="s">
        <v>8317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7">
        <v>3000</v>
      </c>
      <c r="E3301">
        <v>3486</v>
      </c>
      <c r="F3301" t="s">
        <v>8219</v>
      </c>
      <c r="G3301" t="s">
        <v>8224</v>
      </c>
      <c r="H3301" t="s">
        <v>8246</v>
      </c>
      <c r="I3301" s="9">
        <v>1444860063</v>
      </c>
      <c r="J3301">
        <v>1442268063</v>
      </c>
      <c r="K3301" t="b">
        <v>0</v>
      </c>
      <c r="L3301">
        <v>63</v>
      </c>
      <c r="M3301" t="b">
        <v>1</v>
      </c>
      <c r="N3301" s="11">
        <f t="shared" si="206"/>
        <v>116.19999999999999</v>
      </c>
      <c r="O3301" s="22">
        <f t="shared" si="204"/>
        <v>42261.917395833334</v>
      </c>
      <c r="P3301" s="18">
        <f t="shared" si="205"/>
        <v>42291.917395833334</v>
      </c>
      <c r="Q3301" t="s">
        <v>8271</v>
      </c>
      <c r="R3301" s="7">
        <f t="shared" si="207"/>
        <v>55.333333333333336</v>
      </c>
      <c r="S3301" s="12" t="s">
        <v>8316</v>
      </c>
      <c r="T3301" t="s">
        <v>8317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7">
        <v>3000</v>
      </c>
      <c r="E3302">
        <v>4085</v>
      </c>
      <c r="F3302" t="s">
        <v>8219</v>
      </c>
      <c r="G3302" t="s">
        <v>8224</v>
      </c>
      <c r="H3302" t="s">
        <v>8246</v>
      </c>
      <c r="I3302" s="9">
        <v>1430329862</v>
      </c>
      <c r="J3302">
        <v>1428515462</v>
      </c>
      <c r="K3302" t="b">
        <v>0</v>
      </c>
      <c r="L3302">
        <v>88</v>
      </c>
      <c r="M3302" t="b">
        <v>1</v>
      </c>
      <c r="N3302" s="11">
        <f t="shared" si="206"/>
        <v>136.16666666666666</v>
      </c>
      <c r="O3302" s="22">
        <f t="shared" si="204"/>
        <v>42102.743773148148</v>
      </c>
      <c r="P3302" s="18">
        <f t="shared" si="205"/>
        <v>42123.743773148148</v>
      </c>
      <c r="Q3302" t="s">
        <v>8271</v>
      </c>
      <c r="R3302" s="7">
        <f t="shared" si="207"/>
        <v>46.420454545454547</v>
      </c>
      <c r="S3302" s="12" t="s">
        <v>8316</v>
      </c>
      <c r="T3302" t="s">
        <v>8317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7">
        <v>3000</v>
      </c>
      <c r="E3303">
        <v>4004</v>
      </c>
      <c r="F3303" t="s">
        <v>8219</v>
      </c>
      <c r="G3303" t="s">
        <v>8224</v>
      </c>
      <c r="H3303" t="s">
        <v>8246</v>
      </c>
      <c r="I3303" s="9">
        <v>1470034740</v>
      </c>
      <c r="J3303">
        <v>1466185176</v>
      </c>
      <c r="K3303" t="b">
        <v>0</v>
      </c>
      <c r="L3303">
        <v>70</v>
      </c>
      <c r="M3303" t="b">
        <v>1</v>
      </c>
      <c r="N3303" s="11">
        <f t="shared" si="206"/>
        <v>133.46666666666667</v>
      </c>
      <c r="O3303" s="22">
        <f t="shared" si="204"/>
        <v>42538.73583333334</v>
      </c>
      <c r="P3303" s="18">
        <f t="shared" si="205"/>
        <v>42583.290972222225</v>
      </c>
      <c r="Q3303" t="s">
        <v>8271</v>
      </c>
      <c r="R3303" s="7">
        <f t="shared" si="207"/>
        <v>57.2</v>
      </c>
      <c r="S3303" s="12" t="s">
        <v>8316</v>
      </c>
      <c r="T3303" t="s">
        <v>8317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7">
        <v>8400</v>
      </c>
      <c r="E3304">
        <v>8685</v>
      </c>
      <c r="F3304" t="s">
        <v>8219</v>
      </c>
      <c r="G3304" t="s">
        <v>8227</v>
      </c>
      <c r="H3304" t="s">
        <v>8249</v>
      </c>
      <c r="I3304" s="9">
        <v>1481099176</v>
      </c>
      <c r="J3304">
        <v>1478507176</v>
      </c>
      <c r="K3304" t="b">
        <v>0</v>
      </c>
      <c r="L3304">
        <v>50</v>
      </c>
      <c r="M3304" t="b">
        <v>1</v>
      </c>
      <c r="N3304" s="11">
        <f t="shared" si="206"/>
        <v>103.39285714285715</v>
      </c>
      <c r="O3304" s="22">
        <f t="shared" si="204"/>
        <v>42681.35157407407</v>
      </c>
      <c r="P3304" s="18">
        <f t="shared" si="205"/>
        <v>42711.35157407407</v>
      </c>
      <c r="Q3304" t="s">
        <v>8271</v>
      </c>
      <c r="R3304" s="7">
        <f t="shared" si="207"/>
        <v>173.7</v>
      </c>
      <c r="S3304" s="12" t="s">
        <v>8316</v>
      </c>
      <c r="T3304" t="s">
        <v>8317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7">
        <v>1800</v>
      </c>
      <c r="E3305">
        <v>2086</v>
      </c>
      <c r="F3305" t="s">
        <v>8219</v>
      </c>
      <c r="G3305" t="s">
        <v>8224</v>
      </c>
      <c r="H3305" t="s">
        <v>8246</v>
      </c>
      <c r="I3305" s="9">
        <v>1427553484</v>
      </c>
      <c r="J3305">
        <v>1424533084</v>
      </c>
      <c r="K3305" t="b">
        <v>0</v>
      </c>
      <c r="L3305">
        <v>35</v>
      </c>
      <c r="M3305" t="b">
        <v>1</v>
      </c>
      <c r="N3305" s="11">
        <f t="shared" si="206"/>
        <v>115.88888888888889</v>
      </c>
      <c r="O3305" s="22">
        <f t="shared" si="204"/>
        <v>42056.65143518518</v>
      </c>
      <c r="P3305" s="18">
        <f t="shared" si="205"/>
        <v>42091.609768518523</v>
      </c>
      <c r="Q3305" t="s">
        <v>8271</v>
      </c>
      <c r="R3305" s="7">
        <f t="shared" si="207"/>
        <v>59.6</v>
      </c>
      <c r="S3305" s="12" t="s">
        <v>8316</v>
      </c>
      <c r="T3305" t="s">
        <v>8317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7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9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>
        <f t="shared" si="206"/>
        <v>104.51666666666665</v>
      </c>
      <c r="O3306" s="22">
        <f t="shared" si="204"/>
        <v>42696.624444444446</v>
      </c>
      <c r="P3306" s="18">
        <f t="shared" si="205"/>
        <v>42726.624444444446</v>
      </c>
      <c r="Q3306" t="s">
        <v>8271</v>
      </c>
      <c r="R3306" s="7">
        <f t="shared" si="207"/>
        <v>89.585714285714289</v>
      </c>
      <c r="S3306" s="12" t="s">
        <v>8316</v>
      </c>
      <c r="T3306" t="s">
        <v>8317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7">
        <v>4000</v>
      </c>
      <c r="E3307">
        <v>4081</v>
      </c>
      <c r="F3307" t="s">
        <v>8219</v>
      </c>
      <c r="G3307" t="s">
        <v>8224</v>
      </c>
      <c r="H3307" t="s">
        <v>8246</v>
      </c>
      <c r="I3307" s="9">
        <v>1438374748</v>
      </c>
      <c r="J3307">
        <v>1435782748</v>
      </c>
      <c r="K3307" t="b">
        <v>0</v>
      </c>
      <c r="L3307">
        <v>20</v>
      </c>
      <c r="M3307" t="b">
        <v>1</v>
      </c>
      <c r="N3307" s="11">
        <f t="shared" si="206"/>
        <v>102.02500000000001</v>
      </c>
      <c r="O3307" s="22">
        <f t="shared" si="204"/>
        <v>42186.855879629627</v>
      </c>
      <c r="P3307" s="18">
        <f t="shared" si="205"/>
        <v>42216.855879629627</v>
      </c>
      <c r="Q3307" t="s">
        <v>8271</v>
      </c>
      <c r="R3307" s="7">
        <f t="shared" si="207"/>
        <v>204.05</v>
      </c>
      <c r="S3307" s="12" t="s">
        <v>8316</v>
      </c>
      <c r="T3307" t="s">
        <v>8317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7">
        <v>1500</v>
      </c>
      <c r="E3308">
        <v>2630</v>
      </c>
      <c r="F3308" t="s">
        <v>8219</v>
      </c>
      <c r="G3308" t="s">
        <v>8224</v>
      </c>
      <c r="H3308" t="s">
        <v>8246</v>
      </c>
      <c r="I3308" s="9">
        <v>1465527600</v>
      </c>
      <c r="J3308">
        <v>1462252542</v>
      </c>
      <c r="K3308" t="b">
        <v>0</v>
      </c>
      <c r="L3308">
        <v>54</v>
      </c>
      <c r="M3308" t="b">
        <v>1</v>
      </c>
      <c r="N3308" s="11">
        <f t="shared" si="206"/>
        <v>175.33333333333334</v>
      </c>
      <c r="O3308" s="22">
        <f t="shared" si="204"/>
        <v>42493.219236111108</v>
      </c>
      <c r="P3308" s="18">
        <f t="shared" si="205"/>
        <v>42531.125</v>
      </c>
      <c r="Q3308" t="s">
        <v>8271</v>
      </c>
      <c r="R3308" s="7">
        <f t="shared" si="207"/>
        <v>48.703703703703702</v>
      </c>
      <c r="S3308" s="12" t="s">
        <v>8316</v>
      </c>
      <c r="T3308" t="s">
        <v>8317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7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>
        <f t="shared" si="206"/>
        <v>106.67999999999999</v>
      </c>
      <c r="O3309" s="22">
        <f t="shared" si="204"/>
        <v>42475.057164351849</v>
      </c>
      <c r="P3309" s="18">
        <f t="shared" si="205"/>
        <v>42505.057164351849</v>
      </c>
      <c r="Q3309" t="s">
        <v>8271</v>
      </c>
      <c r="R3309" s="7">
        <f t="shared" si="207"/>
        <v>53.339999999999996</v>
      </c>
      <c r="S3309" s="12" t="s">
        <v>8316</v>
      </c>
      <c r="T3309" t="s">
        <v>8317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7">
        <v>3500</v>
      </c>
      <c r="E3310">
        <v>4280</v>
      </c>
      <c r="F3310" t="s">
        <v>8219</v>
      </c>
      <c r="G3310" t="s">
        <v>8224</v>
      </c>
      <c r="H3310" t="s">
        <v>8246</v>
      </c>
      <c r="I3310" s="9">
        <v>1460581365</v>
      </c>
      <c r="J3310">
        <v>1458766965</v>
      </c>
      <c r="K3310" t="b">
        <v>0</v>
      </c>
      <c r="L3310">
        <v>57</v>
      </c>
      <c r="M3310" t="b">
        <v>1</v>
      </c>
      <c r="N3310" s="11">
        <f t="shared" si="206"/>
        <v>122.28571428571429</v>
      </c>
      <c r="O3310" s="22">
        <f t="shared" si="204"/>
        <v>42452.876909722225</v>
      </c>
      <c r="P3310" s="18">
        <f t="shared" si="205"/>
        <v>42473.876909722225</v>
      </c>
      <c r="Q3310" t="s">
        <v>8271</v>
      </c>
      <c r="R3310" s="7">
        <f t="shared" si="207"/>
        <v>75.087719298245617</v>
      </c>
      <c r="S3310" s="12" t="s">
        <v>8316</v>
      </c>
      <c r="T3310" t="s">
        <v>8317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7">
        <v>350</v>
      </c>
      <c r="E3311">
        <v>558</v>
      </c>
      <c r="F3311" t="s">
        <v>8219</v>
      </c>
      <c r="G3311" t="s">
        <v>8225</v>
      </c>
      <c r="H3311" t="s">
        <v>8247</v>
      </c>
      <c r="I3311" s="9">
        <v>1476632178</v>
      </c>
      <c r="J3311">
        <v>1473953778</v>
      </c>
      <c r="K3311" t="b">
        <v>0</v>
      </c>
      <c r="L3311">
        <v>31</v>
      </c>
      <c r="M3311" t="b">
        <v>1</v>
      </c>
      <c r="N3311" s="11">
        <f t="shared" si="206"/>
        <v>159.42857142857144</v>
      </c>
      <c r="O3311" s="22">
        <f t="shared" si="204"/>
        <v>42628.650208333333</v>
      </c>
      <c r="P3311" s="18">
        <f t="shared" si="205"/>
        <v>42659.650208333333</v>
      </c>
      <c r="Q3311" t="s">
        <v>8271</v>
      </c>
      <c r="R3311" s="7">
        <f t="shared" si="207"/>
        <v>18</v>
      </c>
      <c r="S3311" s="12" t="s">
        <v>8316</v>
      </c>
      <c r="T3311" t="s">
        <v>8317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7">
        <v>6500</v>
      </c>
      <c r="E3312">
        <v>6505</v>
      </c>
      <c r="F3312" t="s">
        <v>8219</v>
      </c>
      <c r="G3312" t="s">
        <v>8224</v>
      </c>
      <c r="H3312" t="s">
        <v>8246</v>
      </c>
      <c r="I3312" s="9">
        <v>1444169825</v>
      </c>
      <c r="J3312">
        <v>1441577825</v>
      </c>
      <c r="K3312" t="b">
        <v>0</v>
      </c>
      <c r="L3312">
        <v>31</v>
      </c>
      <c r="M3312" t="b">
        <v>1</v>
      </c>
      <c r="N3312" s="11">
        <f t="shared" si="206"/>
        <v>100.07692307692308</v>
      </c>
      <c r="O3312" s="22">
        <f t="shared" si="204"/>
        <v>42253.928530092591</v>
      </c>
      <c r="P3312" s="18">
        <f t="shared" si="205"/>
        <v>42283.928530092591</v>
      </c>
      <c r="Q3312" t="s">
        <v>8271</v>
      </c>
      <c r="R3312" s="7">
        <f t="shared" si="207"/>
        <v>209.83870967741936</v>
      </c>
      <c r="S3312" s="12" t="s">
        <v>8316</v>
      </c>
      <c r="T3312" t="s">
        <v>8317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7">
        <v>2500</v>
      </c>
      <c r="E3313">
        <v>2746</v>
      </c>
      <c r="F3313" t="s">
        <v>8219</v>
      </c>
      <c r="G3313" t="s">
        <v>8224</v>
      </c>
      <c r="H3313" t="s">
        <v>8246</v>
      </c>
      <c r="I3313" s="9">
        <v>1445065210</v>
      </c>
      <c r="J3313">
        <v>1442473210</v>
      </c>
      <c r="K3313" t="b">
        <v>0</v>
      </c>
      <c r="L3313">
        <v>45</v>
      </c>
      <c r="M3313" t="b">
        <v>1</v>
      </c>
      <c r="N3313" s="11">
        <f t="shared" si="206"/>
        <v>109.84</v>
      </c>
      <c r="O3313" s="22">
        <f t="shared" si="204"/>
        <v>42264.29178240741</v>
      </c>
      <c r="P3313" s="18">
        <f t="shared" si="205"/>
        <v>42294.29178240741</v>
      </c>
      <c r="Q3313" t="s">
        <v>8271</v>
      </c>
      <c r="R3313" s="7">
        <f t="shared" si="207"/>
        <v>61.022222222222226</v>
      </c>
      <c r="S3313" s="12" t="s">
        <v>8316</v>
      </c>
      <c r="T3313" t="s">
        <v>8317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7">
        <v>2500</v>
      </c>
      <c r="E3314">
        <v>2501</v>
      </c>
      <c r="F3314" t="s">
        <v>8219</v>
      </c>
      <c r="G3314" t="s">
        <v>8224</v>
      </c>
      <c r="H3314" t="s">
        <v>8246</v>
      </c>
      <c r="I3314" s="9">
        <v>1478901600</v>
      </c>
      <c r="J3314">
        <v>1477077946</v>
      </c>
      <c r="K3314" t="b">
        <v>0</v>
      </c>
      <c r="L3314">
        <v>41</v>
      </c>
      <c r="M3314" t="b">
        <v>1</v>
      </c>
      <c r="N3314" s="11">
        <f t="shared" si="206"/>
        <v>100.03999999999999</v>
      </c>
      <c r="O3314" s="22">
        <f t="shared" si="204"/>
        <v>42664.809560185182</v>
      </c>
      <c r="P3314" s="18">
        <f t="shared" si="205"/>
        <v>42685.916666666672</v>
      </c>
      <c r="Q3314" t="s">
        <v>8271</v>
      </c>
      <c r="R3314" s="7">
        <f t="shared" si="207"/>
        <v>61</v>
      </c>
      <c r="S3314" s="12" t="s">
        <v>8316</v>
      </c>
      <c r="T3314" t="s">
        <v>8317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7">
        <v>2000</v>
      </c>
      <c r="E3315">
        <v>2321</v>
      </c>
      <c r="F3315" t="s">
        <v>8219</v>
      </c>
      <c r="G3315" t="s">
        <v>8224</v>
      </c>
      <c r="H3315" t="s">
        <v>8246</v>
      </c>
      <c r="I3315" s="9">
        <v>1453856400</v>
      </c>
      <c r="J3315">
        <v>1452664317</v>
      </c>
      <c r="K3315" t="b">
        <v>0</v>
      </c>
      <c r="L3315">
        <v>29</v>
      </c>
      <c r="M3315" t="b">
        <v>1</v>
      </c>
      <c r="N3315" s="11">
        <f t="shared" si="206"/>
        <v>116.05000000000001</v>
      </c>
      <c r="O3315" s="22">
        <f t="shared" si="204"/>
        <v>42382.244409722218</v>
      </c>
      <c r="P3315" s="18">
        <f t="shared" si="205"/>
        <v>42396.041666666672</v>
      </c>
      <c r="Q3315" t="s">
        <v>8271</v>
      </c>
      <c r="R3315" s="7">
        <f t="shared" si="207"/>
        <v>80.034482758620683</v>
      </c>
      <c r="S3315" s="12" t="s">
        <v>8316</v>
      </c>
      <c r="T3315" t="s">
        <v>8317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7">
        <v>800</v>
      </c>
      <c r="E3316">
        <v>1686</v>
      </c>
      <c r="F3316" t="s">
        <v>8219</v>
      </c>
      <c r="G3316" t="s">
        <v>8225</v>
      </c>
      <c r="H3316" t="s">
        <v>8247</v>
      </c>
      <c r="I3316" s="9">
        <v>1431115500</v>
      </c>
      <c r="J3316">
        <v>1428733511</v>
      </c>
      <c r="K3316" t="b">
        <v>0</v>
      </c>
      <c r="L3316">
        <v>58</v>
      </c>
      <c r="M3316" t="b">
        <v>1</v>
      </c>
      <c r="N3316" s="11">
        <f t="shared" si="206"/>
        <v>210.75</v>
      </c>
      <c r="O3316" s="22">
        <f t="shared" si="204"/>
        <v>42105.267488425925</v>
      </c>
      <c r="P3316" s="18">
        <f t="shared" si="205"/>
        <v>42132.836805555555</v>
      </c>
      <c r="Q3316" t="s">
        <v>8271</v>
      </c>
      <c r="R3316" s="7">
        <f t="shared" si="207"/>
        <v>29.068965517241381</v>
      </c>
      <c r="S3316" s="12" t="s">
        <v>8316</v>
      </c>
      <c r="T3316" t="s">
        <v>8317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7">
        <v>4000</v>
      </c>
      <c r="E3317">
        <v>4400</v>
      </c>
      <c r="F3317" t="s">
        <v>8219</v>
      </c>
      <c r="G3317" t="s">
        <v>8225</v>
      </c>
      <c r="H3317" t="s">
        <v>8247</v>
      </c>
      <c r="I3317" s="9">
        <v>1462519041</v>
      </c>
      <c r="J3317">
        <v>1459927041</v>
      </c>
      <c r="K3317" t="b">
        <v>0</v>
      </c>
      <c r="L3317">
        <v>89</v>
      </c>
      <c r="M3317" t="b">
        <v>1</v>
      </c>
      <c r="N3317" s="11">
        <f t="shared" si="206"/>
        <v>110.00000000000001</v>
      </c>
      <c r="O3317" s="22">
        <f t="shared" si="204"/>
        <v>42466.303715277783</v>
      </c>
      <c r="P3317" s="18">
        <f t="shared" si="205"/>
        <v>42496.303715277783</v>
      </c>
      <c r="Q3317" t="s">
        <v>8271</v>
      </c>
      <c r="R3317" s="7">
        <f t="shared" si="207"/>
        <v>49.438202247191015</v>
      </c>
      <c r="S3317" s="12" t="s">
        <v>8316</v>
      </c>
      <c r="T3317" t="s">
        <v>8317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7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9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>
        <f t="shared" si="206"/>
        <v>100.08673425918037</v>
      </c>
      <c r="O3318" s="22">
        <f t="shared" si="204"/>
        <v>41826.871238425927</v>
      </c>
      <c r="P3318" s="18">
        <f t="shared" si="205"/>
        <v>41859.57916666667</v>
      </c>
      <c r="Q3318" t="s">
        <v>8271</v>
      </c>
      <c r="R3318" s="7">
        <f t="shared" si="207"/>
        <v>93.977440000000001</v>
      </c>
      <c r="S3318" s="12" t="s">
        <v>8316</v>
      </c>
      <c r="T3318" t="s">
        <v>8317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7">
        <v>1050</v>
      </c>
      <c r="E3319">
        <v>1115</v>
      </c>
      <c r="F3319" t="s">
        <v>8219</v>
      </c>
      <c r="G3319" t="s">
        <v>8224</v>
      </c>
      <c r="H3319" t="s">
        <v>8246</v>
      </c>
      <c r="I3319" s="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>
        <f t="shared" si="206"/>
        <v>106.19047619047619</v>
      </c>
      <c r="O3319" s="22">
        <f t="shared" si="204"/>
        <v>42499.039629629624</v>
      </c>
      <c r="P3319" s="18">
        <f t="shared" si="205"/>
        <v>42529.039629629624</v>
      </c>
      <c r="Q3319" t="s">
        <v>8271</v>
      </c>
      <c r="R3319" s="7">
        <f t="shared" si="207"/>
        <v>61.944444444444443</v>
      </c>
      <c r="S3319" s="12" t="s">
        <v>8316</v>
      </c>
      <c r="T3319" t="s">
        <v>8317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7">
        <v>2000</v>
      </c>
      <c r="E3320">
        <v>2512</v>
      </c>
      <c r="F3320" t="s">
        <v>8219</v>
      </c>
      <c r="G3320" t="s">
        <v>8229</v>
      </c>
      <c r="H3320" t="s">
        <v>8251</v>
      </c>
      <c r="I3320" s="9">
        <v>1460341800</v>
      </c>
      <c r="J3320">
        <v>1456902893</v>
      </c>
      <c r="K3320" t="b">
        <v>0</v>
      </c>
      <c r="L3320">
        <v>32</v>
      </c>
      <c r="M3320" t="b">
        <v>1</v>
      </c>
      <c r="N3320" s="11">
        <f t="shared" si="206"/>
        <v>125.6</v>
      </c>
      <c r="O3320" s="22">
        <f t="shared" si="204"/>
        <v>42431.302002314813</v>
      </c>
      <c r="P3320" s="18">
        <f t="shared" si="205"/>
        <v>42471.104166666672</v>
      </c>
      <c r="Q3320" t="s">
        <v>8271</v>
      </c>
      <c r="R3320" s="7">
        <f t="shared" si="207"/>
        <v>78.5</v>
      </c>
      <c r="S3320" s="12" t="s">
        <v>8316</v>
      </c>
      <c r="T3320" t="s">
        <v>8317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7">
        <v>500</v>
      </c>
      <c r="E3321">
        <v>540</v>
      </c>
      <c r="F3321" t="s">
        <v>8219</v>
      </c>
      <c r="G3321" t="s">
        <v>8225</v>
      </c>
      <c r="H3321" t="s">
        <v>8247</v>
      </c>
      <c r="I3321" s="9">
        <v>1422712986</v>
      </c>
      <c r="J3321">
        <v>1418824986</v>
      </c>
      <c r="K3321" t="b">
        <v>0</v>
      </c>
      <c r="L3321">
        <v>16</v>
      </c>
      <c r="M3321" t="b">
        <v>1</v>
      </c>
      <c r="N3321" s="11">
        <f t="shared" si="206"/>
        <v>108</v>
      </c>
      <c r="O3321" s="22">
        <f t="shared" si="204"/>
        <v>41990.585486111115</v>
      </c>
      <c r="P3321" s="18">
        <f t="shared" si="205"/>
        <v>42035.585486111115</v>
      </c>
      <c r="Q3321" t="s">
        <v>8271</v>
      </c>
      <c r="R3321" s="7">
        <f t="shared" si="207"/>
        <v>33.75</v>
      </c>
      <c r="S3321" s="12" t="s">
        <v>8316</v>
      </c>
      <c r="T3321" t="s">
        <v>8317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7">
        <v>2500</v>
      </c>
      <c r="E3322">
        <v>2525</v>
      </c>
      <c r="F3322" t="s">
        <v>8219</v>
      </c>
      <c r="G3322" t="s">
        <v>8224</v>
      </c>
      <c r="H3322" t="s">
        <v>8246</v>
      </c>
      <c r="I3322" s="9">
        <v>1466557557</v>
      </c>
      <c r="J3322">
        <v>1463965557</v>
      </c>
      <c r="K3322" t="b">
        <v>0</v>
      </c>
      <c r="L3322">
        <v>38</v>
      </c>
      <c r="M3322" t="b">
        <v>1</v>
      </c>
      <c r="N3322" s="11">
        <f t="shared" si="206"/>
        <v>101</v>
      </c>
      <c r="O3322" s="22">
        <f t="shared" si="204"/>
        <v>42513.045798611114</v>
      </c>
      <c r="P3322" s="18">
        <f t="shared" si="205"/>
        <v>42543.045798611114</v>
      </c>
      <c r="Q3322" t="s">
        <v>8271</v>
      </c>
      <c r="R3322" s="7">
        <f t="shared" si="207"/>
        <v>66.44736842105263</v>
      </c>
      <c r="S3322" s="12" t="s">
        <v>8316</v>
      </c>
      <c r="T3322" t="s">
        <v>8317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7">
        <v>500</v>
      </c>
      <c r="E3323">
        <v>537</v>
      </c>
      <c r="F3323" t="s">
        <v>8219</v>
      </c>
      <c r="G3323" t="s">
        <v>8224</v>
      </c>
      <c r="H3323" t="s">
        <v>8246</v>
      </c>
      <c r="I3323" s="9">
        <v>1413431940</v>
      </c>
      <c r="J3323">
        <v>1412216665</v>
      </c>
      <c r="K3323" t="b">
        <v>0</v>
      </c>
      <c r="L3323">
        <v>15</v>
      </c>
      <c r="M3323" t="b">
        <v>1</v>
      </c>
      <c r="N3323" s="11">
        <f t="shared" si="206"/>
        <v>107.4</v>
      </c>
      <c r="O3323" s="22">
        <f t="shared" si="204"/>
        <v>41914.100289351853</v>
      </c>
      <c r="P3323" s="18">
        <f t="shared" si="205"/>
        <v>41928.165972222225</v>
      </c>
      <c r="Q3323" t="s">
        <v>8271</v>
      </c>
      <c r="R3323" s="7">
        <f t="shared" si="207"/>
        <v>35.799999999999997</v>
      </c>
      <c r="S3323" s="12" t="s">
        <v>8316</v>
      </c>
      <c r="T3323" t="s">
        <v>8317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7">
        <v>3300</v>
      </c>
      <c r="E3324">
        <v>3350</v>
      </c>
      <c r="F3324" t="s">
        <v>8219</v>
      </c>
      <c r="G3324" t="s">
        <v>8224</v>
      </c>
      <c r="H3324" t="s">
        <v>8246</v>
      </c>
      <c r="I3324" s="9">
        <v>1466567700</v>
      </c>
      <c r="J3324">
        <v>1464653696</v>
      </c>
      <c r="K3324" t="b">
        <v>0</v>
      </c>
      <c r="L3324">
        <v>23</v>
      </c>
      <c r="M3324" t="b">
        <v>1</v>
      </c>
      <c r="N3324" s="11">
        <f t="shared" si="206"/>
        <v>101.51515151515152</v>
      </c>
      <c r="O3324" s="22">
        <f t="shared" si="204"/>
        <v>42521.010370370372</v>
      </c>
      <c r="P3324" s="18">
        <f t="shared" si="205"/>
        <v>42543.163194444445</v>
      </c>
      <c r="Q3324" t="s">
        <v>8271</v>
      </c>
      <c r="R3324" s="7">
        <f t="shared" si="207"/>
        <v>145.65217391304347</v>
      </c>
      <c r="S3324" s="12" t="s">
        <v>8316</v>
      </c>
      <c r="T3324" t="s">
        <v>8317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7">
        <v>1000</v>
      </c>
      <c r="E3325">
        <v>1259</v>
      </c>
      <c r="F3325" t="s">
        <v>8219</v>
      </c>
      <c r="G3325" t="s">
        <v>8225</v>
      </c>
      <c r="H3325" t="s">
        <v>8247</v>
      </c>
      <c r="I3325" s="9">
        <v>1474793208</v>
      </c>
      <c r="J3325">
        <v>1472201208</v>
      </c>
      <c r="K3325" t="b">
        <v>0</v>
      </c>
      <c r="L3325">
        <v>49</v>
      </c>
      <c r="M3325" t="b">
        <v>1</v>
      </c>
      <c r="N3325" s="11">
        <f t="shared" si="206"/>
        <v>125.89999999999999</v>
      </c>
      <c r="O3325" s="22">
        <f t="shared" si="204"/>
        <v>42608.36583333333</v>
      </c>
      <c r="P3325" s="18">
        <f t="shared" si="205"/>
        <v>42638.36583333333</v>
      </c>
      <c r="Q3325" t="s">
        <v>8271</v>
      </c>
      <c r="R3325" s="7">
        <f t="shared" si="207"/>
        <v>25.693877551020407</v>
      </c>
      <c r="S3325" s="12" t="s">
        <v>8316</v>
      </c>
      <c r="T3325" t="s">
        <v>8317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7">
        <v>1500</v>
      </c>
      <c r="E3326">
        <v>1525</v>
      </c>
      <c r="F3326" t="s">
        <v>8219</v>
      </c>
      <c r="G3326" t="s">
        <v>8241</v>
      </c>
      <c r="H3326" t="s">
        <v>8249</v>
      </c>
      <c r="I3326" s="9">
        <v>1465135190</v>
      </c>
      <c r="J3326">
        <v>1463925590</v>
      </c>
      <c r="K3326" t="b">
        <v>0</v>
      </c>
      <c r="L3326">
        <v>10</v>
      </c>
      <c r="M3326" t="b">
        <v>1</v>
      </c>
      <c r="N3326" s="11">
        <f t="shared" si="206"/>
        <v>101.66666666666666</v>
      </c>
      <c r="O3326" s="22">
        <f t="shared" si="204"/>
        <v>42512.58321759259</v>
      </c>
      <c r="P3326" s="18">
        <f t="shared" si="205"/>
        <v>42526.58321759259</v>
      </c>
      <c r="Q3326" t="s">
        <v>8271</v>
      </c>
      <c r="R3326" s="7">
        <f t="shared" si="207"/>
        <v>152.5</v>
      </c>
      <c r="S3326" s="12" t="s">
        <v>8316</v>
      </c>
      <c r="T3326" t="s">
        <v>8317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7">
        <v>400</v>
      </c>
      <c r="E3327">
        <v>450</v>
      </c>
      <c r="F3327" t="s">
        <v>8219</v>
      </c>
      <c r="G3327" t="s">
        <v>8225</v>
      </c>
      <c r="H3327" t="s">
        <v>8247</v>
      </c>
      <c r="I3327" s="9">
        <v>1428256277</v>
      </c>
      <c r="J3327">
        <v>1425235877</v>
      </c>
      <c r="K3327" t="b">
        <v>0</v>
      </c>
      <c r="L3327">
        <v>15</v>
      </c>
      <c r="M3327" t="b">
        <v>1</v>
      </c>
      <c r="N3327" s="11">
        <f t="shared" si="206"/>
        <v>112.5</v>
      </c>
      <c r="O3327" s="22">
        <f t="shared" si="204"/>
        <v>42064.785613425927</v>
      </c>
      <c r="P3327" s="18">
        <f t="shared" si="205"/>
        <v>42099.743946759263</v>
      </c>
      <c r="Q3327" t="s">
        <v>8271</v>
      </c>
      <c r="R3327" s="7">
        <f t="shared" si="207"/>
        <v>30</v>
      </c>
      <c r="S3327" s="12" t="s">
        <v>8316</v>
      </c>
      <c r="T3327" t="s">
        <v>8317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7">
        <v>8000</v>
      </c>
      <c r="E3328">
        <v>8110</v>
      </c>
      <c r="F3328" t="s">
        <v>8219</v>
      </c>
      <c r="G3328" t="s">
        <v>8224</v>
      </c>
      <c r="H3328" t="s">
        <v>8246</v>
      </c>
      <c r="I3328" s="9">
        <v>1425830905</v>
      </c>
      <c r="J3328">
        <v>1423242505</v>
      </c>
      <c r="K3328" t="b">
        <v>0</v>
      </c>
      <c r="L3328">
        <v>57</v>
      </c>
      <c r="M3328" t="b">
        <v>1</v>
      </c>
      <c r="N3328" s="11">
        <f t="shared" si="206"/>
        <v>101.375</v>
      </c>
      <c r="O3328" s="22">
        <f t="shared" si="204"/>
        <v>42041.714178240742</v>
      </c>
      <c r="P3328" s="18">
        <f t="shared" si="205"/>
        <v>42071.67251157407</v>
      </c>
      <c r="Q3328" t="s">
        <v>8271</v>
      </c>
      <c r="R3328" s="7">
        <f t="shared" si="207"/>
        <v>142.28070175438597</v>
      </c>
      <c r="S3328" s="12" t="s">
        <v>8316</v>
      </c>
      <c r="T3328" t="s">
        <v>8317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7">
        <v>800</v>
      </c>
      <c r="E3329">
        <v>810</v>
      </c>
      <c r="F3329" t="s">
        <v>8219</v>
      </c>
      <c r="G3329" t="s">
        <v>8225</v>
      </c>
      <c r="H3329" t="s">
        <v>8247</v>
      </c>
      <c r="I3329" s="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>
        <f t="shared" si="206"/>
        <v>101.25</v>
      </c>
      <c r="O3329" s="22">
        <f t="shared" si="204"/>
        <v>42468.374606481477</v>
      </c>
      <c r="P3329" s="18">
        <f t="shared" si="205"/>
        <v>42498.374606481477</v>
      </c>
      <c r="Q3329" t="s">
        <v>8271</v>
      </c>
      <c r="R3329" s="7">
        <f t="shared" si="207"/>
        <v>24.545454545454547</v>
      </c>
      <c r="S3329" s="12" t="s">
        <v>8316</v>
      </c>
      <c r="T3329" t="s">
        <v>8317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7">
        <v>1800</v>
      </c>
      <c r="E3330">
        <v>2635</v>
      </c>
      <c r="F3330" t="s">
        <v>8219</v>
      </c>
      <c r="G3330" t="s">
        <v>8224</v>
      </c>
      <c r="H3330" t="s">
        <v>8246</v>
      </c>
      <c r="I3330" s="9">
        <v>1404522000</v>
      </c>
      <c r="J3330">
        <v>1404308883</v>
      </c>
      <c r="K3330" t="b">
        <v>0</v>
      </c>
      <c r="L3330">
        <v>9</v>
      </c>
      <c r="M3330" t="b">
        <v>1</v>
      </c>
      <c r="N3330" s="11">
        <f t="shared" si="206"/>
        <v>146.38888888888889</v>
      </c>
      <c r="O3330" s="22">
        <f t="shared" ref="O3330:O3393" si="208">(((J3330/60)/60)/24)+DATE(1970,1,1)</f>
        <v>41822.57503472222</v>
      </c>
      <c r="P3330" s="18">
        <f t="shared" ref="P3330:P3393" si="209">(((I3330/60)/60)/24)+DATE(1970,1,1)</f>
        <v>41825.041666666664</v>
      </c>
      <c r="Q3330" t="s">
        <v>8271</v>
      </c>
      <c r="R3330" s="7">
        <f t="shared" si="207"/>
        <v>292.77777777777777</v>
      </c>
      <c r="S3330" s="12" t="s">
        <v>8316</v>
      </c>
      <c r="T3330" t="s">
        <v>8317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7">
        <v>1000</v>
      </c>
      <c r="E3331">
        <v>1168</v>
      </c>
      <c r="F3331" t="s">
        <v>8219</v>
      </c>
      <c r="G3331" t="s">
        <v>8225</v>
      </c>
      <c r="H3331" t="s">
        <v>8247</v>
      </c>
      <c r="I3331" s="9">
        <v>1406502000</v>
      </c>
      <c r="J3331">
        <v>1405583108</v>
      </c>
      <c r="K3331" t="b">
        <v>0</v>
      </c>
      <c r="L3331">
        <v>26</v>
      </c>
      <c r="M3331" t="b">
        <v>1</v>
      </c>
      <c r="N3331" s="11">
        <f t="shared" ref="N3331:N3394" si="210">E3331/D3331*100</f>
        <v>116.8</v>
      </c>
      <c r="O3331" s="22">
        <f t="shared" si="208"/>
        <v>41837.323009259257</v>
      </c>
      <c r="P3331" s="18">
        <f t="shared" si="209"/>
        <v>41847.958333333336</v>
      </c>
      <c r="Q3331" t="s">
        <v>8271</v>
      </c>
      <c r="R3331" s="7">
        <f t="shared" ref="R3331:R3394" si="211">E3331/L3331</f>
        <v>44.92307692307692</v>
      </c>
      <c r="S3331" s="12" t="s">
        <v>8316</v>
      </c>
      <c r="T3331" t="s">
        <v>8317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7">
        <v>1500</v>
      </c>
      <c r="E3332">
        <v>1594</v>
      </c>
      <c r="F3332" t="s">
        <v>8219</v>
      </c>
      <c r="G3332" t="s">
        <v>8225</v>
      </c>
      <c r="H3332" t="s">
        <v>8247</v>
      </c>
      <c r="I3332" s="9">
        <v>1427919468</v>
      </c>
      <c r="J3332">
        <v>1425331068</v>
      </c>
      <c r="K3332" t="b">
        <v>0</v>
      </c>
      <c r="L3332">
        <v>69</v>
      </c>
      <c r="M3332" t="b">
        <v>1</v>
      </c>
      <c r="N3332" s="11">
        <f t="shared" si="210"/>
        <v>106.26666666666667</v>
      </c>
      <c r="O3332" s="22">
        <f t="shared" si="208"/>
        <v>42065.887361111112</v>
      </c>
      <c r="P3332" s="18">
        <f t="shared" si="209"/>
        <v>42095.845694444448</v>
      </c>
      <c r="Q3332" t="s">
        <v>8271</v>
      </c>
      <c r="R3332" s="7">
        <f t="shared" si="211"/>
        <v>23.10144927536232</v>
      </c>
      <c r="S3332" s="12" t="s">
        <v>8316</v>
      </c>
      <c r="T3332" t="s">
        <v>8317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7">
        <v>5000</v>
      </c>
      <c r="E3333">
        <v>5226</v>
      </c>
      <c r="F3333" t="s">
        <v>8219</v>
      </c>
      <c r="G3333" t="s">
        <v>8224</v>
      </c>
      <c r="H3333" t="s">
        <v>8246</v>
      </c>
      <c r="I3333" s="9">
        <v>1444149886</v>
      </c>
      <c r="J3333">
        <v>1441125886</v>
      </c>
      <c r="K3333" t="b">
        <v>0</v>
      </c>
      <c r="L3333">
        <v>65</v>
      </c>
      <c r="M3333" t="b">
        <v>1</v>
      </c>
      <c r="N3333" s="11">
        <f t="shared" si="210"/>
        <v>104.52</v>
      </c>
      <c r="O3333" s="22">
        <f t="shared" si="208"/>
        <v>42248.697754629626</v>
      </c>
      <c r="P3333" s="18">
        <f t="shared" si="209"/>
        <v>42283.697754629626</v>
      </c>
      <c r="Q3333" t="s">
        <v>8271</v>
      </c>
      <c r="R3333" s="7">
        <f t="shared" si="211"/>
        <v>80.400000000000006</v>
      </c>
      <c r="S3333" s="12" t="s">
        <v>8316</v>
      </c>
      <c r="T3333" t="s">
        <v>8317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7">
        <v>6000</v>
      </c>
      <c r="E3334">
        <v>6000</v>
      </c>
      <c r="F3334" t="s">
        <v>8219</v>
      </c>
      <c r="G3334" t="s">
        <v>8224</v>
      </c>
      <c r="H3334" t="s">
        <v>8246</v>
      </c>
      <c r="I3334" s="9">
        <v>1405802330</v>
      </c>
      <c r="J3334">
        <v>1403210330</v>
      </c>
      <c r="K3334" t="b">
        <v>0</v>
      </c>
      <c r="L3334">
        <v>83</v>
      </c>
      <c r="M3334" t="b">
        <v>1</v>
      </c>
      <c r="N3334" s="11">
        <f t="shared" si="210"/>
        <v>100</v>
      </c>
      <c r="O3334" s="22">
        <f t="shared" si="208"/>
        <v>41809.860300925924</v>
      </c>
      <c r="P3334" s="18">
        <f t="shared" si="209"/>
        <v>41839.860300925924</v>
      </c>
      <c r="Q3334" t="s">
        <v>8271</v>
      </c>
      <c r="R3334" s="7">
        <f t="shared" si="211"/>
        <v>72.289156626506028</v>
      </c>
      <c r="S3334" s="12" t="s">
        <v>8316</v>
      </c>
      <c r="T3334" t="s">
        <v>8317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7">
        <v>3500</v>
      </c>
      <c r="E3335">
        <v>3660</v>
      </c>
      <c r="F3335" t="s">
        <v>8219</v>
      </c>
      <c r="G3335" t="s">
        <v>8224</v>
      </c>
      <c r="H3335" t="s">
        <v>8246</v>
      </c>
      <c r="I3335" s="9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>
        <f t="shared" si="210"/>
        <v>104.57142857142858</v>
      </c>
      <c r="O3335" s="22">
        <f t="shared" si="208"/>
        <v>42148.676851851851</v>
      </c>
      <c r="P3335" s="18">
        <f t="shared" si="209"/>
        <v>42170.676851851851</v>
      </c>
      <c r="Q3335" t="s">
        <v>8271</v>
      </c>
      <c r="R3335" s="7">
        <f t="shared" si="211"/>
        <v>32.972972972972975</v>
      </c>
      <c r="S3335" s="12" t="s">
        <v>8316</v>
      </c>
      <c r="T3335" t="s">
        <v>8317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7">
        <v>3871</v>
      </c>
      <c r="E3336">
        <v>5366</v>
      </c>
      <c r="F3336" t="s">
        <v>8219</v>
      </c>
      <c r="G3336" t="s">
        <v>8224</v>
      </c>
      <c r="H3336" t="s">
        <v>8246</v>
      </c>
      <c r="I3336" s="9">
        <v>1438259422</v>
      </c>
      <c r="J3336">
        <v>1435667422</v>
      </c>
      <c r="K3336" t="b">
        <v>0</v>
      </c>
      <c r="L3336">
        <v>46</v>
      </c>
      <c r="M3336" t="b">
        <v>1</v>
      </c>
      <c r="N3336" s="11">
        <f t="shared" si="210"/>
        <v>138.62051149573753</v>
      </c>
      <c r="O3336" s="22">
        <f t="shared" si="208"/>
        <v>42185.521087962959</v>
      </c>
      <c r="P3336" s="18">
        <f t="shared" si="209"/>
        <v>42215.521087962959</v>
      </c>
      <c r="Q3336" t="s">
        <v>8271</v>
      </c>
      <c r="R3336" s="7">
        <f t="shared" si="211"/>
        <v>116.65217391304348</v>
      </c>
      <c r="S3336" s="12" t="s">
        <v>8316</v>
      </c>
      <c r="T3336" t="s">
        <v>8317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7">
        <v>5000</v>
      </c>
      <c r="E3337">
        <v>5016</v>
      </c>
      <c r="F3337" t="s">
        <v>8219</v>
      </c>
      <c r="G3337" t="s">
        <v>8225</v>
      </c>
      <c r="H3337" t="s">
        <v>8247</v>
      </c>
      <c r="I3337" s="9">
        <v>1407106800</v>
      </c>
      <c r="J3337">
        <v>1404749446</v>
      </c>
      <c r="K3337" t="b">
        <v>0</v>
      </c>
      <c r="L3337">
        <v>63</v>
      </c>
      <c r="M3337" t="b">
        <v>1</v>
      </c>
      <c r="N3337" s="11">
        <f t="shared" si="210"/>
        <v>100.32000000000001</v>
      </c>
      <c r="O3337" s="22">
        <f t="shared" si="208"/>
        <v>41827.674143518518</v>
      </c>
      <c r="P3337" s="18">
        <f t="shared" si="209"/>
        <v>41854.958333333336</v>
      </c>
      <c r="Q3337" t="s">
        <v>8271</v>
      </c>
      <c r="R3337" s="7">
        <f t="shared" si="211"/>
        <v>79.61904761904762</v>
      </c>
      <c r="S3337" s="12" t="s">
        <v>8316</v>
      </c>
      <c r="T3337" t="s">
        <v>8317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7">
        <v>250</v>
      </c>
      <c r="E3338">
        <v>250</v>
      </c>
      <c r="F3338" t="s">
        <v>8219</v>
      </c>
      <c r="G3338" t="s">
        <v>8225</v>
      </c>
      <c r="H3338" t="s">
        <v>8247</v>
      </c>
      <c r="I3338" s="9">
        <v>1459845246</v>
      </c>
      <c r="J3338">
        <v>1457429646</v>
      </c>
      <c r="K3338" t="b">
        <v>0</v>
      </c>
      <c r="L3338">
        <v>9</v>
      </c>
      <c r="M3338" t="b">
        <v>1</v>
      </c>
      <c r="N3338" s="11">
        <f t="shared" si="210"/>
        <v>100</v>
      </c>
      <c r="O3338" s="22">
        <f t="shared" si="208"/>
        <v>42437.398680555561</v>
      </c>
      <c r="P3338" s="18">
        <f t="shared" si="209"/>
        <v>42465.35701388889</v>
      </c>
      <c r="Q3338" t="s">
        <v>8271</v>
      </c>
      <c r="R3338" s="7">
        <f t="shared" si="211"/>
        <v>27.777777777777779</v>
      </c>
      <c r="S3338" s="12" t="s">
        <v>8316</v>
      </c>
      <c r="T3338" t="s">
        <v>8317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7">
        <v>2500</v>
      </c>
      <c r="E3339">
        <v>2755</v>
      </c>
      <c r="F3339" t="s">
        <v>8219</v>
      </c>
      <c r="G3339" t="s">
        <v>8225</v>
      </c>
      <c r="H3339" t="s">
        <v>8247</v>
      </c>
      <c r="I3339" s="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>
        <f t="shared" si="210"/>
        <v>110.2</v>
      </c>
      <c r="O3339" s="22">
        <f t="shared" si="208"/>
        <v>41901.282025462962</v>
      </c>
      <c r="P3339" s="18">
        <f t="shared" si="209"/>
        <v>41922.875</v>
      </c>
      <c r="Q3339" t="s">
        <v>8271</v>
      </c>
      <c r="R3339" s="7">
        <f t="shared" si="211"/>
        <v>81.029411764705884</v>
      </c>
      <c r="S3339" s="12" t="s">
        <v>8316</v>
      </c>
      <c r="T3339" t="s">
        <v>8317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7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9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>
        <f t="shared" si="210"/>
        <v>102.18</v>
      </c>
      <c r="O3340" s="22">
        <f t="shared" si="208"/>
        <v>42769.574999999997</v>
      </c>
      <c r="P3340" s="18">
        <f t="shared" si="209"/>
        <v>42790.574999999997</v>
      </c>
      <c r="Q3340" t="s">
        <v>8271</v>
      </c>
      <c r="R3340" s="7">
        <f t="shared" si="211"/>
        <v>136.84821428571428</v>
      </c>
      <c r="S3340" s="12" t="s">
        <v>8316</v>
      </c>
      <c r="T3340" t="s">
        <v>8317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7">
        <v>8000</v>
      </c>
      <c r="E3341">
        <v>8348</v>
      </c>
      <c r="F3341" t="s">
        <v>8219</v>
      </c>
      <c r="G3341" t="s">
        <v>8224</v>
      </c>
      <c r="H3341" t="s">
        <v>8246</v>
      </c>
      <c r="I3341" s="9">
        <v>1469721518</v>
      </c>
      <c r="J3341">
        <v>1467129518</v>
      </c>
      <c r="K3341" t="b">
        <v>0</v>
      </c>
      <c r="L3341">
        <v>47</v>
      </c>
      <c r="M3341" t="b">
        <v>1</v>
      </c>
      <c r="N3341" s="11">
        <f t="shared" si="210"/>
        <v>104.35000000000001</v>
      </c>
      <c r="O3341" s="22">
        <f t="shared" si="208"/>
        <v>42549.665717592594</v>
      </c>
      <c r="P3341" s="18">
        <f t="shared" si="209"/>
        <v>42579.665717592594</v>
      </c>
      <c r="Q3341" t="s">
        <v>8271</v>
      </c>
      <c r="R3341" s="7">
        <f t="shared" si="211"/>
        <v>177.61702127659575</v>
      </c>
      <c r="S3341" s="12" t="s">
        <v>8316</v>
      </c>
      <c r="T3341" t="s">
        <v>8317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7">
        <v>3000</v>
      </c>
      <c r="E3342">
        <v>4145</v>
      </c>
      <c r="F3342" t="s">
        <v>8219</v>
      </c>
      <c r="G3342" t="s">
        <v>8224</v>
      </c>
      <c r="H3342" t="s">
        <v>8246</v>
      </c>
      <c r="I3342" s="9">
        <v>1481066554</v>
      </c>
      <c r="J3342">
        <v>1478906554</v>
      </c>
      <c r="K3342" t="b">
        <v>0</v>
      </c>
      <c r="L3342">
        <v>38</v>
      </c>
      <c r="M3342" t="b">
        <v>1</v>
      </c>
      <c r="N3342" s="11">
        <f t="shared" si="210"/>
        <v>138.16666666666666</v>
      </c>
      <c r="O3342" s="22">
        <f t="shared" si="208"/>
        <v>42685.974004629628</v>
      </c>
      <c r="P3342" s="18">
        <f t="shared" si="209"/>
        <v>42710.974004629628</v>
      </c>
      <c r="Q3342" t="s">
        <v>8271</v>
      </c>
      <c r="R3342" s="7">
        <f t="shared" si="211"/>
        <v>109.07894736842105</v>
      </c>
      <c r="S3342" s="12" t="s">
        <v>8316</v>
      </c>
      <c r="T3342" t="s">
        <v>8317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7">
        <v>3350</v>
      </c>
      <c r="E3343">
        <v>3350</v>
      </c>
      <c r="F3343" t="s">
        <v>8219</v>
      </c>
      <c r="G3343" t="s">
        <v>8225</v>
      </c>
      <c r="H3343" t="s">
        <v>8247</v>
      </c>
      <c r="I3343" s="9">
        <v>1465750800</v>
      </c>
      <c r="J3343">
        <v>1463771421</v>
      </c>
      <c r="K3343" t="b">
        <v>0</v>
      </c>
      <c r="L3343">
        <v>28</v>
      </c>
      <c r="M3343" t="b">
        <v>1</v>
      </c>
      <c r="N3343" s="11">
        <f t="shared" si="210"/>
        <v>100</v>
      </c>
      <c r="O3343" s="22">
        <f t="shared" si="208"/>
        <v>42510.798854166671</v>
      </c>
      <c r="P3343" s="18">
        <f t="shared" si="209"/>
        <v>42533.708333333328</v>
      </c>
      <c r="Q3343" t="s">
        <v>8271</v>
      </c>
      <c r="R3343" s="7">
        <f t="shared" si="211"/>
        <v>119.64285714285714</v>
      </c>
      <c r="S3343" s="12" t="s">
        <v>8316</v>
      </c>
      <c r="T3343" t="s">
        <v>8317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7">
        <v>6000</v>
      </c>
      <c r="E3344">
        <v>6100</v>
      </c>
      <c r="F3344" t="s">
        <v>8219</v>
      </c>
      <c r="G3344" t="s">
        <v>8224</v>
      </c>
      <c r="H3344" t="s">
        <v>8246</v>
      </c>
      <c r="I3344" s="9">
        <v>1427864340</v>
      </c>
      <c r="J3344">
        <v>1425020810</v>
      </c>
      <c r="K3344" t="b">
        <v>0</v>
      </c>
      <c r="L3344">
        <v>78</v>
      </c>
      <c r="M3344" t="b">
        <v>1</v>
      </c>
      <c r="N3344" s="11">
        <f t="shared" si="210"/>
        <v>101.66666666666666</v>
      </c>
      <c r="O3344" s="22">
        <f t="shared" si="208"/>
        <v>42062.296412037031</v>
      </c>
      <c r="P3344" s="18">
        <f t="shared" si="209"/>
        <v>42095.207638888889</v>
      </c>
      <c r="Q3344" t="s">
        <v>8271</v>
      </c>
      <c r="R3344" s="7">
        <f t="shared" si="211"/>
        <v>78.205128205128204</v>
      </c>
      <c r="S3344" s="12" t="s">
        <v>8316</v>
      </c>
      <c r="T3344" t="s">
        <v>8317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7">
        <v>700</v>
      </c>
      <c r="E3345">
        <v>1200</v>
      </c>
      <c r="F3345" t="s">
        <v>8219</v>
      </c>
      <c r="G3345" t="s">
        <v>8225</v>
      </c>
      <c r="H3345" t="s">
        <v>8247</v>
      </c>
      <c r="I3345" s="9">
        <v>1460553480</v>
      </c>
      <c r="J3345">
        <v>1458770384</v>
      </c>
      <c r="K3345" t="b">
        <v>0</v>
      </c>
      <c r="L3345">
        <v>23</v>
      </c>
      <c r="M3345" t="b">
        <v>1</v>
      </c>
      <c r="N3345" s="11">
        <f t="shared" si="210"/>
        <v>171.42857142857142</v>
      </c>
      <c r="O3345" s="22">
        <f t="shared" si="208"/>
        <v>42452.916481481487</v>
      </c>
      <c r="P3345" s="18">
        <f t="shared" si="209"/>
        <v>42473.554166666669</v>
      </c>
      <c r="Q3345" t="s">
        <v>8271</v>
      </c>
      <c r="R3345" s="7">
        <f t="shared" si="211"/>
        <v>52.173913043478258</v>
      </c>
      <c r="S3345" s="12" t="s">
        <v>8316</v>
      </c>
      <c r="T3345" t="s">
        <v>8317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7">
        <v>4500</v>
      </c>
      <c r="E3346">
        <v>4565</v>
      </c>
      <c r="F3346" t="s">
        <v>8219</v>
      </c>
      <c r="G3346" t="s">
        <v>8224</v>
      </c>
      <c r="H3346" t="s">
        <v>8246</v>
      </c>
      <c r="I3346" s="9">
        <v>1409374093</v>
      </c>
      <c r="J3346">
        <v>1406782093</v>
      </c>
      <c r="K3346" t="b">
        <v>0</v>
      </c>
      <c r="L3346">
        <v>40</v>
      </c>
      <c r="M3346" t="b">
        <v>1</v>
      </c>
      <c r="N3346" s="11">
        <f t="shared" si="210"/>
        <v>101.44444444444444</v>
      </c>
      <c r="O3346" s="22">
        <f t="shared" si="208"/>
        <v>41851.200150462959</v>
      </c>
      <c r="P3346" s="18">
        <f t="shared" si="209"/>
        <v>41881.200150462959</v>
      </c>
      <c r="Q3346" t="s">
        <v>8271</v>
      </c>
      <c r="R3346" s="7">
        <f t="shared" si="211"/>
        <v>114.125</v>
      </c>
      <c r="S3346" s="12" t="s">
        <v>8316</v>
      </c>
      <c r="T3346" t="s">
        <v>8317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7">
        <v>500</v>
      </c>
      <c r="E3347">
        <v>650</v>
      </c>
      <c r="F3347" t="s">
        <v>8219</v>
      </c>
      <c r="G3347" t="s">
        <v>8224</v>
      </c>
      <c r="H3347" t="s">
        <v>8246</v>
      </c>
      <c r="I3347" s="9">
        <v>1429317420</v>
      </c>
      <c r="J3347">
        <v>1424226768</v>
      </c>
      <c r="K3347" t="b">
        <v>0</v>
      </c>
      <c r="L3347">
        <v>13</v>
      </c>
      <c r="M3347" t="b">
        <v>1</v>
      </c>
      <c r="N3347" s="11">
        <f t="shared" si="210"/>
        <v>130</v>
      </c>
      <c r="O3347" s="22">
        <f t="shared" si="208"/>
        <v>42053.106111111112</v>
      </c>
      <c r="P3347" s="18">
        <f t="shared" si="209"/>
        <v>42112.025694444441</v>
      </c>
      <c r="Q3347" t="s">
        <v>8271</v>
      </c>
      <c r="R3347" s="7">
        <f t="shared" si="211"/>
        <v>50</v>
      </c>
      <c r="S3347" s="12" t="s">
        <v>8316</v>
      </c>
      <c r="T3347" t="s">
        <v>8317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7">
        <v>1500</v>
      </c>
      <c r="E3348">
        <v>1650</v>
      </c>
      <c r="F3348" t="s">
        <v>8219</v>
      </c>
      <c r="G3348" t="s">
        <v>8224</v>
      </c>
      <c r="H3348" t="s">
        <v>8246</v>
      </c>
      <c r="I3348" s="9">
        <v>1424910910</v>
      </c>
      <c r="J3348">
        <v>1424306110</v>
      </c>
      <c r="K3348" t="b">
        <v>0</v>
      </c>
      <c r="L3348">
        <v>18</v>
      </c>
      <c r="M3348" t="b">
        <v>1</v>
      </c>
      <c r="N3348" s="11">
        <f t="shared" si="210"/>
        <v>110.00000000000001</v>
      </c>
      <c r="O3348" s="22">
        <f t="shared" si="208"/>
        <v>42054.024421296301</v>
      </c>
      <c r="P3348" s="18">
        <f t="shared" si="209"/>
        <v>42061.024421296301</v>
      </c>
      <c r="Q3348" t="s">
        <v>8271</v>
      </c>
      <c r="R3348" s="7">
        <f t="shared" si="211"/>
        <v>91.666666666666671</v>
      </c>
      <c r="S3348" s="12" t="s">
        <v>8316</v>
      </c>
      <c r="T3348" t="s">
        <v>8317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7">
        <v>2000</v>
      </c>
      <c r="E3349">
        <v>2389</v>
      </c>
      <c r="F3349" t="s">
        <v>8219</v>
      </c>
      <c r="G3349" t="s">
        <v>8225</v>
      </c>
      <c r="H3349" t="s">
        <v>8247</v>
      </c>
      <c r="I3349" s="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>
        <f t="shared" si="210"/>
        <v>119.44999999999999</v>
      </c>
      <c r="O3349" s="22">
        <f t="shared" si="208"/>
        <v>42484.551550925928</v>
      </c>
      <c r="P3349" s="18">
        <f t="shared" si="209"/>
        <v>42498.875</v>
      </c>
      <c r="Q3349" t="s">
        <v>8271</v>
      </c>
      <c r="R3349" s="7">
        <f t="shared" si="211"/>
        <v>108.59090909090909</v>
      </c>
      <c r="S3349" s="12" t="s">
        <v>8316</v>
      </c>
      <c r="T3349" t="s">
        <v>8317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7">
        <v>5500</v>
      </c>
      <c r="E3350">
        <v>5516</v>
      </c>
      <c r="F3350" t="s">
        <v>8219</v>
      </c>
      <c r="G3350" t="s">
        <v>8224</v>
      </c>
      <c r="H3350" t="s">
        <v>8246</v>
      </c>
      <c r="I3350" s="9">
        <v>1461988740</v>
      </c>
      <c r="J3350">
        <v>1459949080</v>
      </c>
      <c r="K3350" t="b">
        <v>0</v>
      </c>
      <c r="L3350">
        <v>79</v>
      </c>
      <c r="M3350" t="b">
        <v>1</v>
      </c>
      <c r="N3350" s="11">
        <f t="shared" si="210"/>
        <v>100.2909090909091</v>
      </c>
      <c r="O3350" s="22">
        <f t="shared" si="208"/>
        <v>42466.558796296296</v>
      </c>
      <c r="P3350" s="18">
        <f t="shared" si="209"/>
        <v>42490.165972222225</v>
      </c>
      <c r="Q3350" t="s">
        <v>8271</v>
      </c>
      <c r="R3350" s="7">
        <f t="shared" si="211"/>
        <v>69.822784810126578</v>
      </c>
      <c r="S3350" s="12" t="s">
        <v>8316</v>
      </c>
      <c r="T3350" t="s">
        <v>8317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7">
        <v>1000</v>
      </c>
      <c r="E3351">
        <v>1534</v>
      </c>
      <c r="F3351" t="s">
        <v>8219</v>
      </c>
      <c r="G3351" t="s">
        <v>8224</v>
      </c>
      <c r="H3351" t="s">
        <v>8246</v>
      </c>
      <c r="I3351" s="9">
        <v>1465837200</v>
      </c>
      <c r="J3351">
        <v>1463971172</v>
      </c>
      <c r="K3351" t="b">
        <v>0</v>
      </c>
      <c r="L3351">
        <v>14</v>
      </c>
      <c r="M3351" t="b">
        <v>1</v>
      </c>
      <c r="N3351" s="11">
        <f t="shared" si="210"/>
        <v>153.4</v>
      </c>
      <c r="O3351" s="22">
        <f t="shared" si="208"/>
        <v>42513.110787037032</v>
      </c>
      <c r="P3351" s="18">
        <f t="shared" si="209"/>
        <v>42534.708333333328</v>
      </c>
      <c r="Q3351" t="s">
        <v>8271</v>
      </c>
      <c r="R3351" s="7">
        <f t="shared" si="211"/>
        <v>109.57142857142857</v>
      </c>
      <c r="S3351" s="12" t="s">
        <v>8316</v>
      </c>
      <c r="T3351" t="s">
        <v>8317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7">
        <v>3500</v>
      </c>
      <c r="E3352">
        <v>3655</v>
      </c>
      <c r="F3352" t="s">
        <v>8219</v>
      </c>
      <c r="G3352" t="s">
        <v>8243</v>
      </c>
      <c r="H3352" t="s">
        <v>8249</v>
      </c>
      <c r="I3352" s="9">
        <v>1448838000</v>
      </c>
      <c r="J3352">
        <v>1445791811</v>
      </c>
      <c r="K3352" t="b">
        <v>0</v>
      </c>
      <c r="L3352">
        <v>51</v>
      </c>
      <c r="M3352" t="b">
        <v>1</v>
      </c>
      <c r="N3352" s="11">
        <f t="shared" si="210"/>
        <v>104.42857142857143</v>
      </c>
      <c r="O3352" s="22">
        <f t="shared" si="208"/>
        <v>42302.701516203699</v>
      </c>
      <c r="P3352" s="18">
        <f t="shared" si="209"/>
        <v>42337.958333333328</v>
      </c>
      <c r="Q3352" t="s">
        <v>8271</v>
      </c>
      <c r="R3352" s="7">
        <f t="shared" si="211"/>
        <v>71.666666666666671</v>
      </c>
      <c r="S3352" s="12" t="s">
        <v>8316</v>
      </c>
      <c r="T3352" t="s">
        <v>8317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7">
        <v>5000</v>
      </c>
      <c r="E3353">
        <v>5055</v>
      </c>
      <c r="F3353" t="s">
        <v>8219</v>
      </c>
      <c r="G3353" t="s">
        <v>8225</v>
      </c>
      <c r="H3353" t="s">
        <v>8247</v>
      </c>
      <c r="I3353" s="9">
        <v>1406113200</v>
      </c>
      <c r="J3353">
        <v>1402910965</v>
      </c>
      <c r="K3353" t="b">
        <v>0</v>
      </c>
      <c r="L3353">
        <v>54</v>
      </c>
      <c r="M3353" t="b">
        <v>1</v>
      </c>
      <c r="N3353" s="11">
        <f t="shared" si="210"/>
        <v>101.1</v>
      </c>
      <c r="O3353" s="22">
        <f t="shared" si="208"/>
        <v>41806.395428240743</v>
      </c>
      <c r="P3353" s="18">
        <f t="shared" si="209"/>
        <v>41843.458333333336</v>
      </c>
      <c r="Q3353" t="s">
        <v>8271</v>
      </c>
      <c r="R3353" s="7">
        <f t="shared" si="211"/>
        <v>93.611111111111114</v>
      </c>
      <c r="S3353" s="12" t="s">
        <v>8316</v>
      </c>
      <c r="T3353" t="s">
        <v>8317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7">
        <v>5000</v>
      </c>
      <c r="E3354">
        <v>5376</v>
      </c>
      <c r="F3354" t="s">
        <v>8219</v>
      </c>
      <c r="G3354" t="s">
        <v>8225</v>
      </c>
      <c r="H3354" t="s">
        <v>8247</v>
      </c>
      <c r="I3354" s="9">
        <v>1467414000</v>
      </c>
      <c r="J3354">
        <v>1462492178</v>
      </c>
      <c r="K3354" t="b">
        <v>0</v>
      </c>
      <c r="L3354">
        <v>70</v>
      </c>
      <c r="M3354" t="b">
        <v>1</v>
      </c>
      <c r="N3354" s="11">
        <f t="shared" si="210"/>
        <v>107.52</v>
      </c>
      <c r="O3354" s="22">
        <f t="shared" si="208"/>
        <v>42495.992800925931</v>
      </c>
      <c r="P3354" s="18">
        <f t="shared" si="209"/>
        <v>42552.958333333328</v>
      </c>
      <c r="Q3354" t="s">
        <v>8271</v>
      </c>
      <c r="R3354" s="7">
        <f t="shared" si="211"/>
        <v>76.8</v>
      </c>
      <c r="S3354" s="12" t="s">
        <v>8316</v>
      </c>
      <c r="T3354" t="s">
        <v>8317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7">
        <v>500</v>
      </c>
      <c r="E3355">
        <v>1575</v>
      </c>
      <c r="F3355" t="s">
        <v>8219</v>
      </c>
      <c r="G3355" t="s">
        <v>8225</v>
      </c>
      <c r="H3355" t="s">
        <v>8247</v>
      </c>
      <c r="I3355" s="9">
        <v>1462230000</v>
      </c>
      <c r="J3355">
        <v>1461061350</v>
      </c>
      <c r="K3355" t="b">
        <v>0</v>
      </c>
      <c r="L3355">
        <v>44</v>
      </c>
      <c r="M3355" t="b">
        <v>1</v>
      </c>
      <c r="N3355" s="11">
        <f t="shared" si="210"/>
        <v>315</v>
      </c>
      <c r="O3355" s="22">
        <f t="shared" si="208"/>
        <v>42479.432291666672</v>
      </c>
      <c r="P3355" s="18">
        <f t="shared" si="209"/>
        <v>42492.958333333328</v>
      </c>
      <c r="Q3355" t="s">
        <v>8271</v>
      </c>
      <c r="R3355" s="7">
        <f t="shared" si="211"/>
        <v>35.795454545454547</v>
      </c>
      <c r="S3355" s="12" t="s">
        <v>8316</v>
      </c>
      <c r="T3355" t="s">
        <v>8317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7">
        <v>3000</v>
      </c>
      <c r="E3356">
        <v>3058</v>
      </c>
      <c r="F3356" t="s">
        <v>8219</v>
      </c>
      <c r="G3356" t="s">
        <v>8224</v>
      </c>
      <c r="H3356" t="s">
        <v>8246</v>
      </c>
      <c r="I3356" s="9">
        <v>1446091260</v>
      </c>
      <c r="J3356">
        <v>1443029206</v>
      </c>
      <c r="K3356" t="b">
        <v>0</v>
      </c>
      <c r="L3356">
        <v>55</v>
      </c>
      <c r="M3356" t="b">
        <v>1</v>
      </c>
      <c r="N3356" s="11">
        <f t="shared" si="210"/>
        <v>101.93333333333334</v>
      </c>
      <c r="O3356" s="22">
        <f t="shared" si="208"/>
        <v>42270.7269212963</v>
      </c>
      <c r="P3356" s="18">
        <f t="shared" si="209"/>
        <v>42306.167361111111</v>
      </c>
      <c r="Q3356" t="s">
        <v>8271</v>
      </c>
      <c r="R3356" s="7">
        <f t="shared" si="211"/>
        <v>55.6</v>
      </c>
      <c r="S3356" s="12" t="s">
        <v>8316</v>
      </c>
      <c r="T3356" t="s">
        <v>8317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7">
        <v>1750</v>
      </c>
      <c r="E3357">
        <v>2210</v>
      </c>
      <c r="F3357" t="s">
        <v>8219</v>
      </c>
      <c r="G3357" t="s">
        <v>8225</v>
      </c>
      <c r="H3357" t="s">
        <v>8247</v>
      </c>
      <c r="I3357" s="9">
        <v>1462879020</v>
      </c>
      <c r="J3357">
        <v>1461941527</v>
      </c>
      <c r="K3357" t="b">
        <v>0</v>
      </c>
      <c r="L3357">
        <v>15</v>
      </c>
      <c r="M3357" t="b">
        <v>1</v>
      </c>
      <c r="N3357" s="11">
        <f t="shared" si="210"/>
        <v>126.28571428571429</v>
      </c>
      <c r="O3357" s="22">
        <f t="shared" si="208"/>
        <v>42489.619525462964</v>
      </c>
      <c r="P3357" s="18">
        <f t="shared" si="209"/>
        <v>42500.470138888893</v>
      </c>
      <c r="Q3357" t="s">
        <v>8271</v>
      </c>
      <c r="R3357" s="7">
        <f t="shared" si="211"/>
        <v>147.33333333333334</v>
      </c>
      <c r="S3357" s="12" t="s">
        <v>8316</v>
      </c>
      <c r="T3357" t="s">
        <v>8317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7">
        <v>1500</v>
      </c>
      <c r="E3358">
        <v>1521</v>
      </c>
      <c r="F3358" t="s">
        <v>8219</v>
      </c>
      <c r="G3358" t="s">
        <v>8225</v>
      </c>
      <c r="H3358" t="s">
        <v>8247</v>
      </c>
      <c r="I3358" s="9">
        <v>1468611272</v>
      </c>
      <c r="J3358">
        <v>1466019272</v>
      </c>
      <c r="K3358" t="b">
        <v>0</v>
      </c>
      <c r="L3358">
        <v>27</v>
      </c>
      <c r="M3358" t="b">
        <v>1</v>
      </c>
      <c r="N3358" s="11">
        <f t="shared" si="210"/>
        <v>101.4</v>
      </c>
      <c r="O3358" s="22">
        <f t="shared" si="208"/>
        <v>42536.815648148149</v>
      </c>
      <c r="P3358" s="18">
        <f t="shared" si="209"/>
        <v>42566.815648148149</v>
      </c>
      <c r="Q3358" t="s">
        <v>8271</v>
      </c>
      <c r="R3358" s="7">
        <f t="shared" si="211"/>
        <v>56.333333333333336</v>
      </c>
      <c r="S3358" s="12" t="s">
        <v>8316</v>
      </c>
      <c r="T3358" t="s">
        <v>8317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7">
        <v>2000</v>
      </c>
      <c r="E3359">
        <v>2020</v>
      </c>
      <c r="F3359" t="s">
        <v>8219</v>
      </c>
      <c r="G3359" t="s">
        <v>8225</v>
      </c>
      <c r="H3359" t="s">
        <v>8247</v>
      </c>
      <c r="I3359" s="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>
        <f t="shared" si="210"/>
        <v>101</v>
      </c>
      <c r="O3359" s="22">
        <f t="shared" si="208"/>
        <v>41822.417939814812</v>
      </c>
      <c r="P3359" s="18">
        <f t="shared" si="209"/>
        <v>41852.417939814812</v>
      </c>
      <c r="Q3359" t="s">
        <v>8271</v>
      </c>
      <c r="R3359" s="7">
        <f t="shared" si="211"/>
        <v>96.19047619047619</v>
      </c>
      <c r="S3359" s="12" t="s">
        <v>8316</v>
      </c>
      <c r="T3359" t="s">
        <v>8317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7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9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>
        <f t="shared" si="210"/>
        <v>102.99000000000001</v>
      </c>
      <c r="O3360" s="22">
        <f t="shared" si="208"/>
        <v>41932.311099537037</v>
      </c>
      <c r="P3360" s="18">
        <f t="shared" si="209"/>
        <v>41962.352766203709</v>
      </c>
      <c r="Q3360" t="s">
        <v>8271</v>
      </c>
      <c r="R3360" s="7">
        <f t="shared" si="211"/>
        <v>63.574074074074076</v>
      </c>
      <c r="S3360" s="12" t="s">
        <v>8316</v>
      </c>
      <c r="T3360" t="s">
        <v>8317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7">
        <v>4000</v>
      </c>
      <c r="E3361">
        <v>4250</v>
      </c>
      <c r="F3361" t="s">
        <v>8219</v>
      </c>
      <c r="G3361" t="s">
        <v>8224</v>
      </c>
      <c r="H3361" t="s">
        <v>8246</v>
      </c>
      <c r="I3361" s="9">
        <v>1487985734</v>
      </c>
      <c r="J3361">
        <v>1484097734</v>
      </c>
      <c r="K3361" t="b">
        <v>0</v>
      </c>
      <c r="L3361">
        <v>23</v>
      </c>
      <c r="M3361" t="b">
        <v>1</v>
      </c>
      <c r="N3361" s="11">
        <f t="shared" si="210"/>
        <v>106.25</v>
      </c>
      <c r="O3361" s="22">
        <f t="shared" si="208"/>
        <v>42746.057106481487</v>
      </c>
      <c r="P3361" s="18">
        <f t="shared" si="209"/>
        <v>42791.057106481487</v>
      </c>
      <c r="Q3361" t="s">
        <v>8271</v>
      </c>
      <c r="R3361" s="7">
        <f t="shared" si="211"/>
        <v>184.78260869565219</v>
      </c>
      <c r="S3361" s="12" t="s">
        <v>8316</v>
      </c>
      <c r="T3361" t="s">
        <v>8317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7">
        <v>9000</v>
      </c>
      <c r="E3362">
        <v>9124</v>
      </c>
      <c r="F3362" t="s">
        <v>8219</v>
      </c>
      <c r="G3362" t="s">
        <v>8244</v>
      </c>
      <c r="H3362" t="s">
        <v>8258</v>
      </c>
      <c r="I3362" s="9">
        <v>1481731140</v>
      </c>
      <c r="J3362">
        <v>1479866343</v>
      </c>
      <c r="K3362" t="b">
        <v>0</v>
      </c>
      <c r="L3362">
        <v>72</v>
      </c>
      <c r="M3362" t="b">
        <v>1</v>
      </c>
      <c r="N3362" s="11">
        <f t="shared" si="210"/>
        <v>101.37777777777779</v>
      </c>
      <c r="O3362" s="22">
        <f t="shared" si="208"/>
        <v>42697.082673611112</v>
      </c>
      <c r="P3362" s="18">
        <f t="shared" si="209"/>
        <v>42718.665972222225</v>
      </c>
      <c r="Q3362" t="s">
        <v>8271</v>
      </c>
      <c r="R3362" s="7">
        <f t="shared" si="211"/>
        <v>126.72222222222223</v>
      </c>
      <c r="S3362" s="12" t="s">
        <v>8316</v>
      </c>
      <c r="T3362" t="s">
        <v>8317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7">
        <v>5000</v>
      </c>
      <c r="E3363">
        <v>5673</v>
      </c>
      <c r="F3363" t="s">
        <v>8219</v>
      </c>
      <c r="G3363" t="s">
        <v>8224</v>
      </c>
      <c r="H3363" t="s">
        <v>8246</v>
      </c>
      <c r="I3363" s="9">
        <v>1409587140</v>
      </c>
      <c r="J3363">
        <v>1408062990</v>
      </c>
      <c r="K3363" t="b">
        <v>0</v>
      </c>
      <c r="L3363">
        <v>68</v>
      </c>
      <c r="M3363" t="b">
        <v>1</v>
      </c>
      <c r="N3363" s="11">
        <f t="shared" si="210"/>
        <v>113.46000000000001</v>
      </c>
      <c r="O3363" s="22">
        <f t="shared" si="208"/>
        <v>41866.025347222225</v>
      </c>
      <c r="P3363" s="18">
        <f t="shared" si="209"/>
        <v>41883.665972222225</v>
      </c>
      <c r="Q3363" t="s">
        <v>8271</v>
      </c>
      <c r="R3363" s="7">
        <f t="shared" si="211"/>
        <v>83.42647058823529</v>
      </c>
      <c r="S3363" s="12" t="s">
        <v>8316</v>
      </c>
      <c r="T3363" t="s">
        <v>8317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7">
        <v>500</v>
      </c>
      <c r="E3364">
        <v>1090</v>
      </c>
      <c r="F3364" t="s">
        <v>8219</v>
      </c>
      <c r="G3364" t="s">
        <v>8224</v>
      </c>
      <c r="H3364" t="s">
        <v>8246</v>
      </c>
      <c r="I3364" s="9">
        <v>1425704100</v>
      </c>
      <c r="J3364">
        <v>1424484717</v>
      </c>
      <c r="K3364" t="b">
        <v>0</v>
      </c>
      <c r="L3364">
        <v>20</v>
      </c>
      <c r="M3364" t="b">
        <v>1</v>
      </c>
      <c r="N3364" s="11">
        <f t="shared" si="210"/>
        <v>218.00000000000003</v>
      </c>
      <c r="O3364" s="22">
        <f t="shared" si="208"/>
        <v>42056.091631944444</v>
      </c>
      <c r="P3364" s="18">
        <f t="shared" si="209"/>
        <v>42070.204861111109</v>
      </c>
      <c r="Q3364" t="s">
        <v>8271</v>
      </c>
      <c r="R3364" s="7">
        <f t="shared" si="211"/>
        <v>54.5</v>
      </c>
      <c r="S3364" s="12" t="s">
        <v>8316</v>
      </c>
      <c r="T3364" t="s">
        <v>8317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7">
        <v>7750</v>
      </c>
      <c r="E3365">
        <v>7860</v>
      </c>
      <c r="F3365" t="s">
        <v>8219</v>
      </c>
      <c r="G3365" t="s">
        <v>8224</v>
      </c>
      <c r="H3365" t="s">
        <v>8246</v>
      </c>
      <c r="I3365" s="9">
        <v>1408464000</v>
      </c>
      <c r="J3365">
        <v>1406831445</v>
      </c>
      <c r="K3365" t="b">
        <v>0</v>
      </c>
      <c r="L3365">
        <v>26</v>
      </c>
      <c r="M3365" t="b">
        <v>1</v>
      </c>
      <c r="N3365" s="11">
        <f t="shared" si="210"/>
        <v>101.41935483870968</v>
      </c>
      <c r="O3365" s="22">
        <f t="shared" si="208"/>
        <v>41851.771354166667</v>
      </c>
      <c r="P3365" s="18">
        <f t="shared" si="209"/>
        <v>41870.666666666664</v>
      </c>
      <c r="Q3365" t="s">
        <v>8271</v>
      </c>
      <c r="R3365" s="7">
        <f t="shared" si="211"/>
        <v>302.30769230769232</v>
      </c>
      <c r="S3365" s="12" t="s">
        <v>8316</v>
      </c>
      <c r="T3365" t="s">
        <v>8317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7">
        <v>3000</v>
      </c>
      <c r="E3366">
        <v>3178</v>
      </c>
      <c r="F3366" t="s">
        <v>8219</v>
      </c>
      <c r="G3366" t="s">
        <v>8225</v>
      </c>
      <c r="H3366" t="s">
        <v>8247</v>
      </c>
      <c r="I3366" s="9">
        <v>1458075600</v>
      </c>
      <c r="J3366">
        <v>1456183649</v>
      </c>
      <c r="K3366" t="b">
        <v>0</v>
      </c>
      <c r="L3366">
        <v>72</v>
      </c>
      <c r="M3366" t="b">
        <v>1</v>
      </c>
      <c r="N3366" s="11">
        <f t="shared" si="210"/>
        <v>105.93333333333332</v>
      </c>
      <c r="O3366" s="22">
        <f t="shared" si="208"/>
        <v>42422.977418981478</v>
      </c>
      <c r="P3366" s="18">
        <f t="shared" si="209"/>
        <v>42444.875</v>
      </c>
      <c r="Q3366" t="s">
        <v>8271</v>
      </c>
      <c r="R3366" s="7">
        <f t="shared" si="211"/>
        <v>44.138888888888886</v>
      </c>
      <c r="S3366" s="12" t="s">
        <v>8316</v>
      </c>
      <c r="T3366" t="s">
        <v>8317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7">
        <v>2500</v>
      </c>
      <c r="E3367">
        <v>2600</v>
      </c>
      <c r="F3367" t="s">
        <v>8219</v>
      </c>
      <c r="G3367" t="s">
        <v>8224</v>
      </c>
      <c r="H3367" t="s">
        <v>8246</v>
      </c>
      <c r="I3367" s="9">
        <v>1449973592</v>
      </c>
      <c r="J3367">
        <v>1447381592</v>
      </c>
      <c r="K3367" t="b">
        <v>0</v>
      </c>
      <c r="L3367">
        <v>3</v>
      </c>
      <c r="M3367" t="b">
        <v>1</v>
      </c>
      <c r="N3367" s="11">
        <f t="shared" si="210"/>
        <v>104</v>
      </c>
      <c r="O3367" s="22">
        <f t="shared" si="208"/>
        <v>42321.101759259262</v>
      </c>
      <c r="P3367" s="18">
        <f t="shared" si="209"/>
        <v>42351.101759259262</v>
      </c>
      <c r="Q3367" t="s">
        <v>8271</v>
      </c>
      <c r="R3367" s="7">
        <f t="shared" si="211"/>
        <v>866.66666666666663</v>
      </c>
      <c r="S3367" s="12" t="s">
        <v>8316</v>
      </c>
      <c r="T3367" t="s">
        <v>8317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7">
        <v>500</v>
      </c>
      <c r="E3368">
        <v>1105</v>
      </c>
      <c r="F3368" t="s">
        <v>8219</v>
      </c>
      <c r="G3368" t="s">
        <v>8224</v>
      </c>
      <c r="H3368" t="s">
        <v>8246</v>
      </c>
      <c r="I3368" s="9">
        <v>1431481037</v>
      </c>
      <c r="J3368">
        <v>1428889037</v>
      </c>
      <c r="K3368" t="b">
        <v>0</v>
      </c>
      <c r="L3368">
        <v>18</v>
      </c>
      <c r="M3368" t="b">
        <v>1</v>
      </c>
      <c r="N3368" s="11">
        <f t="shared" si="210"/>
        <v>221</v>
      </c>
      <c r="O3368" s="22">
        <f t="shared" si="208"/>
        <v>42107.067557870367</v>
      </c>
      <c r="P3368" s="18">
        <f t="shared" si="209"/>
        <v>42137.067557870367</v>
      </c>
      <c r="Q3368" t="s">
        <v>8271</v>
      </c>
      <c r="R3368" s="7">
        <f t="shared" si="211"/>
        <v>61.388888888888886</v>
      </c>
      <c r="S3368" s="12" t="s">
        <v>8316</v>
      </c>
      <c r="T3368" t="s">
        <v>8317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7">
        <v>750</v>
      </c>
      <c r="E3369">
        <v>890</v>
      </c>
      <c r="F3369" t="s">
        <v>8219</v>
      </c>
      <c r="G3369" t="s">
        <v>8225</v>
      </c>
      <c r="H3369" t="s">
        <v>8247</v>
      </c>
      <c r="I3369" s="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>
        <f t="shared" si="210"/>
        <v>118.66666666666667</v>
      </c>
      <c r="O3369" s="22">
        <f t="shared" si="208"/>
        <v>42192.933958333335</v>
      </c>
      <c r="P3369" s="18">
        <f t="shared" si="209"/>
        <v>42217.933958333335</v>
      </c>
      <c r="Q3369" t="s">
        <v>8271</v>
      </c>
      <c r="R3369" s="7">
        <f t="shared" si="211"/>
        <v>29.666666666666668</v>
      </c>
      <c r="S3369" s="12" t="s">
        <v>8316</v>
      </c>
      <c r="T3369" t="s">
        <v>8317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7">
        <v>1000</v>
      </c>
      <c r="E3370">
        <v>1046</v>
      </c>
      <c r="F3370" t="s">
        <v>8219</v>
      </c>
      <c r="G3370" t="s">
        <v>8224</v>
      </c>
      <c r="H3370" t="s">
        <v>8246</v>
      </c>
      <c r="I3370" s="9">
        <v>1420088400</v>
      </c>
      <c r="J3370">
        <v>1416977259</v>
      </c>
      <c r="K3370" t="b">
        <v>0</v>
      </c>
      <c r="L3370">
        <v>23</v>
      </c>
      <c r="M3370" t="b">
        <v>1</v>
      </c>
      <c r="N3370" s="11">
        <f t="shared" si="210"/>
        <v>104.60000000000001</v>
      </c>
      <c r="O3370" s="22">
        <f t="shared" si="208"/>
        <v>41969.199756944443</v>
      </c>
      <c r="P3370" s="18">
        <f t="shared" si="209"/>
        <v>42005.208333333328</v>
      </c>
      <c r="Q3370" t="s">
        <v>8271</v>
      </c>
      <c r="R3370" s="7">
        <f t="shared" si="211"/>
        <v>45.478260869565219</v>
      </c>
      <c r="S3370" s="12" t="s">
        <v>8316</v>
      </c>
      <c r="T3370" t="s">
        <v>8317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7">
        <v>5000</v>
      </c>
      <c r="E3371">
        <v>5195</v>
      </c>
      <c r="F3371" t="s">
        <v>8219</v>
      </c>
      <c r="G3371" t="s">
        <v>8241</v>
      </c>
      <c r="H3371" t="s">
        <v>8249</v>
      </c>
      <c r="I3371" s="9">
        <v>1484441980</v>
      </c>
      <c r="J3371">
        <v>1479257980</v>
      </c>
      <c r="K3371" t="b">
        <v>0</v>
      </c>
      <c r="L3371">
        <v>54</v>
      </c>
      <c r="M3371" t="b">
        <v>1</v>
      </c>
      <c r="N3371" s="11">
        <f t="shared" si="210"/>
        <v>103.89999999999999</v>
      </c>
      <c r="O3371" s="22">
        <f t="shared" si="208"/>
        <v>42690.041435185187</v>
      </c>
      <c r="P3371" s="18">
        <f t="shared" si="209"/>
        <v>42750.041435185187</v>
      </c>
      <c r="Q3371" t="s">
        <v>8271</v>
      </c>
      <c r="R3371" s="7">
        <f t="shared" si="211"/>
        <v>96.203703703703709</v>
      </c>
      <c r="S3371" s="12" t="s">
        <v>8316</v>
      </c>
      <c r="T3371" t="s">
        <v>8317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7">
        <v>1500</v>
      </c>
      <c r="E3372">
        <v>1766</v>
      </c>
      <c r="F3372" t="s">
        <v>8219</v>
      </c>
      <c r="G3372" t="s">
        <v>8224</v>
      </c>
      <c r="H3372" t="s">
        <v>8246</v>
      </c>
      <c r="I3372" s="9">
        <v>1481961600</v>
      </c>
      <c r="J3372">
        <v>1479283285</v>
      </c>
      <c r="K3372" t="b">
        <v>0</v>
      </c>
      <c r="L3372">
        <v>26</v>
      </c>
      <c r="M3372" t="b">
        <v>1</v>
      </c>
      <c r="N3372" s="11">
        <f t="shared" si="210"/>
        <v>117.73333333333333</v>
      </c>
      <c r="O3372" s="22">
        <f t="shared" si="208"/>
        <v>42690.334317129629</v>
      </c>
      <c r="P3372" s="18">
        <f t="shared" si="209"/>
        <v>42721.333333333328</v>
      </c>
      <c r="Q3372" t="s">
        <v>8271</v>
      </c>
      <c r="R3372" s="7">
        <f t="shared" si="211"/>
        <v>67.92307692307692</v>
      </c>
      <c r="S3372" s="12" t="s">
        <v>8316</v>
      </c>
      <c r="T3372" t="s">
        <v>8317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7">
        <v>200</v>
      </c>
      <c r="E3373">
        <v>277</v>
      </c>
      <c r="F3373" t="s">
        <v>8219</v>
      </c>
      <c r="G3373" t="s">
        <v>8224</v>
      </c>
      <c r="H3373" t="s">
        <v>8246</v>
      </c>
      <c r="I3373" s="9">
        <v>1449089965</v>
      </c>
      <c r="J3373">
        <v>1446670765</v>
      </c>
      <c r="K3373" t="b">
        <v>0</v>
      </c>
      <c r="L3373">
        <v>9</v>
      </c>
      <c r="M3373" t="b">
        <v>1</v>
      </c>
      <c r="N3373" s="11">
        <f t="shared" si="210"/>
        <v>138.5</v>
      </c>
      <c r="O3373" s="22">
        <f t="shared" si="208"/>
        <v>42312.874594907407</v>
      </c>
      <c r="P3373" s="18">
        <f t="shared" si="209"/>
        <v>42340.874594907407</v>
      </c>
      <c r="Q3373" t="s">
        <v>8271</v>
      </c>
      <c r="R3373" s="7">
        <f t="shared" si="211"/>
        <v>30.777777777777779</v>
      </c>
      <c r="S3373" s="12" t="s">
        <v>8316</v>
      </c>
      <c r="T3373" t="s">
        <v>8317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7">
        <v>1000</v>
      </c>
      <c r="E3374">
        <v>1035</v>
      </c>
      <c r="F3374" t="s">
        <v>8219</v>
      </c>
      <c r="G3374" t="s">
        <v>8224</v>
      </c>
      <c r="H3374" t="s">
        <v>8246</v>
      </c>
      <c r="I3374" s="9">
        <v>1408942740</v>
      </c>
      <c r="J3374">
        <v>1407157756</v>
      </c>
      <c r="K3374" t="b">
        <v>0</v>
      </c>
      <c r="L3374">
        <v>27</v>
      </c>
      <c r="M3374" t="b">
        <v>1</v>
      </c>
      <c r="N3374" s="11">
        <f t="shared" si="210"/>
        <v>103.49999999999999</v>
      </c>
      <c r="O3374" s="22">
        <f t="shared" si="208"/>
        <v>41855.548101851848</v>
      </c>
      <c r="P3374" s="18">
        <f t="shared" si="209"/>
        <v>41876.207638888889</v>
      </c>
      <c r="Q3374" t="s">
        <v>8271</v>
      </c>
      <c r="R3374" s="7">
        <f t="shared" si="211"/>
        <v>38.333333333333336</v>
      </c>
      <c r="S3374" s="12" t="s">
        <v>8316</v>
      </c>
      <c r="T3374" t="s">
        <v>8317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7">
        <v>2000</v>
      </c>
      <c r="E3375">
        <v>2005</v>
      </c>
      <c r="F3375" t="s">
        <v>8219</v>
      </c>
      <c r="G3375" t="s">
        <v>8225</v>
      </c>
      <c r="H3375" t="s">
        <v>8247</v>
      </c>
      <c r="I3375" s="9">
        <v>1437235200</v>
      </c>
      <c r="J3375">
        <v>1435177840</v>
      </c>
      <c r="K3375" t="b">
        <v>0</v>
      </c>
      <c r="L3375">
        <v>30</v>
      </c>
      <c r="M3375" t="b">
        <v>1</v>
      </c>
      <c r="N3375" s="11">
        <f t="shared" si="210"/>
        <v>100.25</v>
      </c>
      <c r="O3375" s="22">
        <f t="shared" si="208"/>
        <v>42179.854629629626</v>
      </c>
      <c r="P3375" s="18">
        <f t="shared" si="209"/>
        <v>42203.666666666672</v>
      </c>
      <c r="Q3375" t="s">
        <v>8271</v>
      </c>
      <c r="R3375" s="7">
        <f t="shared" si="211"/>
        <v>66.833333333333329</v>
      </c>
      <c r="S3375" s="12" t="s">
        <v>8316</v>
      </c>
      <c r="T3375" t="s">
        <v>8317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7">
        <v>3500</v>
      </c>
      <c r="E3376">
        <v>3730</v>
      </c>
      <c r="F3376" t="s">
        <v>8219</v>
      </c>
      <c r="G3376" t="s">
        <v>8229</v>
      </c>
      <c r="H3376" t="s">
        <v>8251</v>
      </c>
      <c r="I3376" s="9">
        <v>1446053616</v>
      </c>
      <c r="J3376">
        <v>1443461616</v>
      </c>
      <c r="K3376" t="b">
        <v>0</v>
      </c>
      <c r="L3376">
        <v>52</v>
      </c>
      <c r="M3376" t="b">
        <v>1</v>
      </c>
      <c r="N3376" s="11">
        <f t="shared" si="210"/>
        <v>106.57142857142856</v>
      </c>
      <c r="O3376" s="22">
        <f t="shared" si="208"/>
        <v>42275.731666666667</v>
      </c>
      <c r="P3376" s="18">
        <f t="shared" si="209"/>
        <v>42305.731666666667</v>
      </c>
      <c r="Q3376" t="s">
        <v>8271</v>
      </c>
      <c r="R3376" s="7">
        <f t="shared" si="211"/>
        <v>71.730769230769226</v>
      </c>
      <c r="S3376" s="12" t="s">
        <v>8316</v>
      </c>
      <c r="T3376" t="s">
        <v>8317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7">
        <v>3000</v>
      </c>
      <c r="E3377">
        <v>3000</v>
      </c>
      <c r="F3377" t="s">
        <v>8219</v>
      </c>
      <c r="G3377" t="s">
        <v>8225</v>
      </c>
      <c r="H3377" t="s">
        <v>8247</v>
      </c>
      <c r="I3377" s="9">
        <v>1400423973</v>
      </c>
      <c r="J3377">
        <v>1399387173</v>
      </c>
      <c r="K3377" t="b">
        <v>0</v>
      </c>
      <c r="L3377">
        <v>17</v>
      </c>
      <c r="M3377" t="b">
        <v>1</v>
      </c>
      <c r="N3377" s="11">
        <f t="shared" si="210"/>
        <v>100</v>
      </c>
      <c r="O3377" s="22">
        <f t="shared" si="208"/>
        <v>41765.610798611109</v>
      </c>
      <c r="P3377" s="18">
        <f t="shared" si="209"/>
        <v>41777.610798611109</v>
      </c>
      <c r="Q3377" t="s">
        <v>8271</v>
      </c>
      <c r="R3377" s="7">
        <f t="shared" si="211"/>
        <v>176.47058823529412</v>
      </c>
      <c r="S3377" s="12" t="s">
        <v>8316</v>
      </c>
      <c r="T3377" t="s">
        <v>8317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7">
        <v>8000</v>
      </c>
      <c r="E3378">
        <v>8001</v>
      </c>
      <c r="F3378" t="s">
        <v>8219</v>
      </c>
      <c r="G3378" t="s">
        <v>8224</v>
      </c>
      <c r="H3378" t="s">
        <v>8246</v>
      </c>
      <c r="I3378" s="9">
        <v>1429976994</v>
      </c>
      <c r="J3378">
        <v>1424796594</v>
      </c>
      <c r="K3378" t="b">
        <v>0</v>
      </c>
      <c r="L3378">
        <v>19</v>
      </c>
      <c r="M3378" t="b">
        <v>1</v>
      </c>
      <c r="N3378" s="11">
        <f t="shared" si="210"/>
        <v>100.01249999999999</v>
      </c>
      <c r="O3378" s="22">
        <f t="shared" si="208"/>
        <v>42059.701319444444</v>
      </c>
      <c r="P3378" s="18">
        <f t="shared" si="209"/>
        <v>42119.659652777773</v>
      </c>
      <c r="Q3378" t="s">
        <v>8271</v>
      </c>
      <c r="R3378" s="7">
        <f t="shared" si="211"/>
        <v>421.10526315789474</v>
      </c>
      <c r="S3378" s="12" t="s">
        <v>8316</v>
      </c>
      <c r="T3378" t="s">
        <v>8317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7">
        <v>8000</v>
      </c>
      <c r="E3379">
        <v>8084</v>
      </c>
      <c r="F3379" t="s">
        <v>8219</v>
      </c>
      <c r="G3379" t="s">
        <v>8225</v>
      </c>
      <c r="H3379" t="s">
        <v>8247</v>
      </c>
      <c r="I3379" s="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>
        <f t="shared" si="210"/>
        <v>101.05</v>
      </c>
      <c r="O3379" s="22">
        <f t="shared" si="208"/>
        <v>42053.732627314821</v>
      </c>
      <c r="P3379" s="18">
        <f t="shared" si="209"/>
        <v>42083.705555555556</v>
      </c>
      <c r="Q3379" t="s">
        <v>8271</v>
      </c>
      <c r="R3379" s="7">
        <f t="shared" si="211"/>
        <v>104.98701298701299</v>
      </c>
      <c r="S3379" s="12" t="s">
        <v>8316</v>
      </c>
      <c r="T3379" t="s">
        <v>8317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7">
        <v>550</v>
      </c>
      <c r="E3380">
        <v>592</v>
      </c>
      <c r="F3380" t="s">
        <v>8219</v>
      </c>
      <c r="G3380" t="s">
        <v>8225</v>
      </c>
      <c r="H3380" t="s">
        <v>8247</v>
      </c>
      <c r="I3380" s="9">
        <v>1409490480</v>
      </c>
      <c r="J3380">
        <v>1407400306</v>
      </c>
      <c r="K3380" t="b">
        <v>0</v>
      </c>
      <c r="L3380">
        <v>21</v>
      </c>
      <c r="M3380" t="b">
        <v>1</v>
      </c>
      <c r="N3380" s="11">
        <f t="shared" si="210"/>
        <v>107.63636363636364</v>
      </c>
      <c r="O3380" s="22">
        <f t="shared" si="208"/>
        <v>41858.355393518519</v>
      </c>
      <c r="P3380" s="18">
        <f t="shared" si="209"/>
        <v>41882.547222222223</v>
      </c>
      <c r="Q3380" t="s">
        <v>8271</v>
      </c>
      <c r="R3380" s="7">
        <f t="shared" si="211"/>
        <v>28.19047619047619</v>
      </c>
      <c r="S3380" s="12" t="s">
        <v>8316</v>
      </c>
      <c r="T3380" t="s">
        <v>8317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7">
        <v>2000</v>
      </c>
      <c r="E3381">
        <v>2073</v>
      </c>
      <c r="F3381" t="s">
        <v>8219</v>
      </c>
      <c r="G3381" t="s">
        <v>8225</v>
      </c>
      <c r="H3381" t="s">
        <v>8247</v>
      </c>
      <c r="I3381" s="9">
        <v>1440630000</v>
      </c>
      <c r="J3381">
        <v>1439122800</v>
      </c>
      <c r="K3381" t="b">
        <v>0</v>
      </c>
      <c r="L3381">
        <v>38</v>
      </c>
      <c r="M3381" t="b">
        <v>1</v>
      </c>
      <c r="N3381" s="11">
        <f t="shared" si="210"/>
        <v>103.64999999999999</v>
      </c>
      <c r="O3381" s="22">
        <f t="shared" si="208"/>
        <v>42225.513888888891</v>
      </c>
      <c r="P3381" s="18">
        <f t="shared" si="209"/>
        <v>42242.958333333328</v>
      </c>
      <c r="Q3381" t="s">
        <v>8271</v>
      </c>
      <c r="R3381" s="7">
        <f t="shared" si="211"/>
        <v>54.55263157894737</v>
      </c>
      <c r="S3381" s="12" t="s">
        <v>8316</v>
      </c>
      <c r="T3381" t="s">
        <v>8317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7">
        <v>3000</v>
      </c>
      <c r="E3382">
        <v>3133</v>
      </c>
      <c r="F3382" t="s">
        <v>8219</v>
      </c>
      <c r="G3382" t="s">
        <v>8224</v>
      </c>
      <c r="H3382" t="s">
        <v>8246</v>
      </c>
      <c r="I3382" s="9">
        <v>1417305178</v>
      </c>
      <c r="J3382">
        <v>1414277578</v>
      </c>
      <c r="K3382" t="b">
        <v>0</v>
      </c>
      <c r="L3382">
        <v>28</v>
      </c>
      <c r="M3382" t="b">
        <v>1</v>
      </c>
      <c r="N3382" s="11">
        <f t="shared" si="210"/>
        <v>104.43333333333334</v>
      </c>
      <c r="O3382" s="22">
        <f t="shared" si="208"/>
        <v>41937.95344907407</v>
      </c>
      <c r="P3382" s="18">
        <f t="shared" si="209"/>
        <v>41972.995115740734</v>
      </c>
      <c r="Q3382" t="s">
        <v>8271</v>
      </c>
      <c r="R3382" s="7">
        <f t="shared" si="211"/>
        <v>111.89285714285714</v>
      </c>
      <c r="S3382" s="12" t="s">
        <v>8316</v>
      </c>
      <c r="T3382" t="s">
        <v>8317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7">
        <v>4000</v>
      </c>
      <c r="E3383">
        <v>4090</v>
      </c>
      <c r="F3383" t="s">
        <v>8219</v>
      </c>
      <c r="G3383" t="s">
        <v>8224</v>
      </c>
      <c r="H3383" t="s">
        <v>8246</v>
      </c>
      <c r="I3383" s="9">
        <v>1426044383</v>
      </c>
      <c r="J3383">
        <v>1423455983</v>
      </c>
      <c r="K3383" t="b">
        <v>0</v>
      </c>
      <c r="L3383">
        <v>48</v>
      </c>
      <c r="M3383" t="b">
        <v>1</v>
      </c>
      <c r="N3383" s="11">
        <f t="shared" si="210"/>
        <v>102.25</v>
      </c>
      <c r="O3383" s="22">
        <f t="shared" si="208"/>
        <v>42044.184988425928</v>
      </c>
      <c r="P3383" s="18">
        <f t="shared" si="209"/>
        <v>42074.143321759257</v>
      </c>
      <c r="Q3383" t="s">
        <v>8271</v>
      </c>
      <c r="R3383" s="7">
        <f t="shared" si="211"/>
        <v>85.208333333333329</v>
      </c>
      <c r="S3383" s="12" t="s">
        <v>8316</v>
      </c>
      <c r="T3383" t="s">
        <v>8317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7">
        <v>3500</v>
      </c>
      <c r="E3384">
        <v>3526</v>
      </c>
      <c r="F3384" t="s">
        <v>8219</v>
      </c>
      <c r="G3384" t="s">
        <v>8225</v>
      </c>
      <c r="H3384" t="s">
        <v>8247</v>
      </c>
      <c r="I3384" s="9">
        <v>1470092340</v>
      </c>
      <c r="J3384">
        <v>1467973256</v>
      </c>
      <c r="K3384" t="b">
        <v>0</v>
      </c>
      <c r="L3384">
        <v>46</v>
      </c>
      <c r="M3384" t="b">
        <v>1</v>
      </c>
      <c r="N3384" s="11">
        <f t="shared" si="210"/>
        <v>100.74285714285713</v>
      </c>
      <c r="O3384" s="22">
        <f t="shared" si="208"/>
        <v>42559.431203703702</v>
      </c>
      <c r="P3384" s="18">
        <f t="shared" si="209"/>
        <v>42583.957638888889</v>
      </c>
      <c r="Q3384" t="s">
        <v>8271</v>
      </c>
      <c r="R3384" s="7">
        <f t="shared" si="211"/>
        <v>76.652173913043484</v>
      </c>
      <c r="S3384" s="12" t="s">
        <v>8316</v>
      </c>
      <c r="T3384" t="s">
        <v>8317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7">
        <v>1750</v>
      </c>
      <c r="E3385">
        <v>1955</v>
      </c>
      <c r="F3385" t="s">
        <v>8219</v>
      </c>
      <c r="G3385" t="s">
        <v>8224</v>
      </c>
      <c r="H3385" t="s">
        <v>8246</v>
      </c>
      <c r="I3385" s="9">
        <v>1466707620</v>
      </c>
      <c r="J3385">
        <v>1464979620</v>
      </c>
      <c r="K3385" t="b">
        <v>0</v>
      </c>
      <c r="L3385">
        <v>30</v>
      </c>
      <c r="M3385" t="b">
        <v>1</v>
      </c>
      <c r="N3385" s="11">
        <f t="shared" si="210"/>
        <v>111.71428571428572</v>
      </c>
      <c r="O3385" s="22">
        <f t="shared" si="208"/>
        <v>42524.782638888893</v>
      </c>
      <c r="P3385" s="18">
        <f t="shared" si="209"/>
        <v>42544.782638888893</v>
      </c>
      <c r="Q3385" t="s">
        <v>8271</v>
      </c>
      <c r="R3385" s="7">
        <f t="shared" si="211"/>
        <v>65.166666666666671</v>
      </c>
      <c r="S3385" s="12" t="s">
        <v>8316</v>
      </c>
      <c r="T3385" t="s">
        <v>8317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7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9">
        <v>1448074800</v>
      </c>
      <c r="J3386">
        <v>1444874768</v>
      </c>
      <c r="K3386" t="b">
        <v>0</v>
      </c>
      <c r="L3386">
        <v>64</v>
      </c>
      <c r="M3386" t="b">
        <v>1</v>
      </c>
      <c r="N3386" s="11">
        <f t="shared" si="210"/>
        <v>100.01100000000001</v>
      </c>
      <c r="O3386" s="22">
        <f t="shared" si="208"/>
        <v>42292.087592592594</v>
      </c>
      <c r="P3386" s="18">
        <f t="shared" si="209"/>
        <v>42329.125</v>
      </c>
      <c r="Q3386" t="s">
        <v>8271</v>
      </c>
      <c r="R3386" s="7">
        <f t="shared" si="211"/>
        <v>93.760312499999998</v>
      </c>
      <c r="S3386" s="12" t="s">
        <v>8316</v>
      </c>
      <c r="T3386" t="s">
        <v>8317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7">
        <v>2000</v>
      </c>
      <c r="E3387">
        <v>2000</v>
      </c>
      <c r="F3387" t="s">
        <v>8219</v>
      </c>
      <c r="G3387" t="s">
        <v>8224</v>
      </c>
      <c r="H3387" t="s">
        <v>8246</v>
      </c>
      <c r="I3387" s="9">
        <v>1418244552</v>
      </c>
      <c r="J3387">
        <v>1415652552</v>
      </c>
      <c r="K3387" t="b">
        <v>0</v>
      </c>
      <c r="L3387">
        <v>15</v>
      </c>
      <c r="M3387" t="b">
        <v>1</v>
      </c>
      <c r="N3387" s="11">
        <f t="shared" si="210"/>
        <v>100</v>
      </c>
      <c r="O3387" s="22">
        <f t="shared" si="208"/>
        <v>41953.8675</v>
      </c>
      <c r="P3387" s="18">
        <f t="shared" si="209"/>
        <v>41983.8675</v>
      </c>
      <c r="Q3387" t="s">
        <v>8271</v>
      </c>
      <c r="R3387" s="7">
        <f t="shared" si="211"/>
        <v>133.33333333333334</v>
      </c>
      <c r="S3387" s="12" t="s">
        <v>8316</v>
      </c>
      <c r="T3387" t="s">
        <v>8317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7">
        <v>2000</v>
      </c>
      <c r="E3388">
        <v>2100</v>
      </c>
      <c r="F3388" t="s">
        <v>8219</v>
      </c>
      <c r="G3388" t="s">
        <v>8224</v>
      </c>
      <c r="H3388" t="s">
        <v>8246</v>
      </c>
      <c r="I3388" s="9">
        <v>1417620506</v>
      </c>
      <c r="J3388">
        <v>1415028506</v>
      </c>
      <c r="K3388" t="b">
        <v>0</v>
      </c>
      <c r="L3388">
        <v>41</v>
      </c>
      <c r="M3388" t="b">
        <v>1</v>
      </c>
      <c r="N3388" s="11">
        <f t="shared" si="210"/>
        <v>105</v>
      </c>
      <c r="O3388" s="22">
        <f t="shared" si="208"/>
        <v>41946.644745370373</v>
      </c>
      <c r="P3388" s="18">
        <f t="shared" si="209"/>
        <v>41976.644745370373</v>
      </c>
      <c r="Q3388" t="s">
        <v>8271</v>
      </c>
      <c r="R3388" s="7">
        <f t="shared" si="211"/>
        <v>51.219512195121951</v>
      </c>
      <c r="S3388" s="12" t="s">
        <v>8316</v>
      </c>
      <c r="T3388" t="s">
        <v>8317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7">
        <v>3000</v>
      </c>
      <c r="E3389">
        <v>3506</v>
      </c>
      <c r="F3389" t="s">
        <v>8219</v>
      </c>
      <c r="G3389" t="s">
        <v>8224</v>
      </c>
      <c r="H3389" t="s">
        <v>8246</v>
      </c>
      <c r="I3389" s="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>
        <f t="shared" si="210"/>
        <v>116.86666666666667</v>
      </c>
      <c r="O3389" s="22">
        <f t="shared" si="208"/>
        <v>41947.762592592589</v>
      </c>
      <c r="P3389" s="18">
        <f t="shared" si="209"/>
        <v>41987.762592592597</v>
      </c>
      <c r="Q3389" t="s">
        <v>8271</v>
      </c>
      <c r="R3389" s="7">
        <f t="shared" si="211"/>
        <v>100.17142857142858</v>
      </c>
      <c r="S3389" s="12" t="s">
        <v>8316</v>
      </c>
      <c r="T3389" t="s">
        <v>8317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7">
        <v>1500</v>
      </c>
      <c r="E3390">
        <v>1557</v>
      </c>
      <c r="F3390" t="s">
        <v>8219</v>
      </c>
      <c r="G3390" t="s">
        <v>8225</v>
      </c>
      <c r="H3390" t="s">
        <v>8247</v>
      </c>
      <c r="I3390" s="9">
        <v>1434625441</v>
      </c>
      <c r="J3390">
        <v>1432033441</v>
      </c>
      <c r="K3390" t="b">
        <v>0</v>
      </c>
      <c r="L3390">
        <v>45</v>
      </c>
      <c r="M3390" t="b">
        <v>1</v>
      </c>
      <c r="N3390" s="11">
        <f t="shared" si="210"/>
        <v>103.8</v>
      </c>
      <c r="O3390" s="22">
        <f t="shared" si="208"/>
        <v>42143.461122685185</v>
      </c>
      <c r="P3390" s="18">
        <f t="shared" si="209"/>
        <v>42173.461122685185</v>
      </c>
      <c r="Q3390" t="s">
        <v>8271</v>
      </c>
      <c r="R3390" s="7">
        <f t="shared" si="211"/>
        <v>34.6</v>
      </c>
      <c r="S3390" s="12" t="s">
        <v>8316</v>
      </c>
      <c r="T3390" t="s">
        <v>8317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7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9">
        <v>1464960682</v>
      </c>
      <c r="J3391">
        <v>1462368682</v>
      </c>
      <c r="K3391" t="b">
        <v>0</v>
      </c>
      <c r="L3391">
        <v>62</v>
      </c>
      <c r="M3391" t="b">
        <v>1</v>
      </c>
      <c r="N3391" s="11">
        <f t="shared" si="210"/>
        <v>114.5</v>
      </c>
      <c r="O3391" s="22">
        <f t="shared" si="208"/>
        <v>42494.563449074078</v>
      </c>
      <c r="P3391" s="18">
        <f t="shared" si="209"/>
        <v>42524.563449074078</v>
      </c>
      <c r="Q3391" t="s">
        <v>8271</v>
      </c>
      <c r="R3391" s="7">
        <f t="shared" si="211"/>
        <v>184.67741935483872</v>
      </c>
      <c r="S3391" s="12" t="s">
        <v>8316</v>
      </c>
      <c r="T3391" t="s">
        <v>8317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7">
        <v>1500</v>
      </c>
      <c r="E3392">
        <v>1536</v>
      </c>
      <c r="F3392" t="s">
        <v>8219</v>
      </c>
      <c r="G3392" t="s">
        <v>8224</v>
      </c>
      <c r="H3392" t="s">
        <v>8246</v>
      </c>
      <c r="I3392" s="9">
        <v>1405017345</v>
      </c>
      <c r="J3392">
        <v>1403721345</v>
      </c>
      <c r="K3392" t="b">
        <v>0</v>
      </c>
      <c r="L3392">
        <v>22</v>
      </c>
      <c r="M3392" t="b">
        <v>1</v>
      </c>
      <c r="N3392" s="11">
        <f t="shared" si="210"/>
        <v>102.4</v>
      </c>
      <c r="O3392" s="22">
        <f t="shared" si="208"/>
        <v>41815.774826388886</v>
      </c>
      <c r="P3392" s="18">
        <f t="shared" si="209"/>
        <v>41830.774826388886</v>
      </c>
      <c r="Q3392" t="s">
        <v>8271</v>
      </c>
      <c r="R3392" s="7">
        <f t="shared" si="211"/>
        <v>69.818181818181813</v>
      </c>
      <c r="S3392" s="12" t="s">
        <v>8316</v>
      </c>
      <c r="T3392" t="s">
        <v>8317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7">
        <v>500</v>
      </c>
      <c r="E3393">
        <v>1115</v>
      </c>
      <c r="F3393" t="s">
        <v>8219</v>
      </c>
      <c r="G3393" t="s">
        <v>8224</v>
      </c>
      <c r="H3393" t="s">
        <v>8246</v>
      </c>
      <c r="I3393" s="9">
        <v>1407536880</v>
      </c>
      <c r="J3393">
        <v>1404997548</v>
      </c>
      <c r="K3393" t="b">
        <v>0</v>
      </c>
      <c r="L3393">
        <v>18</v>
      </c>
      <c r="M3393" t="b">
        <v>1</v>
      </c>
      <c r="N3393" s="11">
        <f t="shared" si="210"/>
        <v>223</v>
      </c>
      <c r="O3393" s="22">
        <f t="shared" si="208"/>
        <v>41830.545694444445</v>
      </c>
      <c r="P3393" s="18">
        <f t="shared" si="209"/>
        <v>41859.936111111114</v>
      </c>
      <c r="Q3393" t="s">
        <v>8271</v>
      </c>
      <c r="R3393" s="7">
        <f t="shared" si="211"/>
        <v>61.944444444444443</v>
      </c>
      <c r="S3393" s="12" t="s">
        <v>8316</v>
      </c>
      <c r="T3393" t="s">
        <v>8317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7">
        <v>500</v>
      </c>
      <c r="E3394">
        <v>500</v>
      </c>
      <c r="F3394" t="s">
        <v>8219</v>
      </c>
      <c r="G3394" t="s">
        <v>8225</v>
      </c>
      <c r="H3394" t="s">
        <v>8247</v>
      </c>
      <c r="I3394" s="9">
        <v>1462565855</v>
      </c>
      <c r="J3394">
        <v>1458245855</v>
      </c>
      <c r="K3394" t="b">
        <v>0</v>
      </c>
      <c r="L3394">
        <v>12</v>
      </c>
      <c r="M3394" t="b">
        <v>1</v>
      </c>
      <c r="N3394" s="11">
        <f t="shared" si="210"/>
        <v>100</v>
      </c>
      <c r="O3394" s="22">
        <f t="shared" ref="O3394:O3457" si="212">(((J3394/60)/60)/24)+DATE(1970,1,1)</f>
        <v>42446.845543981486</v>
      </c>
      <c r="P3394" s="18">
        <f t="shared" ref="P3394:P3457" si="213">(((I3394/60)/60)/24)+DATE(1970,1,1)</f>
        <v>42496.845543981486</v>
      </c>
      <c r="Q3394" t="s">
        <v>8271</v>
      </c>
      <c r="R3394" s="7">
        <f t="shared" si="211"/>
        <v>41.666666666666664</v>
      </c>
      <c r="S3394" s="12" t="s">
        <v>8316</v>
      </c>
      <c r="T3394" t="s">
        <v>8317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7">
        <v>1500</v>
      </c>
      <c r="E3395">
        <v>1587</v>
      </c>
      <c r="F3395" t="s">
        <v>8219</v>
      </c>
      <c r="G3395" t="s">
        <v>8224</v>
      </c>
      <c r="H3395" t="s">
        <v>8246</v>
      </c>
      <c r="I3395" s="9">
        <v>1415234760</v>
      </c>
      <c r="J3395">
        <v>1413065230</v>
      </c>
      <c r="K3395" t="b">
        <v>0</v>
      </c>
      <c r="L3395">
        <v>44</v>
      </c>
      <c r="M3395" t="b">
        <v>1</v>
      </c>
      <c r="N3395" s="11">
        <f t="shared" ref="N3395:N3458" si="214">E3395/D3395*100</f>
        <v>105.80000000000001</v>
      </c>
      <c r="O3395" s="22">
        <f t="shared" si="212"/>
        <v>41923.921643518523</v>
      </c>
      <c r="P3395" s="18">
        <f t="shared" si="213"/>
        <v>41949.031944444447</v>
      </c>
      <c r="Q3395" t="s">
        <v>8271</v>
      </c>
      <c r="R3395" s="7">
        <f t="shared" ref="R3395:R3458" si="215">E3395/L3395</f>
        <v>36.06818181818182</v>
      </c>
      <c r="S3395" s="12" t="s">
        <v>8316</v>
      </c>
      <c r="T3395" t="s">
        <v>8317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7">
        <v>550</v>
      </c>
      <c r="E3396">
        <v>783</v>
      </c>
      <c r="F3396" t="s">
        <v>8219</v>
      </c>
      <c r="G3396" t="s">
        <v>8225</v>
      </c>
      <c r="H3396" t="s">
        <v>8247</v>
      </c>
      <c r="I3396" s="9">
        <v>1406470645</v>
      </c>
      <c r="J3396">
        <v>1403878645</v>
      </c>
      <c r="K3396" t="b">
        <v>0</v>
      </c>
      <c r="L3396">
        <v>27</v>
      </c>
      <c r="M3396" t="b">
        <v>1</v>
      </c>
      <c r="N3396" s="11">
        <f t="shared" si="214"/>
        <v>142.36363636363635</v>
      </c>
      <c r="O3396" s="22">
        <f t="shared" si="212"/>
        <v>41817.59542824074</v>
      </c>
      <c r="P3396" s="18">
        <f t="shared" si="213"/>
        <v>41847.59542824074</v>
      </c>
      <c r="Q3396" t="s">
        <v>8271</v>
      </c>
      <c r="R3396" s="7">
        <f t="shared" si="215"/>
        <v>29</v>
      </c>
      <c r="S3396" s="12" t="s">
        <v>8316</v>
      </c>
      <c r="T3396" t="s">
        <v>8317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7">
        <v>500</v>
      </c>
      <c r="E3397">
        <v>920</v>
      </c>
      <c r="F3397" t="s">
        <v>8219</v>
      </c>
      <c r="G3397" t="s">
        <v>8225</v>
      </c>
      <c r="H3397" t="s">
        <v>8247</v>
      </c>
      <c r="I3397" s="9">
        <v>1433009400</v>
      </c>
      <c r="J3397">
        <v>1431795944</v>
      </c>
      <c r="K3397" t="b">
        <v>0</v>
      </c>
      <c r="L3397">
        <v>38</v>
      </c>
      <c r="M3397" t="b">
        <v>1</v>
      </c>
      <c r="N3397" s="11">
        <f t="shared" si="214"/>
        <v>184</v>
      </c>
      <c r="O3397" s="22">
        <f t="shared" si="212"/>
        <v>42140.712314814817</v>
      </c>
      <c r="P3397" s="18">
        <f t="shared" si="213"/>
        <v>42154.756944444445</v>
      </c>
      <c r="Q3397" t="s">
        <v>8271</v>
      </c>
      <c r="R3397" s="7">
        <f t="shared" si="215"/>
        <v>24.210526315789473</v>
      </c>
      <c r="S3397" s="12" t="s">
        <v>8316</v>
      </c>
      <c r="T3397" t="s">
        <v>8317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7">
        <v>1500</v>
      </c>
      <c r="E3398">
        <v>1565</v>
      </c>
      <c r="F3398" t="s">
        <v>8219</v>
      </c>
      <c r="G3398" t="s">
        <v>8224</v>
      </c>
      <c r="H3398" t="s">
        <v>8246</v>
      </c>
      <c r="I3398" s="9">
        <v>1401595140</v>
      </c>
      <c r="J3398">
        <v>1399286589</v>
      </c>
      <c r="K3398" t="b">
        <v>0</v>
      </c>
      <c r="L3398">
        <v>28</v>
      </c>
      <c r="M3398" t="b">
        <v>1</v>
      </c>
      <c r="N3398" s="11">
        <f t="shared" si="214"/>
        <v>104.33333333333333</v>
      </c>
      <c r="O3398" s="22">
        <f t="shared" si="212"/>
        <v>41764.44663194444</v>
      </c>
      <c r="P3398" s="18">
        <f t="shared" si="213"/>
        <v>41791.165972222225</v>
      </c>
      <c r="Q3398" t="s">
        <v>8271</v>
      </c>
      <c r="R3398" s="7">
        <f t="shared" si="215"/>
        <v>55.892857142857146</v>
      </c>
      <c r="S3398" s="12" t="s">
        <v>8316</v>
      </c>
      <c r="T3398" t="s">
        <v>8317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7">
        <v>250</v>
      </c>
      <c r="E3399">
        <v>280</v>
      </c>
      <c r="F3399" t="s">
        <v>8219</v>
      </c>
      <c r="G3399" t="s">
        <v>8225</v>
      </c>
      <c r="H3399" t="s">
        <v>8247</v>
      </c>
      <c r="I3399" s="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>
        <f t="shared" si="214"/>
        <v>112.00000000000001</v>
      </c>
      <c r="O3399" s="22">
        <f t="shared" si="212"/>
        <v>42378.478344907402</v>
      </c>
      <c r="P3399" s="18">
        <f t="shared" si="213"/>
        <v>42418.916666666672</v>
      </c>
      <c r="Q3399" t="s">
        <v>8271</v>
      </c>
      <c r="R3399" s="7">
        <f t="shared" si="215"/>
        <v>11.666666666666666</v>
      </c>
      <c r="S3399" s="12" t="s">
        <v>8316</v>
      </c>
      <c r="T3399" t="s">
        <v>8317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7">
        <v>4000</v>
      </c>
      <c r="E3400">
        <v>4443</v>
      </c>
      <c r="F3400" t="s">
        <v>8219</v>
      </c>
      <c r="G3400" t="s">
        <v>8224</v>
      </c>
      <c r="H3400" t="s">
        <v>8246</v>
      </c>
      <c r="I3400" s="9">
        <v>1416589200</v>
      </c>
      <c r="J3400">
        <v>1414605776</v>
      </c>
      <c r="K3400" t="b">
        <v>0</v>
      </c>
      <c r="L3400">
        <v>65</v>
      </c>
      <c r="M3400" t="b">
        <v>1</v>
      </c>
      <c r="N3400" s="11">
        <f t="shared" si="214"/>
        <v>111.07499999999999</v>
      </c>
      <c r="O3400" s="22">
        <f t="shared" si="212"/>
        <v>41941.75203703704</v>
      </c>
      <c r="P3400" s="18">
        <f t="shared" si="213"/>
        <v>41964.708333333328</v>
      </c>
      <c r="Q3400" t="s">
        <v>8271</v>
      </c>
      <c r="R3400" s="7">
        <f t="shared" si="215"/>
        <v>68.353846153846149</v>
      </c>
      <c r="S3400" s="12" t="s">
        <v>8316</v>
      </c>
      <c r="T3400" t="s">
        <v>8317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7">
        <v>1200</v>
      </c>
      <c r="E3401">
        <v>1245</v>
      </c>
      <c r="F3401" t="s">
        <v>8219</v>
      </c>
      <c r="G3401" t="s">
        <v>8225</v>
      </c>
      <c r="H3401" t="s">
        <v>8247</v>
      </c>
      <c r="I3401" s="9">
        <v>1424556325</v>
      </c>
      <c r="J3401">
        <v>1421964325</v>
      </c>
      <c r="K3401" t="b">
        <v>0</v>
      </c>
      <c r="L3401">
        <v>46</v>
      </c>
      <c r="M3401" t="b">
        <v>1</v>
      </c>
      <c r="N3401" s="11">
        <f t="shared" si="214"/>
        <v>103.75000000000001</v>
      </c>
      <c r="O3401" s="22">
        <f t="shared" si="212"/>
        <v>42026.920428240745</v>
      </c>
      <c r="P3401" s="18">
        <f t="shared" si="213"/>
        <v>42056.920428240745</v>
      </c>
      <c r="Q3401" t="s">
        <v>8271</v>
      </c>
      <c r="R3401" s="7">
        <f t="shared" si="215"/>
        <v>27.065217391304348</v>
      </c>
      <c r="S3401" s="12" t="s">
        <v>8316</v>
      </c>
      <c r="T3401" t="s">
        <v>8317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7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9">
        <v>1409266414</v>
      </c>
      <c r="J3402">
        <v>1405378414</v>
      </c>
      <c r="K3402" t="b">
        <v>0</v>
      </c>
      <c r="L3402">
        <v>85</v>
      </c>
      <c r="M3402" t="b">
        <v>1</v>
      </c>
      <c r="N3402" s="11">
        <f t="shared" si="214"/>
        <v>100.41</v>
      </c>
      <c r="O3402" s="22">
        <f t="shared" si="212"/>
        <v>41834.953865740739</v>
      </c>
      <c r="P3402" s="18">
        <f t="shared" si="213"/>
        <v>41879.953865740739</v>
      </c>
      <c r="Q3402" t="s">
        <v>8271</v>
      </c>
      <c r="R3402" s="7">
        <f t="shared" si="215"/>
        <v>118.12941176470588</v>
      </c>
      <c r="S3402" s="12" t="s">
        <v>8316</v>
      </c>
      <c r="T3402" t="s">
        <v>8317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7">
        <v>2900</v>
      </c>
      <c r="E3403">
        <v>2954</v>
      </c>
      <c r="F3403" t="s">
        <v>8219</v>
      </c>
      <c r="G3403" t="s">
        <v>8225</v>
      </c>
      <c r="H3403" t="s">
        <v>8247</v>
      </c>
      <c r="I3403" s="9">
        <v>1438968146</v>
      </c>
      <c r="J3403">
        <v>1436376146</v>
      </c>
      <c r="K3403" t="b">
        <v>0</v>
      </c>
      <c r="L3403">
        <v>66</v>
      </c>
      <c r="M3403" t="b">
        <v>1</v>
      </c>
      <c r="N3403" s="11">
        <f t="shared" si="214"/>
        <v>101.86206896551724</v>
      </c>
      <c r="O3403" s="22">
        <f t="shared" si="212"/>
        <v>42193.723912037036</v>
      </c>
      <c r="P3403" s="18">
        <f t="shared" si="213"/>
        <v>42223.723912037036</v>
      </c>
      <c r="Q3403" t="s">
        <v>8271</v>
      </c>
      <c r="R3403" s="7">
        <f t="shared" si="215"/>
        <v>44.757575757575758</v>
      </c>
      <c r="S3403" s="12" t="s">
        <v>8316</v>
      </c>
      <c r="T3403" t="s">
        <v>8317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7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9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>
        <f t="shared" si="214"/>
        <v>109.76666666666665</v>
      </c>
      <c r="O3404" s="22">
        <f t="shared" si="212"/>
        <v>42290.61855324074</v>
      </c>
      <c r="P3404" s="18">
        <f t="shared" si="213"/>
        <v>42320.104861111111</v>
      </c>
      <c r="Q3404" t="s">
        <v>8271</v>
      </c>
      <c r="R3404" s="7">
        <f t="shared" si="215"/>
        <v>99.787878787878782</v>
      </c>
      <c r="S3404" s="12" t="s">
        <v>8316</v>
      </c>
      <c r="T3404" t="s">
        <v>8317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7">
        <v>2000</v>
      </c>
      <c r="E3405">
        <v>2000</v>
      </c>
      <c r="F3405" t="s">
        <v>8219</v>
      </c>
      <c r="G3405" t="s">
        <v>8225</v>
      </c>
      <c r="H3405" t="s">
        <v>8247</v>
      </c>
      <c r="I3405" s="9">
        <v>1435230324</v>
      </c>
      <c r="J3405">
        <v>1432638324</v>
      </c>
      <c r="K3405" t="b">
        <v>0</v>
      </c>
      <c r="L3405">
        <v>17</v>
      </c>
      <c r="M3405" t="b">
        <v>1</v>
      </c>
      <c r="N3405" s="11">
        <f t="shared" si="214"/>
        <v>100</v>
      </c>
      <c r="O3405" s="22">
        <f t="shared" si="212"/>
        <v>42150.462083333332</v>
      </c>
      <c r="P3405" s="18">
        <f t="shared" si="213"/>
        <v>42180.462083333332</v>
      </c>
      <c r="Q3405" t="s">
        <v>8271</v>
      </c>
      <c r="R3405" s="7">
        <f t="shared" si="215"/>
        <v>117.64705882352941</v>
      </c>
      <c r="S3405" s="12" t="s">
        <v>8316</v>
      </c>
      <c r="T3405" t="s">
        <v>8317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7">
        <v>500</v>
      </c>
      <c r="E3406">
        <v>610</v>
      </c>
      <c r="F3406" t="s">
        <v>8219</v>
      </c>
      <c r="G3406" t="s">
        <v>8224</v>
      </c>
      <c r="H3406" t="s">
        <v>8246</v>
      </c>
      <c r="I3406" s="9">
        <v>1434542702</v>
      </c>
      <c r="J3406">
        <v>1432814702</v>
      </c>
      <c r="K3406" t="b">
        <v>0</v>
      </c>
      <c r="L3406">
        <v>3</v>
      </c>
      <c r="M3406" t="b">
        <v>1</v>
      </c>
      <c r="N3406" s="11">
        <f t="shared" si="214"/>
        <v>122</v>
      </c>
      <c r="O3406" s="22">
        <f t="shared" si="212"/>
        <v>42152.503495370373</v>
      </c>
      <c r="P3406" s="18">
        <f t="shared" si="213"/>
        <v>42172.503495370373</v>
      </c>
      <c r="Q3406" t="s">
        <v>8271</v>
      </c>
      <c r="R3406" s="7">
        <f t="shared" si="215"/>
        <v>203.33333333333334</v>
      </c>
      <c r="S3406" s="12" t="s">
        <v>8316</v>
      </c>
      <c r="T3406" t="s">
        <v>8317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7">
        <v>350</v>
      </c>
      <c r="E3407">
        <v>481.5</v>
      </c>
      <c r="F3407" t="s">
        <v>8219</v>
      </c>
      <c r="G3407" t="s">
        <v>8225</v>
      </c>
      <c r="H3407" t="s">
        <v>8247</v>
      </c>
      <c r="I3407" s="9">
        <v>1456876740</v>
      </c>
      <c r="J3407">
        <v>1455063886</v>
      </c>
      <c r="K3407" t="b">
        <v>0</v>
      </c>
      <c r="L3407">
        <v>17</v>
      </c>
      <c r="M3407" t="b">
        <v>1</v>
      </c>
      <c r="N3407" s="11">
        <f t="shared" si="214"/>
        <v>137.57142857142856</v>
      </c>
      <c r="O3407" s="22">
        <f t="shared" si="212"/>
        <v>42410.017199074078</v>
      </c>
      <c r="P3407" s="18">
        <f t="shared" si="213"/>
        <v>42430.999305555553</v>
      </c>
      <c r="Q3407" t="s">
        <v>8271</v>
      </c>
      <c r="R3407" s="7">
        <f t="shared" si="215"/>
        <v>28.323529411764707</v>
      </c>
      <c r="S3407" s="12" t="s">
        <v>8316</v>
      </c>
      <c r="T3407" t="s">
        <v>8317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7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9">
        <v>1405511376</v>
      </c>
      <c r="J3408">
        <v>1401623376</v>
      </c>
      <c r="K3408" t="b">
        <v>0</v>
      </c>
      <c r="L3408">
        <v>91</v>
      </c>
      <c r="M3408" t="b">
        <v>1</v>
      </c>
      <c r="N3408" s="11">
        <f t="shared" si="214"/>
        <v>100.31000000000002</v>
      </c>
      <c r="O3408" s="22">
        <f t="shared" si="212"/>
        <v>41791.492777777778</v>
      </c>
      <c r="P3408" s="18">
        <f t="shared" si="213"/>
        <v>41836.492777777778</v>
      </c>
      <c r="Q3408" t="s">
        <v>8271</v>
      </c>
      <c r="R3408" s="7">
        <f t="shared" si="215"/>
        <v>110.23076923076923</v>
      </c>
      <c r="S3408" s="12" t="s">
        <v>8316</v>
      </c>
      <c r="T3408" t="s">
        <v>8317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7">
        <v>2000</v>
      </c>
      <c r="E3409">
        <v>2142</v>
      </c>
      <c r="F3409" t="s">
        <v>8219</v>
      </c>
      <c r="G3409" t="s">
        <v>8225</v>
      </c>
      <c r="H3409" t="s">
        <v>8247</v>
      </c>
      <c r="I3409" s="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>
        <f t="shared" si="214"/>
        <v>107.1</v>
      </c>
      <c r="O3409" s="22">
        <f t="shared" si="212"/>
        <v>41796.422326388885</v>
      </c>
      <c r="P3409" s="18">
        <f t="shared" si="213"/>
        <v>41826.422326388885</v>
      </c>
      <c r="Q3409" t="s">
        <v>8271</v>
      </c>
      <c r="R3409" s="7">
        <f t="shared" si="215"/>
        <v>31.970149253731343</v>
      </c>
      <c r="S3409" s="12" t="s">
        <v>8316</v>
      </c>
      <c r="T3409" t="s">
        <v>8317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7">
        <v>500</v>
      </c>
      <c r="E3410">
        <v>1055</v>
      </c>
      <c r="F3410" t="s">
        <v>8219</v>
      </c>
      <c r="G3410" t="s">
        <v>8224</v>
      </c>
      <c r="H3410" t="s">
        <v>8246</v>
      </c>
      <c r="I3410" s="9">
        <v>1405727304</v>
      </c>
      <c r="J3410">
        <v>1403135304</v>
      </c>
      <c r="K3410" t="b">
        <v>0</v>
      </c>
      <c r="L3410">
        <v>18</v>
      </c>
      <c r="M3410" t="b">
        <v>1</v>
      </c>
      <c r="N3410" s="11">
        <f t="shared" si="214"/>
        <v>211</v>
      </c>
      <c r="O3410" s="22">
        <f t="shared" si="212"/>
        <v>41808.991944444446</v>
      </c>
      <c r="P3410" s="18">
        <f t="shared" si="213"/>
        <v>41838.991944444446</v>
      </c>
      <c r="Q3410" t="s">
        <v>8271</v>
      </c>
      <c r="R3410" s="7">
        <f t="shared" si="215"/>
        <v>58.611111111111114</v>
      </c>
      <c r="S3410" s="12" t="s">
        <v>8316</v>
      </c>
      <c r="T3410" t="s">
        <v>8317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7">
        <v>500</v>
      </c>
      <c r="E3411">
        <v>618</v>
      </c>
      <c r="F3411" t="s">
        <v>8219</v>
      </c>
      <c r="G3411" t="s">
        <v>8225</v>
      </c>
      <c r="H3411" t="s">
        <v>8247</v>
      </c>
      <c r="I3411" s="9">
        <v>1469998680</v>
      </c>
      <c r="J3411">
        <v>1466710358</v>
      </c>
      <c r="K3411" t="b">
        <v>0</v>
      </c>
      <c r="L3411">
        <v>21</v>
      </c>
      <c r="M3411" t="b">
        <v>1</v>
      </c>
      <c r="N3411" s="11">
        <f t="shared" si="214"/>
        <v>123.6</v>
      </c>
      <c r="O3411" s="22">
        <f t="shared" si="212"/>
        <v>42544.814328703709</v>
      </c>
      <c r="P3411" s="18">
        <f t="shared" si="213"/>
        <v>42582.873611111107</v>
      </c>
      <c r="Q3411" t="s">
        <v>8271</v>
      </c>
      <c r="R3411" s="7">
        <f t="shared" si="215"/>
        <v>29.428571428571427</v>
      </c>
      <c r="S3411" s="12" t="s">
        <v>8316</v>
      </c>
      <c r="T3411" t="s">
        <v>8317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7">
        <v>3000</v>
      </c>
      <c r="E3412">
        <v>3255</v>
      </c>
      <c r="F3412" t="s">
        <v>8219</v>
      </c>
      <c r="G3412" t="s">
        <v>8224</v>
      </c>
      <c r="H3412" t="s">
        <v>8246</v>
      </c>
      <c r="I3412" s="9">
        <v>1465196400</v>
      </c>
      <c r="J3412">
        <v>1462841990</v>
      </c>
      <c r="K3412" t="b">
        <v>0</v>
      </c>
      <c r="L3412">
        <v>40</v>
      </c>
      <c r="M3412" t="b">
        <v>1</v>
      </c>
      <c r="N3412" s="11">
        <f t="shared" si="214"/>
        <v>108.5</v>
      </c>
      <c r="O3412" s="22">
        <f t="shared" si="212"/>
        <v>42500.041550925926</v>
      </c>
      <c r="P3412" s="18">
        <f t="shared" si="213"/>
        <v>42527.291666666672</v>
      </c>
      <c r="Q3412" t="s">
        <v>8271</v>
      </c>
      <c r="R3412" s="7">
        <f t="shared" si="215"/>
        <v>81.375</v>
      </c>
      <c r="S3412" s="12" t="s">
        <v>8316</v>
      </c>
      <c r="T3412" t="s">
        <v>8317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7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9">
        <v>1444264372</v>
      </c>
      <c r="J3413">
        <v>1442536372</v>
      </c>
      <c r="K3413" t="b">
        <v>0</v>
      </c>
      <c r="L3413">
        <v>78</v>
      </c>
      <c r="M3413" t="b">
        <v>1</v>
      </c>
      <c r="N3413" s="11">
        <f t="shared" si="214"/>
        <v>103.56666666666668</v>
      </c>
      <c r="O3413" s="22">
        <f t="shared" si="212"/>
        <v>42265.022824074069</v>
      </c>
      <c r="P3413" s="18">
        <f t="shared" si="213"/>
        <v>42285.022824074069</v>
      </c>
      <c r="Q3413" t="s">
        <v>8271</v>
      </c>
      <c r="R3413" s="7">
        <f t="shared" si="215"/>
        <v>199.16666666666666</v>
      </c>
      <c r="S3413" s="12" t="s">
        <v>8316</v>
      </c>
      <c r="T3413" t="s">
        <v>8317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7">
        <v>3000</v>
      </c>
      <c r="E3414">
        <v>3000</v>
      </c>
      <c r="F3414" t="s">
        <v>8219</v>
      </c>
      <c r="G3414" t="s">
        <v>8225</v>
      </c>
      <c r="H3414" t="s">
        <v>8247</v>
      </c>
      <c r="I3414" s="9">
        <v>1411858862</v>
      </c>
      <c r="J3414">
        <v>1409266862</v>
      </c>
      <c r="K3414" t="b">
        <v>0</v>
      </c>
      <c r="L3414">
        <v>26</v>
      </c>
      <c r="M3414" t="b">
        <v>1</v>
      </c>
      <c r="N3414" s="11">
        <f t="shared" si="214"/>
        <v>100</v>
      </c>
      <c r="O3414" s="22">
        <f t="shared" si="212"/>
        <v>41879.959050925929</v>
      </c>
      <c r="P3414" s="18">
        <f t="shared" si="213"/>
        <v>41909.959050925929</v>
      </c>
      <c r="Q3414" t="s">
        <v>8271</v>
      </c>
      <c r="R3414" s="7">
        <f t="shared" si="215"/>
        <v>115.38461538461539</v>
      </c>
      <c r="S3414" s="12" t="s">
        <v>8316</v>
      </c>
      <c r="T3414" t="s">
        <v>8317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7">
        <v>500</v>
      </c>
      <c r="E3415">
        <v>650</v>
      </c>
      <c r="F3415" t="s">
        <v>8219</v>
      </c>
      <c r="G3415" t="s">
        <v>8224</v>
      </c>
      <c r="H3415" t="s">
        <v>8246</v>
      </c>
      <c r="I3415" s="9">
        <v>1425099540</v>
      </c>
      <c r="J3415">
        <v>1424280938</v>
      </c>
      <c r="K3415" t="b">
        <v>0</v>
      </c>
      <c r="L3415">
        <v>14</v>
      </c>
      <c r="M3415" t="b">
        <v>1</v>
      </c>
      <c r="N3415" s="11">
        <f t="shared" si="214"/>
        <v>130</v>
      </c>
      <c r="O3415" s="22">
        <f t="shared" si="212"/>
        <v>42053.733078703706</v>
      </c>
      <c r="P3415" s="18">
        <f t="shared" si="213"/>
        <v>42063.207638888889</v>
      </c>
      <c r="Q3415" t="s">
        <v>8271</v>
      </c>
      <c r="R3415" s="7">
        <f t="shared" si="215"/>
        <v>46.428571428571431</v>
      </c>
      <c r="S3415" s="12" t="s">
        <v>8316</v>
      </c>
      <c r="T3415" t="s">
        <v>8317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7">
        <v>3000</v>
      </c>
      <c r="E3416">
        <v>3105</v>
      </c>
      <c r="F3416" t="s">
        <v>8219</v>
      </c>
      <c r="G3416" t="s">
        <v>8224</v>
      </c>
      <c r="H3416" t="s">
        <v>8246</v>
      </c>
      <c r="I3416" s="9">
        <v>1480579140</v>
      </c>
      <c r="J3416">
        <v>1478030325</v>
      </c>
      <c r="K3416" t="b">
        <v>0</v>
      </c>
      <c r="L3416">
        <v>44</v>
      </c>
      <c r="M3416" t="b">
        <v>1</v>
      </c>
      <c r="N3416" s="11">
        <f t="shared" si="214"/>
        <v>103.49999999999999</v>
      </c>
      <c r="O3416" s="22">
        <f t="shared" si="212"/>
        <v>42675.832465277781</v>
      </c>
      <c r="P3416" s="18">
        <f t="shared" si="213"/>
        <v>42705.332638888889</v>
      </c>
      <c r="Q3416" t="s">
        <v>8271</v>
      </c>
      <c r="R3416" s="7">
        <f t="shared" si="215"/>
        <v>70.568181818181813</v>
      </c>
      <c r="S3416" s="12" t="s">
        <v>8316</v>
      </c>
      <c r="T3416" t="s">
        <v>8317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7">
        <v>200</v>
      </c>
      <c r="E3417">
        <v>200</v>
      </c>
      <c r="F3417" t="s">
        <v>8219</v>
      </c>
      <c r="G3417" t="s">
        <v>8224</v>
      </c>
      <c r="H3417" t="s">
        <v>8246</v>
      </c>
      <c r="I3417" s="9">
        <v>1460935800</v>
      </c>
      <c r="J3417">
        <v>1459999656</v>
      </c>
      <c r="K3417" t="b">
        <v>0</v>
      </c>
      <c r="L3417">
        <v>9</v>
      </c>
      <c r="M3417" t="b">
        <v>1</v>
      </c>
      <c r="N3417" s="11">
        <f t="shared" si="214"/>
        <v>100</v>
      </c>
      <c r="O3417" s="22">
        <f t="shared" si="212"/>
        <v>42467.144166666665</v>
      </c>
      <c r="P3417" s="18">
        <f t="shared" si="213"/>
        <v>42477.979166666672</v>
      </c>
      <c r="Q3417" t="s">
        <v>8271</v>
      </c>
      <c r="R3417" s="7">
        <f t="shared" si="215"/>
        <v>22.222222222222221</v>
      </c>
      <c r="S3417" s="12" t="s">
        <v>8316</v>
      </c>
      <c r="T3417" t="s">
        <v>8317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7">
        <v>4000</v>
      </c>
      <c r="E3418">
        <v>4784</v>
      </c>
      <c r="F3418" t="s">
        <v>8219</v>
      </c>
      <c r="G3418" t="s">
        <v>8225</v>
      </c>
      <c r="H3418" t="s">
        <v>8247</v>
      </c>
      <c r="I3418" s="9">
        <v>1429813800</v>
      </c>
      <c r="J3418">
        <v>1427363645</v>
      </c>
      <c r="K3418" t="b">
        <v>0</v>
      </c>
      <c r="L3418">
        <v>30</v>
      </c>
      <c r="M3418" t="b">
        <v>1</v>
      </c>
      <c r="N3418" s="11">
        <f t="shared" si="214"/>
        <v>119.6</v>
      </c>
      <c r="O3418" s="22">
        <f t="shared" si="212"/>
        <v>42089.412557870368</v>
      </c>
      <c r="P3418" s="18">
        <f t="shared" si="213"/>
        <v>42117.770833333328</v>
      </c>
      <c r="Q3418" t="s">
        <v>8271</v>
      </c>
      <c r="R3418" s="7">
        <f t="shared" si="215"/>
        <v>159.46666666666667</v>
      </c>
      <c r="S3418" s="12" t="s">
        <v>8316</v>
      </c>
      <c r="T3418" t="s">
        <v>8317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7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>
        <f t="shared" si="214"/>
        <v>100.00058823529412</v>
      </c>
      <c r="O3419" s="22">
        <f t="shared" si="212"/>
        <v>41894.91375</v>
      </c>
      <c r="P3419" s="18">
        <f t="shared" si="213"/>
        <v>41938.029861111114</v>
      </c>
      <c r="Q3419" t="s">
        <v>8271</v>
      </c>
      <c r="R3419" s="7">
        <f t="shared" si="215"/>
        <v>37.777999999999999</v>
      </c>
      <c r="S3419" s="12" t="s">
        <v>8316</v>
      </c>
      <c r="T3419" t="s">
        <v>8317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7">
        <v>4000</v>
      </c>
      <c r="E3420">
        <v>4035</v>
      </c>
      <c r="F3420" t="s">
        <v>8219</v>
      </c>
      <c r="G3420" t="s">
        <v>8224</v>
      </c>
      <c r="H3420" t="s">
        <v>8246</v>
      </c>
      <c r="I3420" s="9">
        <v>1400875307</v>
      </c>
      <c r="J3420">
        <v>1398283307</v>
      </c>
      <c r="K3420" t="b">
        <v>0</v>
      </c>
      <c r="L3420">
        <v>56</v>
      </c>
      <c r="M3420" t="b">
        <v>1</v>
      </c>
      <c r="N3420" s="11">
        <f t="shared" si="214"/>
        <v>100.875</v>
      </c>
      <c r="O3420" s="22">
        <f t="shared" si="212"/>
        <v>41752.83457175926</v>
      </c>
      <c r="P3420" s="18">
        <f t="shared" si="213"/>
        <v>41782.83457175926</v>
      </c>
      <c r="Q3420" t="s">
        <v>8271</v>
      </c>
      <c r="R3420" s="7">
        <f t="shared" si="215"/>
        <v>72.053571428571431</v>
      </c>
      <c r="S3420" s="12" t="s">
        <v>8316</v>
      </c>
      <c r="T3420" t="s">
        <v>8317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7">
        <v>2750</v>
      </c>
      <c r="E3421">
        <v>2930</v>
      </c>
      <c r="F3421" t="s">
        <v>8219</v>
      </c>
      <c r="G3421" t="s">
        <v>8241</v>
      </c>
      <c r="H3421" t="s">
        <v>8249</v>
      </c>
      <c r="I3421" s="9">
        <v>1459978200</v>
      </c>
      <c r="J3421">
        <v>1458416585</v>
      </c>
      <c r="K3421" t="b">
        <v>0</v>
      </c>
      <c r="L3421">
        <v>46</v>
      </c>
      <c r="M3421" t="b">
        <v>1</v>
      </c>
      <c r="N3421" s="11">
        <f t="shared" si="214"/>
        <v>106.54545454545455</v>
      </c>
      <c r="O3421" s="22">
        <f t="shared" si="212"/>
        <v>42448.821585648147</v>
      </c>
      <c r="P3421" s="18">
        <f t="shared" si="213"/>
        <v>42466.895833333328</v>
      </c>
      <c r="Q3421" t="s">
        <v>8271</v>
      </c>
      <c r="R3421" s="7">
        <f t="shared" si="215"/>
        <v>63.695652173913047</v>
      </c>
      <c r="S3421" s="12" t="s">
        <v>8316</v>
      </c>
      <c r="T3421" t="s">
        <v>8317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7">
        <v>700</v>
      </c>
      <c r="E3422">
        <v>966</v>
      </c>
      <c r="F3422" t="s">
        <v>8219</v>
      </c>
      <c r="G3422" t="s">
        <v>8225</v>
      </c>
      <c r="H3422" t="s">
        <v>8247</v>
      </c>
      <c r="I3422" s="9">
        <v>1455408000</v>
      </c>
      <c r="J3422">
        <v>1454638202</v>
      </c>
      <c r="K3422" t="b">
        <v>0</v>
      </c>
      <c r="L3422">
        <v>34</v>
      </c>
      <c r="M3422" t="b">
        <v>1</v>
      </c>
      <c r="N3422" s="11">
        <f t="shared" si="214"/>
        <v>138</v>
      </c>
      <c r="O3422" s="22">
        <f t="shared" si="212"/>
        <v>42405.090300925927</v>
      </c>
      <c r="P3422" s="18">
        <f t="shared" si="213"/>
        <v>42414</v>
      </c>
      <c r="Q3422" t="s">
        <v>8271</v>
      </c>
      <c r="R3422" s="7">
        <f t="shared" si="215"/>
        <v>28.411764705882351</v>
      </c>
      <c r="S3422" s="12" t="s">
        <v>8316</v>
      </c>
      <c r="T3422" t="s">
        <v>8317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7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9">
        <v>1425495563</v>
      </c>
      <c r="J3423">
        <v>1422903563</v>
      </c>
      <c r="K3423" t="b">
        <v>0</v>
      </c>
      <c r="L3423">
        <v>98</v>
      </c>
      <c r="M3423" t="b">
        <v>1</v>
      </c>
      <c r="N3423" s="11">
        <f t="shared" si="214"/>
        <v>101.15</v>
      </c>
      <c r="O3423" s="22">
        <f t="shared" si="212"/>
        <v>42037.791238425925</v>
      </c>
      <c r="P3423" s="18">
        <f t="shared" si="213"/>
        <v>42067.791238425925</v>
      </c>
      <c r="Q3423" t="s">
        <v>8271</v>
      </c>
      <c r="R3423" s="7">
        <f t="shared" si="215"/>
        <v>103.21428571428571</v>
      </c>
      <c r="S3423" s="12" t="s">
        <v>8316</v>
      </c>
      <c r="T3423" t="s">
        <v>8317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7">
        <v>3000</v>
      </c>
      <c r="E3424">
        <v>3273</v>
      </c>
      <c r="F3424" t="s">
        <v>8219</v>
      </c>
      <c r="G3424" t="s">
        <v>8225</v>
      </c>
      <c r="H3424" t="s">
        <v>8247</v>
      </c>
      <c r="I3424" s="9">
        <v>1450051200</v>
      </c>
      <c r="J3424">
        <v>1447594176</v>
      </c>
      <c r="K3424" t="b">
        <v>0</v>
      </c>
      <c r="L3424">
        <v>46</v>
      </c>
      <c r="M3424" t="b">
        <v>1</v>
      </c>
      <c r="N3424" s="11">
        <f t="shared" si="214"/>
        <v>109.1</v>
      </c>
      <c r="O3424" s="22">
        <f t="shared" si="212"/>
        <v>42323.562222222223</v>
      </c>
      <c r="P3424" s="18">
        <f t="shared" si="213"/>
        <v>42352</v>
      </c>
      <c r="Q3424" t="s">
        <v>8271</v>
      </c>
      <c r="R3424" s="7">
        <f t="shared" si="215"/>
        <v>71.152173913043484</v>
      </c>
      <c r="S3424" s="12" t="s">
        <v>8316</v>
      </c>
      <c r="T3424" t="s">
        <v>8317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7">
        <v>250</v>
      </c>
      <c r="E3425">
        <v>350</v>
      </c>
      <c r="F3425" t="s">
        <v>8219</v>
      </c>
      <c r="G3425" t="s">
        <v>8224</v>
      </c>
      <c r="H3425" t="s">
        <v>8246</v>
      </c>
      <c r="I3425" s="9">
        <v>1429912341</v>
      </c>
      <c r="J3425">
        <v>1427320341</v>
      </c>
      <c r="K3425" t="b">
        <v>0</v>
      </c>
      <c r="L3425">
        <v>10</v>
      </c>
      <c r="M3425" t="b">
        <v>1</v>
      </c>
      <c r="N3425" s="11">
        <f t="shared" si="214"/>
        <v>140</v>
      </c>
      <c r="O3425" s="22">
        <f t="shared" si="212"/>
        <v>42088.911354166667</v>
      </c>
      <c r="P3425" s="18">
        <f t="shared" si="213"/>
        <v>42118.911354166667</v>
      </c>
      <c r="Q3425" t="s">
        <v>8271</v>
      </c>
      <c r="R3425" s="7">
        <f t="shared" si="215"/>
        <v>35</v>
      </c>
      <c r="S3425" s="12" t="s">
        <v>8316</v>
      </c>
      <c r="T3425" t="s">
        <v>8317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7">
        <v>6000</v>
      </c>
      <c r="E3426">
        <v>6215</v>
      </c>
      <c r="F3426" t="s">
        <v>8219</v>
      </c>
      <c r="G3426" t="s">
        <v>8224</v>
      </c>
      <c r="H3426" t="s">
        <v>8246</v>
      </c>
      <c r="I3426" s="9">
        <v>1423119540</v>
      </c>
      <c r="J3426">
        <v>1421252084</v>
      </c>
      <c r="K3426" t="b">
        <v>0</v>
      </c>
      <c r="L3426">
        <v>76</v>
      </c>
      <c r="M3426" t="b">
        <v>1</v>
      </c>
      <c r="N3426" s="11">
        <f t="shared" si="214"/>
        <v>103.58333333333334</v>
      </c>
      <c r="O3426" s="22">
        <f t="shared" si="212"/>
        <v>42018.676898148144</v>
      </c>
      <c r="P3426" s="18">
        <f t="shared" si="213"/>
        <v>42040.290972222225</v>
      </c>
      <c r="Q3426" t="s">
        <v>8271</v>
      </c>
      <c r="R3426" s="7">
        <f t="shared" si="215"/>
        <v>81.776315789473685</v>
      </c>
      <c r="S3426" s="12" t="s">
        <v>8316</v>
      </c>
      <c r="T3426" t="s">
        <v>8317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9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>
        <f t="shared" si="214"/>
        <v>102.97033333333331</v>
      </c>
      <c r="O3427" s="22">
        <f t="shared" si="212"/>
        <v>41884.617314814815</v>
      </c>
      <c r="P3427" s="18">
        <f t="shared" si="213"/>
        <v>41916.617314814815</v>
      </c>
      <c r="Q3427" t="s">
        <v>8271</v>
      </c>
      <c r="R3427" s="7">
        <f t="shared" si="215"/>
        <v>297.02980769230766</v>
      </c>
      <c r="S3427" s="12" t="s">
        <v>8316</v>
      </c>
      <c r="T3427" t="s">
        <v>8317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7">
        <v>3750</v>
      </c>
      <c r="E3428">
        <v>4055</v>
      </c>
      <c r="F3428" t="s">
        <v>8219</v>
      </c>
      <c r="G3428" t="s">
        <v>8224</v>
      </c>
      <c r="H3428" t="s">
        <v>8246</v>
      </c>
      <c r="I3428" s="9">
        <v>1411264800</v>
      </c>
      <c r="J3428">
        <v>1409620903</v>
      </c>
      <c r="K3428" t="b">
        <v>0</v>
      </c>
      <c r="L3428">
        <v>87</v>
      </c>
      <c r="M3428" t="b">
        <v>1</v>
      </c>
      <c r="N3428" s="11">
        <f t="shared" si="214"/>
        <v>108.13333333333333</v>
      </c>
      <c r="O3428" s="22">
        <f t="shared" si="212"/>
        <v>41884.056747685187</v>
      </c>
      <c r="P3428" s="18">
        <f t="shared" si="213"/>
        <v>41903.083333333336</v>
      </c>
      <c r="Q3428" t="s">
        <v>8271</v>
      </c>
      <c r="R3428" s="7">
        <f t="shared" si="215"/>
        <v>46.609195402298852</v>
      </c>
      <c r="S3428" s="12" t="s">
        <v>8316</v>
      </c>
      <c r="T3428" t="s">
        <v>8317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7">
        <v>1500</v>
      </c>
      <c r="E3429">
        <v>1500</v>
      </c>
      <c r="F3429" t="s">
        <v>8219</v>
      </c>
      <c r="G3429" t="s">
        <v>8225</v>
      </c>
      <c r="H3429" t="s">
        <v>8247</v>
      </c>
      <c r="I3429" s="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>
        <f t="shared" si="214"/>
        <v>100</v>
      </c>
      <c r="O3429" s="22">
        <f t="shared" si="212"/>
        <v>41792.645277777774</v>
      </c>
      <c r="P3429" s="18">
        <f t="shared" si="213"/>
        <v>41822.645277777774</v>
      </c>
      <c r="Q3429" t="s">
        <v>8271</v>
      </c>
      <c r="R3429" s="7">
        <f t="shared" si="215"/>
        <v>51.724137931034484</v>
      </c>
      <c r="S3429" s="12" t="s">
        <v>8316</v>
      </c>
      <c r="T3429" t="s">
        <v>8317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7">
        <v>2000</v>
      </c>
      <c r="E3430">
        <v>2055</v>
      </c>
      <c r="F3430" t="s">
        <v>8219</v>
      </c>
      <c r="G3430" t="s">
        <v>8225</v>
      </c>
      <c r="H3430" t="s">
        <v>8247</v>
      </c>
      <c r="I3430" s="9">
        <v>1425142800</v>
      </c>
      <c r="J3430">
        <v>1422983847</v>
      </c>
      <c r="K3430" t="b">
        <v>0</v>
      </c>
      <c r="L3430">
        <v>51</v>
      </c>
      <c r="M3430" t="b">
        <v>1</v>
      </c>
      <c r="N3430" s="11">
        <f t="shared" si="214"/>
        <v>102.75000000000001</v>
      </c>
      <c r="O3430" s="22">
        <f t="shared" si="212"/>
        <v>42038.720451388886</v>
      </c>
      <c r="P3430" s="18">
        <f t="shared" si="213"/>
        <v>42063.708333333328</v>
      </c>
      <c r="Q3430" t="s">
        <v>8271</v>
      </c>
      <c r="R3430" s="7">
        <f t="shared" si="215"/>
        <v>40.294117647058826</v>
      </c>
      <c r="S3430" s="12" t="s">
        <v>8316</v>
      </c>
      <c r="T3430" t="s">
        <v>8317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7">
        <v>150</v>
      </c>
      <c r="E3431">
        <v>195</v>
      </c>
      <c r="F3431" t="s">
        <v>8219</v>
      </c>
      <c r="G3431" t="s">
        <v>8225</v>
      </c>
      <c r="H3431" t="s">
        <v>8247</v>
      </c>
      <c r="I3431" s="9">
        <v>1478046661</v>
      </c>
      <c r="J3431">
        <v>1476837061</v>
      </c>
      <c r="K3431" t="b">
        <v>0</v>
      </c>
      <c r="L3431">
        <v>12</v>
      </c>
      <c r="M3431" t="b">
        <v>1</v>
      </c>
      <c r="N3431" s="11">
        <f t="shared" si="214"/>
        <v>130</v>
      </c>
      <c r="O3431" s="22">
        <f t="shared" si="212"/>
        <v>42662.021539351852</v>
      </c>
      <c r="P3431" s="18">
        <f t="shared" si="213"/>
        <v>42676.021539351852</v>
      </c>
      <c r="Q3431" t="s">
        <v>8271</v>
      </c>
      <c r="R3431" s="7">
        <f t="shared" si="215"/>
        <v>16.25</v>
      </c>
      <c r="S3431" s="12" t="s">
        <v>8316</v>
      </c>
      <c r="T3431" t="s">
        <v>8317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7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9">
        <v>1406760101</v>
      </c>
      <c r="J3432">
        <v>1404168101</v>
      </c>
      <c r="K3432" t="b">
        <v>0</v>
      </c>
      <c r="L3432">
        <v>72</v>
      </c>
      <c r="M3432" t="b">
        <v>1</v>
      </c>
      <c r="N3432" s="11">
        <f t="shared" si="214"/>
        <v>108.54949999999999</v>
      </c>
      <c r="O3432" s="22">
        <f t="shared" si="212"/>
        <v>41820.945613425924</v>
      </c>
      <c r="P3432" s="18">
        <f t="shared" si="213"/>
        <v>41850.945613425924</v>
      </c>
      <c r="Q3432" t="s">
        <v>8271</v>
      </c>
      <c r="R3432" s="7">
        <f t="shared" si="215"/>
        <v>30.152638888888887</v>
      </c>
      <c r="S3432" s="12" t="s">
        <v>8316</v>
      </c>
      <c r="T3432" t="s">
        <v>8317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7">
        <v>2000</v>
      </c>
      <c r="E3433">
        <v>2000</v>
      </c>
      <c r="F3433" t="s">
        <v>8219</v>
      </c>
      <c r="G3433" t="s">
        <v>8224</v>
      </c>
      <c r="H3433" t="s">
        <v>8246</v>
      </c>
      <c r="I3433" s="9">
        <v>1408383153</v>
      </c>
      <c r="J3433">
        <v>1405791153</v>
      </c>
      <c r="K3433" t="b">
        <v>0</v>
      </c>
      <c r="L3433">
        <v>21</v>
      </c>
      <c r="M3433" t="b">
        <v>1</v>
      </c>
      <c r="N3433" s="11">
        <f t="shared" si="214"/>
        <v>100</v>
      </c>
      <c r="O3433" s="22">
        <f t="shared" si="212"/>
        <v>41839.730937500004</v>
      </c>
      <c r="P3433" s="18">
        <f t="shared" si="213"/>
        <v>41869.730937500004</v>
      </c>
      <c r="Q3433" t="s">
        <v>8271</v>
      </c>
      <c r="R3433" s="7">
        <f t="shared" si="215"/>
        <v>95.238095238095241</v>
      </c>
      <c r="S3433" s="12" t="s">
        <v>8316</v>
      </c>
      <c r="T3433" t="s">
        <v>8317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7">
        <v>2000</v>
      </c>
      <c r="E3434">
        <v>2193</v>
      </c>
      <c r="F3434" t="s">
        <v>8219</v>
      </c>
      <c r="G3434" t="s">
        <v>8224</v>
      </c>
      <c r="H3434" t="s">
        <v>8246</v>
      </c>
      <c r="I3434" s="9">
        <v>1454709600</v>
      </c>
      <c r="J3434">
        <v>1452520614</v>
      </c>
      <c r="K3434" t="b">
        <v>0</v>
      </c>
      <c r="L3434">
        <v>42</v>
      </c>
      <c r="M3434" t="b">
        <v>1</v>
      </c>
      <c r="N3434" s="11">
        <f t="shared" si="214"/>
        <v>109.65</v>
      </c>
      <c r="O3434" s="22">
        <f t="shared" si="212"/>
        <v>42380.581180555557</v>
      </c>
      <c r="P3434" s="18">
        <f t="shared" si="213"/>
        <v>42405.916666666672</v>
      </c>
      <c r="Q3434" t="s">
        <v>8271</v>
      </c>
      <c r="R3434" s="7">
        <f t="shared" si="215"/>
        <v>52.214285714285715</v>
      </c>
      <c r="S3434" s="12" t="s">
        <v>8316</v>
      </c>
      <c r="T3434" t="s">
        <v>8317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7">
        <v>9500</v>
      </c>
      <c r="E3435">
        <v>9525</v>
      </c>
      <c r="F3435" t="s">
        <v>8219</v>
      </c>
      <c r="G3435" t="s">
        <v>8224</v>
      </c>
      <c r="H3435" t="s">
        <v>8246</v>
      </c>
      <c r="I3435" s="9">
        <v>1402974000</v>
      </c>
      <c r="J3435">
        <v>1400290255</v>
      </c>
      <c r="K3435" t="b">
        <v>0</v>
      </c>
      <c r="L3435">
        <v>71</v>
      </c>
      <c r="M3435" t="b">
        <v>1</v>
      </c>
      <c r="N3435" s="11">
        <f t="shared" si="214"/>
        <v>100.26315789473684</v>
      </c>
      <c r="O3435" s="22">
        <f t="shared" si="212"/>
        <v>41776.063136574077</v>
      </c>
      <c r="P3435" s="18">
        <f t="shared" si="213"/>
        <v>41807.125</v>
      </c>
      <c r="Q3435" t="s">
        <v>8271</v>
      </c>
      <c r="R3435" s="7">
        <f t="shared" si="215"/>
        <v>134.1549295774648</v>
      </c>
      <c r="S3435" s="12" t="s">
        <v>8316</v>
      </c>
      <c r="T3435" t="s">
        <v>8317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7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9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>
        <f t="shared" si="214"/>
        <v>105.55000000000001</v>
      </c>
      <c r="O3436" s="22">
        <f t="shared" si="212"/>
        <v>41800.380428240744</v>
      </c>
      <c r="P3436" s="18">
        <f t="shared" si="213"/>
        <v>41830.380428240744</v>
      </c>
      <c r="Q3436" t="s">
        <v>8271</v>
      </c>
      <c r="R3436" s="7">
        <f t="shared" si="215"/>
        <v>62.827380952380949</v>
      </c>
      <c r="S3436" s="12" t="s">
        <v>8316</v>
      </c>
      <c r="T3436" t="s">
        <v>8317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7">
        <v>1000</v>
      </c>
      <c r="E3437">
        <v>1120</v>
      </c>
      <c r="F3437" t="s">
        <v>8219</v>
      </c>
      <c r="G3437" t="s">
        <v>8224</v>
      </c>
      <c r="H3437" t="s">
        <v>8246</v>
      </c>
      <c r="I3437" s="9">
        <v>1470538800</v>
      </c>
      <c r="J3437">
        <v>1469112493</v>
      </c>
      <c r="K3437" t="b">
        <v>0</v>
      </c>
      <c r="L3437">
        <v>19</v>
      </c>
      <c r="M3437" t="b">
        <v>1</v>
      </c>
      <c r="N3437" s="11">
        <f t="shared" si="214"/>
        <v>112.00000000000001</v>
      </c>
      <c r="O3437" s="22">
        <f t="shared" si="212"/>
        <v>42572.61681712963</v>
      </c>
      <c r="P3437" s="18">
        <f t="shared" si="213"/>
        <v>42589.125</v>
      </c>
      <c r="Q3437" t="s">
        <v>8271</v>
      </c>
      <c r="R3437" s="7">
        <f t="shared" si="215"/>
        <v>58.94736842105263</v>
      </c>
      <c r="S3437" s="12" t="s">
        <v>8316</v>
      </c>
      <c r="T3437" t="s">
        <v>8317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7">
        <v>5000</v>
      </c>
      <c r="E3438">
        <v>5295</v>
      </c>
      <c r="F3438" t="s">
        <v>8219</v>
      </c>
      <c r="G3438" t="s">
        <v>8224</v>
      </c>
      <c r="H3438" t="s">
        <v>8246</v>
      </c>
      <c r="I3438" s="9">
        <v>1408638480</v>
      </c>
      <c r="J3438">
        <v>1406811593</v>
      </c>
      <c r="K3438" t="b">
        <v>0</v>
      </c>
      <c r="L3438">
        <v>37</v>
      </c>
      <c r="M3438" t="b">
        <v>1</v>
      </c>
      <c r="N3438" s="11">
        <f t="shared" si="214"/>
        <v>105.89999999999999</v>
      </c>
      <c r="O3438" s="22">
        <f t="shared" si="212"/>
        <v>41851.541585648149</v>
      </c>
      <c r="P3438" s="18">
        <f t="shared" si="213"/>
        <v>41872.686111111114</v>
      </c>
      <c r="Q3438" t="s">
        <v>8271</v>
      </c>
      <c r="R3438" s="7">
        <f t="shared" si="215"/>
        <v>143.1081081081081</v>
      </c>
      <c r="S3438" s="12" t="s">
        <v>8316</v>
      </c>
      <c r="T3438" t="s">
        <v>8317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7">
        <v>3000</v>
      </c>
      <c r="E3439">
        <v>3030</v>
      </c>
      <c r="F3439" t="s">
        <v>8219</v>
      </c>
      <c r="G3439" t="s">
        <v>8224</v>
      </c>
      <c r="H3439" t="s">
        <v>8246</v>
      </c>
      <c r="I3439" s="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>
        <f t="shared" si="214"/>
        <v>101</v>
      </c>
      <c r="O3439" s="22">
        <f t="shared" si="212"/>
        <v>42205.710879629631</v>
      </c>
      <c r="P3439" s="18">
        <f t="shared" si="213"/>
        <v>42235.710879629631</v>
      </c>
      <c r="Q3439" t="s">
        <v>8271</v>
      </c>
      <c r="R3439" s="7">
        <f t="shared" si="215"/>
        <v>84.166666666666671</v>
      </c>
      <c r="S3439" s="12" t="s">
        <v>8316</v>
      </c>
      <c r="T3439" t="s">
        <v>8317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7">
        <v>2500</v>
      </c>
      <c r="E3440">
        <v>2605</v>
      </c>
      <c r="F3440" t="s">
        <v>8219</v>
      </c>
      <c r="G3440" t="s">
        <v>8225</v>
      </c>
      <c r="H3440" t="s">
        <v>8247</v>
      </c>
      <c r="I3440" s="9">
        <v>1430600400</v>
      </c>
      <c r="J3440">
        <v>1428358567</v>
      </c>
      <c r="K3440" t="b">
        <v>0</v>
      </c>
      <c r="L3440">
        <v>14</v>
      </c>
      <c r="M3440" t="b">
        <v>1</v>
      </c>
      <c r="N3440" s="11">
        <f t="shared" si="214"/>
        <v>104.2</v>
      </c>
      <c r="O3440" s="22">
        <f t="shared" si="212"/>
        <v>42100.927858796291</v>
      </c>
      <c r="P3440" s="18">
        <f t="shared" si="213"/>
        <v>42126.875</v>
      </c>
      <c r="Q3440" t="s">
        <v>8271</v>
      </c>
      <c r="R3440" s="7">
        <f t="shared" si="215"/>
        <v>186.07142857142858</v>
      </c>
      <c r="S3440" s="12" t="s">
        <v>8316</v>
      </c>
      <c r="T3440" t="s">
        <v>8317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7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9">
        <v>1453179540</v>
      </c>
      <c r="J3441">
        <v>1452030730</v>
      </c>
      <c r="K3441" t="b">
        <v>0</v>
      </c>
      <c r="L3441">
        <v>18</v>
      </c>
      <c r="M3441" t="b">
        <v>1</v>
      </c>
      <c r="N3441" s="11">
        <f t="shared" si="214"/>
        <v>134.67833333333334</v>
      </c>
      <c r="O3441" s="22">
        <f t="shared" si="212"/>
        <v>42374.911226851851</v>
      </c>
      <c r="P3441" s="18">
        <f t="shared" si="213"/>
        <v>42388.207638888889</v>
      </c>
      <c r="Q3441" t="s">
        <v>8271</v>
      </c>
      <c r="R3441" s="7">
        <f t="shared" si="215"/>
        <v>89.785555555555561</v>
      </c>
      <c r="S3441" s="12" t="s">
        <v>8316</v>
      </c>
      <c r="T3441" t="s">
        <v>8317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7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9">
        <v>1405095300</v>
      </c>
      <c r="J3442">
        <v>1403146628</v>
      </c>
      <c r="K3442" t="b">
        <v>0</v>
      </c>
      <c r="L3442">
        <v>82</v>
      </c>
      <c r="M3442" t="b">
        <v>1</v>
      </c>
      <c r="N3442" s="11">
        <f t="shared" si="214"/>
        <v>105.2184</v>
      </c>
      <c r="O3442" s="22">
        <f t="shared" si="212"/>
        <v>41809.12300925926</v>
      </c>
      <c r="P3442" s="18">
        <f t="shared" si="213"/>
        <v>41831.677083333336</v>
      </c>
      <c r="Q3442" t="s">
        <v>8271</v>
      </c>
      <c r="R3442" s="7">
        <f t="shared" si="215"/>
        <v>64.157560975609755</v>
      </c>
      <c r="S3442" s="12" t="s">
        <v>8316</v>
      </c>
      <c r="T3442" t="s">
        <v>8317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7">
        <v>2500</v>
      </c>
      <c r="E3443">
        <v>2565</v>
      </c>
      <c r="F3443" t="s">
        <v>8219</v>
      </c>
      <c r="G3443" t="s">
        <v>8224</v>
      </c>
      <c r="H3443" t="s">
        <v>8246</v>
      </c>
      <c r="I3443" s="9">
        <v>1447445820</v>
      </c>
      <c r="J3443">
        <v>1445077121</v>
      </c>
      <c r="K3443" t="b">
        <v>0</v>
      </c>
      <c r="L3443">
        <v>43</v>
      </c>
      <c r="M3443" t="b">
        <v>1</v>
      </c>
      <c r="N3443" s="11">
        <f t="shared" si="214"/>
        <v>102.60000000000001</v>
      </c>
      <c r="O3443" s="22">
        <f t="shared" si="212"/>
        <v>42294.429641203707</v>
      </c>
      <c r="P3443" s="18">
        <f t="shared" si="213"/>
        <v>42321.845138888893</v>
      </c>
      <c r="Q3443" t="s">
        <v>8271</v>
      </c>
      <c r="R3443" s="7">
        <f t="shared" si="215"/>
        <v>59.651162790697676</v>
      </c>
      <c r="S3443" s="12" t="s">
        <v>8316</v>
      </c>
      <c r="T3443" t="s">
        <v>8317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7">
        <v>250</v>
      </c>
      <c r="E3444">
        <v>250</v>
      </c>
      <c r="F3444" t="s">
        <v>8219</v>
      </c>
      <c r="G3444" t="s">
        <v>8224</v>
      </c>
      <c r="H3444" t="s">
        <v>8246</v>
      </c>
      <c r="I3444" s="9">
        <v>1433016672</v>
      </c>
      <c r="J3444">
        <v>1430424672</v>
      </c>
      <c r="K3444" t="b">
        <v>0</v>
      </c>
      <c r="L3444">
        <v>8</v>
      </c>
      <c r="M3444" t="b">
        <v>1</v>
      </c>
      <c r="N3444" s="11">
        <f t="shared" si="214"/>
        <v>100</v>
      </c>
      <c r="O3444" s="22">
        <f t="shared" si="212"/>
        <v>42124.841111111105</v>
      </c>
      <c r="P3444" s="18">
        <f t="shared" si="213"/>
        <v>42154.841111111105</v>
      </c>
      <c r="Q3444" t="s">
        <v>8271</v>
      </c>
      <c r="R3444" s="7">
        <f t="shared" si="215"/>
        <v>31.25</v>
      </c>
      <c r="S3444" s="12" t="s">
        <v>8316</v>
      </c>
      <c r="T3444" t="s">
        <v>8317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7">
        <v>1000</v>
      </c>
      <c r="E3445">
        <v>1855</v>
      </c>
      <c r="F3445" t="s">
        <v>8219</v>
      </c>
      <c r="G3445" t="s">
        <v>8224</v>
      </c>
      <c r="H3445" t="s">
        <v>8246</v>
      </c>
      <c r="I3445" s="9">
        <v>1410266146</v>
      </c>
      <c r="J3445">
        <v>1407674146</v>
      </c>
      <c r="K3445" t="b">
        <v>0</v>
      </c>
      <c r="L3445">
        <v>45</v>
      </c>
      <c r="M3445" t="b">
        <v>1</v>
      </c>
      <c r="N3445" s="11">
        <f t="shared" si="214"/>
        <v>185.5</v>
      </c>
      <c r="O3445" s="22">
        <f t="shared" si="212"/>
        <v>41861.524837962963</v>
      </c>
      <c r="P3445" s="18">
        <f t="shared" si="213"/>
        <v>41891.524837962963</v>
      </c>
      <c r="Q3445" t="s">
        <v>8271</v>
      </c>
      <c r="R3445" s="7">
        <f t="shared" si="215"/>
        <v>41.222222222222221</v>
      </c>
      <c r="S3445" s="12" t="s">
        <v>8316</v>
      </c>
      <c r="T3445" t="s">
        <v>8317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7">
        <v>300</v>
      </c>
      <c r="E3446">
        <v>867</v>
      </c>
      <c r="F3446" t="s">
        <v>8219</v>
      </c>
      <c r="G3446" t="s">
        <v>8226</v>
      </c>
      <c r="H3446" t="s">
        <v>8248</v>
      </c>
      <c r="I3446" s="9">
        <v>1465394340</v>
      </c>
      <c r="J3446">
        <v>1464677986</v>
      </c>
      <c r="K3446" t="b">
        <v>0</v>
      </c>
      <c r="L3446">
        <v>20</v>
      </c>
      <c r="M3446" t="b">
        <v>1</v>
      </c>
      <c r="N3446" s="11">
        <f t="shared" si="214"/>
        <v>289</v>
      </c>
      <c r="O3446" s="22">
        <f t="shared" si="212"/>
        <v>42521.291504629626</v>
      </c>
      <c r="P3446" s="18">
        <f t="shared" si="213"/>
        <v>42529.582638888889</v>
      </c>
      <c r="Q3446" t="s">
        <v>8271</v>
      </c>
      <c r="R3446" s="7">
        <f t="shared" si="215"/>
        <v>43.35</v>
      </c>
      <c r="S3446" s="12" t="s">
        <v>8316</v>
      </c>
      <c r="T3446" t="s">
        <v>8317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7">
        <v>2000</v>
      </c>
      <c r="E3447">
        <v>2000</v>
      </c>
      <c r="F3447" t="s">
        <v>8219</v>
      </c>
      <c r="G3447" t="s">
        <v>8225</v>
      </c>
      <c r="H3447" t="s">
        <v>8247</v>
      </c>
      <c r="I3447" s="9">
        <v>1445604236</v>
      </c>
      <c r="J3447">
        <v>1443185036</v>
      </c>
      <c r="K3447" t="b">
        <v>0</v>
      </c>
      <c r="L3447">
        <v>31</v>
      </c>
      <c r="M3447" t="b">
        <v>1</v>
      </c>
      <c r="N3447" s="11">
        <f t="shared" si="214"/>
        <v>100</v>
      </c>
      <c r="O3447" s="22">
        <f t="shared" si="212"/>
        <v>42272.530509259261</v>
      </c>
      <c r="P3447" s="18">
        <f t="shared" si="213"/>
        <v>42300.530509259261</v>
      </c>
      <c r="Q3447" t="s">
        <v>8271</v>
      </c>
      <c r="R3447" s="7">
        <f t="shared" si="215"/>
        <v>64.516129032258064</v>
      </c>
      <c r="S3447" s="12" t="s">
        <v>8316</v>
      </c>
      <c r="T3447" t="s">
        <v>8317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7">
        <v>1000</v>
      </c>
      <c r="E3448">
        <v>1082</v>
      </c>
      <c r="F3448" t="s">
        <v>8219</v>
      </c>
      <c r="G3448" t="s">
        <v>8225</v>
      </c>
      <c r="H3448" t="s">
        <v>8247</v>
      </c>
      <c r="I3448" s="9">
        <v>1423138800</v>
      </c>
      <c r="J3448">
        <v>1421092725</v>
      </c>
      <c r="K3448" t="b">
        <v>0</v>
      </c>
      <c r="L3448">
        <v>25</v>
      </c>
      <c r="M3448" t="b">
        <v>1</v>
      </c>
      <c r="N3448" s="11">
        <f t="shared" si="214"/>
        <v>108.2</v>
      </c>
      <c r="O3448" s="22">
        <f t="shared" si="212"/>
        <v>42016.832465277781</v>
      </c>
      <c r="P3448" s="18">
        <f t="shared" si="213"/>
        <v>42040.513888888891</v>
      </c>
      <c r="Q3448" t="s">
        <v>8271</v>
      </c>
      <c r="R3448" s="7">
        <f t="shared" si="215"/>
        <v>43.28</v>
      </c>
      <c r="S3448" s="12" t="s">
        <v>8316</v>
      </c>
      <c r="T3448" t="s">
        <v>8317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7">
        <v>1000</v>
      </c>
      <c r="E3449">
        <v>1078</v>
      </c>
      <c r="F3449" t="s">
        <v>8219</v>
      </c>
      <c r="G3449" t="s">
        <v>8224</v>
      </c>
      <c r="H3449" t="s">
        <v>8246</v>
      </c>
      <c r="I3449" s="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>
        <f t="shared" si="214"/>
        <v>107.80000000000001</v>
      </c>
      <c r="O3449" s="22">
        <f t="shared" si="212"/>
        <v>42402.889027777783</v>
      </c>
      <c r="P3449" s="18">
        <f t="shared" si="213"/>
        <v>42447.847361111111</v>
      </c>
      <c r="Q3449" t="s">
        <v>8271</v>
      </c>
      <c r="R3449" s="7">
        <f t="shared" si="215"/>
        <v>77</v>
      </c>
      <c r="S3449" s="12" t="s">
        <v>8316</v>
      </c>
      <c r="T3449" t="s">
        <v>8317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7">
        <v>2100</v>
      </c>
      <c r="E3450">
        <v>2305</v>
      </c>
      <c r="F3450" t="s">
        <v>8219</v>
      </c>
      <c r="G3450" t="s">
        <v>8224</v>
      </c>
      <c r="H3450" t="s">
        <v>8246</v>
      </c>
      <c r="I3450" s="9">
        <v>1418784689</v>
      </c>
      <c r="J3450">
        <v>1416192689</v>
      </c>
      <c r="K3450" t="b">
        <v>0</v>
      </c>
      <c r="L3450">
        <v>45</v>
      </c>
      <c r="M3450" t="b">
        <v>1</v>
      </c>
      <c r="N3450" s="11">
        <f t="shared" si="214"/>
        <v>109.76190476190477</v>
      </c>
      <c r="O3450" s="22">
        <f t="shared" si="212"/>
        <v>41960.119085648148</v>
      </c>
      <c r="P3450" s="18">
        <f t="shared" si="213"/>
        <v>41990.119085648148</v>
      </c>
      <c r="Q3450" t="s">
        <v>8271</v>
      </c>
      <c r="R3450" s="7">
        <f t="shared" si="215"/>
        <v>51.222222222222221</v>
      </c>
      <c r="S3450" s="12" t="s">
        <v>8316</v>
      </c>
      <c r="T3450" t="s">
        <v>8317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7">
        <v>800</v>
      </c>
      <c r="E3451">
        <v>1365</v>
      </c>
      <c r="F3451" t="s">
        <v>8219</v>
      </c>
      <c r="G3451" t="s">
        <v>8224</v>
      </c>
      <c r="H3451" t="s">
        <v>8246</v>
      </c>
      <c r="I3451" s="9">
        <v>1468036800</v>
      </c>
      <c r="J3451">
        <v>1465607738</v>
      </c>
      <c r="K3451" t="b">
        <v>0</v>
      </c>
      <c r="L3451">
        <v>20</v>
      </c>
      <c r="M3451" t="b">
        <v>1</v>
      </c>
      <c r="N3451" s="11">
        <f t="shared" si="214"/>
        <v>170.625</v>
      </c>
      <c r="O3451" s="22">
        <f t="shared" si="212"/>
        <v>42532.052523148144</v>
      </c>
      <c r="P3451" s="18">
        <f t="shared" si="213"/>
        <v>42560.166666666672</v>
      </c>
      <c r="Q3451" t="s">
        <v>8271</v>
      </c>
      <c r="R3451" s="7">
        <f t="shared" si="215"/>
        <v>68.25</v>
      </c>
      <c r="S3451" s="12" t="s">
        <v>8316</v>
      </c>
      <c r="T3451" t="s">
        <v>8317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7">
        <v>500</v>
      </c>
      <c r="E3452">
        <v>760</v>
      </c>
      <c r="F3452" t="s">
        <v>8219</v>
      </c>
      <c r="G3452" t="s">
        <v>8225</v>
      </c>
      <c r="H3452" t="s">
        <v>8247</v>
      </c>
      <c r="I3452" s="9">
        <v>1427990071</v>
      </c>
      <c r="J3452">
        <v>1422809671</v>
      </c>
      <c r="K3452" t="b">
        <v>0</v>
      </c>
      <c r="L3452">
        <v>39</v>
      </c>
      <c r="M3452" t="b">
        <v>1</v>
      </c>
      <c r="N3452" s="11">
        <f t="shared" si="214"/>
        <v>152</v>
      </c>
      <c r="O3452" s="22">
        <f t="shared" si="212"/>
        <v>42036.704525462963</v>
      </c>
      <c r="P3452" s="18">
        <f t="shared" si="213"/>
        <v>42096.662858796291</v>
      </c>
      <c r="Q3452" t="s">
        <v>8271</v>
      </c>
      <c r="R3452" s="7">
        <f t="shared" si="215"/>
        <v>19.487179487179485</v>
      </c>
      <c r="S3452" s="12" t="s">
        <v>8316</v>
      </c>
      <c r="T3452" t="s">
        <v>8317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7">
        <v>650</v>
      </c>
      <c r="E3453">
        <v>658</v>
      </c>
      <c r="F3453" t="s">
        <v>8219</v>
      </c>
      <c r="G3453" t="s">
        <v>8224</v>
      </c>
      <c r="H3453" t="s">
        <v>8246</v>
      </c>
      <c r="I3453" s="9">
        <v>1429636927</v>
      </c>
      <c r="J3453">
        <v>1427304127</v>
      </c>
      <c r="K3453" t="b">
        <v>0</v>
      </c>
      <c r="L3453">
        <v>16</v>
      </c>
      <c r="M3453" t="b">
        <v>1</v>
      </c>
      <c r="N3453" s="11">
        <f t="shared" si="214"/>
        <v>101.23076923076924</v>
      </c>
      <c r="O3453" s="22">
        <f t="shared" si="212"/>
        <v>42088.723692129628</v>
      </c>
      <c r="P3453" s="18">
        <f t="shared" si="213"/>
        <v>42115.723692129628</v>
      </c>
      <c r="Q3453" t="s">
        <v>8271</v>
      </c>
      <c r="R3453" s="7">
        <f t="shared" si="215"/>
        <v>41.125</v>
      </c>
      <c r="S3453" s="12" t="s">
        <v>8316</v>
      </c>
      <c r="T3453" t="s">
        <v>8317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7">
        <v>1000</v>
      </c>
      <c r="E3454">
        <v>1532</v>
      </c>
      <c r="F3454" t="s">
        <v>8219</v>
      </c>
      <c r="G3454" t="s">
        <v>8224</v>
      </c>
      <c r="H3454" t="s">
        <v>8246</v>
      </c>
      <c r="I3454" s="9">
        <v>1406087940</v>
      </c>
      <c r="J3454">
        <v>1404141626</v>
      </c>
      <c r="K3454" t="b">
        <v>0</v>
      </c>
      <c r="L3454">
        <v>37</v>
      </c>
      <c r="M3454" t="b">
        <v>1</v>
      </c>
      <c r="N3454" s="11">
        <f t="shared" si="214"/>
        <v>153.19999999999999</v>
      </c>
      <c r="O3454" s="22">
        <f t="shared" si="212"/>
        <v>41820.639189814814</v>
      </c>
      <c r="P3454" s="18">
        <f t="shared" si="213"/>
        <v>41843.165972222225</v>
      </c>
      <c r="Q3454" t="s">
        <v>8271</v>
      </c>
      <c r="R3454" s="7">
        <f t="shared" si="215"/>
        <v>41.405405405405403</v>
      </c>
      <c r="S3454" s="12" t="s">
        <v>8316</v>
      </c>
      <c r="T3454" t="s">
        <v>8317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7">
        <v>300</v>
      </c>
      <c r="E3455">
        <v>385</v>
      </c>
      <c r="F3455" t="s">
        <v>8219</v>
      </c>
      <c r="G3455" t="s">
        <v>8225</v>
      </c>
      <c r="H3455" t="s">
        <v>8247</v>
      </c>
      <c r="I3455" s="9">
        <v>1471130956</v>
      </c>
      <c r="J3455">
        <v>1465946956</v>
      </c>
      <c r="K3455" t="b">
        <v>0</v>
      </c>
      <c r="L3455">
        <v>14</v>
      </c>
      <c r="M3455" t="b">
        <v>1</v>
      </c>
      <c r="N3455" s="11">
        <f t="shared" si="214"/>
        <v>128.33333333333334</v>
      </c>
      <c r="O3455" s="22">
        <f t="shared" si="212"/>
        <v>42535.97865740741</v>
      </c>
      <c r="P3455" s="18">
        <f t="shared" si="213"/>
        <v>42595.97865740741</v>
      </c>
      <c r="Q3455" t="s">
        <v>8271</v>
      </c>
      <c r="R3455" s="7">
        <f t="shared" si="215"/>
        <v>27.5</v>
      </c>
      <c r="S3455" s="12" t="s">
        <v>8316</v>
      </c>
      <c r="T3455" t="s">
        <v>8317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7">
        <v>700</v>
      </c>
      <c r="E3456">
        <v>705</v>
      </c>
      <c r="F3456" t="s">
        <v>8219</v>
      </c>
      <c r="G3456" t="s">
        <v>8225</v>
      </c>
      <c r="H3456" t="s">
        <v>8247</v>
      </c>
      <c r="I3456" s="9">
        <v>1406825159</v>
      </c>
      <c r="J3456">
        <v>1404233159</v>
      </c>
      <c r="K3456" t="b">
        <v>0</v>
      </c>
      <c r="L3456">
        <v>21</v>
      </c>
      <c r="M3456" t="b">
        <v>1</v>
      </c>
      <c r="N3456" s="11">
        <f t="shared" si="214"/>
        <v>100.71428571428571</v>
      </c>
      <c r="O3456" s="22">
        <f t="shared" si="212"/>
        <v>41821.698599537034</v>
      </c>
      <c r="P3456" s="18">
        <f t="shared" si="213"/>
        <v>41851.698599537034</v>
      </c>
      <c r="Q3456" t="s">
        <v>8271</v>
      </c>
      <c r="R3456" s="7">
        <f t="shared" si="215"/>
        <v>33.571428571428569</v>
      </c>
      <c r="S3456" s="12" t="s">
        <v>8316</v>
      </c>
      <c r="T3456" t="s">
        <v>8317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9">
        <v>1476381627</v>
      </c>
      <c r="J3457">
        <v>1473789627</v>
      </c>
      <c r="K3457" t="b">
        <v>0</v>
      </c>
      <c r="L3457">
        <v>69</v>
      </c>
      <c r="M3457" t="b">
        <v>1</v>
      </c>
      <c r="N3457" s="11">
        <f t="shared" si="214"/>
        <v>100.64999999999999</v>
      </c>
      <c r="O3457" s="22">
        <f t="shared" si="212"/>
        <v>42626.7503125</v>
      </c>
      <c r="P3457" s="18">
        <f t="shared" si="213"/>
        <v>42656.7503125</v>
      </c>
      <c r="Q3457" t="s">
        <v>8271</v>
      </c>
      <c r="R3457" s="7">
        <f t="shared" si="215"/>
        <v>145.86956521739131</v>
      </c>
      <c r="S3457" s="12" t="s">
        <v>8316</v>
      </c>
      <c r="T3457" t="s">
        <v>8317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7">
        <v>3000</v>
      </c>
      <c r="E3458">
        <v>5739</v>
      </c>
      <c r="F3458" t="s">
        <v>8219</v>
      </c>
      <c r="G3458" t="s">
        <v>8224</v>
      </c>
      <c r="H3458" t="s">
        <v>8246</v>
      </c>
      <c r="I3458" s="9">
        <v>1406876340</v>
      </c>
      <c r="J3458">
        <v>1404190567</v>
      </c>
      <c r="K3458" t="b">
        <v>0</v>
      </c>
      <c r="L3458">
        <v>16</v>
      </c>
      <c r="M3458" t="b">
        <v>1</v>
      </c>
      <c r="N3458" s="11">
        <f t="shared" si="214"/>
        <v>191.3</v>
      </c>
      <c r="O3458" s="22">
        <f t="shared" ref="O3458:O3521" si="216">(((J3458/60)/60)/24)+DATE(1970,1,1)</f>
        <v>41821.205636574072</v>
      </c>
      <c r="P3458" s="18">
        <f t="shared" ref="P3458:P3521" si="217">(((I3458/60)/60)/24)+DATE(1970,1,1)</f>
        <v>41852.290972222225</v>
      </c>
      <c r="Q3458" t="s">
        <v>8271</v>
      </c>
      <c r="R3458" s="7">
        <f t="shared" si="215"/>
        <v>358.6875</v>
      </c>
      <c r="S3458" s="12" t="s">
        <v>8316</v>
      </c>
      <c r="T3458" t="s">
        <v>8317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7">
        <v>2000</v>
      </c>
      <c r="E3459">
        <v>2804</v>
      </c>
      <c r="F3459" t="s">
        <v>8219</v>
      </c>
      <c r="G3459" t="s">
        <v>8224</v>
      </c>
      <c r="H3459" t="s">
        <v>8246</v>
      </c>
      <c r="I3459" s="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>
        <f t="shared" ref="N3459:N3522" si="218">E3459/D3459*100</f>
        <v>140.19999999999999</v>
      </c>
      <c r="O3459" s="22">
        <f t="shared" si="216"/>
        <v>42016.706678240742</v>
      </c>
      <c r="P3459" s="18">
        <f t="shared" si="217"/>
        <v>42047.249305555553</v>
      </c>
      <c r="Q3459" t="s">
        <v>8271</v>
      </c>
      <c r="R3459" s="7">
        <f t="shared" ref="R3459:R3522" si="219">E3459/L3459</f>
        <v>50.981818181818184</v>
      </c>
      <c r="S3459" s="12" t="s">
        <v>8316</v>
      </c>
      <c r="T3459" t="s">
        <v>8317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7">
        <v>978</v>
      </c>
      <c r="E3460">
        <v>1216</v>
      </c>
      <c r="F3460" t="s">
        <v>8219</v>
      </c>
      <c r="G3460" t="s">
        <v>8224</v>
      </c>
      <c r="H3460" t="s">
        <v>8246</v>
      </c>
      <c r="I3460" s="9">
        <v>1422937620</v>
      </c>
      <c r="J3460">
        <v>1420606303</v>
      </c>
      <c r="K3460" t="b">
        <v>0</v>
      </c>
      <c r="L3460">
        <v>27</v>
      </c>
      <c r="M3460" t="b">
        <v>1</v>
      </c>
      <c r="N3460" s="11">
        <f t="shared" si="218"/>
        <v>124.33537832310839</v>
      </c>
      <c r="O3460" s="22">
        <f t="shared" si="216"/>
        <v>42011.202581018515</v>
      </c>
      <c r="P3460" s="18">
        <f t="shared" si="217"/>
        <v>42038.185416666667</v>
      </c>
      <c r="Q3460" t="s">
        <v>8271</v>
      </c>
      <c r="R3460" s="7">
        <f t="shared" si="219"/>
        <v>45.037037037037038</v>
      </c>
      <c r="S3460" s="12" t="s">
        <v>8316</v>
      </c>
      <c r="T3460" t="s">
        <v>8317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7">
        <v>500</v>
      </c>
      <c r="E3461">
        <v>631</v>
      </c>
      <c r="F3461" t="s">
        <v>8219</v>
      </c>
      <c r="G3461" t="s">
        <v>8225</v>
      </c>
      <c r="H3461" t="s">
        <v>8247</v>
      </c>
      <c r="I3461" s="9">
        <v>1463743860</v>
      </c>
      <c r="J3461">
        <v>1461151860</v>
      </c>
      <c r="K3461" t="b">
        <v>0</v>
      </c>
      <c r="L3461">
        <v>36</v>
      </c>
      <c r="M3461" t="b">
        <v>1</v>
      </c>
      <c r="N3461" s="11">
        <f t="shared" si="218"/>
        <v>126.2</v>
      </c>
      <c r="O3461" s="22">
        <f t="shared" si="216"/>
        <v>42480.479861111111</v>
      </c>
      <c r="P3461" s="18">
        <f t="shared" si="217"/>
        <v>42510.479861111111</v>
      </c>
      <c r="Q3461" t="s">
        <v>8271</v>
      </c>
      <c r="R3461" s="7">
        <f t="shared" si="219"/>
        <v>17.527777777777779</v>
      </c>
      <c r="S3461" s="12" t="s">
        <v>8316</v>
      </c>
      <c r="T3461" t="s">
        <v>8317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7">
        <v>500</v>
      </c>
      <c r="E3462">
        <v>950</v>
      </c>
      <c r="F3462" t="s">
        <v>8219</v>
      </c>
      <c r="G3462" t="s">
        <v>8225</v>
      </c>
      <c r="H3462" t="s">
        <v>8247</v>
      </c>
      <c r="I3462" s="9">
        <v>1408106352</v>
      </c>
      <c r="J3462">
        <v>1406896752</v>
      </c>
      <c r="K3462" t="b">
        <v>0</v>
      </c>
      <c r="L3462">
        <v>19</v>
      </c>
      <c r="M3462" t="b">
        <v>1</v>
      </c>
      <c r="N3462" s="11">
        <f t="shared" si="218"/>
        <v>190</v>
      </c>
      <c r="O3462" s="22">
        <f t="shared" si="216"/>
        <v>41852.527222222219</v>
      </c>
      <c r="P3462" s="18">
        <f t="shared" si="217"/>
        <v>41866.527222222219</v>
      </c>
      <c r="Q3462" t="s">
        <v>8271</v>
      </c>
      <c r="R3462" s="7">
        <f t="shared" si="219"/>
        <v>50</v>
      </c>
      <c r="S3462" s="12" t="s">
        <v>8316</v>
      </c>
      <c r="T3462" t="s">
        <v>8317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7">
        <v>500</v>
      </c>
      <c r="E3463">
        <v>695</v>
      </c>
      <c r="F3463" t="s">
        <v>8219</v>
      </c>
      <c r="G3463" t="s">
        <v>8224</v>
      </c>
      <c r="H3463" t="s">
        <v>8246</v>
      </c>
      <c r="I3463" s="9">
        <v>1477710000</v>
      </c>
      <c r="J3463">
        <v>1475248279</v>
      </c>
      <c r="K3463" t="b">
        <v>0</v>
      </c>
      <c r="L3463">
        <v>12</v>
      </c>
      <c r="M3463" t="b">
        <v>1</v>
      </c>
      <c r="N3463" s="11">
        <f t="shared" si="218"/>
        <v>139</v>
      </c>
      <c r="O3463" s="22">
        <f t="shared" si="216"/>
        <v>42643.632858796293</v>
      </c>
      <c r="P3463" s="18">
        <f t="shared" si="217"/>
        <v>42672.125</v>
      </c>
      <c r="Q3463" t="s">
        <v>8271</v>
      </c>
      <c r="R3463" s="7">
        <f t="shared" si="219"/>
        <v>57.916666666666664</v>
      </c>
      <c r="S3463" s="12" t="s">
        <v>8316</v>
      </c>
      <c r="T3463" t="s">
        <v>8317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7">
        <v>250</v>
      </c>
      <c r="E3464">
        <v>505</v>
      </c>
      <c r="F3464" t="s">
        <v>8219</v>
      </c>
      <c r="G3464" t="s">
        <v>8224</v>
      </c>
      <c r="H3464" t="s">
        <v>8246</v>
      </c>
      <c r="I3464" s="9">
        <v>1436551200</v>
      </c>
      <c r="J3464">
        <v>1435181628</v>
      </c>
      <c r="K3464" t="b">
        <v>0</v>
      </c>
      <c r="L3464">
        <v>17</v>
      </c>
      <c r="M3464" t="b">
        <v>1</v>
      </c>
      <c r="N3464" s="11">
        <f t="shared" si="218"/>
        <v>202</v>
      </c>
      <c r="O3464" s="22">
        <f t="shared" si="216"/>
        <v>42179.898472222223</v>
      </c>
      <c r="P3464" s="18">
        <f t="shared" si="217"/>
        <v>42195.75</v>
      </c>
      <c r="Q3464" t="s">
        <v>8271</v>
      </c>
      <c r="R3464" s="7">
        <f t="shared" si="219"/>
        <v>29.705882352941178</v>
      </c>
      <c r="S3464" s="12" t="s">
        <v>8316</v>
      </c>
      <c r="T3464" t="s">
        <v>8317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7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9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>
        <f t="shared" si="218"/>
        <v>103.38000000000001</v>
      </c>
      <c r="O3465" s="22">
        <f t="shared" si="216"/>
        <v>42612.918807870374</v>
      </c>
      <c r="P3465" s="18">
        <f t="shared" si="217"/>
        <v>42654.165972222225</v>
      </c>
      <c r="Q3465" t="s">
        <v>8271</v>
      </c>
      <c r="R3465" s="7">
        <f t="shared" si="219"/>
        <v>90.684210526315795</v>
      </c>
      <c r="S3465" s="12" t="s">
        <v>8316</v>
      </c>
      <c r="T3465" t="s">
        <v>8317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7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9">
        <v>1471921637</v>
      </c>
      <c r="J3466">
        <v>1469329637</v>
      </c>
      <c r="K3466" t="b">
        <v>0</v>
      </c>
      <c r="L3466">
        <v>93</v>
      </c>
      <c r="M3466" t="b">
        <v>1</v>
      </c>
      <c r="N3466" s="11">
        <f t="shared" si="218"/>
        <v>102.3236</v>
      </c>
      <c r="O3466" s="22">
        <f t="shared" si="216"/>
        <v>42575.130057870367</v>
      </c>
      <c r="P3466" s="18">
        <f t="shared" si="217"/>
        <v>42605.130057870367</v>
      </c>
      <c r="Q3466" t="s">
        <v>8271</v>
      </c>
      <c r="R3466" s="7">
        <f t="shared" si="219"/>
        <v>55.012688172043013</v>
      </c>
      <c r="S3466" s="12" t="s">
        <v>8316</v>
      </c>
      <c r="T3466" t="s">
        <v>8317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7">
        <v>2000</v>
      </c>
      <c r="E3467">
        <v>2060</v>
      </c>
      <c r="F3467" t="s">
        <v>8219</v>
      </c>
      <c r="G3467" t="s">
        <v>8225</v>
      </c>
      <c r="H3467" t="s">
        <v>8247</v>
      </c>
      <c r="I3467" s="9">
        <v>1439136000</v>
      </c>
      <c r="J3467">
        <v>1436972472</v>
      </c>
      <c r="K3467" t="b">
        <v>0</v>
      </c>
      <c r="L3467">
        <v>36</v>
      </c>
      <c r="M3467" t="b">
        <v>1</v>
      </c>
      <c r="N3467" s="11">
        <f t="shared" si="218"/>
        <v>103</v>
      </c>
      <c r="O3467" s="22">
        <f t="shared" si="216"/>
        <v>42200.625833333332</v>
      </c>
      <c r="P3467" s="18">
        <f t="shared" si="217"/>
        <v>42225.666666666672</v>
      </c>
      <c r="Q3467" t="s">
        <v>8271</v>
      </c>
      <c r="R3467" s="7">
        <f t="shared" si="219"/>
        <v>57.222222222222221</v>
      </c>
      <c r="S3467" s="12" t="s">
        <v>8316</v>
      </c>
      <c r="T3467" t="s">
        <v>8317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7">
        <v>3500</v>
      </c>
      <c r="E3468">
        <v>4450</v>
      </c>
      <c r="F3468" t="s">
        <v>8219</v>
      </c>
      <c r="G3468" t="s">
        <v>8224</v>
      </c>
      <c r="H3468" t="s">
        <v>8246</v>
      </c>
      <c r="I3468" s="9">
        <v>1461108450</v>
      </c>
      <c r="J3468">
        <v>1455928050</v>
      </c>
      <c r="K3468" t="b">
        <v>0</v>
      </c>
      <c r="L3468">
        <v>61</v>
      </c>
      <c r="M3468" t="b">
        <v>1</v>
      </c>
      <c r="N3468" s="11">
        <f t="shared" si="218"/>
        <v>127.14285714285714</v>
      </c>
      <c r="O3468" s="22">
        <f t="shared" si="216"/>
        <v>42420.019097222219</v>
      </c>
      <c r="P3468" s="18">
        <f t="shared" si="217"/>
        <v>42479.977430555555</v>
      </c>
      <c r="Q3468" t="s">
        <v>8271</v>
      </c>
      <c r="R3468" s="7">
        <f t="shared" si="219"/>
        <v>72.950819672131146</v>
      </c>
      <c r="S3468" s="12" t="s">
        <v>8316</v>
      </c>
      <c r="T3468" t="s">
        <v>8317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7">
        <v>3000</v>
      </c>
      <c r="E3469">
        <v>3030</v>
      </c>
      <c r="F3469" t="s">
        <v>8219</v>
      </c>
      <c r="G3469" t="s">
        <v>8224</v>
      </c>
      <c r="H3469" t="s">
        <v>8246</v>
      </c>
      <c r="I3469" s="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>
        <f t="shared" si="218"/>
        <v>101</v>
      </c>
      <c r="O3469" s="22">
        <f t="shared" si="216"/>
        <v>42053.671666666662</v>
      </c>
      <c r="P3469" s="18">
        <f t="shared" si="217"/>
        <v>42083.630000000005</v>
      </c>
      <c r="Q3469" t="s">
        <v>8271</v>
      </c>
      <c r="R3469" s="7">
        <f t="shared" si="219"/>
        <v>64.468085106382972</v>
      </c>
      <c r="S3469" s="12" t="s">
        <v>8316</v>
      </c>
      <c r="T3469" t="s">
        <v>8317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7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9">
        <v>1474426800</v>
      </c>
      <c r="J3470">
        <v>1471976529</v>
      </c>
      <c r="K3470" t="b">
        <v>0</v>
      </c>
      <c r="L3470">
        <v>17</v>
      </c>
      <c r="M3470" t="b">
        <v>1</v>
      </c>
      <c r="N3470" s="11">
        <f t="shared" si="218"/>
        <v>121.78</v>
      </c>
      <c r="O3470" s="22">
        <f t="shared" si="216"/>
        <v>42605.765381944439</v>
      </c>
      <c r="P3470" s="18">
        <f t="shared" si="217"/>
        <v>42634.125</v>
      </c>
      <c r="Q3470" t="s">
        <v>8271</v>
      </c>
      <c r="R3470" s="7">
        <f t="shared" si="219"/>
        <v>716.35294117647061</v>
      </c>
      <c r="S3470" s="12" t="s">
        <v>8316</v>
      </c>
      <c r="T3470" t="s">
        <v>8317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7">
        <v>2800</v>
      </c>
      <c r="E3471">
        <v>3175</v>
      </c>
      <c r="F3471" t="s">
        <v>8219</v>
      </c>
      <c r="G3471" t="s">
        <v>8224</v>
      </c>
      <c r="H3471" t="s">
        <v>8246</v>
      </c>
      <c r="I3471" s="9">
        <v>1461857045</v>
      </c>
      <c r="J3471">
        <v>1459265045</v>
      </c>
      <c r="K3471" t="b">
        <v>0</v>
      </c>
      <c r="L3471">
        <v>63</v>
      </c>
      <c r="M3471" t="b">
        <v>1</v>
      </c>
      <c r="N3471" s="11">
        <f t="shared" si="218"/>
        <v>113.39285714285714</v>
      </c>
      <c r="O3471" s="22">
        <f t="shared" si="216"/>
        <v>42458.641724537039</v>
      </c>
      <c r="P3471" s="18">
        <f t="shared" si="217"/>
        <v>42488.641724537039</v>
      </c>
      <c r="Q3471" t="s">
        <v>8271</v>
      </c>
      <c r="R3471" s="7">
        <f t="shared" si="219"/>
        <v>50.396825396825399</v>
      </c>
      <c r="S3471" s="12" t="s">
        <v>8316</v>
      </c>
      <c r="T3471" t="s">
        <v>8317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7">
        <v>250</v>
      </c>
      <c r="E3472">
        <v>375</v>
      </c>
      <c r="F3472" t="s">
        <v>8219</v>
      </c>
      <c r="G3472" t="s">
        <v>8224</v>
      </c>
      <c r="H3472" t="s">
        <v>8246</v>
      </c>
      <c r="I3472" s="9">
        <v>1468618680</v>
      </c>
      <c r="J3472">
        <v>1465345902</v>
      </c>
      <c r="K3472" t="b">
        <v>0</v>
      </c>
      <c r="L3472">
        <v>9</v>
      </c>
      <c r="M3472" t="b">
        <v>1</v>
      </c>
      <c r="N3472" s="11">
        <f t="shared" si="218"/>
        <v>150</v>
      </c>
      <c r="O3472" s="22">
        <f t="shared" si="216"/>
        <v>42529.022013888884</v>
      </c>
      <c r="P3472" s="18">
        <f t="shared" si="217"/>
        <v>42566.901388888888</v>
      </c>
      <c r="Q3472" t="s">
        <v>8271</v>
      </c>
      <c r="R3472" s="7">
        <f t="shared" si="219"/>
        <v>41.666666666666664</v>
      </c>
      <c r="S3472" s="12" t="s">
        <v>8316</v>
      </c>
      <c r="T3472" t="s">
        <v>8317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7">
        <v>500</v>
      </c>
      <c r="E3473">
        <v>1073</v>
      </c>
      <c r="F3473" t="s">
        <v>8219</v>
      </c>
      <c r="G3473" t="s">
        <v>8225</v>
      </c>
      <c r="H3473" t="s">
        <v>8247</v>
      </c>
      <c r="I3473" s="9">
        <v>1409515200</v>
      </c>
      <c r="J3473">
        <v>1405971690</v>
      </c>
      <c r="K3473" t="b">
        <v>0</v>
      </c>
      <c r="L3473">
        <v>30</v>
      </c>
      <c r="M3473" t="b">
        <v>1</v>
      </c>
      <c r="N3473" s="11">
        <f t="shared" si="218"/>
        <v>214.6</v>
      </c>
      <c r="O3473" s="22">
        <f t="shared" si="216"/>
        <v>41841.820486111108</v>
      </c>
      <c r="P3473" s="18">
        <f t="shared" si="217"/>
        <v>41882.833333333336</v>
      </c>
      <c r="Q3473" t="s">
        <v>8271</v>
      </c>
      <c r="R3473" s="7">
        <f t="shared" si="219"/>
        <v>35.766666666666666</v>
      </c>
      <c r="S3473" s="12" t="s">
        <v>8316</v>
      </c>
      <c r="T3473" t="s">
        <v>8317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7">
        <v>2000</v>
      </c>
      <c r="E3474">
        <v>2041</v>
      </c>
      <c r="F3474" t="s">
        <v>8219</v>
      </c>
      <c r="G3474" t="s">
        <v>8224</v>
      </c>
      <c r="H3474" t="s">
        <v>8246</v>
      </c>
      <c r="I3474" s="9">
        <v>1415253540</v>
      </c>
      <c r="J3474">
        <v>1413432331</v>
      </c>
      <c r="K3474" t="b">
        <v>0</v>
      </c>
      <c r="L3474">
        <v>23</v>
      </c>
      <c r="M3474" t="b">
        <v>1</v>
      </c>
      <c r="N3474" s="11">
        <f t="shared" si="218"/>
        <v>102.05</v>
      </c>
      <c r="O3474" s="22">
        <f t="shared" si="216"/>
        <v>41928.170497685183</v>
      </c>
      <c r="P3474" s="18">
        <f t="shared" si="217"/>
        <v>41949.249305555553</v>
      </c>
      <c r="Q3474" t="s">
        <v>8271</v>
      </c>
      <c r="R3474" s="7">
        <f t="shared" si="219"/>
        <v>88.739130434782609</v>
      </c>
      <c r="S3474" s="12" t="s">
        <v>8316</v>
      </c>
      <c r="T3474" t="s">
        <v>8317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7">
        <v>4900</v>
      </c>
      <c r="E3475">
        <v>4900</v>
      </c>
      <c r="F3475" t="s">
        <v>8219</v>
      </c>
      <c r="G3475" t="s">
        <v>8224</v>
      </c>
      <c r="H3475" t="s">
        <v>8246</v>
      </c>
      <c r="I3475" s="9">
        <v>1426883220</v>
      </c>
      <c r="J3475">
        <v>1425067296</v>
      </c>
      <c r="K3475" t="b">
        <v>0</v>
      </c>
      <c r="L3475">
        <v>33</v>
      </c>
      <c r="M3475" t="b">
        <v>1</v>
      </c>
      <c r="N3475" s="11">
        <f t="shared" si="218"/>
        <v>100</v>
      </c>
      <c r="O3475" s="22">
        <f t="shared" si="216"/>
        <v>42062.834444444445</v>
      </c>
      <c r="P3475" s="18">
        <f t="shared" si="217"/>
        <v>42083.852083333331</v>
      </c>
      <c r="Q3475" t="s">
        <v>8271</v>
      </c>
      <c r="R3475" s="7">
        <f t="shared" si="219"/>
        <v>148.4848484848485</v>
      </c>
      <c r="S3475" s="12" t="s">
        <v>8316</v>
      </c>
      <c r="T3475" t="s">
        <v>8317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7">
        <v>2000</v>
      </c>
      <c r="E3476">
        <v>2020</v>
      </c>
      <c r="F3476" t="s">
        <v>8219</v>
      </c>
      <c r="G3476" t="s">
        <v>8225</v>
      </c>
      <c r="H3476" t="s">
        <v>8247</v>
      </c>
      <c r="I3476" s="9">
        <v>1469016131</v>
      </c>
      <c r="J3476">
        <v>1466424131</v>
      </c>
      <c r="K3476" t="b">
        <v>0</v>
      </c>
      <c r="L3476">
        <v>39</v>
      </c>
      <c r="M3476" t="b">
        <v>1</v>
      </c>
      <c r="N3476" s="11">
        <f t="shared" si="218"/>
        <v>101</v>
      </c>
      <c r="O3476" s="22">
        <f t="shared" si="216"/>
        <v>42541.501516203702</v>
      </c>
      <c r="P3476" s="18">
        <f t="shared" si="217"/>
        <v>42571.501516203702</v>
      </c>
      <c r="Q3476" t="s">
        <v>8271</v>
      </c>
      <c r="R3476" s="7">
        <f t="shared" si="219"/>
        <v>51.794871794871796</v>
      </c>
      <c r="S3476" s="12" t="s">
        <v>8316</v>
      </c>
      <c r="T3476" t="s">
        <v>8317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7">
        <v>300</v>
      </c>
      <c r="E3477">
        <v>340</v>
      </c>
      <c r="F3477" t="s">
        <v>8219</v>
      </c>
      <c r="G3477" t="s">
        <v>8225</v>
      </c>
      <c r="H3477" t="s">
        <v>8247</v>
      </c>
      <c r="I3477" s="9">
        <v>1414972800</v>
      </c>
      <c r="J3477">
        <v>1412629704</v>
      </c>
      <c r="K3477" t="b">
        <v>0</v>
      </c>
      <c r="L3477">
        <v>17</v>
      </c>
      <c r="M3477" t="b">
        <v>1</v>
      </c>
      <c r="N3477" s="11">
        <f t="shared" si="218"/>
        <v>113.33333333333333</v>
      </c>
      <c r="O3477" s="22">
        <f t="shared" si="216"/>
        <v>41918.880833333329</v>
      </c>
      <c r="P3477" s="18">
        <f t="shared" si="217"/>
        <v>41946</v>
      </c>
      <c r="Q3477" t="s">
        <v>8271</v>
      </c>
      <c r="R3477" s="7">
        <f t="shared" si="219"/>
        <v>20</v>
      </c>
      <c r="S3477" s="12" t="s">
        <v>8316</v>
      </c>
      <c r="T3477" t="s">
        <v>8317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7">
        <v>300</v>
      </c>
      <c r="E3478">
        <v>312</v>
      </c>
      <c r="F3478" t="s">
        <v>8219</v>
      </c>
      <c r="G3478" t="s">
        <v>8224</v>
      </c>
      <c r="H3478" t="s">
        <v>8246</v>
      </c>
      <c r="I3478" s="9">
        <v>1414378800</v>
      </c>
      <c r="J3478">
        <v>1412836990</v>
      </c>
      <c r="K3478" t="b">
        <v>0</v>
      </c>
      <c r="L3478">
        <v>6</v>
      </c>
      <c r="M3478" t="b">
        <v>1</v>
      </c>
      <c r="N3478" s="11">
        <f t="shared" si="218"/>
        <v>104</v>
      </c>
      <c r="O3478" s="22">
        <f t="shared" si="216"/>
        <v>41921.279976851853</v>
      </c>
      <c r="P3478" s="18">
        <f t="shared" si="217"/>
        <v>41939.125</v>
      </c>
      <c r="Q3478" t="s">
        <v>8271</v>
      </c>
      <c r="R3478" s="7">
        <f t="shared" si="219"/>
        <v>52</v>
      </c>
      <c r="S3478" s="12" t="s">
        <v>8316</v>
      </c>
      <c r="T3478" t="s">
        <v>8317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7">
        <v>1800</v>
      </c>
      <c r="E3479">
        <v>2076</v>
      </c>
      <c r="F3479" t="s">
        <v>8219</v>
      </c>
      <c r="G3479" t="s">
        <v>8224</v>
      </c>
      <c r="H3479" t="s">
        <v>8246</v>
      </c>
      <c r="I3479" s="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>
        <f t="shared" si="218"/>
        <v>115.33333333333333</v>
      </c>
      <c r="O3479" s="22">
        <f t="shared" si="216"/>
        <v>42128.736608796295</v>
      </c>
      <c r="P3479" s="18">
        <f t="shared" si="217"/>
        <v>42141.125</v>
      </c>
      <c r="Q3479" t="s">
        <v>8271</v>
      </c>
      <c r="R3479" s="7">
        <f t="shared" si="219"/>
        <v>53.230769230769234</v>
      </c>
      <c r="S3479" s="12" t="s">
        <v>8316</v>
      </c>
      <c r="T3479" t="s">
        <v>8317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7">
        <v>2000</v>
      </c>
      <c r="E3480">
        <v>2257</v>
      </c>
      <c r="F3480" t="s">
        <v>8219</v>
      </c>
      <c r="G3480" t="s">
        <v>8224</v>
      </c>
      <c r="H3480" t="s">
        <v>8246</v>
      </c>
      <c r="I3480" s="9">
        <v>1426539600</v>
      </c>
      <c r="J3480">
        <v>1424296822</v>
      </c>
      <c r="K3480" t="b">
        <v>0</v>
      </c>
      <c r="L3480">
        <v>57</v>
      </c>
      <c r="M3480" t="b">
        <v>1</v>
      </c>
      <c r="N3480" s="11">
        <f t="shared" si="218"/>
        <v>112.85000000000001</v>
      </c>
      <c r="O3480" s="22">
        <f t="shared" si="216"/>
        <v>42053.916921296302</v>
      </c>
      <c r="P3480" s="18">
        <f t="shared" si="217"/>
        <v>42079.875</v>
      </c>
      <c r="Q3480" t="s">
        <v>8271</v>
      </c>
      <c r="R3480" s="7">
        <f t="shared" si="219"/>
        <v>39.596491228070178</v>
      </c>
      <c r="S3480" s="12" t="s">
        <v>8316</v>
      </c>
      <c r="T3480" t="s">
        <v>8317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7">
        <v>1500</v>
      </c>
      <c r="E3481">
        <v>1918</v>
      </c>
      <c r="F3481" t="s">
        <v>8219</v>
      </c>
      <c r="G3481" t="s">
        <v>8225</v>
      </c>
      <c r="H3481" t="s">
        <v>8247</v>
      </c>
      <c r="I3481" s="9">
        <v>1403382680</v>
      </c>
      <c r="J3481">
        <v>1400790680</v>
      </c>
      <c r="K3481" t="b">
        <v>0</v>
      </c>
      <c r="L3481">
        <v>56</v>
      </c>
      <c r="M3481" t="b">
        <v>1</v>
      </c>
      <c r="N3481" s="11">
        <f t="shared" si="218"/>
        <v>127.86666666666666</v>
      </c>
      <c r="O3481" s="22">
        <f t="shared" si="216"/>
        <v>41781.855092592588</v>
      </c>
      <c r="P3481" s="18">
        <f t="shared" si="217"/>
        <v>41811.855092592588</v>
      </c>
      <c r="Q3481" t="s">
        <v>8271</v>
      </c>
      <c r="R3481" s="7">
        <f t="shared" si="219"/>
        <v>34.25</v>
      </c>
      <c r="S3481" s="12" t="s">
        <v>8316</v>
      </c>
      <c r="T3481" t="s">
        <v>8317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7">
        <v>1500</v>
      </c>
      <c r="E3482">
        <v>2140</v>
      </c>
      <c r="F3482" t="s">
        <v>8219</v>
      </c>
      <c r="G3482" t="s">
        <v>8224</v>
      </c>
      <c r="H3482" t="s">
        <v>8246</v>
      </c>
      <c r="I3482" s="9">
        <v>1436562000</v>
      </c>
      <c r="J3482">
        <v>1434440227</v>
      </c>
      <c r="K3482" t="b">
        <v>0</v>
      </c>
      <c r="L3482">
        <v>13</v>
      </c>
      <c r="M3482" t="b">
        <v>1</v>
      </c>
      <c r="N3482" s="11">
        <f t="shared" si="218"/>
        <v>142.66666666666669</v>
      </c>
      <c r="O3482" s="22">
        <f t="shared" si="216"/>
        <v>42171.317442129628</v>
      </c>
      <c r="P3482" s="18">
        <f t="shared" si="217"/>
        <v>42195.875</v>
      </c>
      <c r="Q3482" t="s">
        <v>8271</v>
      </c>
      <c r="R3482" s="7">
        <f t="shared" si="219"/>
        <v>164.61538461538461</v>
      </c>
      <c r="S3482" s="12" t="s">
        <v>8316</v>
      </c>
      <c r="T3482" t="s">
        <v>8317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7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9">
        <v>1420178188</v>
      </c>
      <c r="J3483">
        <v>1418709388</v>
      </c>
      <c r="K3483" t="b">
        <v>0</v>
      </c>
      <c r="L3483">
        <v>95</v>
      </c>
      <c r="M3483" t="b">
        <v>1</v>
      </c>
      <c r="N3483" s="11">
        <f t="shared" si="218"/>
        <v>118.8</v>
      </c>
      <c r="O3483" s="22">
        <f t="shared" si="216"/>
        <v>41989.24754629629</v>
      </c>
      <c r="P3483" s="18">
        <f t="shared" si="217"/>
        <v>42006.24754629629</v>
      </c>
      <c r="Q3483" t="s">
        <v>8271</v>
      </c>
      <c r="R3483" s="7">
        <f t="shared" si="219"/>
        <v>125.05263157894737</v>
      </c>
      <c r="S3483" s="12" t="s">
        <v>8316</v>
      </c>
      <c r="T3483" t="s">
        <v>8317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7">
        <v>3000</v>
      </c>
      <c r="E3484">
        <v>4150</v>
      </c>
      <c r="F3484" t="s">
        <v>8219</v>
      </c>
      <c r="G3484" t="s">
        <v>8225</v>
      </c>
      <c r="H3484" t="s">
        <v>8247</v>
      </c>
      <c r="I3484" s="9">
        <v>1404671466</v>
      </c>
      <c r="J3484">
        <v>1402079466</v>
      </c>
      <c r="K3484" t="b">
        <v>0</v>
      </c>
      <c r="L3484">
        <v>80</v>
      </c>
      <c r="M3484" t="b">
        <v>1</v>
      </c>
      <c r="N3484" s="11">
        <f t="shared" si="218"/>
        <v>138.33333333333334</v>
      </c>
      <c r="O3484" s="22">
        <f t="shared" si="216"/>
        <v>41796.771597222221</v>
      </c>
      <c r="P3484" s="18">
        <f t="shared" si="217"/>
        <v>41826.771597222221</v>
      </c>
      <c r="Q3484" t="s">
        <v>8271</v>
      </c>
      <c r="R3484" s="7">
        <f t="shared" si="219"/>
        <v>51.875</v>
      </c>
      <c r="S3484" s="12" t="s">
        <v>8316</v>
      </c>
      <c r="T3484" t="s">
        <v>8317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7">
        <v>3350</v>
      </c>
      <c r="E3485">
        <v>5358</v>
      </c>
      <c r="F3485" t="s">
        <v>8219</v>
      </c>
      <c r="G3485" t="s">
        <v>8224</v>
      </c>
      <c r="H3485" t="s">
        <v>8246</v>
      </c>
      <c r="I3485" s="9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>
        <f t="shared" si="218"/>
        <v>159.9402985074627</v>
      </c>
      <c r="O3485" s="22">
        <f t="shared" si="216"/>
        <v>41793.668761574074</v>
      </c>
      <c r="P3485" s="18">
        <f t="shared" si="217"/>
        <v>41823.668761574074</v>
      </c>
      <c r="Q3485" t="s">
        <v>8271</v>
      </c>
      <c r="R3485" s="7">
        <f t="shared" si="219"/>
        <v>40.285714285714285</v>
      </c>
      <c r="S3485" s="12" t="s">
        <v>8316</v>
      </c>
      <c r="T3485" t="s">
        <v>8317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7">
        <v>2500</v>
      </c>
      <c r="E3486">
        <v>2856</v>
      </c>
      <c r="F3486" t="s">
        <v>8219</v>
      </c>
      <c r="G3486" t="s">
        <v>8224</v>
      </c>
      <c r="H3486" t="s">
        <v>8246</v>
      </c>
      <c r="I3486" s="9">
        <v>1466014499</v>
      </c>
      <c r="J3486">
        <v>1463422499</v>
      </c>
      <c r="K3486" t="b">
        <v>0</v>
      </c>
      <c r="L3486">
        <v>44</v>
      </c>
      <c r="M3486" t="b">
        <v>1</v>
      </c>
      <c r="N3486" s="11">
        <f t="shared" si="218"/>
        <v>114.24000000000001</v>
      </c>
      <c r="O3486" s="22">
        <f t="shared" si="216"/>
        <v>42506.760405092587</v>
      </c>
      <c r="P3486" s="18">
        <f t="shared" si="217"/>
        <v>42536.760405092587</v>
      </c>
      <c r="Q3486" t="s">
        <v>8271</v>
      </c>
      <c r="R3486" s="7">
        <f t="shared" si="219"/>
        <v>64.909090909090907</v>
      </c>
      <c r="S3486" s="12" t="s">
        <v>8316</v>
      </c>
      <c r="T3486" t="s">
        <v>8317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7">
        <v>1650</v>
      </c>
      <c r="E3487">
        <v>1660</v>
      </c>
      <c r="F3487" t="s">
        <v>8219</v>
      </c>
      <c r="G3487" t="s">
        <v>8224</v>
      </c>
      <c r="H3487" t="s">
        <v>8246</v>
      </c>
      <c r="I3487" s="9">
        <v>1454431080</v>
      </c>
      <c r="J3487">
        <v>1451839080</v>
      </c>
      <c r="K3487" t="b">
        <v>0</v>
      </c>
      <c r="L3487">
        <v>30</v>
      </c>
      <c r="M3487" t="b">
        <v>1</v>
      </c>
      <c r="N3487" s="11">
        <f t="shared" si="218"/>
        <v>100.60606060606061</v>
      </c>
      <c r="O3487" s="22">
        <f t="shared" si="216"/>
        <v>42372.693055555559</v>
      </c>
      <c r="P3487" s="18">
        <f t="shared" si="217"/>
        <v>42402.693055555559</v>
      </c>
      <c r="Q3487" t="s">
        <v>8271</v>
      </c>
      <c r="R3487" s="7">
        <f t="shared" si="219"/>
        <v>55.333333333333336</v>
      </c>
      <c r="S3487" s="12" t="s">
        <v>8316</v>
      </c>
      <c r="T3487" t="s">
        <v>8317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7">
        <v>3000</v>
      </c>
      <c r="E3488">
        <v>4656</v>
      </c>
      <c r="F3488" t="s">
        <v>8219</v>
      </c>
      <c r="G3488" t="s">
        <v>8224</v>
      </c>
      <c r="H3488" t="s">
        <v>8246</v>
      </c>
      <c r="I3488" s="9">
        <v>1433314740</v>
      </c>
      <c r="J3488">
        <v>1430600401</v>
      </c>
      <c r="K3488" t="b">
        <v>0</v>
      </c>
      <c r="L3488">
        <v>56</v>
      </c>
      <c r="M3488" t="b">
        <v>1</v>
      </c>
      <c r="N3488" s="11">
        <f t="shared" si="218"/>
        <v>155.20000000000002</v>
      </c>
      <c r="O3488" s="22">
        <f t="shared" si="216"/>
        <v>42126.87501157407</v>
      </c>
      <c r="P3488" s="18">
        <f t="shared" si="217"/>
        <v>42158.290972222225</v>
      </c>
      <c r="Q3488" t="s">
        <v>8271</v>
      </c>
      <c r="R3488" s="7">
        <f t="shared" si="219"/>
        <v>83.142857142857139</v>
      </c>
      <c r="S3488" s="12" t="s">
        <v>8316</v>
      </c>
      <c r="T3488" t="s">
        <v>8317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7">
        <v>2000</v>
      </c>
      <c r="E3489">
        <v>2555</v>
      </c>
      <c r="F3489" t="s">
        <v>8219</v>
      </c>
      <c r="G3489" t="s">
        <v>8225</v>
      </c>
      <c r="H3489" t="s">
        <v>8247</v>
      </c>
      <c r="I3489" s="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>
        <f t="shared" si="218"/>
        <v>127.75000000000001</v>
      </c>
      <c r="O3489" s="22">
        <f t="shared" si="216"/>
        <v>42149.940416666665</v>
      </c>
      <c r="P3489" s="18">
        <f t="shared" si="217"/>
        <v>42179.940416666665</v>
      </c>
      <c r="Q3489" t="s">
        <v>8271</v>
      </c>
      <c r="R3489" s="7">
        <f t="shared" si="219"/>
        <v>38.712121212121211</v>
      </c>
      <c r="S3489" s="12" t="s">
        <v>8316</v>
      </c>
      <c r="T3489" t="s">
        <v>8317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7">
        <v>3000</v>
      </c>
      <c r="E3490">
        <v>3636</v>
      </c>
      <c r="F3490" t="s">
        <v>8219</v>
      </c>
      <c r="G3490" t="s">
        <v>8224</v>
      </c>
      <c r="H3490" t="s">
        <v>8246</v>
      </c>
      <c r="I3490" s="9">
        <v>1429286400</v>
      </c>
      <c r="J3490">
        <v>1427221560</v>
      </c>
      <c r="K3490" t="b">
        <v>0</v>
      </c>
      <c r="L3490">
        <v>29</v>
      </c>
      <c r="M3490" t="b">
        <v>1</v>
      </c>
      <c r="N3490" s="11">
        <f t="shared" si="218"/>
        <v>121.2</v>
      </c>
      <c r="O3490" s="22">
        <f t="shared" si="216"/>
        <v>42087.768055555556</v>
      </c>
      <c r="P3490" s="18">
        <f t="shared" si="217"/>
        <v>42111.666666666672</v>
      </c>
      <c r="Q3490" t="s">
        <v>8271</v>
      </c>
      <c r="R3490" s="7">
        <f t="shared" si="219"/>
        <v>125.37931034482759</v>
      </c>
      <c r="S3490" s="12" t="s">
        <v>8316</v>
      </c>
      <c r="T3490" t="s">
        <v>8317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7">
        <v>5000</v>
      </c>
      <c r="E3491">
        <v>5635</v>
      </c>
      <c r="F3491" t="s">
        <v>8219</v>
      </c>
      <c r="G3491" t="s">
        <v>8225</v>
      </c>
      <c r="H3491" t="s">
        <v>8247</v>
      </c>
      <c r="I3491" s="9">
        <v>1400965200</v>
      </c>
      <c r="J3491">
        <v>1398352531</v>
      </c>
      <c r="K3491" t="b">
        <v>0</v>
      </c>
      <c r="L3491">
        <v>72</v>
      </c>
      <c r="M3491" t="b">
        <v>1</v>
      </c>
      <c r="N3491" s="11">
        <f t="shared" si="218"/>
        <v>112.7</v>
      </c>
      <c r="O3491" s="22">
        <f t="shared" si="216"/>
        <v>41753.635775462964</v>
      </c>
      <c r="P3491" s="18">
        <f t="shared" si="217"/>
        <v>41783.875</v>
      </c>
      <c r="Q3491" t="s">
        <v>8271</v>
      </c>
      <c r="R3491" s="7">
        <f t="shared" si="219"/>
        <v>78.263888888888886</v>
      </c>
      <c r="S3491" s="12" t="s">
        <v>8316</v>
      </c>
      <c r="T3491" t="s">
        <v>8317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7">
        <v>1000</v>
      </c>
      <c r="E3492">
        <v>1275</v>
      </c>
      <c r="F3492" t="s">
        <v>8219</v>
      </c>
      <c r="G3492" t="s">
        <v>8224</v>
      </c>
      <c r="H3492" t="s">
        <v>8246</v>
      </c>
      <c r="I3492" s="9">
        <v>1460574924</v>
      </c>
      <c r="J3492">
        <v>1457982924</v>
      </c>
      <c r="K3492" t="b">
        <v>0</v>
      </c>
      <c r="L3492">
        <v>27</v>
      </c>
      <c r="M3492" t="b">
        <v>1</v>
      </c>
      <c r="N3492" s="11">
        <f t="shared" si="218"/>
        <v>127.49999999999999</v>
      </c>
      <c r="O3492" s="22">
        <f t="shared" si="216"/>
        <v>42443.802361111113</v>
      </c>
      <c r="P3492" s="18">
        <f t="shared" si="217"/>
        <v>42473.802361111113</v>
      </c>
      <c r="Q3492" t="s">
        <v>8271</v>
      </c>
      <c r="R3492" s="7">
        <f t="shared" si="219"/>
        <v>47.222222222222221</v>
      </c>
      <c r="S3492" s="12" t="s">
        <v>8316</v>
      </c>
      <c r="T3492" t="s">
        <v>8317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7">
        <v>500</v>
      </c>
      <c r="E3493">
        <v>791</v>
      </c>
      <c r="F3493" t="s">
        <v>8219</v>
      </c>
      <c r="G3493" t="s">
        <v>8224</v>
      </c>
      <c r="H3493" t="s">
        <v>8246</v>
      </c>
      <c r="I3493" s="9">
        <v>1431928784</v>
      </c>
      <c r="J3493">
        <v>1430114384</v>
      </c>
      <c r="K3493" t="b">
        <v>0</v>
      </c>
      <c r="L3493">
        <v>10</v>
      </c>
      <c r="M3493" t="b">
        <v>1</v>
      </c>
      <c r="N3493" s="11">
        <f t="shared" si="218"/>
        <v>158.20000000000002</v>
      </c>
      <c r="O3493" s="22">
        <f t="shared" si="216"/>
        <v>42121.249814814815</v>
      </c>
      <c r="P3493" s="18">
        <f t="shared" si="217"/>
        <v>42142.249814814815</v>
      </c>
      <c r="Q3493" t="s">
        <v>8271</v>
      </c>
      <c r="R3493" s="7">
        <f t="shared" si="219"/>
        <v>79.099999999999994</v>
      </c>
      <c r="S3493" s="12" t="s">
        <v>8316</v>
      </c>
      <c r="T3493" t="s">
        <v>8317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7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9">
        <v>1445818397</v>
      </c>
      <c r="J3494">
        <v>1442794397</v>
      </c>
      <c r="K3494" t="b">
        <v>0</v>
      </c>
      <c r="L3494">
        <v>35</v>
      </c>
      <c r="M3494" t="b">
        <v>1</v>
      </c>
      <c r="N3494" s="11">
        <f t="shared" si="218"/>
        <v>105.26894736842105</v>
      </c>
      <c r="O3494" s="22">
        <f t="shared" si="216"/>
        <v>42268.009224537032</v>
      </c>
      <c r="P3494" s="18">
        <f t="shared" si="217"/>
        <v>42303.009224537032</v>
      </c>
      <c r="Q3494" t="s">
        <v>8271</v>
      </c>
      <c r="R3494" s="7">
        <f t="shared" si="219"/>
        <v>114.29199999999999</v>
      </c>
      <c r="S3494" s="12" t="s">
        <v>8316</v>
      </c>
      <c r="T3494" t="s">
        <v>8317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7">
        <v>1500</v>
      </c>
      <c r="E3495">
        <v>1500</v>
      </c>
      <c r="F3495" t="s">
        <v>8219</v>
      </c>
      <c r="G3495" t="s">
        <v>8224</v>
      </c>
      <c r="H3495" t="s">
        <v>8246</v>
      </c>
      <c r="I3495" s="9">
        <v>1408252260</v>
      </c>
      <c r="J3495">
        <v>1406580436</v>
      </c>
      <c r="K3495" t="b">
        <v>0</v>
      </c>
      <c r="L3495">
        <v>29</v>
      </c>
      <c r="M3495" t="b">
        <v>1</v>
      </c>
      <c r="N3495" s="11">
        <f t="shared" si="218"/>
        <v>100</v>
      </c>
      <c r="O3495" s="22">
        <f t="shared" si="216"/>
        <v>41848.866157407407</v>
      </c>
      <c r="P3495" s="18">
        <f t="shared" si="217"/>
        <v>41868.21597222222</v>
      </c>
      <c r="Q3495" t="s">
        <v>8271</v>
      </c>
      <c r="R3495" s="7">
        <f t="shared" si="219"/>
        <v>51.724137931034484</v>
      </c>
      <c r="S3495" s="12" t="s">
        <v>8316</v>
      </c>
      <c r="T3495" t="s">
        <v>8317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7">
        <v>400</v>
      </c>
      <c r="E3496">
        <v>400</v>
      </c>
      <c r="F3496" t="s">
        <v>8219</v>
      </c>
      <c r="G3496" t="s">
        <v>8224</v>
      </c>
      <c r="H3496" t="s">
        <v>8246</v>
      </c>
      <c r="I3496" s="9">
        <v>1480140000</v>
      </c>
      <c r="J3496">
        <v>1479186575</v>
      </c>
      <c r="K3496" t="b">
        <v>0</v>
      </c>
      <c r="L3496">
        <v>13</v>
      </c>
      <c r="M3496" t="b">
        <v>1</v>
      </c>
      <c r="N3496" s="11">
        <f t="shared" si="218"/>
        <v>100</v>
      </c>
      <c r="O3496" s="22">
        <f t="shared" si="216"/>
        <v>42689.214988425927</v>
      </c>
      <c r="P3496" s="18">
        <f t="shared" si="217"/>
        <v>42700.25</v>
      </c>
      <c r="Q3496" t="s">
        <v>8271</v>
      </c>
      <c r="R3496" s="7">
        <f t="shared" si="219"/>
        <v>30.76923076923077</v>
      </c>
      <c r="S3496" s="12" t="s">
        <v>8316</v>
      </c>
      <c r="T3496" t="s">
        <v>8317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7">
        <v>5000</v>
      </c>
      <c r="E3497">
        <v>5343</v>
      </c>
      <c r="F3497" t="s">
        <v>8219</v>
      </c>
      <c r="G3497" t="s">
        <v>8229</v>
      </c>
      <c r="H3497" t="s">
        <v>8251</v>
      </c>
      <c r="I3497" s="9">
        <v>1414862280</v>
      </c>
      <c r="J3497">
        <v>1412360309</v>
      </c>
      <c r="K3497" t="b">
        <v>0</v>
      </c>
      <c r="L3497">
        <v>72</v>
      </c>
      <c r="M3497" t="b">
        <v>1</v>
      </c>
      <c r="N3497" s="11">
        <f t="shared" si="218"/>
        <v>106.86</v>
      </c>
      <c r="O3497" s="22">
        <f t="shared" si="216"/>
        <v>41915.762835648151</v>
      </c>
      <c r="P3497" s="18">
        <f t="shared" si="217"/>
        <v>41944.720833333333</v>
      </c>
      <c r="Q3497" t="s">
        <v>8271</v>
      </c>
      <c r="R3497" s="7">
        <f t="shared" si="219"/>
        <v>74.208333333333329</v>
      </c>
      <c r="S3497" s="12" t="s">
        <v>8316</v>
      </c>
      <c r="T3497" t="s">
        <v>8317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7">
        <v>3000</v>
      </c>
      <c r="E3498">
        <v>3732</v>
      </c>
      <c r="F3498" t="s">
        <v>8219</v>
      </c>
      <c r="G3498" t="s">
        <v>8224</v>
      </c>
      <c r="H3498" t="s">
        <v>8246</v>
      </c>
      <c r="I3498" s="9">
        <v>1473625166</v>
      </c>
      <c r="J3498">
        <v>1470169166</v>
      </c>
      <c r="K3498" t="b">
        <v>0</v>
      </c>
      <c r="L3498">
        <v>78</v>
      </c>
      <c r="M3498" t="b">
        <v>1</v>
      </c>
      <c r="N3498" s="11">
        <f t="shared" si="218"/>
        <v>124.4</v>
      </c>
      <c r="O3498" s="22">
        <f t="shared" si="216"/>
        <v>42584.846828703703</v>
      </c>
      <c r="P3498" s="18">
        <f t="shared" si="217"/>
        <v>42624.846828703703</v>
      </c>
      <c r="Q3498" t="s">
        <v>8271</v>
      </c>
      <c r="R3498" s="7">
        <f t="shared" si="219"/>
        <v>47.846153846153847</v>
      </c>
      <c r="S3498" s="12" t="s">
        <v>8316</v>
      </c>
      <c r="T3498" t="s">
        <v>8317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7">
        <v>1551</v>
      </c>
      <c r="E3499">
        <v>1686</v>
      </c>
      <c r="F3499" t="s">
        <v>8219</v>
      </c>
      <c r="G3499" t="s">
        <v>8224</v>
      </c>
      <c r="H3499" t="s">
        <v>8246</v>
      </c>
      <c r="I3499" s="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>
        <f t="shared" si="218"/>
        <v>108.70406189555126</v>
      </c>
      <c r="O3499" s="22">
        <f t="shared" si="216"/>
        <v>42511.741944444439</v>
      </c>
      <c r="P3499" s="18">
        <f t="shared" si="217"/>
        <v>42523.916666666672</v>
      </c>
      <c r="Q3499" t="s">
        <v>8271</v>
      </c>
      <c r="R3499" s="7">
        <f t="shared" si="219"/>
        <v>34.408163265306122</v>
      </c>
      <c r="S3499" s="12" t="s">
        <v>8316</v>
      </c>
      <c r="T3499" t="s">
        <v>8317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7">
        <v>1650</v>
      </c>
      <c r="E3500">
        <v>1690</v>
      </c>
      <c r="F3500" t="s">
        <v>8219</v>
      </c>
      <c r="G3500" t="s">
        <v>8229</v>
      </c>
      <c r="H3500" t="s">
        <v>8251</v>
      </c>
      <c r="I3500" s="9">
        <v>1464471840</v>
      </c>
      <c r="J3500">
        <v>1459309704</v>
      </c>
      <c r="K3500" t="b">
        <v>0</v>
      </c>
      <c r="L3500">
        <v>42</v>
      </c>
      <c r="M3500" t="b">
        <v>1</v>
      </c>
      <c r="N3500" s="11">
        <f t="shared" si="218"/>
        <v>102.42424242424242</v>
      </c>
      <c r="O3500" s="22">
        <f t="shared" si="216"/>
        <v>42459.15861111111</v>
      </c>
      <c r="P3500" s="18">
        <f t="shared" si="217"/>
        <v>42518.905555555553</v>
      </c>
      <c r="Q3500" t="s">
        <v>8271</v>
      </c>
      <c r="R3500" s="7">
        <f t="shared" si="219"/>
        <v>40.238095238095241</v>
      </c>
      <c r="S3500" s="12" t="s">
        <v>8316</v>
      </c>
      <c r="T3500" t="s">
        <v>8317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7">
        <v>2000</v>
      </c>
      <c r="E3501">
        <v>2110</v>
      </c>
      <c r="F3501" t="s">
        <v>8219</v>
      </c>
      <c r="G3501" t="s">
        <v>8224</v>
      </c>
      <c r="H3501" t="s">
        <v>8246</v>
      </c>
      <c r="I3501" s="9">
        <v>1435733940</v>
      </c>
      <c r="J3501">
        <v>1431046325</v>
      </c>
      <c r="K3501" t="b">
        <v>0</v>
      </c>
      <c r="L3501">
        <v>35</v>
      </c>
      <c r="M3501" t="b">
        <v>1</v>
      </c>
      <c r="N3501" s="11">
        <f t="shared" si="218"/>
        <v>105.5</v>
      </c>
      <c r="O3501" s="22">
        <f t="shared" si="216"/>
        <v>42132.036168981482</v>
      </c>
      <c r="P3501" s="18">
        <f t="shared" si="217"/>
        <v>42186.290972222225</v>
      </c>
      <c r="Q3501" t="s">
        <v>8271</v>
      </c>
      <c r="R3501" s="7">
        <f t="shared" si="219"/>
        <v>60.285714285714285</v>
      </c>
      <c r="S3501" s="12" t="s">
        <v>8316</v>
      </c>
      <c r="T3501" t="s">
        <v>8317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7">
        <v>1000</v>
      </c>
      <c r="E3502">
        <v>1063</v>
      </c>
      <c r="F3502" t="s">
        <v>8219</v>
      </c>
      <c r="G3502" t="s">
        <v>8224</v>
      </c>
      <c r="H3502" t="s">
        <v>8246</v>
      </c>
      <c r="I3502" s="9">
        <v>1457326740</v>
      </c>
      <c r="J3502">
        <v>1455919438</v>
      </c>
      <c r="K3502" t="b">
        <v>0</v>
      </c>
      <c r="L3502">
        <v>42</v>
      </c>
      <c r="M3502" t="b">
        <v>1</v>
      </c>
      <c r="N3502" s="11">
        <f t="shared" si="218"/>
        <v>106.3</v>
      </c>
      <c r="O3502" s="22">
        <f t="shared" si="216"/>
        <v>42419.91942129629</v>
      </c>
      <c r="P3502" s="18">
        <f t="shared" si="217"/>
        <v>42436.207638888889</v>
      </c>
      <c r="Q3502" t="s">
        <v>8271</v>
      </c>
      <c r="R3502" s="7">
        <f t="shared" si="219"/>
        <v>25.30952380952381</v>
      </c>
      <c r="S3502" s="12" t="s">
        <v>8316</v>
      </c>
      <c r="T3502" t="s">
        <v>8317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7">
        <v>1500</v>
      </c>
      <c r="E3503">
        <v>1510</v>
      </c>
      <c r="F3503" t="s">
        <v>8219</v>
      </c>
      <c r="G3503" t="s">
        <v>8225</v>
      </c>
      <c r="H3503" t="s">
        <v>8247</v>
      </c>
      <c r="I3503" s="9">
        <v>1441995595</v>
      </c>
      <c r="J3503">
        <v>1439835595</v>
      </c>
      <c r="K3503" t="b">
        <v>0</v>
      </c>
      <c r="L3503">
        <v>42</v>
      </c>
      <c r="M3503" t="b">
        <v>1</v>
      </c>
      <c r="N3503" s="11">
        <f t="shared" si="218"/>
        <v>100.66666666666666</v>
      </c>
      <c r="O3503" s="22">
        <f t="shared" si="216"/>
        <v>42233.763831018514</v>
      </c>
      <c r="P3503" s="18">
        <f t="shared" si="217"/>
        <v>42258.763831018514</v>
      </c>
      <c r="Q3503" t="s">
        <v>8271</v>
      </c>
      <c r="R3503" s="7">
        <f t="shared" si="219"/>
        <v>35.952380952380949</v>
      </c>
      <c r="S3503" s="12" t="s">
        <v>8316</v>
      </c>
      <c r="T3503" t="s">
        <v>8317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7">
        <v>4000</v>
      </c>
      <c r="E3504">
        <v>4216</v>
      </c>
      <c r="F3504" t="s">
        <v>8219</v>
      </c>
      <c r="G3504" t="s">
        <v>8224</v>
      </c>
      <c r="H3504" t="s">
        <v>8246</v>
      </c>
      <c r="I3504" s="9">
        <v>1458100740</v>
      </c>
      <c r="J3504">
        <v>1456862924</v>
      </c>
      <c r="K3504" t="b">
        <v>0</v>
      </c>
      <c r="L3504">
        <v>31</v>
      </c>
      <c r="M3504" t="b">
        <v>1</v>
      </c>
      <c r="N3504" s="11">
        <f t="shared" si="218"/>
        <v>105.4</v>
      </c>
      <c r="O3504" s="22">
        <f t="shared" si="216"/>
        <v>42430.839398148149</v>
      </c>
      <c r="P3504" s="18">
        <f t="shared" si="217"/>
        <v>42445.165972222225</v>
      </c>
      <c r="Q3504" t="s">
        <v>8271</v>
      </c>
      <c r="R3504" s="7">
        <f t="shared" si="219"/>
        <v>136</v>
      </c>
      <c r="S3504" s="12" t="s">
        <v>8316</v>
      </c>
      <c r="T3504" t="s">
        <v>8317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7">
        <v>2500</v>
      </c>
      <c r="E3505">
        <v>2689</v>
      </c>
      <c r="F3505" t="s">
        <v>8219</v>
      </c>
      <c r="G3505" t="s">
        <v>8225</v>
      </c>
      <c r="H3505" t="s">
        <v>8247</v>
      </c>
      <c r="I3505" s="9">
        <v>1469359728</v>
      </c>
      <c r="J3505">
        <v>1466767728</v>
      </c>
      <c r="K3505" t="b">
        <v>0</v>
      </c>
      <c r="L3505">
        <v>38</v>
      </c>
      <c r="M3505" t="b">
        <v>1</v>
      </c>
      <c r="N3505" s="11">
        <f t="shared" si="218"/>
        <v>107.55999999999999</v>
      </c>
      <c r="O3505" s="22">
        <f t="shared" si="216"/>
        <v>42545.478333333333</v>
      </c>
      <c r="P3505" s="18">
        <f t="shared" si="217"/>
        <v>42575.478333333333</v>
      </c>
      <c r="Q3505" t="s">
        <v>8271</v>
      </c>
      <c r="R3505" s="7">
        <f t="shared" si="219"/>
        <v>70.763157894736835</v>
      </c>
      <c r="S3505" s="12" t="s">
        <v>8316</v>
      </c>
      <c r="T3505" t="s">
        <v>8317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7">
        <v>1000</v>
      </c>
      <c r="E3506">
        <v>1000</v>
      </c>
      <c r="F3506" t="s">
        <v>8219</v>
      </c>
      <c r="G3506" t="s">
        <v>8224</v>
      </c>
      <c r="H3506" t="s">
        <v>8246</v>
      </c>
      <c r="I3506" s="9">
        <v>1447959491</v>
      </c>
      <c r="J3506">
        <v>1445363891</v>
      </c>
      <c r="K3506" t="b">
        <v>0</v>
      </c>
      <c r="L3506">
        <v>8</v>
      </c>
      <c r="M3506" t="b">
        <v>1</v>
      </c>
      <c r="N3506" s="11">
        <f t="shared" si="218"/>
        <v>100</v>
      </c>
      <c r="O3506" s="22">
        <f t="shared" si="216"/>
        <v>42297.748738425929</v>
      </c>
      <c r="P3506" s="18">
        <f t="shared" si="217"/>
        <v>42327.790405092594</v>
      </c>
      <c r="Q3506" t="s">
        <v>8271</v>
      </c>
      <c r="R3506" s="7">
        <f t="shared" si="219"/>
        <v>125</v>
      </c>
      <c r="S3506" s="12" t="s">
        <v>8316</v>
      </c>
      <c r="T3506" t="s">
        <v>8317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7">
        <v>2500</v>
      </c>
      <c r="E3507">
        <v>2594</v>
      </c>
      <c r="F3507" t="s">
        <v>8219</v>
      </c>
      <c r="G3507" t="s">
        <v>8224</v>
      </c>
      <c r="H3507" t="s">
        <v>8246</v>
      </c>
      <c r="I3507" s="9">
        <v>1399953600</v>
      </c>
      <c r="J3507">
        <v>1398983245</v>
      </c>
      <c r="K3507" t="b">
        <v>0</v>
      </c>
      <c r="L3507">
        <v>39</v>
      </c>
      <c r="M3507" t="b">
        <v>1</v>
      </c>
      <c r="N3507" s="11">
        <f t="shared" si="218"/>
        <v>103.76</v>
      </c>
      <c r="O3507" s="22">
        <f t="shared" si="216"/>
        <v>41760.935706018521</v>
      </c>
      <c r="P3507" s="18">
        <f t="shared" si="217"/>
        <v>41772.166666666664</v>
      </c>
      <c r="Q3507" t="s">
        <v>8271</v>
      </c>
      <c r="R3507" s="7">
        <f t="shared" si="219"/>
        <v>66.512820512820511</v>
      </c>
      <c r="S3507" s="12" t="s">
        <v>8316</v>
      </c>
      <c r="T3507" t="s">
        <v>8317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7">
        <v>3000</v>
      </c>
      <c r="E3508">
        <v>3045</v>
      </c>
      <c r="F3508" t="s">
        <v>8219</v>
      </c>
      <c r="G3508" t="s">
        <v>8224</v>
      </c>
      <c r="H3508" t="s">
        <v>8246</v>
      </c>
      <c r="I3508" s="9">
        <v>1408815440</v>
      </c>
      <c r="J3508">
        <v>1404927440</v>
      </c>
      <c r="K3508" t="b">
        <v>0</v>
      </c>
      <c r="L3508">
        <v>29</v>
      </c>
      <c r="M3508" t="b">
        <v>1</v>
      </c>
      <c r="N3508" s="11">
        <f t="shared" si="218"/>
        <v>101.49999999999999</v>
      </c>
      <c r="O3508" s="22">
        <f t="shared" si="216"/>
        <v>41829.734259259261</v>
      </c>
      <c r="P3508" s="18">
        <f t="shared" si="217"/>
        <v>41874.734259259261</v>
      </c>
      <c r="Q3508" t="s">
        <v>8271</v>
      </c>
      <c r="R3508" s="7">
        <f t="shared" si="219"/>
        <v>105</v>
      </c>
      <c r="S3508" s="12" t="s">
        <v>8316</v>
      </c>
      <c r="T3508" t="s">
        <v>8317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7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>
        <f t="shared" si="218"/>
        <v>104.4</v>
      </c>
      <c r="O3509" s="22">
        <f t="shared" si="216"/>
        <v>42491.92288194444</v>
      </c>
      <c r="P3509" s="18">
        <f t="shared" si="217"/>
        <v>42521.92288194444</v>
      </c>
      <c r="Q3509" t="s">
        <v>8271</v>
      </c>
      <c r="R3509" s="7">
        <f t="shared" si="219"/>
        <v>145</v>
      </c>
      <c r="S3509" s="12" t="s">
        <v>8316</v>
      </c>
      <c r="T3509" t="s">
        <v>8317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7">
        <v>100</v>
      </c>
      <c r="E3510">
        <v>180</v>
      </c>
      <c r="F3510" t="s">
        <v>8219</v>
      </c>
      <c r="G3510" t="s">
        <v>8225</v>
      </c>
      <c r="H3510" t="s">
        <v>8247</v>
      </c>
      <c r="I3510" s="9">
        <v>1462914000</v>
      </c>
      <c r="J3510">
        <v>1460914253</v>
      </c>
      <c r="K3510" t="b">
        <v>0</v>
      </c>
      <c r="L3510">
        <v>15</v>
      </c>
      <c r="M3510" t="b">
        <v>1</v>
      </c>
      <c r="N3510" s="11">
        <f t="shared" si="218"/>
        <v>180</v>
      </c>
      <c r="O3510" s="22">
        <f t="shared" si="216"/>
        <v>42477.729780092588</v>
      </c>
      <c r="P3510" s="18">
        <f t="shared" si="217"/>
        <v>42500.875</v>
      </c>
      <c r="Q3510" t="s">
        <v>8271</v>
      </c>
      <c r="R3510" s="7">
        <f t="shared" si="219"/>
        <v>12</v>
      </c>
      <c r="S3510" s="12" t="s">
        <v>8316</v>
      </c>
      <c r="T3510" t="s">
        <v>8317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7">
        <v>3000</v>
      </c>
      <c r="E3511">
        <v>3190</v>
      </c>
      <c r="F3511" t="s">
        <v>8219</v>
      </c>
      <c r="G3511" t="s">
        <v>8224</v>
      </c>
      <c r="H3511" t="s">
        <v>8246</v>
      </c>
      <c r="I3511" s="9">
        <v>1416545700</v>
      </c>
      <c r="J3511">
        <v>1415392666</v>
      </c>
      <c r="K3511" t="b">
        <v>0</v>
      </c>
      <c r="L3511">
        <v>33</v>
      </c>
      <c r="M3511" t="b">
        <v>1</v>
      </c>
      <c r="N3511" s="11">
        <f t="shared" si="218"/>
        <v>106.33333333333333</v>
      </c>
      <c r="O3511" s="22">
        <f t="shared" si="216"/>
        <v>41950.859560185185</v>
      </c>
      <c r="P3511" s="18">
        <f t="shared" si="217"/>
        <v>41964.204861111109</v>
      </c>
      <c r="Q3511" t="s">
        <v>8271</v>
      </c>
      <c r="R3511" s="7">
        <f t="shared" si="219"/>
        <v>96.666666666666671</v>
      </c>
      <c r="S3511" s="12" t="s">
        <v>8316</v>
      </c>
      <c r="T3511" t="s">
        <v>8317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7">
        <v>900</v>
      </c>
      <c r="E3512">
        <v>905</v>
      </c>
      <c r="F3512" t="s">
        <v>8219</v>
      </c>
      <c r="G3512" t="s">
        <v>8224</v>
      </c>
      <c r="H3512" t="s">
        <v>8246</v>
      </c>
      <c r="I3512" s="9">
        <v>1404312846</v>
      </c>
      <c r="J3512">
        <v>1402584846</v>
      </c>
      <c r="K3512" t="b">
        <v>0</v>
      </c>
      <c r="L3512">
        <v>15</v>
      </c>
      <c r="M3512" t="b">
        <v>1</v>
      </c>
      <c r="N3512" s="11">
        <f t="shared" si="218"/>
        <v>100.55555555555556</v>
      </c>
      <c r="O3512" s="22">
        <f t="shared" si="216"/>
        <v>41802.62090277778</v>
      </c>
      <c r="P3512" s="18">
        <f t="shared" si="217"/>
        <v>41822.62090277778</v>
      </c>
      <c r="Q3512" t="s">
        <v>8271</v>
      </c>
      <c r="R3512" s="7">
        <f t="shared" si="219"/>
        <v>60.333333333333336</v>
      </c>
      <c r="S3512" s="12" t="s">
        <v>8316</v>
      </c>
      <c r="T3512" t="s">
        <v>8317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7">
        <v>1500</v>
      </c>
      <c r="E3513">
        <v>1518</v>
      </c>
      <c r="F3513" t="s">
        <v>8219</v>
      </c>
      <c r="G3513" t="s">
        <v>8225</v>
      </c>
      <c r="H3513" t="s">
        <v>8247</v>
      </c>
      <c r="I3513" s="9">
        <v>1415385000</v>
      </c>
      <c r="J3513">
        <v>1413406695</v>
      </c>
      <c r="K3513" t="b">
        <v>0</v>
      </c>
      <c r="L3513">
        <v>19</v>
      </c>
      <c r="M3513" t="b">
        <v>1</v>
      </c>
      <c r="N3513" s="11">
        <f t="shared" si="218"/>
        <v>101.2</v>
      </c>
      <c r="O3513" s="22">
        <f t="shared" si="216"/>
        <v>41927.873784722222</v>
      </c>
      <c r="P3513" s="18">
        <f t="shared" si="217"/>
        <v>41950.770833333336</v>
      </c>
      <c r="Q3513" t="s">
        <v>8271</v>
      </c>
      <c r="R3513" s="7">
        <f t="shared" si="219"/>
        <v>79.89473684210526</v>
      </c>
      <c r="S3513" s="12" t="s">
        <v>8316</v>
      </c>
      <c r="T3513" t="s">
        <v>8317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7">
        <v>1000</v>
      </c>
      <c r="E3514">
        <v>1000</v>
      </c>
      <c r="F3514" t="s">
        <v>8219</v>
      </c>
      <c r="G3514" t="s">
        <v>8225</v>
      </c>
      <c r="H3514" t="s">
        <v>8247</v>
      </c>
      <c r="I3514" s="9">
        <v>1429789992</v>
      </c>
      <c r="J3514">
        <v>1424609592</v>
      </c>
      <c r="K3514" t="b">
        <v>0</v>
      </c>
      <c r="L3514">
        <v>17</v>
      </c>
      <c r="M3514" t="b">
        <v>1</v>
      </c>
      <c r="N3514" s="11">
        <f t="shared" si="218"/>
        <v>100</v>
      </c>
      <c r="O3514" s="22">
        <f t="shared" si="216"/>
        <v>42057.536944444444</v>
      </c>
      <c r="P3514" s="18">
        <f t="shared" si="217"/>
        <v>42117.49527777778</v>
      </c>
      <c r="Q3514" t="s">
        <v>8271</v>
      </c>
      <c r="R3514" s="7">
        <f t="shared" si="219"/>
        <v>58.823529411764703</v>
      </c>
      <c r="S3514" s="12" t="s">
        <v>8316</v>
      </c>
      <c r="T3514" t="s">
        <v>8317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7">
        <v>2800</v>
      </c>
      <c r="E3515">
        <v>3315</v>
      </c>
      <c r="F3515" t="s">
        <v>8219</v>
      </c>
      <c r="G3515" t="s">
        <v>8224</v>
      </c>
      <c r="H3515" t="s">
        <v>8246</v>
      </c>
      <c r="I3515" s="9">
        <v>1401857940</v>
      </c>
      <c r="J3515">
        <v>1400725112</v>
      </c>
      <c r="K3515" t="b">
        <v>0</v>
      </c>
      <c r="L3515">
        <v>44</v>
      </c>
      <c r="M3515" t="b">
        <v>1</v>
      </c>
      <c r="N3515" s="11">
        <f t="shared" si="218"/>
        <v>118.39285714285714</v>
      </c>
      <c r="O3515" s="22">
        <f t="shared" si="216"/>
        <v>41781.096203703702</v>
      </c>
      <c r="P3515" s="18">
        <f t="shared" si="217"/>
        <v>41794.207638888889</v>
      </c>
      <c r="Q3515" t="s">
        <v>8271</v>
      </c>
      <c r="R3515" s="7">
        <f t="shared" si="219"/>
        <v>75.340909090909093</v>
      </c>
      <c r="S3515" s="12" t="s">
        <v>8316</v>
      </c>
      <c r="T3515" t="s">
        <v>8317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7">
        <v>500</v>
      </c>
      <c r="E3516">
        <v>550</v>
      </c>
      <c r="F3516" t="s">
        <v>8219</v>
      </c>
      <c r="G3516" t="s">
        <v>8224</v>
      </c>
      <c r="H3516" t="s">
        <v>8246</v>
      </c>
      <c r="I3516" s="9">
        <v>1422853140</v>
      </c>
      <c r="J3516">
        <v>1421439552</v>
      </c>
      <c r="K3516" t="b">
        <v>0</v>
      </c>
      <c r="L3516">
        <v>10</v>
      </c>
      <c r="M3516" t="b">
        <v>1</v>
      </c>
      <c r="N3516" s="11">
        <f t="shared" si="218"/>
        <v>110.00000000000001</v>
      </c>
      <c r="O3516" s="22">
        <f t="shared" si="216"/>
        <v>42020.846666666665</v>
      </c>
      <c r="P3516" s="18">
        <f t="shared" si="217"/>
        <v>42037.207638888889</v>
      </c>
      <c r="Q3516" t="s">
        <v>8271</v>
      </c>
      <c r="R3516" s="7">
        <f t="shared" si="219"/>
        <v>55</v>
      </c>
      <c r="S3516" s="12" t="s">
        <v>8316</v>
      </c>
      <c r="T3516" t="s">
        <v>8317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7">
        <v>3000</v>
      </c>
      <c r="E3517">
        <v>3080</v>
      </c>
      <c r="F3517" t="s">
        <v>8219</v>
      </c>
      <c r="G3517" t="s">
        <v>8224</v>
      </c>
      <c r="H3517" t="s">
        <v>8246</v>
      </c>
      <c r="I3517" s="9">
        <v>1433097171</v>
      </c>
      <c r="J3517">
        <v>1430505171</v>
      </c>
      <c r="K3517" t="b">
        <v>0</v>
      </c>
      <c r="L3517">
        <v>46</v>
      </c>
      <c r="M3517" t="b">
        <v>1</v>
      </c>
      <c r="N3517" s="11">
        <f t="shared" si="218"/>
        <v>102.66666666666666</v>
      </c>
      <c r="O3517" s="22">
        <f t="shared" si="216"/>
        <v>42125.772812499999</v>
      </c>
      <c r="P3517" s="18">
        <f t="shared" si="217"/>
        <v>42155.772812499999</v>
      </c>
      <c r="Q3517" t="s">
        <v>8271</v>
      </c>
      <c r="R3517" s="7">
        <f t="shared" si="219"/>
        <v>66.956521739130437</v>
      </c>
      <c r="S3517" s="12" t="s">
        <v>8316</v>
      </c>
      <c r="T3517" t="s">
        <v>8317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7">
        <v>2500</v>
      </c>
      <c r="E3518">
        <v>2500</v>
      </c>
      <c r="F3518" t="s">
        <v>8219</v>
      </c>
      <c r="G3518" t="s">
        <v>8224</v>
      </c>
      <c r="H3518" t="s">
        <v>8246</v>
      </c>
      <c r="I3518" s="9">
        <v>1410145200</v>
      </c>
      <c r="J3518">
        <v>1407197670</v>
      </c>
      <c r="K3518" t="b">
        <v>0</v>
      </c>
      <c r="L3518">
        <v>11</v>
      </c>
      <c r="M3518" t="b">
        <v>1</v>
      </c>
      <c r="N3518" s="11">
        <f t="shared" si="218"/>
        <v>100</v>
      </c>
      <c r="O3518" s="22">
        <f t="shared" si="216"/>
        <v>41856.010069444441</v>
      </c>
      <c r="P3518" s="18">
        <f t="shared" si="217"/>
        <v>41890.125</v>
      </c>
      <c r="Q3518" t="s">
        <v>8271</v>
      </c>
      <c r="R3518" s="7">
        <f t="shared" si="219"/>
        <v>227.27272727272728</v>
      </c>
      <c r="S3518" s="12" t="s">
        <v>8316</v>
      </c>
      <c r="T3518" t="s">
        <v>8317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7">
        <v>4000</v>
      </c>
      <c r="E3519">
        <v>4000</v>
      </c>
      <c r="F3519" t="s">
        <v>8219</v>
      </c>
      <c r="G3519" t="s">
        <v>8225</v>
      </c>
      <c r="H3519" t="s">
        <v>8247</v>
      </c>
      <c r="I3519" s="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>
        <f t="shared" si="218"/>
        <v>100</v>
      </c>
      <c r="O3519" s="22">
        <f t="shared" si="216"/>
        <v>41794.817523148151</v>
      </c>
      <c r="P3519" s="18">
        <f t="shared" si="217"/>
        <v>41824.458333333336</v>
      </c>
      <c r="Q3519" t="s">
        <v>8271</v>
      </c>
      <c r="R3519" s="7">
        <f t="shared" si="219"/>
        <v>307.69230769230768</v>
      </c>
      <c r="S3519" s="12" t="s">
        <v>8316</v>
      </c>
      <c r="T3519" t="s">
        <v>8317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7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9">
        <v>1412259660</v>
      </c>
      <c r="J3520">
        <v>1410461299</v>
      </c>
      <c r="K3520" t="b">
        <v>0</v>
      </c>
      <c r="L3520">
        <v>33</v>
      </c>
      <c r="M3520" t="b">
        <v>1</v>
      </c>
      <c r="N3520" s="11">
        <f t="shared" si="218"/>
        <v>110.04599999999999</v>
      </c>
      <c r="O3520" s="22">
        <f t="shared" si="216"/>
        <v>41893.783553240741</v>
      </c>
      <c r="P3520" s="18">
        <f t="shared" si="217"/>
        <v>41914.597916666666</v>
      </c>
      <c r="Q3520" t="s">
        <v>8271</v>
      </c>
      <c r="R3520" s="7">
        <f t="shared" si="219"/>
        <v>50.020909090909093</v>
      </c>
      <c r="S3520" s="12" t="s">
        <v>8316</v>
      </c>
      <c r="T3520" t="s">
        <v>8317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7">
        <v>2000</v>
      </c>
      <c r="E3521">
        <v>2027</v>
      </c>
      <c r="F3521" t="s">
        <v>8219</v>
      </c>
      <c r="G3521" t="s">
        <v>8225</v>
      </c>
      <c r="H3521" t="s">
        <v>8247</v>
      </c>
      <c r="I3521" s="9">
        <v>1425478950</v>
      </c>
      <c r="J3521">
        <v>1422886950</v>
      </c>
      <c r="K3521" t="b">
        <v>0</v>
      </c>
      <c r="L3521">
        <v>28</v>
      </c>
      <c r="M3521" t="b">
        <v>1</v>
      </c>
      <c r="N3521" s="11">
        <f t="shared" si="218"/>
        <v>101.35000000000001</v>
      </c>
      <c r="O3521" s="22">
        <f t="shared" si="216"/>
        <v>42037.598958333328</v>
      </c>
      <c r="P3521" s="18">
        <f t="shared" si="217"/>
        <v>42067.598958333328</v>
      </c>
      <c r="Q3521" t="s">
        <v>8271</v>
      </c>
      <c r="R3521" s="7">
        <f t="shared" si="219"/>
        <v>72.392857142857139</v>
      </c>
      <c r="S3521" s="12" t="s">
        <v>8316</v>
      </c>
      <c r="T3521" t="s">
        <v>8317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7">
        <v>2000</v>
      </c>
      <c r="E3522">
        <v>2015</v>
      </c>
      <c r="F3522" t="s">
        <v>8219</v>
      </c>
      <c r="G3522" t="s">
        <v>8225</v>
      </c>
      <c r="H3522" t="s">
        <v>8247</v>
      </c>
      <c r="I3522" s="9">
        <v>1441547220</v>
      </c>
      <c r="J3522">
        <v>1439322412</v>
      </c>
      <c r="K3522" t="b">
        <v>0</v>
      </c>
      <c r="L3522">
        <v>21</v>
      </c>
      <c r="M3522" t="b">
        <v>1</v>
      </c>
      <c r="N3522" s="11">
        <f t="shared" si="218"/>
        <v>100.75</v>
      </c>
      <c r="O3522" s="22">
        <f t="shared" ref="O3522:O3585" si="220">(((J3522/60)/60)/24)+DATE(1970,1,1)</f>
        <v>42227.824212962965</v>
      </c>
      <c r="P3522" s="18">
        <f t="shared" ref="P3522:P3585" si="221">(((I3522/60)/60)/24)+DATE(1970,1,1)</f>
        <v>42253.57430555555</v>
      </c>
      <c r="Q3522" t="s">
        <v>8271</v>
      </c>
      <c r="R3522" s="7">
        <f t="shared" si="219"/>
        <v>95.952380952380949</v>
      </c>
      <c r="S3522" s="12" t="s">
        <v>8316</v>
      </c>
      <c r="T3522" t="s">
        <v>8317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7">
        <v>350</v>
      </c>
      <c r="E3523">
        <v>593</v>
      </c>
      <c r="F3523" t="s">
        <v>8219</v>
      </c>
      <c r="G3523" t="s">
        <v>8224</v>
      </c>
      <c r="H3523" t="s">
        <v>8246</v>
      </c>
      <c r="I3523" s="9">
        <v>1411980020</v>
      </c>
      <c r="J3523">
        <v>1409388020</v>
      </c>
      <c r="K3523" t="b">
        <v>0</v>
      </c>
      <c r="L3523">
        <v>13</v>
      </c>
      <c r="M3523" t="b">
        <v>1</v>
      </c>
      <c r="N3523" s="11">
        <f t="shared" ref="N3523:N3586" si="222">E3523/D3523*100</f>
        <v>169.42857142857144</v>
      </c>
      <c r="O3523" s="22">
        <f t="shared" si="220"/>
        <v>41881.361342592594</v>
      </c>
      <c r="P3523" s="18">
        <f t="shared" si="221"/>
        <v>41911.361342592594</v>
      </c>
      <c r="Q3523" t="s">
        <v>8271</v>
      </c>
      <c r="R3523" s="7">
        <f t="shared" ref="R3523:R3586" si="223">E3523/L3523</f>
        <v>45.615384615384613</v>
      </c>
      <c r="S3523" s="12" t="s">
        <v>8316</v>
      </c>
      <c r="T3523" t="s">
        <v>8317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7">
        <v>1395</v>
      </c>
      <c r="E3524">
        <v>1395</v>
      </c>
      <c r="F3524" t="s">
        <v>8219</v>
      </c>
      <c r="G3524" t="s">
        <v>8225</v>
      </c>
      <c r="H3524" t="s">
        <v>8247</v>
      </c>
      <c r="I3524" s="9">
        <v>1442311560</v>
      </c>
      <c r="J3524">
        <v>1439924246</v>
      </c>
      <c r="K3524" t="b">
        <v>0</v>
      </c>
      <c r="L3524">
        <v>34</v>
      </c>
      <c r="M3524" t="b">
        <v>1</v>
      </c>
      <c r="N3524" s="11">
        <f t="shared" si="222"/>
        <v>100</v>
      </c>
      <c r="O3524" s="22">
        <f t="shared" si="220"/>
        <v>42234.789884259255</v>
      </c>
      <c r="P3524" s="18">
        <f t="shared" si="221"/>
        <v>42262.420833333337</v>
      </c>
      <c r="Q3524" t="s">
        <v>8271</v>
      </c>
      <c r="R3524" s="7">
        <f t="shared" si="223"/>
        <v>41.029411764705884</v>
      </c>
      <c r="S3524" s="12" t="s">
        <v>8316</v>
      </c>
      <c r="T3524" t="s">
        <v>8317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7">
        <v>4000</v>
      </c>
      <c r="E3525">
        <v>4546</v>
      </c>
      <c r="F3525" t="s">
        <v>8219</v>
      </c>
      <c r="G3525" t="s">
        <v>8225</v>
      </c>
      <c r="H3525" t="s">
        <v>8247</v>
      </c>
      <c r="I3525" s="9">
        <v>1474844400</v>
      </c>
      <c r="J3525">
        <v>1469871148</v>
      </c>
      <c r="K3525" t="b">
        <v>0</v>
      </c>
      <c r="L3525">
        <v>80</v>
      </c>
      <c r="M3525" t="b">
        <v>1</v>
      </c>
      <c r="N3525" s="11">
        <f t="shared" si="222"/>
        <v>113.65</v>
      </c>
      <c r="O3525" s="22">
        <f t="shared" si="220"/>
        <v>42581.397546296299</v>
      </c>
      <c r="P3525" s="18">
        <f t="shared" si="221"/>
        <v>42638.958333333328</v>
      </c>
      <c r="Q3525" t="s">
        <v>8271</v>
      </c>
      <c r="R3525" s="7">
        <f t="shared" si="223"/>
        <v>56.825000000000003</v>
      </c>
      <c r="S3525" s="12" t="s">
        <v>8316</v>
      </c>
      <c r="T3525" t="s">
        <v>8317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7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9">
        <v>1410580800</v>
      </c>
      <c r="J3526">
        <v>1409336373</v>
      </c>
      <c r="K3526" t="b">
        <v>0</v>
      </c>
      <c r="L3526">
        <v>74</v>
      </c>
      <c r="M3526" t="b">
        <v>1</v>
      </c>
      <c r="N3526" s="11">
        <f t="shared" si="222"/>
        <v>101.56</v>
      </c>
      <c r="O3526" s="22">
        <f t="shared" si="220"/>
        <v>41880.76357638889</v>
      </c>
      <c r="P3526" s="18">
        <f t="shared" si="221"/>
        <v>41895.166666666664</v>
      </c>
      <c r="Q3526" t="s">
        <v>8271</v>
      </c>
      <c r="R3526" s="7">
        <f t="shared" si="223"/>
        <v>137.24324324324326</v>
      </c>
      <c r="S3526" s="12" t="s">
        <v>8316</v>
      </c>
      <c r="T3526" t="s">
        <v>8317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7">
        <v>500</v>
      </c>
      <c r="E3527">
        <v>530</v>
      </c>
      <c r="F3527" t="s">
        <v>8219</v>
      </c>
      <c r="G3527" t="s">
        <v>8224</v>
      </c>
      <c r="H3527" t="s">
        <v>8246</v>
      </c>
      <c r="I3527" s="9">
        <v>1439136000</v>
      </c>
      <c r="J3527">
        <v>1438188106</v>
      </c>
      <c r="K3527" t="b">
        <v>0</v>
      </c>
      <c r="L3527">
        <v>7</v>
      </c>
      <c r="M3527" t="b">
        <v>1</v>
      </c>
      <c r="N3527" s="11">
        <f t="shared" si="222"/>
        <v>106</v>
      </c>
      <c r="O3527" s="22">
        <f t="shared" si="220"/>
        <v>42214.6956712963</v>
      </c>
      <c r="P3527" s="18">
        <f t="shared" si="221"/>
        <v>42225.666666666672</v>
      </c>
      <c r="Q3527" t="s">
        <v>8271</v>
      </c>
      <c r="R3527" s="7">
        <f t="shared" si="223"/>
        <v>75.714285714285708</v>
      </c>
      <c r="S3527" s="12" t="s">
        <v>8316</v>
      </c>
      <c r="T3527" t="s">
        <v>8317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7">
        <v>3300</v>
      </c>
      <c r="E3528">
        <v>3366</v>
      </c>
      <c r="F3528" t="s">
        <v>8219</v>
      </c>
      <c r="G3528" t="s">
        <v>8224</v>
      </c>
      <c r="H3528" t="s">
        <v>8246</v>
      </c>
      <c r="I3528" s="9">
        <v>1461823140</v>
      </c>
      <c r="J3528">
        <v>1459411371</v>
      </c>
      <c r="K3528" t="b">
        <v>0</v>
      </c>
      <c r="L3528">
        <v>34</v>
      </c>
      <c r="M3528" t="b">
        <v>1</v>
      </c>
      <c r="N3528" s="11">
        <f t="shared" si="222"/>
        <v>102</v>
      </c>
      <c r="O3528" s="22">
        <f t="shared" si="220"/>
        <v>42460.335312499999</v>
      </c>
      <c r="P3528" s="18">
        <f t="shared" si="221"/>
        <v>42488.249305555553</v>
      </c>
      <c r="Q3528" t="s">
        <v>8271</v>
      </c>
      <c r="R3528" s="7">
        <f t="shared" si="223"/>
        <v>99</v>
      </c>
      <c r="S3528" s="12" t="s">
        <v>8316</v>
      </c>
      <c r="T3528" t="s">
        <v>8317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7">
        <v>6000</v>
      </c>
      <c r="E3529">
        <v>7015</v>
      </c>
      <c r="F3529" t="s">
        <v>8219</v>
      </c>
      <c r="G3529" t="s">
        <v>8224</v>
      </c>
      <c r="H3529" t="s">
        <v>8246</v>
      </c>
      <c r="I3529" s="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>
        <f t="shared" si="222"/>
        <v>116.91666666666667</v>
      </c>
      <c r="O3529" s="22">
        <f t="shared" si="220"/>
        <v>42167.023206018523</v>
      </c>
      <c r="P3529" s="18">
        <f t="shared" si="221"/>
        <v>42196.165972222225</v>
      </c>
      <c r="Q3529" t="s">
        <v>8271</v>
      </c>
      <c r="R3529" s="7">
        <f t="shared" si="223"/>
        <v>81.569767441860463</v>
      </c>
      <c r="S3529" s="12" t="s">
        <v>8316</v>
      </c>
      <c r="T3529" t="s">
        <v>8317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7">
        <v>1650</v>
      </c>
      <c r="E3530">
        <v>1669</v>
      </c>
      <c r="F3530" t="s">
        <v>8219</v>
      </c>
      <c r="G3530" t="s">
        <v>8225</v>
      </c>
      <c r="H3530" t="s">
        <v>8247</v>
      </c>
      <c r="I3530" s="9">
        <v>1484740918</v>
      </c>
      <c r="J3530">
        <v>1483012918</v>
      </c>
      <c r="K3530" t="b">
        <v>0</v>
      </c>
      <c r="L3530">
        <v>37</v>
      </c>
      <c r="M3530" t="b">
        <v>1</v>
      </c>
      <c r="N3530" s="11">
        <f t="shared" si="222"/>
        <v>101.15151515151514</v>
      </c>
      <c r="O3530" s="22">
        <f t="shared" si="220"/>
        <v>42733.50136574074</v>
      </c>
      <c r="P3530" s="18">
        <f t="shared" si="221"/>
        <v>42753.50136574074</v>
      </c>
      <c r="Q3530" t="s">
        <v>8271</v>
      </c>
      <c r="R3530" s="7">
        <f t="shared" si="223"/>
        <v>45.108108108108105</v>
      </c>
      <c r="S3530" s="12" t="s">
        <v>8316</v>
      </c>
      <c r="T3530" t="s">
        <v>8317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7">
        <v>500</v>
      </c>
      <c r="E3531">
        <v>660</v>
      </c>
      <c r="F3531" t="s">
        <v>8219</v>
      </c>
      <c r="G3531" t="s">
        <v>8224</v>
      </c>
      <c r="H3531" t="s">
        <v>8246</v>
      </c>
      <c r="I3531" s="9">
        <v>1436749200</v>
      </c>
      <c r="J3531">
        <v>1434997018</v>
      </c>
      <c r="K3531" t="b">
        <v>0</v>
      </c>
      <c r="L3531">
        <v>18</v>
      </c>
      <c r="M3531" t="b">
        <v>1</v>
      </c>
      <c r="N3531" s="11">
        <f t="shared" si="222"/>
        <v>132</v>
      </c>
      <c r="O3531" s="22">
        <f t="shared" si="220"/>
        <v>42177.761782407411</v>
      </c>
      <c r="P3531" s="18">
        <f t="shared" si="221"/>
        <v>42198.041666666672</v>
      </c>
      <c r="Q3531" t="s">
        <v>8271</v>
      </c>
      <c r="R3531" s="7">
        <f t="shared" si="223"/>
        <v>36.666666666666664</v>
      </c>
      <c r="S3531" s="12" t="s">
        <v>8316</v>
      </c>
      <c r="T3531" t="s">
        <v>8317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7">
        <v>2750</v>
      </c>
      <c r="E3532">
        <v>2750</v>
      </c>
      <c r="F3532" t="s">
        <v>8219</v>
      </c>
      <c r="G3532" t="s">
        <v>8225</v>
      </c>
      <c r="H3532" t="s">
        <v>8247</v>
      </c>
      <c r="I3532" s="9">
        <v>1460318400</v>
      </c>
      <c r="J3532">
        <v>1457881057</v>
      </c>
      <c r="K3532" t="b">
        <v>0</v>
      </c>
      <c r="L3532">
        <v>22</v>
      </c>
      <c r="M3532" t="b">
        <v>1</v>
      </c>
      <c r="N3532" s="11">
        <f t="shared" si="222"/>
        <v>100</v>
      </c>
      <c r="O3532" s="22">
        <f t="shared" si="220"/>
        <v>42442.623344907406</v>
      </c>
      <c r="P3532" s="18">
        <f t="shared" si="221"/>
        <v>42470.833333333328</v>
      </c>
      <c r="Q3532" t="s">
        <v>8271</v>
      </c>
      <c r="R3532" s="7">
        <f t="shared" si="223"/>
        <v>125</v>
      </c>
      <c r="S3532" s="12" t="s">
        <v>8316</v>
      </c>
      <c r="T3532" t="s">
        <v>8317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7">
        <v>1000</v>
      </c>
      <c r="E3533">
        <v>1280</v>
      </c>
      <c r="F3533" t="s">
        <v>8219</v>
      </c>
      <c r="G3533" t="s">
        <v>8224</v>
      </c>
      <c r="H3533" t="s">
        <v>8246</v>
      </c>
      <c r="I3533" s="9">
        <v>1467301334</v>
      </c>
      <c r="J3533">
        <v>1464709334</v>
      </c>
      <c r="K3533" t="b">
        <v>0</v>
      </c>
      <c r="L3533">
        <v>26</v>
      </c>
      <c r="M3533" t="b">
        <v>1</v>
      </c>
      <c r="N3533" s="11">
        <f t="shared" si="222"/>
        <v>128</v>
      </c>
      <c r="O3533" s="22">
        <f t="shared" si="220"/>
        <v>42521.654328703706</v>
      </c>
      <c r="P3533" s="18">
        <f t="shared" si="221"/>
        <v>42551.654328703706</v>
      </c>
      <c r="Q3533" t="s">
        <v>8271</v>
      </c>
      <c r="R3533" s="7">
        <f t="shared" si="223"/>
        <v>49.230769230769234</v>
      </c>
      <c r="S3533" s="12" t="s">
        <v>8316</v>
      </c>
      <c r="T3533" t="s">
        <v>8317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7">
        <v>960</v>
      </c>
      <c r="E3534">
        <v>1142</v>
      </c>
      <c r="F3534" t="s">
        <v>8219</v>
      </c>
      <c r="G3534" t="s">
        <v>8224</v>
      </c>
      <c r="H3534" t="s">
        <v>8246</v>
      </c>
      <c r="I3534" s="9">
        <v>1411012740</v>
      </c>
      <c r="J3534">
        <v>1409667827</v>
      </c>
      <c r="K3534" t="b">
        <v>0</v>
      </c>
      <c r="L3534">
        <v>27</v>
      </c>
      <c r="M3534" t="b">
        <v>1</v>
      </c>
      <c r="N3534" s="11">
        <f t="shared" si="222"/>
        <v>118.95833333333334</v>
      </c>
      <c r="O3534" s="22">
        <f t="shared" si="220"/>
        <v>41884.599849537037</v>
      </c>
      <c r="P3534" s="18">
        <f t="shared" si="221"/>
        <v>41900.165972222225</v>
      </c>
      <c r="Q3534" t="s">
        <v>8271</v>
      </c>
      <c r="R3534" s="7">
        <f t="shared" si="223"/>
        <v>42.296296296296298</v>
      </c>
      <c r="S3534" s="12" t="s">
        <v>8316</v>
      </c>
      <c r="T3534" t="s">
        <v>8317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7">
        <v>500</v>
      </c>
      <c r="E3535">
        <v>631</v>
      </c>
      <c r="F3535" t="s">
        <v>8219</v>
      </c>
      <c r="G3535" t="s">
        <v>8224</v>
      </c>
      <c r="H3535" t="s">
        <v>8246</v>
      </c>
      <c r="I3535" s="9">
        <v>1447269367</v>
      </c>
      <c r="J3535">
        <v>1444673767</v>
      </c>
      <c r="K3535" t="b">
        <v>0</v>
      </c>
      <c r="L3535">
        <v>8</v>
      </c>
      <c r="M3535" t="b">
        <v>1</v>
      </c>
      <c r="N3535" s="11">
        <f t="shared" si="222"/>
        <v>126.2</v>
      </c>
      <c r="O3535" s="22">
        <f t="shared" si="220"/>
        <v>42289.761192129634</v>
      </c>
      <c r="P3535" s="18">
        <f t="shared" si="221"/>
        <v>42319.802858796291</v>
      </c>
      <c r="Q3535" t="s">
        <v>8271</v>
      </c>
      <c r="R3535" s="7">
        <f t="shared" si="223"/>
        <v>78.875</v>
      </c>
      <c r="S3535" s="12" t="s">
        <v>8316</v>
      </c>
      <c r="T3535" t="s">
        <v>8317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7">
        <v>5000</v>
      </c>
      <c r="E3536">
        <v>7810</v>
      </c>
      <c r="F3536" t="s">
        <v>8219</v>
      </c>
      <c r="G3536" t="s">
        <v>8224</v>
      </c>
      <c r="H3536" t="s">
        <v>8246</v>
      </c>
      <c r="I3536" s="9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>
        <f t="shared" si="222"/>
        <v>156.20000000000002</v>
      </c>
      <c r="O3536" s="22">
        <f t="shared" si="220"/>
        <v>42243.6252662037</v>
      </c>
      <c r="P3536" s="18">
        <f t="shared" si="221"/>
        <v>42278.6252662037</v>
      </c>
      <c r="Q3536" t="s">
        <v>8271</v>
      </c>
      <c r="R3536" s="7">
        <f t="shared" si="223"/>
        <v>38.284313725490193</v>
      </c>
      <c r="S3536" s="12" t="s">
        <v>8316</v>
      </c>
      <c r="T3536" t="s">
        <v>8317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7">
        <v>2000</v>
      </c>
      <c r="E3537">
        <v>2063</v>
      </c>
      <c r="F3537" t="s">
        <v>8219</v>
      </c>
      <c r="G3537" t="s">
        <v>8225</v>
      </c>
      <c r="H3537" t="s">
        <v>8247</v>
      </c>
      <c r="I3537" s="9">
        <v>1443808800</v>
      </c>
      <c r="J3537">
        <v>1441120910</v>
      </c>
      <c r="K3537" t="b">
        <v>0</v>
      </c>
      <c r="L3537">
        <v>46</v>
      </c>
      <c r="M3537" t="b">
        <v>1</v>
      </c>
      <c r="N3537" s="11">
        <f t="shared" si="222"/>
        <v>103.15</v>
      </c>
      <c r="O3537" s="22">
        <f t="shared" si="220"/>
        <v>42248.640162037031</v>
      </c>
      <c r="P3537" s="18">
        <f t="shared" si="221"/>
        <v>42279.75</v>
      </c>
      <c r="Q3537" t="s">
        <v>8271</v>
      </c>
      <c r="R3537" s="7">
        <f t="shared" si="223"/>
        <v>44.847826086956523</v>
      </c>
      <c r="S3537" s="12" t="s">
        <v>8316</v>
      </c>
      <c r="T3537" t="s">
        <v>8317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7">
        <v>150</v>
      </c>
      <c r="E3538">
        <v>230</v>
      </c>
      <c r="F3538" t="s">
        <v>8219</v>
      </c>
      <c r="G3538" t="s">
        <v>8225</v>
      </c>
      <c r="H3538" t="s">
        <v>8247</v>
      </c>
      <c r="I3538" s="9">
        <v>1450612740</v>
      </c>
      <c r="J3538">
        <v>1448040425</v>
      </c>
      <c r="K3538" t="b">
        <v>0</v>
      </c>
      <c r="L3538">
        <v>17</v>
      </c>
      <c r="M3538" t="b">
        <v>1</v>
      </c>
      <c r="N3538" s="11">
        <f t="shared" si="222"/>
        <v>153.33333333333334</v>
      </c>
      <c r="O3538" s="22">
        <f t="shared" si="220"/>
        <v>42328.727141203708</v>
      </c>
      <c r="P3538" s="18">
        <f t="shared" si="221"/>
        <v>42358.499305555553</v>
      </c>
      <c r="Q3538" t="s">
        <v>8271</v>
      </c>
      <c r="R3538" s="7">
        <f t="shared" si="223"/>
        <v>13.529411764705882</v>
      </c>
      <c r="S3538" s="12" t="s">
        <v>8316</v>
      </c>
      <c r="T3538" t="s">
        <v>8317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7">
        <v>675</v>
      </c>
      <c r="E3539">
        <v>1218</v>
      </c>
      <c r="F3539" t="s">
        <v>8219</v>
      </c>
      <c r="G3539" t="s">
        <v>8229</v>
      </c>
      <c r="H3539" t="s">
        <v>8251</v>
      </c>
      <c r="I3539" s="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>
        <f t="shared" si="222"/>
        <v>180.44444444444446</v>
      </c>
      <c r="O3539" s="22">
        <f t="shared" si="220"/>
        <v>41923.354351851849</v>
      </c>
      <c r="P3539" s="18">
        <f t="shared" si="221"/>
        <v>41960.332638888889</v>
      </c>
      <c r="Q3539" t="s">
        <v>8271</v>
      </c>
      <c r="R3539" s="7">
        <f t="shared" si="223"/>
        <v>43.5</v>
      </c>
      <c r="S3539" s="12" t="s">
        <v>8316</v>
      </c>
      <c r="T3539" t="s">
        <v>8317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7">
        <v>2000</v>
      </c>
      <c r="E3540">
        <v>2569</v>
      </c>
      <c r="F3540" t="s">
        <v>8219</v>
      </c>
      <c r="G3540" t="s">
        <v>8225</v>
      </c>
      <c r="H3540" t="s">
        <v>8247</v>
      </c>
      <c r="I3540" s="9">
        <v>1471428340</v>
      </c>
      <c r="J3540">
        <v>1469009140</v>
      </c>
      <c r="K3540" t="b">
        <v>0</v>
      </c>
      <c r="L3540">
        <v>83</v>
      </c>
      <c r="M3540" t="b">
        <v>1</v>
      </c>
      <c r="N3540" s="11">
        <f t="shared" si="222"/>
        <v>128.44999999999999</v>
      </c>
      <c r="O3540" s="22">
        <f t="shared" si="220"/>
        <v>42571.420601851853</v>
      </c>
      <c r="P3540" s="18">
        <f t="shared" si="221"/>
        <v>42599.420601851853</v>
      </c>
      <c r="Q3540" t="s">
        <v>8271</v>
      </c>
      <c r="R3540" s="7">
        <f t="shared" si="223"/>
        <v>30.951807228915662</v>
      </c>
      <c r="S3540" s="12" t="s">
        <v>8316</v>
      </c>
      <c r="T3540" t="s">
        <v>8317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7">
        <v>600</v>
      </c>
      <c r="E3541">
        <v>718</v>
      </c>
      <c r="F3541" t="s">
        <v>8219</v>
      </c>
      <c r="G3541" t="s">
        <v>8224</v>
      </c>
      <c r="H3541" t="s">
        <v>8246</v>
      </c>
      <c r="I3541" s="9">
        <v>1473358122</v>
      </c>
      <c r="J3541">
        <v>1471543722</v>
      </c>
      <c r="K3541" t="b">
        <v>0</v>
      </c>
      <c r="L3541">
        <v>13</v>
      </c>
      <c r="M3541" t="b">
        <v>1</v>
      </c>
      <c r="N3541" s="11">
        <f t="shared" si="222"/>
        <v>119.66666666666667</v>
      </c>
      <c r="O3541" s="22">
        <f t="shared" si="220"/>
        <v>42600.756041666667</v>
      </c>
      <c r="P3541" s="18">
        <f t="shared" si="221"/>
        <v>42621.756041666667</v>
      </c>
      <c r="Q3541" t="s">
        <v>8271</v>
      </c>
      <c r="R3541" s="7">
        <f t="shared" si="223"/>
        <v>55.230769230769234</v>
      </c>
      <c r="S3541" s="12" t="s">
        <v>8316</v>
      </c>
      <c r="T3541" t="s">
        <v>8317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7">
        <v>300</v>
      </c>
      <c r="E3542">
        <v>369</v>
      </c>
      <c r="F3542" t="s">
        <v>8219</v>
      </c>
      <c r="G3542" t="s">
        <v>8225</v>
      </c>
      <c r="H3542" t="s">
        <v>8247</v>
      </c>
      <c r="I3542" s="9">
        <v>1466899491</v>
      </c>
      <c r="J3542">
        <v>1464307491</v>
      </c>
      <c r="K3542" t="b">
        <v>0</v>
      </c>
      <c r="L3542">
        <v>8</v>
      </c>
      <c r="M3542" t="b">
        <v>1</v>
      </c>
      <c r="N3542" s="11">
        <f t="shared" si="222"/>
        <v>123</v>
      </c>
      <c r="O3542" s="22">
        <f t="shared" si="220"/>
        <v>42517.003368055557</v>
      </c>
      <c r="P3542" s="18">
        <f t="shared" si="221"/>
        <v>42547.003368055557</v>
      </c>
      <c r="Q3542" t="s">
        <v>8271</v>
      </c>
      <c r="R3542" s="7">
        <f t="shared" si="223"/>
        <v>46.125</v>
      </c>
      <c r="S3542" s="12" t="s">
        <v>8316</v>
      </c>
      <c r="T3542" t="s">
        <v>8317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7">
        <v>1200</v>
      </c>
      <c r="E3543">
        <v>1260</v>
      </c>
      <c r="F3543" t="s">
        <v>8219</v>
      </c>
      <c r="G3543" t="s">
        <v>8225</v>
      </c>
      <c r="H3543" t="s">
        <v>8247</v>
      </c>
      <c r="I3543" s="9">
        <v>1441042275</v>
      </c>
      <c r="J3543">
        <v>1438882275</v>
      </c>
      <c r="K3543" t="b">
        <v>0</v>
      </c>
      <c r="L3543">
        <v>32</v>
      </c>
      <c r="M3543" t="b">
        <v>1</v>
      </c>
      <c r="N3543" s="11">
        <f t="shared" si="222"/>
        <v>105</v>
      </c>
      <c r="O3543" s="22">
        <f t="shared" si="220"/>
        <v>42222.730034722219</v>
      </c>
      <c r="P3543" s="18">
        <f t="shared" si="221"/>
        <v>42247.730034722219</v>
      </c>
      <c r="Q3543" t="s">
        <v>8271</v>
      </c>
      <c r="R3543" s="7">
        <f t="shared" si="223"/>
        <v>39.375</v>
      </c>
      <c r="S3543" s="12" t="s">
        <v>8316</v>
      </c>
      <c r="T3543" t="s">
        <v>8317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7">
        <v>5500</v>
      </c>
      <c r="E3544">
        <v>5623</v>
      </c>
      <c r="F3544" t="s">
        <v>8219</v>
      </c>
      <c r="G3544" t="s">
        <v>8224</v>
      </c>
      <c r="H3544" t="s">
        <v>8246</v>
      </c>
      <c r="I3544" s="9">
        <v>1410099822</v>
      </c>
      <c r="J3544">
        <v>1404915822</v>
      </c>
      <c r="K3544" t="b">
        <v>0</v>
      </c>
      <c r="L3544">
        <v>85</v>
      </c>
      <c r="M3544" t="b">
        <v>1</v>
      </c>
      <c r="N3544" s="11">
        <f t="shared" si="222"/>
        <v>102.23636363636363</v>
      </c>
      <c r="O3544" s="22">
        <f t="shared" si="220"/>
        <v>41829.599791666667</v>
      </c>
      <c r="P3544" s="18">
        <f t="shared" si="221"/>
        <v>41889.599791666667</v>
      </c>
      <c r="Q3544" t="s">
        <v>8271</v>
      </c>
      <c r="R3544" s="7">
        <f t="shared" si="223"/>
        <v>66.152941176470591</v>
      </c>
      <c r="S3544" s="12" t="s">
        <v>8316</v>
      </c>
      <c r="T3544" t="s">
        <v>8317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7">
        <v>1500</v>
      </c>
      <c r="E3545">
        <v>1570</v>
      </c>
      <c r="F3545" t="s">
        <v>8219</v>
      </c>
      <c r="G3545" t="s">
        <v>8236</v>
      </c>
      <c r="H3545" t="s">
        <v>8249</v>
      </c>
      <c r="I3545" s="9">
        <v>1435255659</v>
      </c>
      <c r="J3545">
        <v>1432663659</v>
      </c>
      <c r="K3545" t="b">
        <v>0</v>
      </c>
      <c r="L3545">
        <v>29</v>
      </c>
      <c r="M3545" t="b">
        <v>1</v>
      </c>
      <c r="N3545" s="11">
        <f t="shared" si="222"/>
        <v>104.66666666666666</v>
      </c>
      <c r="O3545" s="22">
        <f t="shared" si="220"/>
        <v>42150.755312499998</v>
      </c>
      <c r="P3545" s="18">
        <f t="shared" si="221"/>
        <v>42180.755312499998</v>
      </c>
      <c r="Q3545" t="s">
        <v>8271</v>
      </c>
      <c r="R3545" s="7">
        <f t="shared" si="223"/>
        <v>54.137931034482762</v>
      </c>
      <c r="S3545" s="12" t="s">
        <v>8316</v>
      </c>
      <c r="T3545" t="s">
        <v>8317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7">
        <v>2500</v>
      </c>
      <c r="E3546">
        <v>2500</v>
      </c>
      <c r="F3546" t="s">
        <v>8219</v>
      </c>
      <c r="G3546" t="s">
        <v>8224</v>
      </c>
      <c r="H3546" t="s">
        <v>8246</v>
      </c>
      <c r="I3546" s="9">
        <v>1425758257</v>
      </c>
      <c r="J3546">
        <v>1423166257</v>
      </c>
      <c r="K3546" t="b">
        <v>0</v>
      </c>
      <c r="L3546">
        <v>24</v>
      </c>
      <c r="M3546" t="b">
        <v>1</v>
      </c>
      <c r="N3546" s="11">
        <f t="shared" si="222"/>
        <v>100</v>
      </c>
      <c r="O3546" s="22">
        <f t="shared" si="220"/>
        <v>42040.831678240742</v>
      </c>
      <c r="P3546" s="18">
        <f t="shared" si="221"/>
        <v>42070.831678240742</v>
      </c>
      <c r="Q3546" t="s">
        <v>8271</v>
      </c>
      <c r="R3546" s="7">
        <f t="shared" si="223"/>
        <v>104.16666666666667</v>
      </c>
      <c r="S3546" s="12" t="s">
        <v>8316</v>
      </c>
      <c r="T3546" t="s">
        <v>8317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7">
        <v>250</v>
      </c>
      <c r="E3547">
        <v>251</v>
      </c>
      <c r="F3547" t="s">
        <v>8219</v>
      </c>
      <c r="G3547" t="s">
        <v>8224</v>
      </c>
      <c r="H3547" t="s">
        <v>8246</v>
      </c>
      <c r="I3547" s="9">
        <v>1428780159</v>
      </c>
      <c r="J3547">
        <v>1426188159</v>
      </c>
      <c r="K3547" t="b">
        <v>0</v>
      </c>
      <c r="L3547">
        <v>8</v>
      </c>
      <c r="M3547" t="b">
        <v>1</v>
      </c>
      <c r="N3547" s="11">
        <f t="shared" si="222"/>
        <v>100.4</v>
      </c>
      <c r="O3547" s="22">
        <f t="shared" si="220"/>
        <v>42075.807395833333</v>
      </c>
      <c r="P3547" s="18">
        <f t="shared" si="221"/>
        <v>42105.807395833333</v>
      </c>
      <c r="Q3547" t="s">
        <v>8271</v>
      </c>
      <c r="R3547" s="7">
        <f t="shared" si="223"/>
        <v>31.375</v>
      </c>
      <c r="S3547" s="12" t="s">
        <v>8316</v>
      </c>
      <c r="T3547" t="s">
        <v>8317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7">
        <v>1100</v>
      </c>
      <c r="E3548">
        <v>1125</v>
      </c>
      <c r="F3548" t="s">
        <v>8219</v>
      </c>
      <c r="G3548" t="s">
        <v>8224</v>
      </c>
      <c r="H3548" t="s">
        <v>8246</v>
      </c>
      <c r="I3548" s="9">
        <v>1427860740</v>
      </c>
      <c r="J3548">
        <v>1426002684</v>
      </c>
      <c r="K3548" t="b">
        <v>0</v>
      </c>
      <c r="L3548">
        <v>19</v>
      </c>
      <c r="M3548" t="b">
        <v>1</v>
      </c>
      <c r="N3548" s="11">
        <f t="shared" si="222"/>
        <v>102.27272727272727</v>
      </c>
      <c r="O3548" s="22">
        <f t="shared" si="220"/>
        <v>42073.660694444443</v>
      </c>
      <c r="P3548" s="18">
        <f t="shared" si="221"/>
        <v>42095.165972222225</v>
      </c>
      <c r="Q3548" t="s">
        <v>8271</v>
      </c>
      <c r="R3548" s="7">
        <f t="shared" si="223"/>
        <v>59.210526315789473</v>
      </c>
      <c r="S3548" s="12" t="s">
        <v>8316</v>
      </c>
      <c r="T3548" t="s">
        <v>8317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7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>
        <f t="shared" si="222"/>
        <v>114.40928571428573</v>
      </c>
      <c r="O3549" s="22">
        <f t="shared" si="220"/>
        <v>42480.078715277778</v>
      </c>
      <c r="P3549" s="18">
        <f t="shared" si="221"/>
        <v>42504.165972222225</v>
      </c>
      <c r="Q3549" t="s">
        <v>8271</v>
      </c>
      <c r="R3549" s="7">
        <f t="shared" si="223"/>
        <v>119.17633928571429</v>
      </c>
      <c r="S3549" s="12" t="s">
        <v>8316</v>
      </c>
      <c r="T3549" t="s">
        <v>8317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7">
        <v>2100</v>
      </c>
      <c r="E3550">
        <v>2140</v>
      </c>
      <c r="F3550" t="s">
        <v>8219</v>
      </c>
      <c r="G3550" t="s">
        <v>8224</v>
      </c>
      <c r="H3550" t="s">
        <v>8246</v>
      </c>
      <c r="I3550" s="9">
        <v>1457139600</v>
      </c>
      <c r="J3550">
        <v>1455230214</v>
      </c>
      <c r="K3550" t="b">
        <v>0</v>
      </c>
      <c r="L3550">
        <v>13</v>
      </c>
      <c r="M3550" t="b">
        <v>1</v>
      </c>
      <c r="N3550" s="11">
        <f t="shared" si="222"/>
        <v>101.9047619047619</v>
      </c>
      <c r="O3550" s="22">
        <f t="shared" si="220"/>
        <v>42411.942291666666</v>
      </c>
      <c r="P3550" s="18">
        <f t="shared" si="221"/>
        <v>42434.041666666672</v>
      </c>
      <c r="Q3550" t="s">
        <v>8271</v>
      </c>
      <c r="R3550" s="7">
        <f t="shared" si="223"/>
        <v>164.61538461538461</v>
      </c>
      <c r="S3550" s="12" t="s">
        <v>8316</v>
      </c>
      <c r="T3550" t="s">
        <v>8317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7">
        <v>1000</v>
      </c>
      <c r="E3551">
        <v>1020</v>
      </c>
      <c r="F3551" t="s">
        <v>8219</v>
      </c>
      <c r="G3551" t="s">
        <v>8225</v>
      </c>
      <c r="H3551" t="s">
        <v>8247</v>
      </c>
      <c r="I3551" s="9">
        <v>1441358873</v>
      </c>
      <c r="J3551">
        <v>1438939673</v>
      </c>
      <c r="K3551" t="b">
        <v>0</v>
      </c>
      <c r="L3551">
        <v>42</v>
      </c>
      <c r="M3551" t="b">
        <v>1</v>
      </c>
      <c r="N3551" s="11">
        <f t="shared" si="222"/>
        <v>102</v>
      </c>
      <c r="O3551" s="22">
        <f t="shared" si="220"/>
        <v>42223.394363425927</v>
      </c>
      <c r="P3551" s="18">
        <f t="shared" si="221"/>
        <v>42251.394363425927</v>
      </c>
      <c r="Q3551" t="s">
        <v>8271</v>
      </c>
      <c r="R3551" s="7">
        <f t="shared" si="223"/>
        <v>24.285714285714285</v>
      </c>
      <c r="S3551" s="12" t="s">
        <v>8316</v>
      </c>
      <c r="T3551" t="s">
        <v>8317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7">
        <v>2500</v>
      </c>
      <c r="E3552">
        <v>2620</v>
      </c>
      <c r="F3552" t="s">
        <v>8219</v>
      </c>
      <c r="G3552" t="s">
        <v>8225</v>
      </c>
      <c r="H3552" t="s">
        <v>8247</v>
      </c>
      <c r="I3552" s="9">
        <v>1462224398</v>
      </c>
      <c r="J3552">
        <v>1459632398</v>
      </c>
      <c r="K3552" t="b">
        <v>0</v>
      </c>
      <c r="L3552">
        <v>64</v>
      </c>
      <c r="M3552" t="b">
        <v>1</v>
      </c>
      <c r="N3552" s="11">
        <f t="shared" si="222"/>
        <v>104.80000000000001</v>
      </c>
      <c r="O3552" s="22">
        <f t="shared" si="220"/>
        <v>42462.893495370372</v>
      </c>
      <c r="P3552" s="18">
        <f t="shared" si="221"/>
        <v>42492.893495370372</v>
      </c>
      <c r="Q3552" t="s">
        <v>8271</v>
      </c>
      <c r="R3552" s="7">
        <f t="shared" si="223"/>
        <v>40.9375</v>
      </c>
      <c r="S3552" s="12" t="s">
        <v>8316</v>
      </c>
      <c r="T3552" t="s">
        <v>8317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7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9">
        <v>1400796420</v>
      </c>
      <c r="J3553">
        <v>1398342170</v>
      </c>
      <c r="K3553" t="b">
        <v>0</v>
      </c>
      <c r="L3553">
        <v>25</v>
      </c>
      <c r="M3553" t="b">
        <v>1</v>
      </c>
      <c r="N3553" s="11">
        <f t="shared" si="222"/>
        <v>101.83333333333333</v>
      </c>
      <c r="O3553" s="22">
        <f t="shared" si="220"/>
        <v>41753.515856481477</v>
      </c>
      <c r="P3553" s="18">
        <f t="shared" si="221"/>
        <v>41781.921527777777</v>
      </c>
      <c r="Q3553" t="s">
        <v>8271</v>
      </c>
      <c r="R3553" s="7">
        <f t="shared" si="223"/>
        <v>61.1</v>
      </c>
      <c r="S3553" s="12" t="s">
        <v>8316</v>
      </c>
      <c r="T3553" t="s">
        <v>8317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7">
        <v>773</v>
      </c>
      <c r="E3554">
        <v>773</v>
      </c>
      <c r="F3554" t="s">
        <v>8219</v>
      </c>
      <c r="G3554" t="s">
        <v>8225</v>
      </c>
      <c r="H3554" t="s">
        <v>8247</v>
      </c>
      <c r="I3554" s="9">
        <v>1403964324</v>
      </c>
      <c r="J3554">
        <v>1401372324</v>
      </c>
      <c r="K3554" t="b">
        <v>0</v>
      </c>
      <c r="L3554">
        <v>20</v>
      </c>
      <c r="M3554" t="b">
        <v>1</v>
      </c>
      <c r="N3554" s="11">
        <f t="shared" si="222"/>
        <v>100</v>
      </c>
      <c r="O3554" s="22">
        <f t="shared" si="220"/>
        <v>41788.587083333332</v>
      </c>
      <c r="P3554" s="18">
        <f t="shared" si="221"/>
        <v>41818.587083333332</v>
      </c>
      <c r="Q3554" t="s">
        <v>8271</v>
      </c>
      <c r="R3554" s="7">
        <f t="shared" si="223"/>
        <v>38.65</v>
      </c>
      <c r="S3554" s="12" t="s">
        <v>8316</v>
      </c>
      <c r="T3554" t="s">
        <v>8317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7">
        <v>5500</v>
      </c>
      <c r="E3555">
        <v>5845</v>
      </c>
      <c r="F3555" t="s">
        <v>8219</v>
      </c>
      <c r="G3555" t="s">
        <v>8224</v>
      </c>
      <c r="H3555" t="s">
        <v>8246</v>
      </c>
      <c r="I3555" s="9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>
        <f t="shared" si="222"/>
        <v>106.27272727272728</v>
      </c>
      <c r="O3555" s="22">
        <f t="shared" si="220"/>
        <v>42196.028703703705</v>
      </c>
      <c r="P3555" s="18">
        <f t="shared" si="221"/>
        <v>42228</v>
      </c>
      <c r="Q3555" t="s">
        <v>8271</v>
      </c>
      <c r="R3555" s="7">
        <f t="shared" si="223"/>
        <v>56.20192307692308</v>
      </c>
      <c r="S3555" s="12" t="s">
        <v>8316</v>
      </c>
      <c r="T3555" t="s">
        <v>8317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7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9">
        <v>1423674000</v>
      </c>
      <c r="J3556">
        <v>1421025159</v>
      </c>
      <c r="K3556" t="b">
        <v>0</v>
      </c>
      <c r="L3556">
        <v>53</v>
      </c>
      <c r="M3556" t="b">
        <v>1</v>
      </c>
      <c r="N3556" s="11">
        <f t="shared" si="222"/>
        <v>113.42219999999999</v>
      </c>
      <c r="O3556" s="22">
        <f t="shared" si="220"/>
        <v>42016.050451388888</v>
      </c>
      <c r="P3556" s="18">
        <f t="shared" si="221"/>
        <v>42046.708333333328</v>
      </c>
      <c r="Q3556" t="s">
        <v>8271</v>
      </c>
      <c r="R3556" s="7">
        <f t="shared" si="223"/>
        <v>107.00207547169811</v>
      </c>
      <c r="S3556" s="12" t="s">
        <v>8316</v>
      </c>
      <c r="T3556" t="s">
        <v>8317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7">
        <v>2400</v>
      </c>
      <c r="E3557">
        <v>2400</v>
      </c>
      <c r="F3557" t="s">
        <v>8219</v>
      </c>
      <c r="G3557" t="s">
        <v>8237</v>
      </c>
      <c r="H3557" t="s">
        <v>8249</v>
      </c>
      <c r="I3557" s="9">
        <v>1479382594</v>
      </c>
      <c r="J3557">
        <v>1476786994</v>
      </c>
      <c r="K3557" t="b">
        <v>0</v>
      </c>
      <c r="L3557">
        <v>14</v>
      </c>
      <c r="M3557" t="b">
        <v>1</v>
      </c>
      <c r="N3557" s="11">
        <f t="shared" si="222"/>
        <v>100</v>
      </c>
      <c r="O3557" s="22">
        <f t="shared" si="220"/>
        <v>42661.442060185189</v>
      </c>
      <c r="P3557" s="18">
        <f t="shared" si="221"/>
        <v>42691.483726851846</v>
      </c>
      <c r="Q3557" t="s">
        <v>8271</v>
      </c>
      <c r="R3557" s="7">
        <f t="shared" si="223"/>
        <v>171.42857142857142</v>
      </c>
      <c r="S3557" s="12" t="s">
        <v>8316</v>
      </c>
      <c r="T3557" t="s">
        <v>8317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7">
        <v>2200</v>
      </c>
      <c r="E3558">
        <v>2210</v>
      </c>
      <c r="F3558" t="s">
        <v>8219</v>
      </c>
      <c r="G3558" t="s">
        <v>8225</v>
      </c>
      <c r="H3558" t="s">
        <v>8247</v>
      </c>
      <c r="I3558" s="9">
        <v>1408289724</v>
      </c>
      <c r="J3558">
        <v>1403105724</v>
      </c>
      <c r="K3558" t="b">
        <v>0</v>
      </c>
      <c r="L3558">
        <v>20</v>
      </c>
      <c r="M3558" t="b">
        <v>1</v>
      </c>
      <c r="N3558" s="11">
        <f t="shared" si="222"/>
        <v>100.45454545454547</v>
      </c>
      <c r="O3558" s="22">
        <f t="shared" si="220"/>
        <v>41808.649583333332</v>
      </c>
      <c r="P3558" s="18">
        <f t="shared" si="221"/>
        <v>41868.649583333332</v>
      </c>
      <c r="Q3558" t="s">
        <v>8271</v>
      </c>
      <c r="R3558" s="7">
        <f t="shared" si="223"/>
        <v>110.5</v>
      </c>
      <c r="S3558" s="12" t="s">
        <v>8316</v>
      </c>
      <c r="T3558" t="s">
        <v>8317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7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>
        <f t="shared" si="222"/>
        <v>100.03599999999999</v>
      </c>
      <c r="O3559" s="22">
        <f t="shared" si="220"/>
        <v>41730.276747685188</v>
      </c>
      <c r="P3559" s="18">
        <f t="shared" si="221"/>
        <v>41764.276747685188</v>
      </c>
      <c r="Q3559" t="s">
        <v>8271</v>
      </c>
      <c r="R3559" s="7">
        <f t="shared" si="223"/>
        <v>179.27598566308242</v>
      </c>
      <c r="S3559" s="12" t="s">
        <v>8316</v>
      </c>
      <c r="T3559" t="s">
        <v>8317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7">
        <v>350</v>
      </c>
      <c r="E3560">
        <v>504</v>
      </c>
      <c r="F3560" t="s">
        <v>8219</v>
      </c>
      <c r="G3560" t="s">
        <v>8225</v>
      </c>
      <c r="H3560" t="s">
        <v>8247</v>
      </c>
      <c r="I3560" s="9">
        <v>1435352400</v>
      </c>
      <c r="J3560">
        <v>1431718575</v>
      </c>
      <c r="K3560" t="b">
        <v>0</v>
      </c>
      <c r="L3560">
        <v>22</v>
      </c>
      <c r="M3560" t="b">
        <v>1</v>
      </c>
      <c r="N3560" s="11">
        <f t="shared" si="222"/>
        <v>144</v>
      </c>
      <c r="O3560" s="22">
        <f t="shared" si="220"/>
        <v>42139.816840277781</v>
      </c>
      <c r="P3560" s="18">
        <f t="shared" si="221"/>
        <v>42181.875</v>
      </c>
      <c r="Q3560" t="s">
        <v>8271</v>
      </c>
      <c r="R3560" s="7">
        <f t="shared" si="223"/>
        <v>22.90909090909091</v>
      </c>
      <c r="S3560" s="12" t="s">
        <v>8316</v>
      </c>
      <c r="T3560" t="s">
        <v>8317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7">
        <v>1000</v>
      </c>
      <c r="E3561">
        <v>1035</v>
      </c>
      <c r="F3561" t="s">
        <v>8219</v>
      </c>
      <c r="G3561" t="s">
        <v>8226</v>
      </c>
      <c r="H3561" t="s">
        <v>8248</v>
      </c>
      <c r="I3561" s="9">
        <v>1438333080</v>
      </c>
      <c r="J3561">
        <v>1436408308</v>
      </c>
      <c r="K3561" t="b">
        <v>0</v>
      </c>
      <c r="L3561">
        <v>24</v>
      </c>
      <c r="M3561" t="b">
        <v>1</v>
      </c>
      <c r="N3561" s="11">
        <f t="shared" si="222"/>
        <v>103.49999999999999</v>
      </c>
      <c r="O3561" s="22">
        <f t="shared" si="220"/>
        <v>42194.096157407403</v>
      </c>
      <c r="P3561" s="18">
        <f t="shared" si="221"/>
        <v>42216.373611111107</v>
      </c>
      <c r="Q3561" t="s">
        <v>8271</v>
      </c>
      <c r="R3561" s="7">
        <f t="shared" si="223"/>
        <v>43.125</v>
      </c>
      <c r="S3561" s="12" t="s">
        <v>8316</v>
      </c>
      <c r="T3561" t="s">
        <v>8317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7">
        <v>3200</v>
      </c>
      <c r="E3562">
        <v>3470</v>
      </c>
      <c r="F3562" t="s">
        <v>8219</v>
      </c>
      <c r="G3562" t="s">
        <v>8229</v>
      </c>
      <c r="H3562" t="s">
        <v>8251</v>
      </c>
      <c r="I3562" s="9">
        <v>1432694700</v>
      </c>
      <c r="J3562">
        <v>1429651266</v>
      </c>
      <c r="K3562" t="b">
        <v>0</v>
      </c>
      <c r="L3562">
        <v>74</v>
      </c>
      <c r="M3562" t="b">
        <v>1</v>
      </c>
      <c r="N3562" s="11">
        <f t="shared" si="222"/>
        <v>108.43750000000001</v>
      </c>
      <c r="O3562" s="22">
        <f t="shared" si="220"/>
        <v>42115.889652777783</v>
      </c>
      <c r="P3562" s="18">
        <f t="shared" si="221"/>
        <v>42151.114583333328</v>
      </c>
      <c r="Q3562" t="s">
        <v>8271</v>
      </c>
      <c r="R3562" s="7">
        <f t="shared" si="223"/>
        <v>46.891891891891895</v>
      </c>
      <c r="S3562" s="12" t="s">
        <v>8316</v>
      </c>
      <c r="T3562" t="s">
        <v>8317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7">
        <v>2500</v>
      </c>
      <c r="E3563">
        <v>2560</v>
      </c>
      <c r="F3563" t="s">
        <v>8219</v>
      </c>
      <c r="G3563" t="s">
        <v>8224</v>
      </c>
      <c r="H3563" t="s">
        <v>8246</v>
      </c>
      <c r="I3563" s="9">
        <v>1438799760</v>
      </c>
      <c r="J3563">
        <v>1437236378</v>
      </c>
      <c r="K3563" t="b">
        <v>0</v>
      </c>
      <c r="L3563">
        <v>54</v>
      </c>
      <c r="M3563" t="b">
        <v>1</v>
      </c>
      <c r="N3563" s="11">
        <f t="shared" si="222"/>
        <v>102.4</v>
      </c>
      <c r="O3563" s="22">
        <f t="shared" si="220"/>
        <v>42203.680300925931</v>
      </c>
      <c r="P3563" s="18">
        <f t="shared" si="221"/>
        <v>42221.774999999994</v>
      </c>
      <c r="Q3563" t="s">
        <v>8271</v>
      </c>
      <c r="R3563" s="7">
        <f t="shared" si="223"/>
        <v>47.407407407407405</v>
      </c>
      <c r="S3563" s="12" t="s">
        <v>8316</v>
      </c>
      <c r="T3563" t="s">
        <v>8317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7">
        <v>315</v>
      </c>
      <c r="E3564">
        <v>469</v>
      </c>
      <c r="F3564" t="s">
        <v>8219</v>
      </c>
      <c r="G3564" t="s">
        <v>8225</v>
      </c>
      <c r="H3564" t="s">
        <v>8247</v>
      </c>
      <c r="I3564" s="9">
        <v>1457906400</v>
      </c>
      <c r="J3564">
        <v>1457115427</v>
      </c>
      <c r="K3564" t="b">
        <v>0</v>
      </c>
      <c r="L3564">
        <v>31</v>
      </c>
      <c r="M3564" t="b">
        <v>1</v>
      </c>
      <c r="N3564" s="11">
        <f t="shared" si="222"/>
        <v>148.88888888888889</v>
      </c>
      <c r="O3564" s="22">
        <f t="shared" si="220"/>
        <v>42433.761886574073</v>
      </c>
      <c r="P3564" s="18">
        <f t="shared" si="221"/>
        <v>42442.916666666672</v>
      </c>
      <c r="Q3564" t="s">
        <v>8271</v>
      </c>
      <c r="R3564" s="7">
        <f t="shared" si="223"/>
        <v>15.129032258064516</v>
      </c>
      <c r="S3564" s="12" t="s">
        <v>8316</v>
      </c>
      <c r="T3564" t="s">
        <v>8317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7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9">
        <v>1470078000</v>
      </c>
      <c r="J3565">
        <v>1467648456</v>
      </c>
      <c r="K3565" t="b">
        <v>0</v>
      </c>
      <c r="L3565">
        <v>25</v>
      </c>
      <c r="M3565" t="b">
        <v>1</v>
      </c>
      <c r="N3565" s="11">
        <f t="shared" si="222"/>
        <v>105.49000000000002</v>
      </c>
      <c r="O3565" s="22">
        <f t="shared" si="220"/>
        <v>42555.671944444446</v>
      </c>
      <c r="P3565" s="18">
        <f t="shared" si="221"/>
        <v>42583.791666666672</v>
      </c>
      <c r="Q3565" t="s">
        <v>8271</v>
      </c>
      <c r="R3565" s="7">
        <f t="shared" si="223"/>
        <v>21.098000000000003</v>
      </c>
      <c r="S3565" s="12" t="s">
        <v>8316</v>
      </c>
      <c r="T3565" t="s">
        <v>8317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7">
        <v>1000</v>
      </c>
      <c r="E3566">
        <v>1005</v>
      </c>
      <c r="F3566" t="s">
        <v>8219</v>
      </c>
      <c r="G3566" t="s">
        <v>8225</v>
      </c>
      <c r="H3566" t="s">
        <v>8247</v>
      </c>
      <c r="I3566" s="9">
        <v>1444060800</v>
      </c>
      <c r="J3566">
        <v>1440082649</v>
      </c>
      <c r="K3566" t="b">
        <v>0</v>
      </c>
      <c r="L3566">
        <v>17</v>
      </c>
      <c r="M3566" t="b">
        <v>1</v>
      </c>
      <c r="N3566" s="11">
        <f t="shared" si="222"/>
        <v>100.49999999999999</v>
      </c>
      <c r="O3566" s="22">
        <f t="shared" si="220"/>
        <v>42236.623252314821</v>
      </c>
      <c r="P3566" s="18">
        <f t="shared" si="221"/>
        <v>42282.666666666672</v>
      </c>
      <c r="Q3566" t="s">
        <v>8271</v>
      </c>
      <c r="R3566" s="7">
        <f t="shared" si="223"/>
        <v>59.117647058823529</v>
      </c>
      <c r="S3566" s="12" t="s">
        <v>8316</v>
      </c>
      <c r="T3566" t="s">
        <v>8317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7">
        <v>900</v>
      </c>
      <c r="E3567">
        <v>1175</v>
      </c>
      <c r="F3567" t="s">
        <v>8219</v>
      </c>
      <c r="G3567" t="s">
        <v>8224</v>
      </c>
      <c r="H3567" t="s">
        <v>8246</v>
      </c>
      <c r="I3567" s="9">
        <v>1420048208</v>
      </c>
      <c r="J3567">
        <v>1417456208</v>
      </c>
      <c r="K3567" t="b">
        <v>0</v>
      </c>
      <c r="L3567">
        <v>12</v>
      </c>
      <c r="M3567" t="b">
        <v>1</v>
      </c>
      <c r="N3567" s="11">
        <f t="shared" si="222"/>
        <v>130.55555555555557</v>
      </c>
      <c r="O3567" s="22">
        <f t="shared" si="220"/>
        <v>41974.743148148147</v>
      </c>
      <c r="P3567" s="18">
        <f t="shared" si="221"/>
        <v>42004.743148148147</v>
      </c>
      <c r="Q3567" t="s">
        <v>8271</v>
      </c>
      <c r="R3567" s="7">
        <f t="shared" si="223"/>
        <v>97.916666666666671</v>
      </c>
      <c r="S3567" s="12" t="s">
        <v>8316</v>
      </c>
      <c r="T3567" t="s">
        <v>8317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7">
        <v>2000</v>
      </c>
      <c r="E3568">
        <v>2095</v>
      </c>
      <c r="F3568" t="s">
        <v>8219</v>
      </c>
      <c r="G3568" t="s">
        <v>8225</v>
      </c>
      <c r="H3568" t="s">
        <v>8247</v>
      </c>
      <c r="I3568" s="9">
        <v>1422015083</v>
      </c>
      <c r="J3568">
        <v>1419423083</v>
      </c>
      <c r="K3568" t="b">
        <v>0</v>
      </c>
      <c r="L3568">
        <v>38</v>
      </c>
      <c r="M3568" t="b">
        <v>1</v>
      </c>
      <c r="N3568" s="11">
        <f t="shared" si="222"/>
        <v>104.75000000000001</v>
      </c>
      <c r="O3568" s="22">
        <f t="shared" si="220"/>
        <v>41997.507905092592</v>
      </c>
      <c r="P3568" s="18">
        <f t="shared" si="221"/>
        <v>42027.507905092592</v>
      </c>
      <c r="Q3568" t="s">
        <v>8271</v>
      </c>
      <c r="R3568" s="7">
        <f t="shared" si="223"/>
        <v>55.131578947368418</v>
      </c>
      <c r="S3568" s="12" t="s">
        <v>8316</v>
      </c>
      <c r="T3568" t="s">
        <v>8317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7">
        <v>1000</v>
      </c>
      <c r="E3569">
        <v>1088</v>
      </c>
      <c r="F3569" t="s">
        <v>8219</v>
      </c>
      <c r="G3569" t="s">
        <v>8225</v>
      </c>
      <c r="H3569" t="s">
        <v>8247</v>
      </c>
      <c r="I3569" s="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>
        <f t="shared" si="222"/>
        <v>108.80000000000001</v>
      </c>
      <c r="O3569" s="22">
        <f t="shared" si="220"/>
        <v>42135.810694444444</v>
      </c>
      <c r="P3569" s="18">
        <f t="shared" si="221"/>
        <v>42165.810694444444</v>
      </c>
      <c r="Q3569" t="s">
        <v>8271</v>
      </c>
      <c r="R3569" s="7">
        <f t="shared" si="223"/>
        <v>26.536585365853657</v>
      </c>
      <c r="S3569" s="12" t="s">
        <v>8316</v>
      </c>
      <c r="T3569" t="s">
        <v>8317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7">
        <v>1000</v>
      </c>
      <c r="E3570">
        <v>1110</v>
      </c>
      <c r="F3570" t="s">
        <v>8219</v>
      </c>
      <c r="G3570" t="s">
        <v>8224</v>
      </c>
      <c r="H3570" t="s">
        <v>8246</v>
      </c>
      <c r="I3570" s="9">
        <v>1410975994</v>
      </c>
      <c r="J3570">
        <v>1408383994</v>
      </c>
      <c r="K3570" t="b">
        <v>0</v>
      </c>
      <c r="L3570">
        <v>19</v>
      </c>
      <c r="M3570" t="b">
        <v>1</v>
      </c>
      <c r="N3570" s="11">
        <f t="shared" si="222"/>
        <v>111.00000000000001</v>
      </c>
      <c r="O3570" s="22">
        <f t="shared" si="220"/>
        <v>41869.740671296298</v>
      </c>
      <c r="P3570" s="18">
        <f t="shared" si="221"/>
        <v>41899.740671296298</v>
      </c>
      <c r="Q3570" t="s">
        <v>8271</v>
      </c>
      <c r="R3570" s="7">
        <f t="shared" si="223"/>
        <v>58.421052631578945</v>
      </c>
      <c r="S3570" s="12" t="s">
        <v>8316</v>
      </c>
      <c r="T3570" t="s">
        <v>8317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7">
        <v>5000</v>
      </c>
      <c r="E3571">
        <v>5024</v>
      </c>
      <c r="F3571" t="s">
        <v>8219</v>
      </c>
      <c r="G3571" t="s">
        <v>8224</v>
      </c>
      <c r="H3571" t="s">
        <v>8246</v>
      </c>
      <c r="I3571" s="9">
        <v>1420734696</v>
      </c>
      <c r="J3571">
        <v>1418142696</v>
      </c>
      <c r="K3571" t="b">
        <v>0</v>
      </c>
      <c r="L3571">
        <v>41</v>
      </c>
      <c r="M3571" t="b">
        <v>1</v>
      </c>
      <c r="N3571" s="11">
        <f t="shared" si="222"/>
        <v>100.47999999999999</v>
      </c>
      <c r="O3571" s="22">
        <f t="shared" si="220"/>
        <v>41982.688611111109</v>
      </c>
      <c r="P3571" s="18">
        <f t="shared" si="221"/>
        <v>42012.688611111109</v>
      </c>
      <c r="Q3571" t="s">
        <v>8271</v>
      </c>
      <c r="R3571" s="7">
        <f t="shared" si="223"/>
        <v>122.53658536585365</v>
      </c>
      <c r="S3571" s="12" t="s">
        <v>8316</v>
      </c>
      <c r="T3571" t="s">
        <v>8317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7">
        <v>2000</v>
      </c>
      <c r="E3572">
        <v>2287</v>
      </c>
      <c r="F3572" t="s">
        <v>8219</v>
      </c>
      <c r="G3572" t="s">
        <v>8224</v>
      </c>
      <c r="H3572" t="s">
        <v>8246</v>
      </c>
      <c r="I3572" s="9">
        <v>1420009200</v>
      </c>
      <c r="J3572">
        <v>1417593483</v>
      </c>
      <c r="K3572" t="b">
        <v>0</v>
      </c>
      <c r="L3572">
        <v>26</v>
      </c>
      <c r="M3572" t="b">
        <v>1</v>
      </c>
      <c r="N3572" s="11">
        <f t="shared" si="222"/>
        <v>114.35</v>
      </c>
      <c r="O3572" s="22">
        <f t="shared" si="220"/>
        <v>41976.331979166673</v>
      </c>
      <c r="P3572" s="18">
        <f t="shared" si="221"/>
        <v>42004.291666666672</v>
      </c>
      <c r="Q3572" t="s">
        <v>8271</v>
      </c>
      <c r="R3572" s="7">
        <f t="shared" si="223"/>
        <v>87.961538461538467</v>
      </c>
      <c r="S3572" s="12" t="s">
        <v>8316</v>
      </c>
      <c r="T3572" t="s">
        <v>8317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7">
        <v>1500</v>
      </c>
      <c r="E3573">
        <v>1831</v>
      </c>
      <c r="F3573" t="s">
        <v>8219</v>
      </c>
      <c r="G3573" t="s">
        <v>8225</v>
      </c>
      <c r="H3573" t="s">
        <v>8247</v>
      </c>
      <c r="I3573" s="9">
        <v>1414701413</v>
      </c>
      <c r="J3573">
        <v>1412109413</v>
      </c>
      <c r="K3573" t="b">
        <v>0</v>
      </c>
      <c r="L3573">
        <v>25</v>
      </c>
      <c r="M3573" t="b">
        <v>1</v>
      </c>
      <c r="N3573" s="11">
        <f t="shared" si="222"/>
        <v>122.06666666666666</v>
      </c>
      <c r="O3573" s="22">
        <f t="shared" si="220"/>
        <v>41912.858946759261</v>
      </c>
      <c r="P3573" s="18">
        <f t="shared" si="221"/>
        <v>41942.858946759261</v>
      </c>
      <c r="Q3573" t="s">
        <v>8271</v>
      </c>
      <c r="R3573" s="7">
        <f t="shared" si="223"/>
        <v>73.239999999999995</v>
      </c>
      <c r="S3573" s="12" t="s">
        <v>8316</v>
      </c>
      <c r="T3573" t="s">
        <v>8317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7">
        <v>500</v>
      </c>
      <c r="E3574">
        <v>500</v>
      </c>
      <c r="F3574" t="s">
        <v>8219</v>
      </c>
      <c r="G3574" t="s">
        <v>8225</v>
      </c>
      <c r="H3574" t="s">
        <v>8247</v>
      </c>
      <c r="I3574" s="9">
        <v>1434894082</v>
      </c>
      <c r="J3574">
        <v>1432302082</v>
      </c>
      <c r="K3574" t="b">
        <v>0</v>
      </c>
      <c r="L3574">
        <v>9</v>
      </c>
      <c r="M3574" t="b">
        <v>1</v>
      </c>
      <c r="N3574" s="11">
        <f t="shared" si="222"/>
        <v>100</v>
      </c>
      <c r="O3574" s="22">
        <f t="shared" si="220"/>
        <v>42146.570393518516</v>
      </c>
      <c r="P3574" s="18">
        <f t="shared" si="221"/>
        <v>42176.570393518516</v>
      </c>
      <c r="Q3574" t="s">
        <v>8271</v>
      </c>
      <c r="R3574" s="7">
        <f t="shared" si="223"/>
        <v>55.555555555555557</v>
      </c>
      <c r="S3574" s="12" t="s">
        <v>8316</v>
      </c>
      <c r="T3574" t="s">
        <v>8317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7">
        <v>3000</v>
      </c>
      <c r="E3575">
        <v>3084</v>
      </c>
      <c r="F3575" t="s">
        <v>8219</v>
      </c>
      <c r="G3575" t="s">
        <v>8225</v>
      </c>
      <c r="H3575" t="s">
        <v>8247</v>
      </c>
      <c r="I3575" s="9">
        <v>1415440846</v>
      </c>
      <c r="J3575">
        <v>1412845246</v>
      </c>
      <c r="K3575" t="b">
        <v>0</v>
      </c>
      <c r="L3575">
        <v>78</v>
      </c>
      <c r="M3575" t="b">
        <v>1</v>
      </c>
      <c r="N3575" s="11">
        <f t="shared" si="222"/>
        <v>102.8</v>
      </c>
      <c r="O3575" s="22">
        <f t="shared" si="220"/>
        <v>41921.375532407408</v>
      </c>
      <c r="P3575" s="18">
        <f t="shared" si="221"/>
        <v>41951.417199074072</v>
      </c>
      <c r="Q3575" t="s">
        <v>8271</v>
      </c>
      <c r="R3575" s="7">
        <f t="shared" si="223"/>
        <v>39.53846153846154</v>
      </c>
      <c r="S3575" s="12" t="s">
        <v>8316</v>
      </c>
      <c r="T3575" t="s">
        <v>8317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7">
        <v>5800</v>
      </c>
      <c r="E3576">
        <v>6155</v>
      </c>
      <c r="F3576" t="s">
        <v>8219</v>
      </c>
      <c r="G3576" t="s">
        <v>8224</v>
      </c>
      <c r="H3576" t="s">
        <v>8246</v>
      </c>
      <c r="I3576" s="9">
        <v>1415921848</v>
      </c>
      <c r="J3576">
        <v>1413326248</v>
      </c>
      <c r="K3576" t="b">
        <v>0</v>
      </c>
      <c r="L3576">
        <v>45</v>
      </c>
      <c r="M3576" t="b">
        <v>1</v>
      </c>
      <c r="N3576" s="11">
        <f t="shared" si="222"/>
        <v>106.12068965517241</v>
      </c>
      <c r="O3576" s="22">
        <f t="shared" si="220"/>
        <v>41926.942685185182</v>
      </c>
      <c r="P3576" s="18">
        <f t="shared" si="221"/>
        <v>41956.984351851846</v>
      </c>
      <c r="Q3576" t="s">
        <v>8271</v>
      </c>
      <c r="R3576" s="7">
        <f t="shared" si="223"/>
        <v>136.77777777777777</v>
      </c>
      <c r="S3576" s="12" t="s">
        <v>8316</v>
      </c>
      <c r="T3576" t="s">
        <v>8317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9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>
        <f t="shared" si="222"/>
        <v>101.33000000000001</v>
      </c>
      <c r="O3577" s="22">
        <f t="shared" si="220"/>
        <v>42561.783877314811</v>
      </c>
      <c r="P3577" s="18">
        <f t="shared" si="221"/>
        <v>42593.165972222225</v>
      </c>
      <c r="Q3577" t="s">
        <v>8271</v>
      </c>
      <c r="R3577" s="7">
        <f t="shared" si="223"/>
        <v>99.343137254901961</v>
      </c>
      <c r="S3577" s="12" t="s">
        <v>8316</v>
      </c>
      <c r="T3577" t="s">
        <v>8317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7">
        <v>100</v>
      </c>
      <c r="E3578">
        <v>100</v>
      </c>
      <c r="F3578" t="s">
        <v>8219</v>
      </c>
      <c r="G3578" t="s">
        <v>8224</v>
      </c>
      <c r="H3578" t="s">
        <v>8246</v>
      </c>
      <c r="I3578" s="9">
        <v>1480947054</v>
      </c>
      <c r="J3578">
        <v>1475759454</v>
      </c>
      <c r="K3578" t="b">
        <v>0</v>
      </c>
      <c r="L3578">
        <v>5</v>
      </c>
      <c r="M3578" t="b">
        <v>1</v>
      </c>
      <c r="N3578" s="11">
        <f t="shared" si="222"/>
        <v>100</v>
      </c>
      <c r="O3578" s="22">
        <f t="shared" si="220"/>
        <v>42649.54923611111</v>
      </c>
      <c r="P3578" s="18">
        <f t="shared" si="221"/>
        <v>42709.590902777782</v>
      </c>
      <c r="Q3578" t="s">
        <v>8271</v>
      </c>
      <c r="R3578" s="7">
        <f t="shared" si="223"/>
        <v>20</v>
      </c>
      <c r="S3578" s="12" t="s">
        <v>8316</v>
      </c>
      <c r="T3578" t="s">
        <v>8317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7">
        <v>600</v>
      </c>
      <c r="E3579">
        <v>780</v>
      </c>
      <c r="F3579" t="s">
        <v>8219</v>
      </c>
      <c r="G3579" t="s">
        <v>8224</v>
      </c>
      <c r="H3579" t="s">
        <v>8246</v>
      </c>
      <c r="I3579" s="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>
        <f t="shared" si="222"/>
        <v>130</v>
      </c>
      <c r="O3579" s="22">
        <f t="shared" si="220"/>
        <v>42093.786840277782</v>
      </c>
      <c r="P3579" s="18">
        <f t="shared" si="221"/>
        <v>42120.26944444445</v>
      </c>
      <c r="Q3579" t="s">
        <v>8271</v>
      </c>
      <c r="R3579" s="7">
        <f t="shared" si="223"/>
        <v>28.888888888888889</v>
      </c>
      <c r="S3579" s="12" t="s">
        <v>8316</v>
      </c>
      <c r="T3579" t="s">
        <v>8317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7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9">
        <v>1462037777</v>
      </c>
      <c r="J3580">
        <v>1459445777</v>
      </c>
      <c r="K3580" t="b">
        <v>0</v>
      </c>
      <c r="L3580">
        <v>37</v>
      </c>
      <c r="M3580" t="b">
        <v>1</v>
      </c>
      <c r="N3580" s="11">
        <f t="shared" si="222"/>
        <v>100.01333333333334</v>
      </c>
      <c r="O3580" s="22">
        <f t="shared" si="220"/>
        <v>42460.733530092592</v>
      </c>
      <c r="P3580" s="18">
        <f t="shared" si="221"/>
        <v>42490.733530092592</v>
      </c>
      <c r="Q3580" t="s">
        <v>8271</v>
      </c>
      <c r="R3580" s="7">
        <f t="shared" si="223"/>
        <v>40.545945945945945</v>
      </c>
      <c r="S3580" s="12" t="s">
        <v>8316</v>
      </c>
      <c r="T3580" t="s">
        <v>8317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7">
        <v>500</v>
      </c>
      <c r="E3581">
        <v>500</v>
      </c>
      <c r="F3581" t="s">
        <v>8219</v>
      </c>
      <c r="G3581" t="s">
        <v>8225</v>
      </c>
      <c r="H3581" t="s">
        <v>8247</v>
      </c>
      <c r="I3581" s="9">
        <v>1459444656</v>
      </c>
      <c r="J3581">
        <v>1456856256</v>
      </c>
      <c r="K3581" t="b">
        <v>0</v>
      </c>
      <c r="L3581">
        <v>14</v>
      </c>
      <c r="M3581" t="b">
        <v>1</v>
      </c>
      <c r="N3581" s="11">
        <f t="shared" si="222"/>
        <v>100</v>
      </c>
      <c r="O3581" s="22">
        <f t="shared" si="220"/>
        <v>42430.762222222227</v>
      </c>
      <c r="P3581" s="18">
        <f t="shared" si="221"/>
        <v>42460.720555555556</v>
      </c>
      <c r="Q3581" t="s">
        <v>8271</v>
      </c>
      <c r="R3581" s="7">
        <f t="shared" si="223"/>
        <v>35.714285714285715</v>
      </c>
      <c r="S3581" s="12" t="s">
        <v>8316</v>
      </c>
      <c r="T3581" t="s">
        <v>8317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7">
        <v>900</v>
      </c>
      <c r="E3582">
        <v>1025</v>
      </c>
      <c r="F3582" t="s">
        <v>8219</v>
      </c>
      <c r="G3582" t="s">
        <v>8224</v>
      </c>
      <c r="H3582" t="s">
        <v>8246</v>
      </c>
      <c r="I3582" s="9">
        <v>1425185940</v>
      </c>
      <c r="J3582">
        <v>1421900022</v>
      </c>
      <c r="K3582" t="b">
        <v>0</v>
      </c>
      <c r="L3582">
        <v>27</v>
      </c>
      <c r="M3582" t="b">
        <v>1</v>
      </c>
      <c r="N3582" s="11">
        <f t="shared" si="222"/>
        <v>113.88888888888889</v>
      </c>
      <c r="O3582" s="22">
        <f t="shared" si="220"/>
        <v>42026.176180555558</v>
      </c>
      <c r="P3582" s="18">
        <f t="shared" si="221"/>
        <v>42064.207638888889</v>
      </c>
      <c r="Q3582" t="s">
        <v>8271</v>
      </c>
      <c r="R3582" s="7">
        <f t="shared" si="223"/>
        <v>37.962962962962962</v>
      </c>
      <c r="S3582" s="12" t="s">
        <v>8316</v>
      </c>
      <c r="T3582" t="s">
        <v>8317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7">
        <v>1500</v>
      </c>
      <c r="E3583">
        <v>1500</v>
      </c>
      <c r="F3583" t="s">
        <v>8219</v>
      </c>
      <c r="G3583" t="s">
        <v>8225</v>
      </c>
      <c r="H3583" t="s">
        <v>8247</v>
      </c>
      <c r="I3583" s="9">
        <v>1406719110</v>
      </c>
      <c r="J3583">
        <v>1405509510</v>
      </c>
      <c r="K3583" t="b">
        <v>0</v>
      </c>
      <c r="L3583">
        <v>45</v>
      </c>
      <c r="M3583" t="b">
        <v>1</v>
      </c>
      <c r="N3583" s="11">
        <f t="shared" si="222"/>
        <v>100</v>
      </c>
      <c r="O3583" s="22">
        <f t="shared" si="220"/>
        <v>41836.471180555556</v>
      </c>
      <c r="P3583" s="18">
        <f t="shared" si="221"/>
        <v>41850.471180555556</v>
      </c>
      <c r="Q3583" t="s">
        <v>8271</v>
      </c>
      <c r="R3583" s="7">
        <f t="shared" si="223"/>
        <v>33.333333333333336</v>
      </c>
      <c r="S3583" s="12" t="s">
        <v>8316</v>
      </c>
      <c r="T3583" t="s">
        <v>8317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7">
        <v>1000</v>
      </c>
      <c r="E3584">
        <v>2870</v>
      </c>
      <c r="F3584" t="s">
        <v>8219</v>
      </c>
      <c r="G3584" t="s">
        <v>8224</v>
      </c>
      <c r="H3584" t="s">
        <v>8246</v>
      </c>
      <c r="I3584" s="9">
        <v>1459822682</v>
      </c>
      <c r="J3584">
        <v>1458613082</v>
      </c>
      <c r="K3584" t="b">
        <v>0</v>
      </c>
      <c r="L3584">
        <v>49</v>
      </c>
      <c r="M3584" t="b">
        <v>1</v>
      </c>
      <c r="N3584" s="11">
        <f t="shared" si="222"/>
        <v>287</v>
      </c>
      <c r="O3584" s="22">
        <f t="shared" si="220"/>
        <v>42451.095856481479</v>
      </c>
      <c r="P3584" s="18">
        <f t="shared" si="221"/>
        <v>42465.095856481479</v>
      </c>
      <c r="Q3584" t="s">
        <v>8271</v>
      </c>
      <c r="R3584" s="7">
        <f t="shared" si="223"/>
        <v>58.571428571428569</v>
      </c>
      <c r="S3584" s="12" t="s">
        <v>8316</v>
      </c>
      <c r="T3584" t="s">
        <v>8317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7">
        <v>3000</v>
      </c>
      <c r="E3585">
        <v>3255</v>
      </c>
      <c r="F3585" t="s">
        <v>8219</v>
      </c>
      <c r="G3585" t="s">
        <v>8224</v>
      </c>
      <c r="H3585" t="s">
        <v>8246</v>
      </c>
      <c r="I3585" s="9">
        <v>1460970805</v>
      </c>
      <c r="J3585">
        <v>1455790405</v>
      </c>
      <c r="K3585" t="b">
        <v>0</v>
      </c>
      <c r="L3585">
        <v>24</v>
      </c>
      <c r="M3585" t="b">
        <v>1</v>
      </c>
      <c r="N3585" s="11">
        <f t="shared" si="222"/>
        <v>108.5</v>
      </c>
      <c r="O3585" s="22">
        <f t="shared" si="220"/>
        <v>42418.425983796296</v>
      </c>
      <c r="P3585" s="18">
        <f t="shared" si="221"/>
        <v>42478.384317129632</v>
      </c>
      <c r="Q3585" t="s">
        <v>8271</v>
      </c>
      <c r="R3585" s="7">
        <f t="shared" si="223"/>
        <v>135.625</v>
      </c>
      <c r="S3585" s="12" t="s">
        <v>8316</v>
      </c>
      <c r="T3585" t="s">
        <v>8317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7">
        <v>3000</v>
      </c>
      <c r="E3586">
        <v>3465</v>
      </c>
      <c r="F3586" t="s">
        <v>8219</v>
      </c>
      <c r="G3586" t="s">
        <v>8225</v>
      </c>
      <c r="H3586" t="s">
        <v>8247</v>
      </c>
      <c r="I3586" s="9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>
        <f t="shared" si="222"/>
        <v>115.5</v>
      </c>
      <c r="O3586" s="22">
        <f t="shared" ref="O3586:O3649" si="224">(((J3586/60)/60)/24)+DATE(1970,1,1)</f>
        <v>42168.316481481481</v>
      </c>
      <c r="P3586" s="18">
        <f t="shared" ref="P3586:P3649" si="225">(((I3586/60)/60)/24)+DATE(1970,1,1)</f>
        <v>42198.316481481481</v>
      </c>
      <c r="Q3586" t="s">
        <v>8271</v>
      </c>
      <c r="R3586" s="7">
        <f t="shared" si="223"/>
        <v>30.9375</v>
      </c>
      <c r="S3586" s="12" t="s">
        <v>8316</v>
      </c>
      <c r="T3586" t="s">
        <v>8317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7">
        <v>3400</v>
      </c>
      <c r="E3587">
        <v>4050</v>
      </c>
      <c r="F3587" t="s">
        <v>8219</v>
      </c>
      <c r="G3587" t="s">
        <v>8224</v>
      </c>
      <c r="H3587" t="s">
        <v>8246</v>
      </c>
      <c r="I3587" s="9">
        <v>1419181890</v>
      </c>
      <c r="J3587">
        <v>1416589890</v>
      </c>
      <c r="K3587" t="b">
        <v>0</v>
      </c>
      <c r="L3587">
        <v>23</v>
      </c>
      <c r="M3587" t="b">
        <v>1</v>
      </c>
      <c r="N3587" s="11">
        <f t="shared" ref="N3587:N3650" si="226">E3587/D3587*100</f>
        <v>119.11764705882352</v>
      </c>
      <c r="O3587" s="22">
        <f t="shared" si="224"/>
        <v>41964.716319444444</v>
      </c>
      <c r="P3587" s="18">
        <f t="shared" si="225"/>
        <v>41994.716319444444</v>
      </c>
      <c r="Q3587" t="s">
        <v>8271</v>
      </c>
      <c r="R3587" s="7">
        <f t="shared" ref="R3587:R3650" si="227">E3587/L3587</f>
        <v>176.08695652173913</v>
      </c>
      <c r="S3587" s="12" t="s">
        <v>8316</v>
      </c>
      <c r="T3587" t="s">
        <v>8317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7">
        <v>7500</v>
      </c>
      <c r="E3588">
        <v>8207</v>
      </c>
      <c r="F3588" t="s">
        <v>8219</v>
      </c>
      <c r="G3588" t="s">
        <v>8224</v>
      </c>
      <c r="H3588" t="s">
        <v>8246</v>
      </c>
      <c r="I3588" s="9">
        <v>1474649070</v>
      </c>
      <c r="J3588">
        <v>1469465070</v>
      </c>
      <c r="K3588" t="b">
        <v>0</v>
      </c>
      <c r="L3588">
        <v>54</v>
      </c>
      <c r="M3588" t="b">
        <v>1</v>
      </c>
      <c r="N3588" s="11">
        <f t="shared" si="226"/>
        <v>109.42666666666668</v>
      </c>
      <c r="O3588" s="22">
        <f t="shared" si="224"/>
        <v>42576.697569444441</v>
      </c>
      <c r="P3588" s="18">
        <f t="shared" si="225"/>
        <v>42636.697569444441</v>
      </c>
      <c r="Q3588" t="s">
        <v>8271</v>
      </c>
      <c r="R3588" s="7">
        <f t="shared" si="227"/>
        <v>151.9814814814815</v>
      </c>
      <c r="S3588" s="12" t="s">
        <v>8316</v>
      </c>
      <c r="T3588" t="s">
        <v>8317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7">
        <v>500</v>
      </c>
      <c r="E3589">
        <v>633</v>
      </c>
      <c r="F3589" t="s">
        <v>8219</v>
      </c>
      <c r="G3589" t="s">
        <v>8225</v>
      </c>
      <c r="H3589" t="s">
        <v>8247</v>
      </c>
      <c r="I3589" s="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>
        <f t="shared" si="226"/>
        <v>126.6</v>
      </c>
      <c r="O3589" s="22">
        <f t="shared" si="224"/>
        <v>42503.539976851855</v>
      </c>
      <c r="P3589" s="18">
        <f t="shared" si="225"/>
        <v>42548.791666666672</v>
      </c>
      <c r="Q3589" t="s">
        <v>8271</v>
      </c>
      <c r="R3589" s="7">
        <f t="shared" si="227"/>
        <v>22.607142857142858</v>
      </c>
      <c r="S3589" s="12" t="s">
        <v>8316</v>
      </c>
      <c r="T3589" t="s">
        <v>8317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7">
        <v>200</v>
      </c>
      <c r="E3590">
        <v>201</v>
      </c>
      <c r="F3590" t="s">
        <v>8219</v>
      </c>
      <c r="G3590" t="s">
        <v>8225</v>
      </c>
      <c r="H3590" t="s">
        <v>8247</v>
      </c>
      <c r="I3590" s="9">
        <v>1430348400</v>
      </c>
      <c r="J3590">
        <v>1428436410</v>
      </c>
      <c r="K3590" t="b">
        <v>0</v>
      </c>
      <c r="L3590">
        <v>11</v>
      </c>
      <c r="M3590" t="b">
        <v>1</v>
      </c>
      <c r="N3590" s="11">
        <f t="shared" si="226"/>
        <v>100.49999999999999</v>
      </c>
      <c r="O3590" s="22">
        <f t="shared" si="224"/>
        <v>42101.828819444447</v>
      </c>
      <c r="P3590" s="18">
        <f t="shared" si="225"/>
        <v>42123.958333333328</v>
      </c>
      <c r="Q3590" t="s">
        <v>8271</v>
      </c>
      <c r="R3590" s="7">
        <f t="shared" si="227"/>
        <v>18.272727272727273</v>
      </c>
      <c r="S3590" s="12" t="s">
        <v>8316</v>
      </c>
      <c r="T3590" t="s">
        <v>8317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7">
        <v>4000</v>
      </c>
      <c r="E3591">
        <v>5100</v>
      </c>
      <c r="F3591" t="s">
        <v>8219</v>
      </c>
      <c r="G3591" t="s">
        <v>8224</v>
      </c>
      <c r="H3591" t="s">
        <v>8246</v>
      </c>
      <c r="I3591" s="9">
        <v>1432654347</v>
      </c>
      <c r="J3591">
        <v>1430494347</v>
      </c>
      <c r="K3591" t="b">
        <v>0</v>
      </c>
      <c r="L3591">
        <v>62</v>
      </c>
      <c r="M3591" t="b">
        <v>1</v>
      </c>
      <c r="N3591" s="11">
        <f t="shared" si="226"/>
        <v>127.49999999999999</v>
      </c>
      <c r="O3591" s="22">
        <f t="shared" si="224"/>
        <v>42125.647534722222</v>
      </c>
      <c r="P3591" s="18">
        <f t="shared" si="225"/>
        <v>42150.647534722222</v>
      </c>
      <c r="Q3591" t="s">
        <v>8271</v>
      </c>
      <c r="R3591" s="7">
        <f t="shared" si="227"/>
        <v>82.258064516129039</v>
      </c>
      <c r="S3591" s="12" t="s">
        <v>8316</v>
      </c>
      <c r="T3591" t="s">
        <v>8317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7">
        <v>5000</v>
      </c>
      <c r="E3592">
        <v>5003</v>
      </c>
      <c r="F3592" t="s">
        <v>8219</v>
      </c>
      <c r="G3592" t="s">
        <v>8225</v>
      </c>
      <c r="H3592" t="s">
        <v>8247</v>
      </c>
      <c r="I3592" s="9">
        <v>1413792034</v>
      </c>
      <c r="J3592">
        <v>1411200034</v>
      </c>
      <c r="K3592" t="b">
        <v>0</v>
      </c>
      <c r="L3592">
        <v>73</v>
      </c>
      <c r="M3592" t="b">
        <v>1</v>
      </c>
      <c r="N3592" s="11">
        <f t="shared" si="226"/>
        <v>100.05999999999999</v>
      </c>
      <c r="O3592" s="22">
        <f t="shared" si="224"/>
        <v>41902.333726851852</v>
      </c>
      <c r="P3592" s="18">
        <f t="shared" si="225"/>
        <v>41932.333726851852</v>
      </c>
      <c r="Q3592" t="s">
        <v>8271</v>
      </c>
      <c r="R3592" s="7">
        <f t="shared" si="227"/>
        <v>68.534246575342465</v>
      </c>
      <c r="S3592" s="12" t="s">
        <v>8316</v>
      </c>
      <c r="T3592" t="s">
        <v>8317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7">
        <v>700</v>
      </c>
      <c r="E3593">
        <v>1225</v>
      </c>
      <c r="F3593" t="s">
        <v>8219</v>
      </c>
      <c r="G3593" t="s">
        <v>8224</v>
      </c>
      <c r="H3593" t="s">
        <v>8246</v>
      </c>
      <c r="I3593" s="9">
        <v>1422075540</v>
      </c>
      <c r="J3593">
        <v>1419979544</v>
      </c>
      <c r="K3593" t="b">
        <v>0</v>
      </c>
      <c r="L3593">
        <v>18</v>
      </c>
      <c r="M3593" t="b">
        <v>1</v>
      </c>
      <c r="N3593" s="11">
        <f t="shared" si="226"/>
        <v>175</v>
      </c>
      <c r="O3593" s="22">
        <f t="shared" si="224"/>
        <v>42003.948425925926</v>
      </c>
      <c r="P3593" s="18">
        <f t="shared" si="225"/>
        <v>42028.207638888889</v>
      </c>
      <c r="Q3593" t="s">
        <v>8271</v>
      </c>
      <c r="R3593" s="7">
        <f t="shared" si="227"/>
        <v>68.055555555555557</v>
      </c>
      <c r="S3593" s="12" t="s">
        <v>8316</v>
      </c>
      <c r="T3593" t="s">
        <v>8317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7">
        <v>2000</v>
      </c>
      <c r="E3594">
        <v>2545</v>
      </c>
      <c r="F3594" t="s">
        <v>8219</v>
      </c>
      <c r="G3594" t="s">
        <v>8224</v>
      </c>
      <c r="H3594" t="s">
        <v>8246</v>
      </c>
      <c r="I3594" s="9">
        <v>1423630740</v>
      </c>
      <c r="J3594">
        <v>1418673307</v>
      </c>
      <c r="K3594" t="b">
        <v>0</v>
      </c>
      <c r="L3594">
        <v>35</v>
      </c>
      <c r="M3594" t="b">
        <v>1</v>
      </c>
      <c r="N3594" s="11">
        <f t="shared" si="226"/>
        <v>127.25</v>
      </c>
      <c r="O3594" s="22">
        <f t="shared" si="224"/>
        <v>41988.829942129625</v>
      </c>
      <c r="P3594" s="18">
        <f t="shared" si="225"/>
        <v>42046.207638888889</v>
      </c>
      <c r="Q3594" t="s">
        <v>8271</v>
      </c>
      <c r="R3594" s="7">
        <f t="shared" si="227"/>
        <v>72.714285714285708</v>
      </c>
      <c r="S3594" s="12" t="s">
        <v>8316</v>
      </c>
      <c r="T3594" t="s">
        <v>8317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7">
        <v>3000</v>
      </c>
      <c r="E3595">
        <v>3319</v>
      </c>
      <c r="F3595" t="s">
        <v>8219</v>
      </c>
      <c r="G3595" t="s">
        <v>8224</v>
      </c>
      <c r="H3595" t="s">
        <v>8246</v>
      </c>
      <c r="I3595" s="9">
        <v>1420489560</v>
      </c>
      <c r="J3595">
        <v>1417469639</v>
      </c>
      <c r="K3595" t="b">
        <v>0</v>
      </c>
      <c r="L3595">
        <v>43</v>
      </c>
      <c r="M3595" t="b">
        <v>1</v>
      </c>
      <c r="N3595" s="11">
        <f t="shared" si="226"/>
        <v>110.63333333333334</v>
      </c>
      <c r="O3595" s="22">
        <f t="shared" si="224"/>
        <v>41974.898599537039</v>
      </c>
      <c r="P3595" s="18">
        <f t="shared" si="225"/>
        <v>42009.851388888885</v>
      </c>
      <c r="Q3595" t="s">
        <v>8271</v>
      </c>
      <c r="R3595" s="7">
        <f t="shared" si="227"/>
        <v>77.186046511627907</v>
      </c>
      <c r="S3595" s="12" t="s">
        <v>8316</v>
      </c>
      <c r="T3595" t="s">
        <v>8317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7">
        <v>1600</v>
      </c>
      <c r="E3596">
        <v>2015</v>
      </c>
      <c r="F3596" t="s">
        <v>8219</v>
      </c>
      <c r="G3596" t="s">
        <v>8224</v>
      </c>
      <c r="H3596" t="s">
        <v>8246</v>
      </c>
      <c r="I3596" s="9">
        <v>1472952982</v>
      </c>
      <c r="J3596">
        <v>1470792982</v>
      </c>
      <c r="K3596" t="b">
        <v>0</v>
      </c>
      <c r="L3596">
        <v>36</v>
      </c>
      <c r="M3596" t="b">
        <v>1</v>
      </c>
      <c r="N3596" s="11">
        <f t="shared" si="226"/>
        <v>125.93749999999999</v>
      </c>
      <c r="O3596" s="22">
        <f t="shared" si="224"/>
        <v>42592.066921296297</v>
      </c>
      <c r="P3596" s="18">
        <f t="shared" si="225"/>
        <v>42617.066921296297</v>
      </c>
      <c r="Q3596" t="s">
        <v>8271</v>
      </c>
      <c r="R3596" s="7">
        <f t="shared" si="227"/>
        <v>55.972222222222221</v>
      </c>
      <c r="S3596" s="12" t="s">
        <v>8316</v>
      </c>
      <c r="T3596" t="s">
        <v>8317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7">
        <v>2600</v>
      </c>
      <c r="E3597">
        <v>3081</v>
      </c>
      <c r="F3597" t="s">
        <v>8219</v>
      </c>
      <c r="G3597" t="s">
        <v>8224</v>
      </c>
      <c r="H3597" t="s">
        <v>8246</v>
      </c>
      <c r="I3597" s="9">
        <v>1426229940</v>
      </c>
      <c r="J3597">
        <v>1423959123</v>
      </c>
      <c r="K3597" t="b">
        <v>0</v>
      </c>
      <c r="L3597">
        <v>62</v>
      </c>
      <c r="M3597" t="b">
        <v>1</v>
      </c>
      <c r="N3597" s="11">
        <f t="shared" si="226"/>
        <v>118.5</v>
      </c>
      <c r="O3597" s="22">
        <f t="shared" si="224"/>
        <v>42050.008368055554</v>
      </c>
      <c r="P3597" s="18">
        <f t="shared" si="225"/>
        <v>42076.290972222225</v>
      </c>
      <c r="Q3597" t="s">
        <v>8271</v>
      </c>
      <c r="R3597" s="7">
        <f t="shared" si="227"/>
        <v>49.693548387096776</v>
      </c>
      <c r="S3597" s="12" t="s">
        <v>8316</v>
      </c>
      <c r="T3597" t="s">
        <v>8317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7">
        <v>1100</v>
      </c>
      <c r="E3598">
        <v>1185</v>
      </c>
      <c r="F3598" t="s">
        <v>8219</v>
      </c>
      <c r="G3598" t="s">
        <v>8229</v>
      </c>
      <c r="H3598" t="s">
        <v>8251</v>
      </c>
      <c r="I3598" s="9">
        <v>1409072982</v>
      </c>
      <c r="J3598">
        <v>1407258582</v>
      </c>
      <c r="K3598" t="b">
        <v>0</v>
      </c>
      <c r="L3598">
        <v>15</v>
      </c>
      <c r="M3598" t="b">
        <v>1</v>
      </c>
      <c r="N3598" s="11">
        <f t="shared" si="226"/>
        <v>107.72727272727273</v>
      </c>
      <c r="O3598" s="22">
        <f t="shared" si="224"/>
        <v>41856.715069444443</v>
      </c>
      <c r="P3598" s="18">
        <f t="shared" si="225"/>
        <v>41877.715069444443</v>
      </c>
      <c r="Q3598" t="s">
        <v>8271</v>
      </c>
      <c r="R3598" s="7">
        <f t="shared" si="227"/>
        <v>79</v>
      </c>
      <c r="S3598" s="12" t="s">
        <v>8316</v>
      </c>
      <c r="T3598" t="s">
        <v>8317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7">
        <v>2500</v>
      </c>
      <c r="E3599">
        <v>2565</v>
      </c>
      <c r="F3599" t="s">
        <v>8219</v>
      </c>
      <c r="G3599" t="s">
        <v>8224</v>
      </c>
      <c r="H3599" t="s">
        <v>8246</v>
      </c>
      <c r="I3599" s="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>
        <f t="shared" si="226"/>
        <v>102.60000000000001</v>
      </c>
      <c r="O3599" s="22">
        <f t="shared" si="224"/>
        <v>42417.585532407407</v>
      </c>
      <c r="P3599" s="18">
        <f t="shared" si="225"/>
        <v>42432.249305555553</v>
      </c>
      <c r="Q3599" t="s">
        <v>8271</v>
      </c>
      <c r="R3599" s="7">
        <f t="shared" si="227"/>
        <v>77.727272727272734</v>
      </c>
      <c r="S3599" s="12" t="s">
        <v>8316</v>
      </c>
      <c r="T3599" t="s">
        <v>8317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7">
        <v>1000</v>
      </c>
      <c r="E3600">
        <v>1101</v>
      </c>
      <c r="F3600" t="s">
        <v>8219</v>
      </c>
      <c r="G3600" t="s">
        <v>8224</v>
      </c>
      <c r="H3600" t="s">
        <v>8246</v>
      </c>
      <c r="I3600" s="9">
        <v>1409720340</v>
      </c>
      <c r="J3600">
        <v>1408129822</v>
      </c>
      <c r="K3600" t="b">
        <v>0</v>
      </c>
      <c r="L3600">
        <v>27</v>
      </c>
      <c r="M3600" t="b">
        <v>1</v>
      </c>
      <c r="N3600" s="11">
        <f t="shared" si="226"/>
        <v>110.1</v>
      </c>
      <c r="O3600" s="22">
        <f t="shared" si="224"/>
        <v>41866.79886574074</v>
      </c>
      <c r="P3600" s="18">
        <f t="shared" si="225"/>
        <v>41885.207638888889</v>
      </c>
      <c r="Q3600" t="s">
        <v>8271</v>
      </c>
      <c r="R3600" s="7">
        <f t="shared" si="227"/>
        <v>40.777777777777779</v>
      </c>
      <c r="S3600" s="12" t="s">
        <v>8316</v>
      </c>
      <c r="T3600" t="s">
        <v>8317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7">
        <v>500</v>
      </c>
      <c r="E3601">
        <v>1010</v>
      </c>
      <c r="F3601" t="s">
        <v>8219</v>
      </c>
      <c r="G3601" t="s">
        <v>8224</v>
      </c>
      <c r="H3601" t="s">
        <v>8246</v>
      </c>
      <c r="I3601" s="9">
        <v>1440892800</v>
      </c>
      <c r="J3601">
        <v>1438715077</v>
      </c>
      <c r="K3601" t="b">
        <v>0</v>
      </c>
      <c r="L3601">
        <v>17</v>
      </c>
      <c r="M3601" t="b">
        <v>1</v>
      </c>
      <c r="N3601" s="11">
        <f t="shared" si="226"/>
        <v>202</v>
      </c>
      <c r="O3601" s="22">
        <f t="shared" si="224"/>
        <v>42220.79487268519</v>
      </c>
      <c r="P3601" s="18">
        <f t="shared" si="225"/>
        <v>42246</v>
      </c>
      <c r="Q3601" t="s">
        <v>8271</v>
      </c>
      <c r="R3601" s="7">
        <f t="shared" si="227"/>
        <v>59.411764705882355</v>
      </c>
      <c r="S3601" s="12" t="s">
        <v>8316</v>
      </c>
      <c r="T3601" t="s">
        <v>8317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7">
        <v>10</v>
      </c>
      <c r="E3602">
        <v>13</v>
      </c>
      <c r="F3602" t="s">
        <v>8219</v>
      </c>
      <c r="G3602" t="s">
        <v>8224</v>
      </c>
      <c r="H3602" t="s">
        <v>8246</v>
      </c>
      <c r="I3602" s="9">
        <v>1476390164</v>
      </c>
      <c r="J3602">
        <v>1473970964</v>
      </c>
      <c r="K3602" t="b">
        <v>0</v>
      </c>
      <c r="L3602">
        <v>4</v>
      </c>
      <c r="M3602" t="b">
        <v>1</v>
      </c>
      <c r="N3602" s="11">
        <f t="shared" si="226"/>
        <v>130</v>
      </c>
      <c r="O3602" s="22">
        <f t="shared" si="224"/>
        <v>42628.849120370374</v>
      </c>
      <c r="P3602" s="18">
        <f t="shared" si="225"/>
        <v>42656.849120370374</v>
      </c>
      <c r="Q3602" t="s">
        <v>8271</v>
      </c>
      <c r="R3602" s="7">
        <f t="shared" si="227"/>
        <v>3.25</v>
      </c>
      <c r="S3602" s="12" t="s">
        <v>8316</v>
      </c>
      <c r="T3602" t="s">
        <v>8317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7">
        <v>2000</v>
      </c>
      <c r="E3603">
        <v>2087</v>
      </c>
      <c r="F3603" t="s">
        <v>8219</v>
      </c>
      <c r="G3603" t="s">
        <v>8225</v>
      </c>
      <c r="H3603" t="s">
        <v>8247</v>
      </c>
      <c r="I3603" s="9">
        <v>1421452682</v>
      </c>
      <c r="J3603">
        <v>1418860682</v>
      </c>
      <c r="K3603" t="b">
        <v>0</v>
      </c>
      <c r="L3603">
        <v>53</v>
      </c>
      <c r="M3603" t="b">
        <v>1</v>
      </c>
      <c r="N3603" s="11">
        <f t="shared" si="226"/>
        <v>104.35000000000001</v>
      </c>
      <c r="O3603" s="22">
        <f t="shared" si="224"/>
        <v>41990.99863425926</v>
      </c>
      <c r="P3603" s="18">
        <f t="shared" si="225"/>
        <v>42020.99863425926</v>
      </c>
      <c r="Q3603" t="s">
        <v>8271</v>
      </c>
      <c r="R3603" s="7">
        <f t="shared" si="227"/>
        <v>39.377358490566039</v>
      </c>
      <c r="S3603" s="12" t="s">
        <v>8316</v>
      </c>
      <c r="T3603" t="s">
        <v>8317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7">
        <v>4000</v>
      </c>
      <c r="E3604">
        <v>4002</v>
      </c>
      <c r="F3604" t="s">
        <v>8219</v>
      </c>
      <c r="G3604" t="s">
        <v>8224</v>
      </c>
      <c r="H3604" t="s">
        <v>8246</v>
      </c>
      <c r="I3604" s="9">
        <v>1463520479</v>
      </c>
      <c r="J3604">
        <v>1458336479</v>
      </c>
      <c r="K3604" t="b">
        <v>0</v>
      </c>
      <c r="L3604">
        <v>49</v>
      </c>
      <c r="M3604" t="b">
        <v>1</v>
      </c>
      <c r="N3604" s="11">
        <f t="shared" si="226"/>
        <v>100.05</v>
      </c>
      <c r="O3604" s="22">
        <f t="shared" si="224"/>
        <v>42447.894432870366</v>
      </c>
      <c r="P3604" s="18">
        <f t="shared" si="225"/>
        <v>42507.894432870366</v>
      </c>
      <c r="Q3604" t="s">
        <v>8271</v>
      </c>
      <c r="R3604" s="7">
        <f t="shared" si="227"/>
        <v>81.673469387755105</v>
      </c>
      <c r="S3604" s="12" t="s">
        <v>8316</v>
      </c>
      <c r="T3604" t="s">
        <v>8317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7">
        <v>1500</v>
      </c>
      <c r="E3605">
        <v>2560</v>
      </c>
      <c r="F3605" t="s">
        <v>8219</v>
      </c>
      <c r="G3605" t="s">
        <v>8224</v>
      </c>
      <c r="H3605" t="s">
        <v>8246</v>
      </c>
      <c r="I3605" s="9">
        <v>1446759880</v>
      </c>
      <c r="J3605">
        <v>1444164280</v>
      </c>
      <c r="K3605" t="b">
        <v>0</v>
      </c>
      <c r="L3605">
        <v>57</v>
      </c>
      <c r="M3605" t="b">
        <v>1</v>
      </c>
      <c r="N3605" s="11">
        <f t="shared" si="226"/>
        <v>170.66666666666669</v>
      </c>
      <c r="O3605" s="22">
        <f t="shared" si="224"/>
        <v>42283.864351851851</v>
      </c>
      <c r="P3605" s="18">
        <f t="shared" si="225"/>
        <v>42313.906018518523</v>
      </c>
      <c r="Q3605" t="s">
        <v>8271</v>
      </c>
      <c r="R3605" s="7">
        <f t="shared" si="227"/>
        <v>44.912280701754383</v>
      </c>
      <c r="S3605" s="12" t="s">
        <v>8316</v>
      </c>
      <c r="T3605" t="s">
        <v>8317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7">
        <v>3000</v>
      </c>
      <c r="E3606">
        <v>3385</v>
      </c>
      <c r="F3606" t="s">
        <v>8219</v>
      </c>
      <c r="G3606" t="s">
        <v>8224</v>
      </c>
      <c r="H3606" t="s">
        <v>8246</v>
      </c>
      <c r="I3606" s="9">
        <v>1461913140</v>
      </c>
      <c r="J3606">
        <v>1461370956</v>
      </c>
      <c r="K3606" t="b">
        <v>0</v>
      </c>
      <c r="L3606">
        <v>69</v>
      </c>
      <c r="M3606" t="b">
        <v>1</v>
      </c>
      <c r="N3606" s="11">
        <f t="shared" si="226"/>
        <v>112.83333333333334</v>
      </c>
      <c r="O3606" s="22">
        <f t="shared" si="224"/>
        <v>42483.015694444446</v>
      </c>
      <c r="P3606" s="18">
        <f t="shared" si="225"/>
        <v>42489.290972222225</v>
      </c>
      <c r="Q3606" t="s">
        <v>8271</v>
      </c>
      <c r="R3606" s="7">
        <f t="shared" si="227"/>
        <v>49.05797101449275</v>
      </c>
      <c r="S3606" s="12" t="s">
        <v>8316</v>
      </c>
      <c r="T3606" t="s">
        <v>8317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7">
        <v>250</v>
      </c>
      <c r="E3607">
        <v>460</v>
      </c>
      <c r="F3607" t="s">
        <v>8219</v>
      </c>
      <c r="G3607" t="s">
        <v>8225</v>
      </c>
      <c r="H3607" t="s">
        <v>8247</v>
      </c>
      <c r="I3607" s="9">
        <v>1455390126</v>
      </c>
      <c r="J3607">
        <v>1452798126</v>
      </c>
      <c r="K3607" t="b">
        <v>0</v>
      </c>
      <c r="L3607">
        <v>15</v>
      </c>
      <c r="M3607" t="b">
        <v>1</v>
      </c>
      <c r="N3607" s="11">
        <f t="shared" si="226"/>
        <v>184</v>
      </c>
      <c r="O3607" s="22">
        <f t="shared" si="224"/>
        <v>42383.793124999997</v>
      </c>
      <c r="P3607" s="18">
        <f t="shared" si="225"/>
        <v>42413.793124999997</v>
      </c>
      <c r="Q3607" t="s">
        <v>8271</v>
      </c>
      <c r="R3607" s="7">
        <f t="shared" si="227"/>
        <v>30.666666666666668</v>
      </c>
      <c r="S3607" s="12" t="s">
        <v>8316</v>
      </c>
      <c r="T3607" t="s">
        <v>8317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7">
        <v>3000</v>
      </c>
      <c r="E3608">
        <v>3908</v>
      </c>
      <c r="F3608" t="s">
        <v>8219</v>
      </c>
      <c r="G3608" t="s">
        <v>8225</v>
      </c>
      <c r="H3608" t="s">
        <v>8247</v>
      </c>
      <c r="I3608" s="9">
        <v>1471185057</v>
      </c>
      <c r="J3608">
        <v>1468593057</v>
      </c>
      <c r="K3608" t="b">
        <v>0</v>
      </c>
      <c r="L3608">
        <v>64</v>
      </c>
      <c r="M3608" t="b">
        <v>1</v>
      </c>
      <c r="N3608" s="11">
        <f t="shared" si="226"/>
        <v>130.26666666666665</v>
      </c>
      <c r="O3608" s="22">
        <f t="shared" si="224"/>
        <v>42566.604826388888</v>
      </c>
      <c r="P3608" s="18">
        <f t="shared" si="225"/>
        <v>42596.604826388888</v>
      </c>
      <c r="Q3608" t="s">
        <v>8271</v>
      </c>
      <c r="R3608" s="7">
        <f t="shared" si="227"/>
        <v>61.0625</v>
      </c>
      <c r="S3608" s="12" t="s">
        <v>8316</v>
      </c>
      <c r="T3608" t="s">
        <v>8317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7">
        <v>550</v>
      </c>
      <c r="E3609">
        <v>580</v>
      </c>
      <c r="F3609" t="s">
        <v>8219</v>
      </c>
      <c r="G3609" t="s">
        <v>8225</v>
      </c>
      <c r="H3609" t="s">
        <v>8247</v>
      </c>
      <c r="I3609" s="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>
        <f t="shared" si="226"/>
        <v>105.45454545454544</v>
      </c>
      <c r="O3609" s="22">
        <f t="shared" si="224"/>
        <v>42338.963912037041</v>
      </c>
      <c r="P3609" s="18">
        <f t="shared" si="225"/>
        <v>42353</v>
      </c>
      <c r="Q3609" t="s">
        <v>8271</v>
      </c>
      <c r="R3609" s="7">
        <f t="shared" si="227"/>
        <v>29</v>
      </c>
      <c r="S3609" s="12" t="s">
        <v>8316</v>
      </c>
      <c r="T3609" t="s">
        <v>8317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7">
        <v>800</v>
      </c>
      <c r="E3610">
        <v>800</v>
      </c>
      <c r="F3610" t="s">
        <v>8219</v>
      </c>
      <c r="G3610" t="s">
        <v>8225</v>
      </c>
      <c r="H3610" t="s">
        <v>8247</v>
      </c>
      <c r="I3610" s="9">
        <v>1466172000</v>
      </c>
      <c r="J3610">
        <v>1463418090</v>
      </c>
      <c r="K3610" t="b">
        <v>0</v>
      </c>
      <c r="L3610">
        <v>27</v>
      </c>
      <c r="M3610" t="b">
        <v>1</v>
      </c>
      <c r="N3610" s="11">
        <f t="shared" si="226"/>
        <v>100</v>
      </c>
      <c r="O3610" s="22">
        <f t="shared" si="224"/>
        <v>42506.709375000006</v>
      </c>
      <c r="P3610" s="18">
        <f t="shared" si="225"/>
        <v>42538.583333333328</v>
      </c>
      <c r="Q3610" t="s">
        <v>8271</v>
      </c>
      <c r="R3610" s="7">
        <f t="shared" si="227"/>
        <v>29.62962962962963</v>
      </c>
      <c r="S3610" s="12" t="s">
        <v>8316</v>
      </c>
      <c r="T3610" t="s">
        <v>8317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7">
        <v>1960</v>
      </c>
      <c r="E3611">
        <v>3005</v>
      </c>
      <c r="F3611" t="s">
        <v>8219</v>
      </c>
      <c r="G3611" t="s">
        <v>8225</v>
      </c>
      <c r="H3611" t="s">
        <v>8247</v>
      </c>
      <c r="I3611" s="9">
        <v>1459378085</v>
      </c>
      <c r="J3611">
        <v>1456789685</v>
      </c>
      <c r="K3611" t="b">
        <v>0</v>
      </c>
      <c r="L3611">
        <v>21</v>
      </c>
      <c r="M3611" t="b">
        <v>1</v>
      </c>
      <c r="N3611" s="11">
        <f t="shared" si="226"/>
        <v>153.31632653061226</v>
      </c>
      <c r="O3611" s="22">
        <f t="shared" si="224"/>
        <v>42429.991724537031</v>
      </c>
      <c r="P3611" s="18">
        <f t="shared" si="225"/>
        <v>42459.950057870374</v>
      </c>
      <c r="Q3611" t="s">
        <v>8271</v>
      </c>
      <c r="R3611" s="7">
        <f t="shared" si="227"/>
        <v>143.0952380952381</v>
      </c>
      <c r="S3611" s="12" t="s">
        <v>8316</v>
      </c>
      <c r="T3611" t="s">
        <v>8317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7">
        <v>1000</v>
      </c>
      <c r="E3612">
        <v>1623</v>
      </c>
      <c r="F3612" t="s">
        <v>8219</v>
      </c>
      <c r="G3612" t="s">
        <v>8225</v>
      </c>
      <c r="H3612" t="s">
        <v>8247</v>
      </c>
      <c r="I3612" s="9">
        <v>1439806936</v>
      </c>
      <c r="J3612">
        <v>1437214936</v>
      </c>
      <c r="K3612" t="b">
        <v>0</v>
      </c>
      <c r="L3612">
        <v>31</v>
      </c>
      <c r="M3612" t="b">
        <v>1</v>
      </c>
      <c r="N3612" s="11">
        <f t="shared" si="226"/>
        <v>162.30000000000001</v>
      </c>
      <c r="O3612" s="22">
        <f t="shared" si="224"/>
        <v>42203.432129629626</v>
      </c>
      <c r="P3612" s="18">
        <f t="shared" si="225"/>
        <v>42233.432129629626</v>
      </c>
      <c r="Q3612" t="s">
        <v>8271</v>
      </c>
      <c r="R3612" s="7">
        <f t="shared" si="227"/>
        <v>52.354838709677416</v>
      </c>
      <c r="S3612" s="12" t="s">
        <v>8316</v>
      </c>
      <c r="T3612" t="s">
        <v>8317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7">
        <v>2500</v>
      </c>
      <c r="E3613">
        <v>3400</v>
      </c>
      <c r="F3613" t="s">
        <v>8219</v>
      </c>
      <c r="G3613" t="s">
        <v>8225</v>
      </c>
      <c r="H3613" t="s">
        <v>8247</v>
      </c>
      <c r="I3613" s="9">
        <v>1428483201</v>
      </c>
      <c r="J3613">
        <v>1425891201</v>
      </c>
      <c r="K3613" t="b">
        <v>0</v>
      </c>
      <c r="L3613">
        <v>51</v>
      </c>
      <c r="M3613" t="b">
        <v>1</v>
      </c>
      <c r="N3613" s="11">
        <f t="shared" si="226"/>
        <v>136</v>
      </c>
      <c r="O3613" s="22">
        <f t="shared" si="224"/>
        <v>42072.370381944449</v>
      </c>
      <c r="P3613" s="18">
        <f t="shared" si="225"/>
        <v>42102.370381944449</v>
      </c>
      <c r="Q3613" t="s">
        <v>8271</v>
      </c>
      <c r="R3613" s="7">
        <f t="shared" si="227"/>
        <v>66.666666666666671</v>
      </c>
      <c r="S3613" s="12" t="s">
        <v>8316</v>
      </c>
      <c r="T3613" t="s">
        <v>8317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7">
        <v>5000</v>
      </c>
      <c r="E3614">
        <v>7220</v>
      </c>
      <c r="F3614" t="s">
        <v>8219</v>
      </c>
      <c r="G3614" t="s">
        <v>8229</v>
      </c>
      <c r="H3614" t="s">
        <v>8251</v>
      </c>
      <c r="I3614" s="9">
        <v>1402334811</v>
      </c>
      <c r="J3614">
        <v>1401470811</v>
      </c>
      <c r="K3614" t="b">
        <v>0</v>
      </c>
      <c r="L3614">
        <v>57</v>
      </c>
      <c r="M3614" t="b">
        <v>1</v>
      </c>
      <c r="N3614" s="11">
        <f t="shared" si="226"/>
        <v>144.4</v>
      </c>
      <c r="O3614" s="22">
        <f t="shared" si="224"/>
        <v>41789.726979166669</v>
      </c>
      <c r="P3614" s="18">
        <f t="shared" si="225"/>
        <v>41799.726979166669</v>
      </c>
      <c r="Q3614" t="s">
        <v>8271</v>
      </c>
      <c r="R3614" s="7">
        <f t="shared" si="227"/>
        <v>126.66666666666667</v>
      </c>
      <c r="S3614" s="12" t="s">
        <v>8316</v>
      </c>
      <c r="T3614" t="s">
        <v>8317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7">
        <v>1250</v>
      </c>
      <c r="E3615">
        <v>1250</v>
      </c>
      <c r="F3615" t="s">
        <v>8219</v>
      </c>
      <c r="G3615" t="s">
        <v>8224</v>
      </c>
      <c r="H3615" t="s">
        <v>8246</v>
      </c>
      <c r="I3615" s="9">
        <v>1403964574</v>
      </c>
      <c r="J3615">
        <v>1401372574</v>
      </c>
      <c r="K3615" t="b">
        <v>0</v>
      </c>
      <c r="L3615">
        <v>20</v>
      </c>
      <c r="M3615" t="b">
        <v>1</v>
      </c>
      <c r="N3615" s="11">
        <f t="shared" si="226"/>
        <v>100</v>
      </c>
      <c r="O3615" s="22">
        <f t="shared" si="224"/>
        <v>41788.58997685185</v>
      </c>
      <c r="P3615" s="18">
        <f t="shared" si="225"/>
        <v>41818.58997685185</v>
      </c>
      <c r="Q3615" t="s">
        <v>8271</v>
      </c>
      <c r="R3615" s="7">
        <f t="shared" si="227"/>
        <v>62.5</v>
      </c>
      <c r="S3615" s="12" t="s">
        <v>8316</v>
      </c>
      <c r="T3615" t="s">
        <v>8317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7">
        <v>2500</v>
      </c>
      <c r="E3616">
        <v>2520</v>
      </c>
      <c r="F3616" t="s">
        <v>8219</v>
      </c>
      <c r="G3616" t="s">
        <v>8224</v>
      </c>
      <c r="H3616" t="s">
        <v>8246</v>
      </c>
      <c r="I3616" s="9">
        <v>1434675616</v>
      </c>
      <c r="J3616">
        <v>1432083616</v>
      </c>
      <c r="K3616" t="b">
        <v>0</v>
      </c>
      <c r="L3616">
        <v>71</v>
      </c>
      <c r="M3616" t="b">
        <v>1</v>
      </c>
      <c r="N3616" s="11">
        <f t="shared" si="226"/>
        <v>100.8</v>
      </c>
      <c r="O3616" s="22">
        <f t="shared" si="224"/>
        <v>42144.041851851856</v>
      </c>
      <c r="P3616" s="18">
        <f t="shared" si="225"/>
        <v>42174.041851851856</v>
      </c>
      <c r="Q3616" t="s">
        <v>8271</v>
      </c>
      <c r="R3616" s="7">
        <f t="shared" si="227"/>
        <v>35.492957746478872</v>
      </c>
      <c r="S3616" s="12" t="s">
        <v>8316</v>
      </c>
      <c r="T3616" t="s">
        <v>8317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7">
        <v>2500</v>
      </c>
      <c r="E3617">
        <v>2670</v>
      </c>
      <c r="F3617" t="s">
        <v>8219</v>
      </c>
      <c r="G3617" t="s">
        <v>8225</v>
      </c>
      <c r="H3617" t="s">
        <v>8247</v>
      </c>
      <c r="I3617" s="9">
        <v>1449756896</v>
      </c>
      <c r="J3617">
        <v>1447164896</v>
      </c>
      <c r="K3617" t="b">
        <v>0</v>
      </c>
      <c r="L3617">
        <v>72</v>
      </c>
      <c r="M3617" t="b">
        <v>1</v>
      </c>
      <c r="N3617" s="11">
        <f t="shared" si="226"/>
        <v>106.80000000000001</v>
      </c>
      <c r="O3617" s="22">
        <f t="shared" si="224"/>
        <v>42318.593703703707</v>
      </c>
      <c r="P3617" s="18">
        <f t="shared" si="225"/>
        <v>42348.593703703707</v>
      </c>
      <c r="Q3617" t="s">
        <v>8271</v>
      </c>
      <c r="R3617" s="7">
        <f t="shared" si="227"/>
        <v>37.083333333333336</v>
      </c>
      <c r="S3617" s="12" t="s">
        <v>8316</v>
      </c>
      <c r="T3617" t="s">
        <v>8317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7">
        <v>2500</v>
      </c>
      <c r="E3618">
        <v>3120</v>
      </c>
      <c r="F3618" t="s">
        <v>8219</v>
      </c>
      <c r="G3618" t="s">
        <v>8225</v>
      </c>
      <c r="H3618" t="s">
        <v>8247</v>
      </c>
      <c r="I3618" s="9">
        <v>1426801664</v>
      </c>
      <c r="J3618">
        <v>1424213264</v>
      </c>
      <c r="K3618" t="b">
        <v>0</v>
      </c>
      <c r="L3618">
        <v>45</v>
      </c>
      <c r="M3618" t="b">
        <v>1</v>
      </c>
      <c r="N3618" s="11">
        <f t="shared" si="226"/>
        <v>124.8</v>
      </c>
      <c r="O3618" s="22">
        <f t="shared" si="224"/>
        <v>42052.949814814812</v>
      </c>
      <c r="P3618" s="18">
        <f t="shared" si="225"/>
        <v>42082.908148148148</v>
      </c>
      <c r="Q3618" t="s">
        <v>8271</v>
      </c>
      <c r="R3618" s="7">
        <f t="shared" si="227"/>
        <v>69.333333333333329</v>
      </c>
      <c r="S3618" s="12" t="s">
        <v>8316</v>
      </c>
      <c r="T3618" t="s">
        <v>8317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7">
        <v>740</v>
      </c>
      <c r="E3619">
        <v>880</v>
      </c>
      <c r="F3619" t="s">
        <v>8219</v>
      </c>
      <c r="G3619" t="s">
        <v>8225</v>
      </c>
      <c r="H3619" t="s">
        <v>8247</v>
      </c>
      <c r="I3619" s="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>
        <f t="shared" si="226"/>
        <v>118.91891891891892</v>
      </c>
      <c r="O3619" s="22">
        <f t="shared" si="224"/>
        <v>42779.610289351855</v>
      </c>
      <c r="P3619" s="18">
        <f t="shared" si="225"/>
        <v>42794</v>
      </c>
      <c r="Q3619" t="s">
        <v>8271</v>
      </c>
      <c r="R3619" s="7">
        <f t="shared" si="227"/>
        <v>17.254901960784313</v>
      </c>
      <c r="S3619" s="12" t="s">
        <v>8316</v>
      </c>
      <c r="T3619" t="s">
        <v>8317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7">
        <v>2000</v>
      </c>
      <c r="E3620">
        <v>2020</v>
      </c>
      <c r="F3620" t="s">
        <v>8219</v>
      </c>
      <c r="G3620" t="s">
        <v>8225</v>
      </c>
      <c r="H3620" t="s">
        <v>8247</v>
      </c>
      <c r="I3620" s="9">
        <v>1433343850</v>
      </c>
      <c r="J3620">
        <v>1430751850</v>
      </c>
      <c r="K3620" t="b">
        <v>0</v>
      </c>
      <c r="L3620">
        <v>56</v>
      </c>
      <c r="M3620" t="b">
        <v>1</v>
      </c>
      <c r="N3620" s="11">
        <f t="shared" si="226"/>
        <v>101</v>
      </c>
      <c r="O3620" s="22">
        <f t="shared" si="224"/>
        <v>42128.627893518518</v>
      </c>
      <c r="P3620" s="18">
        <f t="shared" si="225"/>
        <v>42158.627893518518</v>
      </c>
      <c r="Q3620" t="s">
        <v>8271</v>
      </c>
      <c r="R3620" s="7">
        <f t="shared" si="227"/>
        <v>36.071428571428569</v>
      </c>
      <c r="S3620" s="12" t="s">
        <v>8316</v>
      </c>
      <c r="T3620" t="s">
        <v>8317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7">
        <v>1000</v>
      </c>
      <c r="E3621">
        <v>1130</v>
      </c>
      <c r="F3621" t="s">
        <v>8219</v>
      </c>
      <c r="G3621" t="s">
        <v>8224</v>
      </c>
      <c r="H3621" t="s">
        <v>8246</v>
      </c>
      <c r="I3621" s="9">
        <v>1479592800</v>
      </c>
      <c r="J3621">
        <v>1476760226</v>
      </c>
      <c r="K3621" t="b">
        <v>0</v>
      </c>
      <c r="L3621">
        <v>17</v>
      </c>
      <c r="M3621" t="b">
        <v>1</v>
      </c>
      <c r="N3621" s="11">
        <f t="shared" si="226"/>
        <v>112.99999999999999</v>
      </c>
      <c r="O3621" s="22">
        <f t="shared" si="224"/>
        <v>42661.132245370376</v>
      </c>
      <c r="P3621" s="18">
        <f t="shared" si="225"/>
        <v>42693.916666666672</v>
      </c>
      <c r="Q3621" t="s">
        <v>8271</v>
      </c>
      <c r="R3621" s="7">
        <f t="shared" si="227"/>
        <v>66.470588235294116</v>
      </c>
      <c r="S3621" s="12" t="s">
        <v>8316</v>
      </c>
      <c r="T3621" t="s">
        <v>8317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7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9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>
        <f t="shared" si="226"/>
        <v>105.19047619047619</v>
      </c>
      <c r="O3622" s="22">
        <f t="shared" si="224"/>
        <v>42037.938206018516</v>
      </c>
      <c r="P3622" s="18">
        <f t="shared" si="225"/>
        <v>42068.166666666672</v>
      </c>
      <c r="Q3622" t="s">
        <v>8271</v>
      </c>
      <c r="R3622" s="7">
        <f t="shared" si="227"/>
        <v>56.065989847715734</v>
      </c>
      <c r="S3622" s="12" t="s">
        <v>8316</v>
      </c>
      <c r="T3622" t="s">
        <v>8317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7">
        <v>3000</v>
      </c>
      <c r="E3623">
        <v>3292</v>
      </c>
      <c r="F3623" t="s">
        <v>8219</v>
      </c>
      <c r="G3623" t="s">
        <v>8224</v>
      </c>
      <c r="H3623" t="s">
        <v>8246</v>
      </c>
      <c r="I3623" s="9">
        <v>1475269200</v>
      </c>
      <c r="J3623">
        <v>1473200844</v>
      </c>
      <c r="K3623" t="b">
        <v>0</v>
      </c>
      <c r="L3623">
        <v>70</v>
      </c>
      <c r="M3623" t="b">
        <v>1</v>
      </c>
      <c r="N3623" s="11">
        <f t="shared" si="226"/>
        <v>109.73333333333332</v>
      </c>
      <c r="O3623" s="22">
        <f t="shared" si="224"/>
        <v>42619.935694444444</v>
      </c>
      <c r="P3623" s="18">
        <f t="shared" si="225"/>
        <v>42643.875</v>
      </c>
      <c r="Q3623" t="s">
        <v>8271</v>
      </c>
      <c r="R3623" s="7">
        <f t="shared" si="227"/>
        <v>47.028571428571432</v>
      </c>
      <c r="S3623" s="12" t="s">
        <v>8316</v>
      </c>
      <c r="T3623" t="s">
        <v>8317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7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9">
        <v>1411874580</v>
      </c>
      <c r="J3624">
        <v>1409030371</v>
      </c>
      <c r="K3624" t="b">
        <v>0</v>
      </c>
      <c r="L3624">
        <v>21</v>
      </c>
      <c r="M3624" t="b">
        <v>1</v>
      </c>
      <c r="N3624" s="11">
        <f t="shared" si="226"/>
        <v>100.099</v>
      </c>
      <c r="O3624" s="22">
        <f t="shared" si="224"/>
        <v>41877.221886574072</v>
      </c>
      <c r="P3624" s="18">
        <f t="shared" si="225"/>
        <v>41910.140972222223</v>
      </c>
      <c r="Q3624" t="s">
        <v>8271</v>
      </c>
      <c r="R3624" s="7">
        <f t="shared" si="227"/>
        <v>47.666190476190479</v>
      </c>
      <c r="S3624" s="12" t="s">
        <v>8316</v>
      </c>
      <c r="T3624" t="s">
        <v>8317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7">
        <v>2500</v>
      </c>
      <c r="E3625">
        <v>3000</v>
      </c>
      <c r="F3625" t="s">
        <v>8219</v>
      </c>
      <c r="G3625" t="s">
        <v>8224</v>
      </c>
      <c r="H3625" t="s">
        <v>8246</v>
      </c>
      <c r="I3625" s="9">
        <v>1406358000</v>
      </c>
      <c r="J3625">
        <v>1404841270</v>
      </c>
      <c r="K3625" t="b">
        <v>0</v>
      </c>
      <c r="L3625">
        <v>34</v>
      </c>
      <c r="M3625" t="b">
        <v>1</v>
      </c>
      <c r="N3625" s="11">
        <f t="shared" si="226"/>
        <v>120</v>
      </c>
      <c r="O3625" s="22">
        <f t="shared" si="224"/>
        <v>41828.736921296295</v>
      </c>
      <c r="P3625" s="18">
        <f t="shared" si="225"/>
        <v>41846.291666666664</v>
      </c>
      <c r="Q3625" t="s">
        <v>8271</v>
      </c>
      <c r="R3625" s="7">
        <f t="shared" si="227"/>
        <v>88.235294117647058</v>
      </c>
      <c r="S3625" s="12" t="s">
        <v>8316</v>
      </c>
      <c r="T3625" t="s">
        <v>8317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7">
        <v>3000</v>
      </c>
      <c r="E3626">
        <v>3148</v>
      </c>
      <c r="F3626" t="s">
        <v>8219</v>
      </c>
      <c r="G3626" t="s">
        <v>8224</v>
      </c>
      <c r="H3626" t="s">
        <v>8246</v>
      </c>
      <c r="I3626" s="9">
        <v>1471977290</v>
      </c>
      <c r="J3626">
        <v>1466793290</v>
      </c>
      <c r="K3626" t="b">
        <v>0</v>
      </c>
      <c r="L3626">
        <v>39</v>
      </c>
      <c r="M3626" t="b">
        <v>1</v>
      </c>
      <c r="N3626" s="11">
        <f t="shared" si="226"/>
        <v>104.93333333333332</v>
      </c>
      <c r="O3626" s="22">
        <f t="shared" si="224"/>
        <v>42545.774189814809</v>
      </c>
      <c r="P3626" s="18">
        <f t="shared" si="225"/>
        <v>42605.774189814809</v>
      </c>
      <c r="Q3626" t="s">
        <v>8271</v>
      </c>
      <c r="R3626" s="7">
        <f t="shared" si="227"/>
        <v>80.717948717948715</v>
      </c>
      <c r="S3626" s="12" t="s">
        <v>8316</v>
      </c>
      <c r="T3626" t="s">
        <v>8317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7">
        <v>3000</v>
      </c>
      <c r="E3627">
        <v>3080</v>
      </c>
      <c r="F3627" t="s">
        <v>8219</v>
      </c>
      <c r="G3627" t="s">
        <v>8225</v>
      </c>
      <c r="H3627" t="s">
        <v>8247</v>
      </c>
      <c r="I3627" s="9">
        <v>1435851577</v>
      </c>
      <c r="J3627">
        <v>1433259577</v>
      </c>
      <c r="K3627" t="b">
        <v>0</v>
      </c>
      <c r="L3627">
        <v>78</v>
      </c>
      <c r="M3627" t="b">
        <v>1</v>
      </c>
      <c r="N3627" s="11">
        <f t="shared" si="226"/>
        <v>102.66666666666666</v>
      </c>
      <c r="O3627" s="22">
        <f t="shared" si="224"/>
        <v>42157.652511574073</v>
      </c>
      <c r="P3627" s="18">
        <f t="shared" si="225"/>
        <v>42187.652511574073</v>
      </c>
      <c r="Q3627" t="s">
        <v>8271</v>
      </c>
      <c r="R3627" s="7">
        <f t="shared" si="227"/>
        <v>39.487179487179489</v>
      </c>
      <c r="S3627" s="12" t="s">
        <v>8316</v>
      </c>
      <c r="T3627" t="s">
        <v>8317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7">
        <v>4000</v>
      </c>
      <c r="E3628">
        <v>4073</v>
      </c>
      <c r="F3628" t="s">
        <v>8219</v>
      </c>
      <c r="G3628" t="s">
        <v>8225</v>
      </c>
      <c r="H3628" t="s">
        <v>8247</v>
      </c>
      <c r="I3628" s="9">
        <v>1408204857</v>
      </c>
      <c r="J3628">
        <v>1406390457</v>
      </c>
      <c r="K3628" t="b">
        <v>0</v>
      </c>
      <c r="L3628">
        <v>48</v>
      </c>
      <c r="M3628" t="b">
        <v>1</v>
      </c>
      <c r="N3628" s="11">
        <f t="shared" si="226"/>
        <v>101.82500000000002</v>
      </c>
      <c r="O3628" s="22">
        <f t="shared" si="224"/>
        <v>41846.667326388888</v>
      </c>
      <c r="P3628" s="18">
        <f t="shared" si="225"/>
        <v>41867.667326388888</v>
      </c>
      <c r="Q3628" t="s">
        <v>8271</v>
      </c>
      <c r="R3628" s="7">
        <f t="shared" si="227"/>
        <v>84.854166666666671</v>
      </c>
      <c r="S3628" s="12" t="s">
        <v>8316</v>
      </c>
      <c r="T3628" t="s">
        <v>8317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7">
        <v>2000</v>
      </c>
      <c r="E3629">
        <v>2000</v>
      </c>
      <c r="F3629" t="s">
        <v>8219</v>
      </c>
      <c r="G3629" t="s">
        <v>8224</v>
      </c>
      <c r="H3629" t="s">
        <v>8246</v>
      </c>
      <c r="I3629" s="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>
        <f t="shared" si="226"/>
        <v>100</v>
      </c>
      <c r="O3629" s="22">
        <f t="shared" si="224"/>
        <v>42460.741747685184</v>
      </c>
      <c r="P3629" s="18">
        <f t="shared" si="225"/>
        <v>42511.165972222225</v>
      </c>
      <c r="Q3629" t="s">
        <v>8271</v>
      </c>
      <c r="R3629" s="7">
        <f t="shared" si="227"/>
        <v>68.965517241379317</v>
      </c>
      <c r="S3629" s="12" t="s">
        <v>8316</v>
      </c>
      <c r="T3629" t="s">
        <v>8317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7">
        <v>100000</v>
      </c>
      <c r="E3630">
        <v>0</v>
      </c>
      <c r="F3630" t="s">
        <v>8221</v>
      </c>
      <c r="G3630" t="s">
        <v>8224</v>
      </c>
      <c r="H3630" t="s">
        <v>8246</v>
      </c>
      <c r="I3630" s="9">
        <v>1450040396</v>
      </c>
      <c r="J3630">
        <v>1444852796</v>
      </c>
      <c r="K3630" t="b">
        <v>0</v>
      </c>
      <c r="L3630">
        <v>0</v>
      </c>
      <c r="M3630" t="b">
        <v>0</v>
      </c>
      <c r="N3630" s="11">
        <f t="shared" si="226"/>
        <v>0</v>
      </c>
      <c r="O3630" s="22">
        <f t="shared" si="224"/>
        <v>42291.833287037036</v>
      </c>
      <c r="P3630" s="18">
        <f t="shared" si="225"/>
        <v>42351.874953703707</v>
      </c>
      <c r="Q3630" t="s">
        <v>8305</v>
      </c>
      <c r="R3630" s="7" t="e">
        <f t="shared" si="227"/>
        <v>#DIV/0!</v>
      </c>
      <c r="S3630" s="12" t="s">
        <v>8316</v>
      </c>
      <c r="T3630" t="s">
        <v>8358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7">
        <v>1000000</v>
      </c>
      <c r="E3631">
        <v>2</v>
      </c>
      <c r="F3631" t="s">
        <v>8221</v>
      </c>
      <c r="G3631" t="s">
        <v>8224</v>
      </c>
      <c r="H3631" t="s">
        <v>8246</v>
      </c>
      <c r="I3631" s="9">
        <v>1462467600</v>
      </c>
      <c r="J3631">
        <v>1457403364</v>
      </c>
      <c r="K3631" t="b">
        <v>0</v>
      </c>
      <c r="L3631">
        <v>2</v>
      </c>
      <c r="M3631" t="b">
        <v>0</v>
      </c>
      <c r="N3631" s="11">
        <f t="shared" si="226"/>
        <v>1.9999999999999998E-4</v>
      </c>
      <c r="O3631" s="22">
        <f t="shared" si="224"/>
        <v>42437.094490740739</v>
      </c>
      <c r="P3631" s="18">
        <f t="shared" si="225"/>
        <v>42495.708333333328</v>
      </c>
      <c r="Q3631" t="s">
        <v>8305</v>
      </c>
      <c r="R3631" s="7">
        <f t="shared" si="227"/>
        <v>1</v>
      </c>
      <c r="S3631" s="12" t="s">
        <v>8316</v>
      </c>
      <c r="T3631" t="s">
        <v>8358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7">
        <v>3000</v>
      </c>
      <c r="E3632">
        <v>1</v>
      </c>
      <c r="F3632" t="s">
        <v>8221</v>
      </c>
      <c r="G3632" t="s">
        <v>8225</v>
      </c>
      <c r="H3632" t="s">
        <v>8247</v>
      </c>
      <c r="I3632" s="9">
        <v>1417295990</v>
      </c>
      <c r="J3632">
        <v>1414700390</v>
      </c>
      <c r="K3632" t="b">
        <v>0</v>
      </c>
      <c r="L3632">
        <v>1</v>
      </c>
      <c r="M3632" t="b">
        <v>0</v>
      </c>
      <c r="N3632" s="11">
        <f t="shared" si="226"/>
        <v>3.3333333333333333E-2</v>
      </c>
      <c r="O3632" s="22">
        <f t="shared" si="224"/>
        <v>41942.84710648148</v>
      </c>
      <c r="P3632" s="18">
        <f t="shared" si="225"/>
        <v>41972.888773148152</v>
      </c>
      <c r="Q3632" t="s">
        <v>8305</v>
      </c>
      <c r="R3632" s="7">
        <f t="shared" si="227"/>
        <v>1</v>
      </c>
      <c r="S3632" s="12" t="s">
        <v>8316</v>
      </c>
      <c r="T3632" t="s">
        <v>8358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7">
        <v>17100</v>
      </c>
      <c r="E3633">
        <v>8725</v>
      </c>
      <c r="F3633" t="s">
        <v>8221</v>
      </c>
      <c r="G3633" t="s">
        <v>8224</v>
      </c>
      <c r="H3633" t="s">
        <v>8246</v>
      </c>
      <c r="I3633" s="9">
        <v>1411444740</v>
      </c>
      <c r="J3633">
        <v>1409335497</v>
      </c>
      <c r="K3633" t="b">
        <v>0</v>
      </c>
      <c r="L3633">
        <v>59</v>
      </c>
      <c r="M3633" t="b">
        <v>0</v>
      </c>
      <c r="N3633" s="11">
        <f t="shared" si="226"/>
        <v>51.023391812865491</v>
      </c>
      <c r="O3633" s="22">
        <f t="shared" si="224"/>
        <v>41880.753437499996</v>
      </c>
      <c r="P3633" s="18">
        <f t="shared" si="225"/>
        <v>41905.165972222225</v>
      </c>
      <c r="Q3633" t="s">
        <v>8305</v>
      </c>
      <c r="R3633" s="7">
        <f t="shared" si="227"/>
        <v>147.88135593220338</v>
      </c>
      <c r="S3633" s="12" t="s">
        <v>8316</v>
      </c>
      <c r="T3633" t="s">
        <v>8358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7">
        <v>500</v>
      </c>
      <c r="E3634">
        <v>100</v>
      </c>
      <c r="F3634" t="s">
        <v>8221</v>
      </c>
      <c r="G3634" t="s">
        <v>8225</v>
      </c>
      <c r="H3634" t="s">
        <v>8247</v>
      </c>
      <c r="I3634" s="9">
        <v>1416781749</v>
      </c>
      <c r="J3634">
        <v>1415053749</v>
      </c>
      <c r="K3634" t="b">
        <v>0</v>
      </c>
      <c r="L3634">
        <v>1</v>
      </c>
      <c r="M3634" t="b">
        <v>0</v>
      </c>
      <c r="N3634" s="11">
        <f t="shared" si="226"/>
        <v>20</v>
      </c>
      <c r="O3634" s="22">
        <f t="shared" si="224"/>
        <v>41946.936909722222</v>
      </c>
      <c r="P3634" s="18">
        <f t="shared" si="225"/>
        <v>41966.936909722222</v>
      </c>
      <c r="Q3634" t="s">
        <v>8305</v>
      </c>
      <c r="R3634" s="7">
        <f t="shared" si="227"/>
        <v>100</v>
      </c>
      <c r="S3634" s="12" t="s">
        <v>8316</v>
      </c>
      <c r="T3634" t="s">
        <v>8358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7">
        <v>5000</v>
      </c>
      <c r="E3635">
        <v>1762</v>
      </c>
      <c r="F3635" t="s">
        <v>8221</v>
      </c>
      <c r="G3635" t="s">
        <v>8224</v>
      </c>
      <c r="H3635" t="s">
        <v>8246</v>
      </c>
      <c r="I3635" s="9">
        <v>1479517200</v>
      </c>
      <c r="J3635">
        <v>1475765867</v>
      </c>
      <c r="K3635" t="b">
        <v>0</v>
      </c>
      <c r="L3635">
        <v>31</v>
      </c>
      <c r="M3635" t="b">
        <v>0</v>
      </c>
      <c r="N3635" s="11">
        <f t="shared" si="226"/>
        <v>35.24</v>
      </c>
      <c r="O3635" s="22">
        <f t="shared" si="224"/>
        <v>42649.623460648145</v>
      </c>
      <c r="P3635" s="18">
        <f t="shared" si="225"/>
        <v>42693.041666666672</v>
      </c>
      <c r="Q3635" t="s">
        <v>8305</v>
      </c>
      <c r="R3635" s="7">
        <f t="shared" si="227"/>
        <v>56.838709677419352</v>
      </c>
      <c r="S3635" s="12" t="s">
        <v>8316</v>
      </c>
      <c r="T3635" t="s">
        <v>8358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7">
        <v>75000</v>
      </c>
      <c r="E3636">
        <v>3185</v>
      </c>
      <c r="F3636" t="s">
        <v>8221</v>
      </c>
      <c r="G3636" t="s">
        <v>8229</v>
      </c>
      <c r="H3636" t="s">
        <v>8251</v>
      </c>
      <c r="I3636" s="9">
        <v>1484366340</v>
      </c>
      <c r="J3636">
        <v>1480219174</v>
      </c>
      <c r="K3636" t="b">
        <v>0</v>
      </c>
      <c r="L3636">
        <v>18</v>
      </c>
      <c r="M3636" t="b">
        <v>0</v>
      </c>
      <c r="N3636" s="11">
        <f t="shared" si="226"/>
        <v>4.246666666666667</v>
      </c>
      <c r="O3636" s="22">
        <f t="shared" si="224"/>
        <v>42701.166365740741</v>
      </c>
      <c r="P3636" s="18">
        <f t="shared" si="225"/>
        <v>42749.165972222225</v>
      </c>
      <c r="Q3636" t="s">
        <v>8305</v>
      </c>
      <c r="R3636" s="7">
        <f t="shared" si="227"/>
        <v>176.94444444444446</v>
      </c>
      <c r="S3636" s="12" t="s">
        <v>8316</v>
      </c>
      <c r="T3636" t="s">
        <v>8358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7">
        <v>3500</v>
      </c>
      <c r="E3637">
        <v>1276</v>
      </c>
      <c r="F3637" t="s">
        <v>8221</v>
      </c>
      <c r="G3637" t="s">
        <v>8224</v>
      </c>
      <c r="H3637" t="s">
        <v>8246</v>
      </c>
      <c r="I3637" s="9">
        <v>1461186676</v>
      </c>
      <c r="J3637">
        <v>1458594676</v>
      </c>
      <c r="K3637" t="b">
        <v>0</v>
      </c>
      <c r="L3637">
        <v>10</v>
      </c>
      <c r="M3637" t="b">
        <v>0</v>
      </c>
      <c r="N3637" s="11">
        <f t="shared" si="226"/>
        <v>36.457142857142856</v>
      </c>
      <c r="O3637" s="22">
        <f t="shared" si="224"/>
        <v>42450.88282407407</v>
      </c>
      <c r="P3637" s="18">
        <f t="shared" si="225"/>
        <v>42480.88282407407</v>
      </c>
      <c r="Q3637" t="s">
        <v>8305</v>
      </c>
      <c r="R3637" s="7">
        <f t="shared" si="227"/>
        <v>127.6</v>
      </c>
      <c r="S3637" s="12" t="s">
        <v>8316</v>
      </c>
      <c r="T3637" t="s">
        <v>8358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7">
        <v>150000</v>
      </c>
      <c r="E3638">
        <v>0</v>
      </c>
      <c r="F3638" t="s">
        <v>8221</v>
      </c>
      <c r="G3638" t="s">
        <v>8224</v>
      </c>
      <c r="H3638" t="s">
        <v>8246</v>
      </c>
      <c r="I3638" s="9">
        <v>1442248829</v>
      </c>
      <c r="J3638">
        <v>1439224829</v>
      </c>
      <c r="K3638" t="b">
        <v>0</v>
      </c>
      <c r="L3638">
        <v>0</v>
      </c>
      <c r="M3638" t="b">
        <v>0</v>
      </c>
      <c r="N3638" s="11">
        <f t="shared" si="226"/>
        <v>0</v>
      </c>
      <c r="O3638" s="22">
        <f t="shared" si="224"/>
        <v>42226.694780092599</v>
      </c>
      <c r="P3638" s="18">
        <f t="shared" si="225"/>
        <v>42261.694780092599</v>
      </c>
      <c r="Q3638" t="s">
        <v>8305</v>
      </c>
      <c r="R3638" s="7" t="e">
        <f t="shared" si="227"/>
        <v>#DIV/0!</v>
      </c>
      <c r="S3638" s="12" t="s">
        <v>8316</v>
      </c>
      <c r="T3638" t="s">
        <v>8358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7">
        <v>3000</v>
      </c>
      <c r="E3639">
        <v>926</v>
      </c>
      <c r="F3639" t="s">
        <v>8221</v>
      </c>
      <c r="G3639" t="s">
        <v>8224</v>
      </c>
      <c r="H3639" t="s">
        <v>8246</v>
      </c>
      <c r="I3639" s="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>
        <f t="shared" si="226"/>
        <v>30.866666666666664</v>
      </c>
      <c r="O3639" s="22">
        <f t="shared" si="224"/>
        <v>41975.700636574074</v>
      </c>
      <c r="P3639" s="18">
        <f t="shared" si="225"/>
        <v>42005.700636574074</v>
      </c>
      <c r="Q3639" t="s">
        <v>8305</v>
      </c>
      <c r="R3639" s="7">
        <f t="shared" si="227"/>
        <v>66.142857142857139</v>
      </c>
      <c r="S3639" s="12" t="s">
        <v>8316</v>
      </c>
      <c r="T3639" t="s">
        <v>8358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7">
        <v>3300</v>
      </c>
      <c r="E3640">
        <v>216</v>
      </c>
      <c r="F3640" t="s">
        <v>8221</v>
      </c>
      <c r="G3640" t="s">
        <v>8229</v>
      </c>
      <c r="H3640" t="s">
        <v>8251</v>
      </c>
      <c r="I3640" s="9">
        <v>1429456132</v>
      </c>
      <c r="J3640">
        <v>1424275732</v>
      </c>
      <c r="K3640" t="b">
        <v>0</v>
      </c>
      <c r="L3640">
        <v>2</v>
      </c>
      <c r="M3640" t="b">
        <v>0</v>
      </c>
      <c r="N3640" s="11">
        <f t="shared" si="226"/>
        <v>6.5454545454545459</v>
      </c>
      <c r="O3640" s="22">
        <f t="shared" si="224"/>
        <v>42053.672824074078</v>
      </c>
      <c r="P3640" s="18">
        <f t="shared" si="225"/>
        <v>42113.631157407406</v>
      </c>
      <c r="Q3640" t="s">
        <v>8305</v>
      </c>
      <c r="R3640" s="7">
        <f t="shared" si="227"/>
        <v>108</v>
      </c>
      <c r="S3640" s="12" t="s">
        <v>8316</v>
      </c>
      <c r="T3640" t="s">
        <v>8358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7">
        <v>25000</v>
      </c>
      <c r="E3641">
        <v>1</v>
      </c>
      <c r="F3641" t="s">
        <v>8221</v>
      </c>
      <c r="G3641" t="s">
        <v>8224</v>
      </c>
      <c r="H3641" t="s">
        <v>8246</v>
      </c>
      <c r="I3641" s="9">
        <v>1475853060</v>
      </c>
      <c r="J3641">
        <v>1470672906</v>
      </c>
      <c r="K3641" t="b">
        <v>0</v>
      </c>
      <c r="L3641">
        <v>1</v>
      </c>
      <c r="M3641" t="b">
        <v>0</v>
      </c>
      <c r="N3641" s="11">
        <f t="shared" si="226"/>
        <v>4.0000000000000001E-3</v>
      </c>
      <c r="O3641" s="22">
        <f t="shared" si="224"/>
        <v>42590.677152777775</v>
      </c>
      <c r="P3641" s="18">
        <f t="shared" si="225"/>
        <v>42650.632638888885</v>
      </c>
      <c r="Q3641" t="s">
        <v>8305</v>
      </c>
      <c r="R3641" s="7">
        <f t="shared" si="227"/>
        <v>1</v>
      </c>
      <c r="S3641" s="12" t="s">
        <v>8316</v>
      </c>
      <c r="T3641" t="s">
        <v>8358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7">
        <v>1000</v>
      </c>
      <c r="E3642">
        <v>55</v>
      </c>
      <c r="F3642" t="s">
        <v>8221</v>
      </c>
      <c r="G3642" t="s">
        <v>8224</v>
      </c>
      <c r="H3642" t="s">
        <v>8246</v>
      </c>
      <c r="I3642" s="9">
        <v>1431283530</v>
      </c>
      <c r="J3642">
        <v>1428691530</v>
      </c>
      <c r="K3642" t="b">
        <v>0</v>
      </c>
      <c r="L3642">
        <v>3</v>
      </c>
      <c r="M3642" t="b">
        <v>0</v>
      </c>
      <c r="N3642" s="11">
        <f t="shared" si="226"/>
        <v>5.5</v>
      </c>
      <c r="O3642" s="22">
        <f t="shared" si="224"/>
        <v>42104.781597222223</v>
      </c>
      <c r="P3642" s="18">
        <f t="shared" si="225"/>
        <v>42134.781597222223</v>
      </c>
      <c r="Q3642" t="s">
        <v>8305</v>
      </c>
      <c r="R3642" s="7">
        <f t="shared" si="227"/>
        <v>18.333333333333332</v>
      </c>
      <c r="S3642" s="12" t="s">
        <v>8316</v>
      </c>
      <c r="T3642" t="s">
        <v>8358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7">
        <v>3000</v>
      </c>
      <c r="E3643">
        <v>0</v>
      </c>
      <c r="F3643" t="s">
        <v>8221</v>
      </c>
      <c r="G3643" t="s">
        <v>8224</v>
      </c>
      <c r="H3643" t="s">
        <v>8246</v>
      </c>
      <c r="I3643" s="9">
        <v>1412485200</v>
      </c>
      <c r="J3643">
        <v>1410966179</v>
      </c>
      <c r="K3643" t="b">
        <v>0</v>
      </c>
      <c r="L3643">
        <v>0</v>
      </c>
      <c r="M3643" t="b">
        <v>0</v>
      </c>
      <c r="N3643" s="11">
        <f t="shared" si="226"/>
        <v>0</v>
      </c>
      <c r="O3643" s="22">
        <f t="shared" si="224"/>
        <v>41899.627071759263</v>
      </c>
      <c r="P3643" s="18">
        <f t="shared" si="225"/>
        <v>41917.208333333336</v>
      </c>
      <c r="Q3643" t="s">
        <v>8305</v>
      </c>
      <c r="R3643" s="7" t="e">
        <f t="shared" si="227"/>
        <v>#DIV/0!</v>
      </c>
      <c r="S3643" s="12" t="s">
        <v>8316</v>
      </c>
      <c r="T3643" t="s">
        <v>8358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7">
        <v>700</v>
      </c>
      <c r="E3644">
        <v>15</v>
      </c>
      <c r="F3644" t="s">
        <v>8221</v>
      </c>
      <c r="G3644" t="s">
        <v>8236</v>
      </c>
      <c r="H3644" t="s">
        <v>8249</v>
      </c>
      <c r="I3644" s="9">
        <v>1448902800</v>
      </c>
      <c r="J3644">
        <v>1445369727</v>
      </c>
      <c r="K3644" t="b">
        <v>0</v>
      </c>
      <c r="L3644">
        <v>2</v>
      </c>
      <c r="M3644" t="b">
        <v>0</v>
      </c>
      <c r="N3644" s="11">
        <f t="shared" si="226"/>
        <v>2.1428571428571428</v>
      </c>
      <c r="O3644" s="22">
        <f t="shared" si="224"/>
        <v>42297.816284722227</v>
      </c>
      <c r="P3644" s="18">
        <f t="shared" si="225"/>
        <v>42338.708333333328</v>
      </c>
      <c r="Q3644" t="s">
        <v>8305</v>
      </c>
      <c r="R3644" s="7">
        <f t="shared" si="227"/>
        <v>7.5</v>
      </c>
      <c r="S3644" s="12" t="s">
        <v>8316</v>
      </c>
      <c r="T3644" t="s">
        <v>8358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7">
        <v>25000</v>
      </c>
      <c r="E3645">
        <v>0</v>
      </c>
      <c r="F3645" t="s">
        <v>8221</v>
      </c>
      <c r="G3645" t="s">
        <v>8224</v>
      </c>
      <c r="H3645" t="s">
        <v>8246</v>
      </c>
      <c r="I3645" s="9">
        <v>1447734439</v>
      </c>
      <c r="J3645">
        <v>1444274839</v>
      </c>
      <c r="K3645" t="b">
        <v>0</v>
      </c>
      <c r="L3645">
        <v>0</v>
      </c>
      <c r="M3645" t="b">
        <v>0</v>
      </c>
      <c r="N3645" s="11">
        <f t="shared" si="226"/>
        <v>0</v>
      </c>
      <c r="O3645" s="22">
        <f t="shared" si="224"/>
        <v>42285.143969907411</v>
      </c>
      <c r="P3645" s="18">
        <f t="shared" si="225"/>
        <v>42325.185636574075</v>
      </c>
      <c r="Q3645" t="s">
        <v>8305</v>
      </c>
      <c r="R3645" s="7" t="e">
        <f t="shared" si="227"/>
        <v>#DIV/0!</v>
      </c>
      <c r="S3645" s="12" t="s">
        <v>8316</v>
      </c>
      <c r="T3645" t="s">
        <v>8358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7">
        <v>5000</v>
      </c>
      <c r="E3646">
        <v>821</v>
      </c>
      <c r="F3646" t="s">
        <v>8221</v>
      </c>
      <c r="G3646" t="s">
        <v>8224</v>
      </c>
      <c r="H3646" t="s">
        <v>8246</v>
      </c>
      <c r="I3646" s="9">
        <v>1457413140</v>
      </c>
      <c r="J3646">
        <v>1454996887</v>
      </c>
      <c r="K3646" t="b">
        <v>0</v>
      </c>
      <c r="L3646">
        <v>12</v>
      </c>
      <c r="M3646" t="b">
        <v>0</v>
      </c>
      <c r="N3646" s="11">
        <f t="shared" si="226"/>
        <v>16.420000000000002</v>
      </c>
      <c r="O3646" s="22">
        <f t="shared" si="224"/>
        <v>42409.241747685184</v>
      </c>
      <c r="P3646" s="18">
        <f t="shared" si="225"/>
        <v>42437.207638888889</v>
      </c>
      <c r="Q3646" t="s">
        <v>8305</v>
      </c>
      <c r="R3646" s="7">
        <f t="shared" si="227"/>
        <v>68.416666666666671</v>
      </c>
      <c r="S3646" s="12" t="s">
        <v>8316</v>
      </c>
      <c r="T3646" t="s">
        <v>8358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7">
        <v>1000</v>
      </c>
      <c r="E3647">
        <v>1</v>
      </c>
      <c r="F3647" t="s">
        <v>8221</v>
      </c>
      <c r="G3647" t="s">
        <v>8229</v>
      </c>
      <c r="H3647" t="s">
        <v>8251</v>
      </c>
      <c r="I3647" s="9">
        <v>1479773838</v>
      </c>
      <c r="J3647">
        <v>1477178238</v>
      </c>
      <c r="K3647" t="b">
        <v>0</v>
      </c>
      <c r="L3647">
        <v>1</v>
      </c>
      <c r="M3647" t="b">
        <v>0</v>
      </c>
      <c r="N3647" s="11">
        <f t="shared" si="226"/>
        <v>0.1</v>
      </c>
      <c r="O3647" s="22">
        <f t="shared" si="224"/>
        <v>42665.970347222217</v>
      </c>
      <c r="P3647" s="18">
        <f t="shared" si="225"/>
        <v>42696.012013888889</v>
      </c>
      <c r="Q3647" t="s">
        <v>8305</v>
      </c>
      <c r="R3647" s="7">
        <f t="shared" si="227"/>
        <v>1</v>
      </c>
      <c r="S3647" s="12" t="s">
        <v>8316</v>
      </c>
      <c r="T3647" t="s">
        <v>8358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7">
        <v>10000</v>
      </c>
      <c r="E3648">
        <v>481</v>
      </c>
      <c r="F3648" t="s">
        <v>8221</v>
      </c>
      <c r="G3648" t="s">
        <v>8224</v>
      </c>
      <c r="H3648" t="s">
        <v>8246</v>
      </c>
      <c r="I3648" s="9">
        <v>1434497400</v>
      </c>
      <c r="J3648">
        <v>1431770802</v>
      </c>
      <c r="K3648" t="b">
        <v>0</v>
      </c>
      <c r="L3648">
        <v>8</v>
      </c>
      <c r="M3648" t="b">
        <v>0</v>
      </c>
      <c r="N3648" s="11">
        <f t="shared" si="226"/>
        <v>4.8099999999999996</v>
      </c>
      <c r="O3648" s="22">
        <f t="shared" si="224"/>
        <v>42140.421319444446</v>
      </c>
      <c r="P3648" s="18">
        <f t="shared" si="225"/>
        <v>42171.979166666672</v>
      </c>
      <c r="Q3648" t="s">
        <v>8305</v>
      </c>
      <c r="R3648" s="7">
        <f t="shared" si="227"/>
        <v>60.125</v>
      </c>
      <c r="S3648" s="12" t="s">
        <v>8316</v>
      </c>
      <c r="T3648" t="s">
        <v>8358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7">
        <v>500</v>
      </c>
      <c r="E3649">
        <v>30</v>
      </c>
      <c r="F3649" t="s">
        <v>8221</v>
      </c>
      <c r="G3649" t="s">
        <v>8225</v>
      </c>
      <c r="H3649" t="s">
        <v>8247</v>
      </c>
      <c r="I3649" s="9">
        <v>1475258327</v>
      </c>
      <c r="J3649">
        <v>1471370327</v>
      </c>
      <c r="K3649" t="b">
        <v>0</v>
      </c>
      <c r="L3649">
        <v>2</v>
      </c>
      <c r="M3649" t="b">
        <v>0</v>
      </c>
      <c r="N3649" s="11">
        <f t="shared" si="226"/>
        <v>6</v>
      </c>
      <c r="O3649" s="22">
        <f t="shared" si="224"/>
        <v>42598.749155092592</v>
      </c>
      <c r="P3649" s="18">
        <f t="shared" si="225"/>
        <v>42643.749155092592</v>
      </c>
      <c r="Q3649" t="s">
        <v>8305</v>
      </c>
      <c r="R3649" s="7">
        <f t="shared" si="227"/>
        <v>15</v>
      </c>
      <c r="S3649" s="12" t="s">
        <v>8316</v>
      </c>
      <c r="T3649" t="s">
        <v>8358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7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9">
        <v>1412492445</v>
      </c>
      <c r="J3650">
        <v>1409900445</v>
      </c>
      <c r="K3650" t="b">
        <v>0</v>
      </c>
      <c r="L3650">
        <v>73</v>
      </c>
      <c r="M3650" t="b">
        <v>1</v>
      </c>
      <c r="N3650" s="11">
        <f t="shared" si="226"/>
        <v>100.38249999999999</v>
      </c>
      <c r="O3650" s="22">
        <f t="shared" ref="O3650:O3713" si="228">(((J3650/60)/60)/24)+DATE(1970,1,1)</f>
        <v>41887.292187500003</v>
      </c>
      <c r="P3650" s="18">
        <f t="shared" ref="P3650:P3713" si="229">(((I3650/60)/60)/24)+DATE(1970,1,1)</f>
        <v>41917.292187500003</v>
      </c>
      <c r="Q3650" t="s">
        <v>8271</v>
      </c>
      <c r="R3650" s="7">
        <f t="shared" si="227"/>
        <v>550.04109589041093</v>
      </c>
      <c r="S3650" s="12" t="s">
        <v>8316</v>
      </c>
      <c r="T3650" t="s">
        <v>8317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7">
        <v>750</v>
      </c>
      <c r="E3651">
        <v>780</v>
      </c>
      <c r="F3651" t="s">
        <v>8219</v>
      </c>
      <c r="G3651" t="s">
        <v>8229</v>
      </c>
      <c r="H3651" t="s">
        <v>8251</v>
      </c>
      <c r="I3651" s="9">
        <v>1402938394</v>
      </c>
      <c r="J3651">
        <v>1400691994</v>
      </c>
      <c r="K3651" t="b">
        <v>0</v>
      </c>
      <c r="L3651">
        <v>8</v>
      </c>
      <c r="M3651" t="b">
        <v>1</v>
      </c>
      <c r="N3651" s="11">
        <f t="shared" ref="N3651:N3714" si="230">E3651/D3651*100</f>
        <v>104</v>
      </c>
      <c r="O3651" s="22">
        <f t="shared" si="228"/>
        <v>41780.712893518517</v>
      </c>
      <c r="P3651" s="18">
        <f t="shared" si="229"/>
        <v>41806.712893518517</v>
      </c>
      <c r="Q3651" t="s">
        <v>8271</v>
      </c>
      <c r="R3651" s="7">
        <f t="shared" ref="R3651:R3714" si="231">E3651/L3651</f>
        <v>97.5</v>
      </c>
      <c r="S3651" s="12" t="s">
        <v>8316</v>
      </c>
      <c r="T3651" t="s">
        <v>8317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7">
        <v>500</v>
      </c>
      <c r="E3652">
        <v>500</v>
      </c>
      <c r="F3652" t="s">
        <v>8219</v>
      </c>
      <c r="G3652" t="s">
        <v>8225</v>
      </c>
      <c r="H3652" t="s">
        <v>8247</v>
      </c>
      <c r="I3652" s="9">
        <v>1454412584</v>
      </c>
      <c r="J3652">
        <v>1452598184</v>
      </c>
      <c r="K3652" t="b">
        <v>0</v>
      </c>
      <c r="L3652">
        <v>17</v>
      </c>
      <c r="M3652" t="b">
        <v>1</v>
      </c>
      <c r="N3652" s="11">
        <f t="shared" si="230"/>
        <v>100</v>
      </c>
      <c r="O3652" s="22">
        <f t="shared" si="228"/>
        <v>42381.478981481487</v>
      </c>
      <c r="P3652" s="18">
        <f t="shared" si="229"/>
        <v>42402.478981481487</v>
      </c>
      <c r="Q3652" t="s">
        <v>8271</v>
      </c>
      <c r="R3652" s="7">
        <f t="shared" si="231"/>
        <v>29.411764705882351</v>
      </c>
      <c r="S3652" s="12" t="s">
        <v>8316</v>
      </c>
      <c r="T3652" t="s">
        <v>8317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7">
        <v>500</v>
      </c>
      <c r="E3653">
        <v>520</v>
      </c>
      <c r="F3653" t="s">
        <v>8219</v>
      </c>
      <c r="G3653" t="s">
        <v>8224</v>
      </c>
      <c r="H3653" t="s">
        <v>8246</v>
      </c>
      <c r="I3653" s="9">
        <v>1407686340</v>
      </c>
      <c r="J3653">
        <v>1404833442</v>
      </c>
      <c r="K3653" t="b">
        <v>0</v>
      </c>
      <c r="L3653">
        <v>9</v>
      </c>
      <c r="M3653" t="b">
        <v>1</v>
      </c>
      <c r="N3653" s="11">
        <f t="shared" si="230"/>
        <v>104</v>
      </c>
      <c r="O3653" s="22">
        <f t="shared" si="228"/>
        <v>41828.646319444444</v>
      </c>
      <c r="P3653" s="18">
        <f t="shared" si="229"/>
        <v>41861.665972222225</v>
      </c>
      <c r="Q3653" t="s">
        <v>8271</v>
      </c>
      <c r="R3653" s="7">
        <f t="shared" si="231"/>
        <v>57.777777777777779</v>
      </c>
      <c r="S3653" s="12" t="s">
        <v>8316</v>
      </c>
      <c r="T3653" t="s">
        <v>8317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7">
        <v>300</v>
      </c>
      <c r="E3654">
        <v>752</v>
      </c>
      <c r="F3654" t="s">
        <v>8219</v>
      </c>
      <c r="G3654" t="s">
        <v>8229</v>
      </c>
      <c r="H3654" t="s">
        <v>8251</v>
      </c>
      <c r="I3654" s="9">
        <v>1472097540</v>
      </c>
      <c r="J3654">
        <v>1471188502</v>
      </c>
      <c r="K3654" t="b">
        <v>0</v>
      </c>
      <c r="L3654">
        <v>17</v>
      </c>
      <c r="M3654" t="b">
        <v>1</v>
      </c>
      <c r="N3654" s="11">
        <f t="shared" si="230"/>
        <v>250.66666666666669</v>
      </c>
      <c r="O3654" s="22">
        <f t="shared" si="228"/>
        <v>42596.644699074073</v>
      </c>
      <c r="P3654" s="18">
        <f t="shared" si="229"/>
        <v>42607.165972222225</v>
      </c>
      <c r="Q3654" t="s">
        <v>8271</v>
      </c>
      <c r="R3654" s="7">
        <f t="shared" si="231"/>
        <v>44.235294117647058</v>
      </c>
      <c r="S3654" s="12" t="s">
        <v>8316</v>
      </c>
      <c r="T3654" t="s">
        <v>8317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7">
        <v>2000</v>
      </c>
      <c r="E3655">
        <v>2010</v>
      </c>
      <c r="F3655" t="s">
        <v>8219</v>
      </c>
      <c r="G3655" t="s">
        <v>8225</v>
      </c>
      <c r="H3655" t="s">
        <v>8247</v>
      </c>
      <c r="I3655" s="9">
        <v>1438764207</v>
      </c>
      <c r="J3655">
        <v>1436172207</v>
      </c>
      <c r="K3655" t="b">
        <v>0</v>
      </c>
      <c r="L3655">
        <v>33</v>
      </c>
      <c r="M3655" t="b">
        <v>1</v>
      </c>
      <c r="N3655" s="11">
        <f t="shared" si="230"/>
        <v>100.49999999999999</v>
      </c>
      <c r="O3655" s="22">
        <f t="shared" si="228"/>
        <v>42191.363506944443</v>
      </c>
      <c r="P3655" s="18">
        <f t="shared" si="229"/>
        <v>42221.363506944443</v>
      </c>
      <c r="Q3655" t="s">
        <v>8271</v>
      </c>
      <c r="R3655" s="7">
        <f t="shared" si="231"/>
        <v>60.909090909090907</v>
      </c>
      <c r="S3655" s="12" t="s">
        <v>8316</v>
      </c>
      <c r="T3655" t="s">
        <v>8317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7">
        <v>1500</v>
      </c>
      <c r="E3656">
        <v>2616</v>
      </c>
      <c r="F3656" t="s">
        <v>8219</v>
      </c>
      <c r="G3656" t="s">
        <v>8225</v>
      </c>
      <c r="H3656" t="s">
        <v>8247</v>
      </c>
      <c r="I3656" s="9">
        <v>1459702800</v>
      </c>
      <c r="J3656">
        <v>1457690386</v>
      </c>
      <c r="K3656" t="b">
        <v>0</v>
      </c>
      <c r="L3656">
        <v>38</v>
      </c>
      <c r="M3656" t="b">
        <v>1</v>
      </c>
      <c r="N3656" s="11">
        <f t="shared" si="230"/>
        <v>174.4</v>
      </c>
      <c r="O3656" s="22">
        <f t="shared" si="228"/>
        <v>42440.416504629626</v>
      </c>
      <c r="P3656" s="18">
        <f t="shared" si="229"/>
        <v>42463.708333333328</v>
      </c>
      <c r="Q3656" t="s">
        <v>8271</v>
      </c>
      <c r="R3656" s="7">
        <f t="shared" si="231"/>
        <v>68.84210526315789</v>
      </c>
      <c r="S3656" s="12" t="s">
        <v>8316</v>
      </c>
      <c r="T3656" t="s">
        <v>8317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7">
        <v>5000</v>
      </c>
      <c r="E3657">
        <v>5813</v>
      </c>
      <c r="F3657" t="s">
        <v>8219</v>
      </c>
      <c r="G3657" t="s">
        <v>8224</v>
      </c>
      <c r="H3657" t="s">
        <v>8246</v>
      </c>
      <c r="I3657" s="9">
        <v>1437202740</v>
      </c>
      <c r="J3657">
        <v>1434654998</v>
      </c>
      <c r="K3657" t="b">
        <v>0</v>
      </c>
      <c r="L3657">
        <v>79</v>
      </c>
      <c r="M3657" t="b">
        <v>1</v>
      </c>
      <c r="N3657" s="11">
        <f t="shared" si="230"/>
        <v>116.26</v>
      </c>
      <c r="O3657" s="22">
        <f t="shared" si="228"/>
        <v>42173.803217592591</v>
      </c>
      <c r="P3657" s="18">
        <f t="shared" si="229"/>
        <v>42203.290972222225</v>
      </c>
      <c r="Q3657" t="s">
        <v>8271</v>
      </c>
      <c r="R3657" s="7">
        <f t="shared" si="231"/>
        <v>73.582278481012665</v>
      </c>
      <c r="S3657" s="12" t="s">
        <v>8316</v>
      </c>
      <c r="T3657" t="s">
        <v>8317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7">
        <v>5000</v>
      </c>
      <c r="E3658">
        <v>5291</v>
      </c>
      <c r="F3658" t="s">
        <v>8219</v>
      </c>
      <c r="G3658" t="s">
        <v>8240</v>
      </c>
      <c r="H3658" t="s">
        <v>8257</v>
      </c>
      <c r="I3658" s="9">
        <v>1485989940</v>
      </c>
      <c r="J3658">
        <v>1483393836</v>
      </c>
      <c r="K3658" t="b">
        <v>0</v>
      </c>
      <c r="L3658">
        <v>46</v>
      </c>
      <c r="M3658" t="b">
        <v>1</v>
      </c>
      <c r="N3658" s="11">
        <f t="shared" si="230"/>
        <v>105.82000000000001</v>
      </c>
      <c r="O3658" s="22">
        <f t="shared" si="228"/>
        <v>42737.910138888896</v>
      </c>
      <c r="P3658" s="18">
        <f t="shared" si="229"/>
        <v>42767.957638888889</v>
      </c>
      <c r="Q3658" t="s">
        <v>8271</v>
      </c>
      <c r="R3658" s="7">
        <f t="shared" si="231"/>
        <v>115.02173913043478</v>
      </c>
      <c r="S3658" s="12" t="s">
        <v>8316</v>
      </c>
      <c r="T3658" t="s">
        <v>8317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7">
        <v>2000</v>
      </c>
      <c r="E3659">
        <v>2215</v>
      </c>
      <c r="F3659" t="s">
        <v>8219</v>
      </c>
      <c r="G3659" t="s">
        <v>8232</v>
      </c>
      <c r="H3659" t="s">
        <v>8253</v>
      </c>
      <c r="I3659" s="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>
        <f t="shared" si="230"/>
        <v>110.75</v>
      </c>
      <c r="O3659" s="22">
        <f t="shared" si="228"/>
        <v>42499.629849537043</v>
      </c>
      <c r="P3659" s="18">
        <f t="shared" si="229"/>
        <v>42522.904166666667</v>
      </c>
      <c r="Q3659" t="s">
        <v>8271</v>
      </c>
      <c r="R3659" s="7">
        <f t="shared" si="231"/>
        <v>110.75</v>
      </c>
      <c r="S3659" s="12" t="s">
        <v>8316</v>
      </c>
      <c r="T3659" t="s">
        <v>8317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7">
        <v>1500</v>
      </c>
      <c r="E3660">
        <v>1510</v>
      </c>
      <c r="F3660" t="s">
        <v>8219</v>
      </c>
      <c r="G3660" t="s">
        <v>8224</v>
      </c>
      <c r="H3660" t="s">
        <v>8246</v>
      </c>
      <c r="I3660" s="9">
        <v>1404273540</v>
      </c>
      <c r="J3660">
        <v>1400272580</v>
      </c>
      <c r="K3660" t="b">
        <v>0</v>
      </c>
      <c r="L3660">
        <v>20</v>
      </c>
      <c r="M3660" t="b">
        <v>1</v>
      </c>
      <c r="N3660" s="11">
        <f t="shared" si="230"/>
        <v>100.66666666666666</v>
      </c>
      <c r="O3660" s="22">
        <f t="shared" si="228"/>
        <v>41775.858564814815</v>
      </c>
      <c r="P3660" s="18">
        <f t="shared" si="229"/>
        <v>41822.165972222225</v>
      </c>
      <c r="Q3660" t="s">
        <v>8271</v>
      </c>
      <c r="R3660" s="7">
        <f t="shared" si="231"/>
        <v>75.5</v>
      </c>
      <c r="S3660" s="12" t="s">
        <v>8316</v>
      </c>
      <c r="T3660" t="s">
        <v>8317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7">
        <v>3000</v>
      </c>
      <c r="E3661">
        <v>3061</v>
      </c>
      <c r="F3661" t="s">
        <v>8219</v>
      </c>
      <c r="G3661" t="s">
        <v>8224</v>
      </c>
      <c r="H3661" t="s">
        <v>8246</v>
      </c>
      <c r="I3661" s="9">
        <v>1426775940</v>
      </c>
      <c r="J3661">
        <v>1424414350</v>
      </c>
      <c r="K3661" t="b">
        <v>0</v>
      </c>
      <c r="L3661">
        <v>13</v>
      </c>
      <c r="M3661" t="b">
        <v>1</v>
      </c>
      <c r="N3661" s="11">
        <f t="shared" si="230"/>
        <v>102.03333333333333</v>
      </c>
      <c r="O3661" s="22">
        <f t="shared" si="228"/>
        <v>42055.277199074073</v>
      </c>
      <c r="P3661" s="18">
        <f t="shared" si="229"/>
        <v>42082.610416666663</v>
      </c>
      <c r="Q3661" t="s">
        <v>8271</v>
      </c>
      <c r="R3661" s="7">
        <f t="shared" si="231"/>
        <v>235.46153846153845</v>
      </c>
      <c r="S3661" s="12" t="s">
        <v>8316</v>
      </c>
      <c r="T3661" t="s">
        <v>8317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7">
        <v>250</v>
      </c>
      <c r="E3662">
        <v>250</v>
      </c>
      <c r="F3662" t="s">
        <v>8219</v>
      </c>
      <c r="G3662" t="s">
        <v>8225</v>
      </c>
      <c r="H3662" t="s">
        <v>8247</v>
      </c>
      <c r="I3662" s="9">
        <v>1419368925</v>
      </c>
      <c r="J3662">
        <v>1417208925</v>
      </c>
      <c r="K3662" t="b">
        <v>0</v>
      </c>
      <c r="L3662">
        <v>22</v>
      </c>
      <c r="M3662" t="b">
        <v>1</v>
      </c>
      <c r="N3662" s="11">
        <f t="shared" si="230"/>
        <v>100</v>
      </c>
      <c r="O3662" s="22">
        <f t="shared" si="228"/>
        <v>41971.881076388891</v>
      </c>
      <c r="P3662" s="18">
        <f t="shared" si="229"/>
        <v>41996.881076388891</v>
      </c>
      <c r="Q3662" t="s">
        <v>8271</v>
      </c>
      <c r="R3662" s="7">
        <f t="shared" si="231"/>
        <v>11.363636363636363</v>
      </c>
      <c r="S3662" s="12" t="s">
        <v>8316</v>
      </c>
      <c r="T3662" t="s">
        <v>8317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7">
        <v>3000</v>
      </c>
      <c r="E3663">
        <v>3330</v>
      </c>
      <c r="F3663" t="s">
        <v>8219</v>
      </c>
      <c r="G3663" t="s">
        <v>8224</v>
      </c>
      <c r="H3663" t="s">
        <v>8246</v>
      </c>
      <c r="I3663" s="9">
        <v>1460260800</v>
      </c>
      <c r="J3663">
        <v>1458336672</v>
      </c>
      <c r="K3663" t="b">
        <v>0</v>
      </c>
      <c r="L3663">
        <v>36</v>
      </c>
      <c r="M3663" t="b">
        <v>1</v>
      </c>
      <c r="N3663" s="11">
        <f t="shared" si="230"/>
        <v>111.00000000000001</v>
      </c>
      <c r="O3663" s="22">
        <f t="shared" si="228"/>
        <v>42447.896666666667</v>
      </c>
      <c r="P3663" s="18">
        <f t="shared" si="229"/>
        <v>42470.166666666672</v>
      </c>
      <c r="Q3663" t="s">
        <v>8271</v>
      </c>
      <c r="R3663" s="7">
        <f t="shared" si="231"/>
        <v>92.5</v>
      </c>
      <c r="S3663" s="12" t="s">
        <v>8316</v>
      </c>
      <c r="T3663" t="s">
        <v>8317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7">
        <v>8000</v>
      </c>
      <c r="E3664">
        <v>8114</v>
      </c>
      <c r="F3664" t="s">
        <v>8219</v>
      </c>
      <c r="G3664" t="s">
        <v>8229</v>
      </c>
      <c r="H3664" t="s">
        <v>8251</v>
      </c>
      <c r="I3664" s="9">
        <v>1427775414</v>
      </c>
      <c r="J3664">
        <v>1425187014</v>
      </c>
      <c r="K3664" t="b">
        <v>0</v>
      </c>
      <c r="L3664">
        <v>40</v>
      </c>
      <c r="M3664" t="b">
        <v>1</v>
      </c>
      <c r="N3664" s="11">
        <f t="shared" si="230"/>
        <v>101.42500000000001</v>
      </c>
      <c r="O3664" s="22">
        <f t="shared" si="228"/>
        <v>42064.220069444447</v>
      </c>
      <c r="P3664" s="18">
        <f t="shared" si="229"/>
        <v>42094.178402777776</v>
      </c>
      <c r="Q3664" t="s">
        <v>8271</v>
      </c>
      <c r="R3664" s="7">
        <f t="shared" si="231"/>
        <v>202.85</v>
      </c>
      <c r="S3664" s="12" t="s">
        <v>8316</v>
      </c>
      <c r="T3664" t="s">
        <v>8317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7">
        <v>225</v>
      </c>
      <c r="E3665">
        <v>234</v>
      </c>
      <c r="F3665" t="s">
        <v>8219</v>
      </c>
      <c r="G3665" t="s">
        <v>8225</v>
      </c>
      <c r="H3665" t="s">
        <v>8247</v>
      </c>
      <c r="I3665" s="9">
        <v>1482321030</v>
      </c>
      <c r="J3665">
        <v>1477133430</v>
      </c>
      <c r="K3665" t="b">
        <v>0</v>
      </c>
      <c r="L3665">
        <v>9</v>
      </c>
      <c r="M3665" t="b">
        <v>1</v>
      </c>
      <c r="N3665" s="11">
        <f t="shared" si="230"/>
        <v>104</v>
      </c>
      <c r="O3665" s="22">
        <f t="shared" si="228"/>
        <v>42665.451736111107</v>
      </c>
      <c r="P3665" s="18">
        <f t="shared" si="229"/>
        <v>42725.493402777778</v>
      </c>
      <c r="Q3665" t="s">
        <v>8271</v>
      </c>
      <c r="R3665" s="7">
        <f t="shared" si="231"/>
        <v>26</v>
      </c>
      <c r="S3665" s="12" t="s">
        <v>8316</v>
      </c>
      <c r="T3665" t="s">
        <v>8317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7">
        <v>800</v>
      </c>
      <c r="E3666">
        <v>875</v>
      </c>
      <c r="F3666" t="s">
        <v>8219</v>
      </c>
      <c r="G3666" t="s">
        <v>8224</v>
      </c>
      <c r="H3666" t="s">
        <v>8246</v>
      </c>
      <c r="I3666" s="9">
        <v>1466056689</v>
      </c>
      <c r="J3666">
        <v>1464847089</v>
      </c>
      <c r="K3666" t="b">
        <v>0</v>
      </c>
      <c r="L3666">
        <v>19</v>
      </c>
      <c r="M3666" t="b">
        <v>1</v>
      </c>
      <c r="N3666" s="11">
        <f t="shared" si="230"/>
        <v>109.375</v>
      </c>
      <c r="O3666" s="22">
        <f t="shared" si="228"/>
        <v>42523.248715277776</v>
      </c>
      <c r="P3666" s="18">
        <f t="shared" si="229"/>
        <v>42537.248715277776</v>
      </c>
      <c r="Q3666" t="s">
        <v>8271</v>
      </c>
      <c r="R3666" s="7">
        <f t="shared" si="231"/>
        <v>46.05263157894737</v>
      </c>
      <c r="S3666" s="12" t="s">
        <v>8316</v>
      </c>
      <c r="T3666" t="s">
        <v>8317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7">
        <v>620</v>
      </c>
      <c r="E3667">
        <v>714</v>
      </c>
      <c r="F3667" t="s">
        <v>8219</v>
      </c>
      <c r="G3667" t="s">
        <v>8230</v>
      </c>
      <c r="H3667" t="s">
        <v>8249</v>
      </c>
      <c r="I3667" s="9">
        <v>1446062040</v>
      </c>
      <c r="J3667">
        <v>1445109822</v>
      </c>
      <c r="K3667" t="b">
        <v>0</v>
      </c>
      <c r="L3667">
        <v>14</v>
      </c>
      <c r="M3667" t="b">
        <v>1</v>
      </c>
      <c r="N3667" s="11">
        <f t="shared" si="230"/>
        <v>115.16129032258064</v>
      </c>
      <c r="O3667" s="22">
        <f t="shared" si="228"/>
        <v>42294.808124999996</v>
      </c>
      <c r="P3667" s="18">
        <f t="shared" si="229"/>
        <v>42305.829166666663</v>
      </c>
      <c r="Q3667" t="s">
        <v>8271</v>
      </c>
      <c r="R3667" s="7">
        <f t="shared" si="231"/>
        <v>51</v>
      </c>
      <c r="S3667" s="12" t="s">
        <v>8316</v>
      </c>
      <c r="T3667" t="s">
        <v>8317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7">
        <v>1200</v>
      </c>
      <c r="E3668">
        <v>1200</v>
      </c>
      <c r="F3668" t="s">
        <v>8219</v>
      </c>
      <c r="G3668" t="s">
        <v>8224</v>
      </c>
      <c r="H3668" t="s">
        <v>8246</v>
      </c>
      <c r="I3668" s="9">
        <v>1406185200</v>
      </c>
      <c r="J3668">
        <v>1404337382</v>
      </c>
      <c r="K3668" t="b">
        <v>0</v>
      </c>
      <c r="L3668">
        <v>38</v>
      </c>
      <c r="M3668" t="b">
        <v>1</v>
      </c>
      <c r="N3668" s="11">
        <f t="shared" si="230"/>
        <v>100</v>
      </c>
      <c r="O3668" s="22">
        <f t="shared" si="228"/>
        <v>41822.90488425926</v>
      </c>
      <c r="P3668" s="18">
        <f t="shared" si="229"/>
        <v>41844.291666666664</v>
      </c>
      <c r="Q3668" t="s">
        <v>8271</v>
      </c>
      <c r="R3668" s="7">
        <f t="shared" si="231"/>
        <v>31.578947368421051</v>
      </c>
      <c r="S3668" s="12" t="s">
        <v>8316</v>
      </c>
      <c r="T3668" t="s">
        <v>8317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7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>
        <f t="shared" si="230"/>
        <v>103.17033333333335</v>
      </c>
      <c r="O3669" s="22">
        <f t="shared" si="228"/>
        <v>42173.970127314817</v>
      </c>
      <c r="P3669" s="18">
        <f t="shared" si="229"/>
        <v>42203.970127314817</v>
      </c>
      <c r="Q3669" t="s">
        <v>8271</v>
      </c>
      <c r="R3669" s="7">
        <f t="shared" si="231"/>
        <v>53.363965517241382</v>
      </c>
      <c r="S3669" s="12" t="s">
        <v>8316</v>
      </c>
      <c r="T3669" t="s">
        <v>8317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7">
        <v>1000</v>
      </c>
      <c r="E3670">
        <v>1035</v>
      </c>
      <c r="F3670" t="s">
        <v>8219</v>
      </c>
      <c r="G3670" t="s">
        <v>8224</v>
      </c>
      <c r="H3670" t="s">
        <v>8246</v>
      </c>
      <c r="I3670" s="9">
        <v>1437676380</v>
      </c>
      <c r="J3670">
        <v>1435670452</v>
      </c>
      <c r="K3670" t="b">
        <v>0</v>
      </c>
      <c r="L3670">
        <v>28</v>
      </c>
      <c r="M3670" t="b">
        <v>1</v>
      </c>
      <c r="N3670" s="11">
        <f t="shared" si="230"/>
        <v>103.49999999999999</v>
      </c>
      <c r="O3670" s="22">
        <f t="shared" si="228"/>
        <v>42185.556157407409</v>
      </c>
      <c r="P3670" s="18">
        <f t="shared" si="229"/>
        <v>42208.772916666669</v>
      </c>
      <c r="Q3670" t="s">
        <v>8271</v>
      </c>
      <c r="R3670" s="7">
        <f t="shared" si="231"/>
        <v>36.964285714285715</v>
      </c>
      <c r="S3670" s="12" t="s">
        <v>8316</v>
      </c>
      <c r="T3670" t="s">
        <v>8317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7">
        <v>1000</v>
      </c>
      <c r="E3671">
        <v>1382</v>
      </c>
      <c r="F3671" t="s">
        <v>8219</v>
      </c>
      <c r="G3671" t="s">
        <v>8225</v>
      </c>
      <c r="H3671" t="s">
        <v>8247</v>
      </c>
      <c r="I3671" s="9">
        <v>1434039137</v>
      </c>
      <c r="J3671">
        <v>1431447137</v>
      </c>
      <c r="K3671" t="b">
        <v>0</v>
      </c>
      <c r="L3671">
        <v>17</v>
      </c>
      <c r="M3671" t="b">
        <v>1</v>
      </c>
      <c r="N3671" s="11">
        <f t="shared" si="230"/>
        <v>138.19999999999999</v>
      </c>
      <c r="O3671" s="22">
        <f t="shared" si="228"/>
        <v>42136.675196759257</v>
      </c>
      <c r="P3671" s="18">
        <f t="shared" si="229"/>
        <v>42166.675196759257</v>
      </c>
      <c r="Q3671" t="s">
        <v>8271</v>
      </c>
      <c r="R3671" s="7">
        <f t="shared" si="231"/>
        <v>81.294117647058826</v>
      </c>
      <c r="S3671" s="12" t="s">
        <v>8316</v>
      </c>
      <c r="T3671" t="s">
        <v>8317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7">
        <v>220</v>
      </c>
      <c r="E3672">
        <v>241</v>
      </c>
      <c r="F3672" t="s">
        <v>8219</v>
      </c>
      <c r="G3672" t="s">
        <v>8225</v>
      </c>
      <c r="H3672" t="s">
        <v>8247</v>
      </c>
      <c r="I3672" s="9">
        <v>1433113200</v>
      </c>
      <c r="J3672">
        <v>1431951611</v>
      </c>
      <c r="K3672" t="b">
        <v>0</v>
      </c>
      <c r="L3672">
        <v>12</v>
      </c>
      <c r="M3672" t="b">
        <v>1</v>
      </c>
      <c r="N3672" s="11">
        <f t="shared" si="230"/>
        <v>109.54545454545455</v>
      </c>
      <c r="O3672" s="22">
        <f t="shared" si="228"/>
        <v>42142.514016203699</v>
      </c>
      <c r="P3672" s="18">
        <f t="shared" si="229"/>
        <v>42155.958333333328</v>
      </c>
      <c r="Q3672" t="s">
        <v>8271</v>
      </c>
      <c r="R3672" s="7">
        <f t="shared" si="231"/>
        <v>20.083333333333332</v>
      </c>
      <c r="S3672" s="12" t="s">
        <v>8316</v>
      </c>
      <c r="T3672" t="s">
        <v>8317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7">
        <v>3500</v>
      </c>
      <c r="E3673">
        <v>3530</v>
      </c>
      <c r="F3673" t="s">
        <v>8219</v>
      </c>
      <c r="G3673" t="s">
        <v>8224</v>
      </c>
      <c r="H3673" t="s">
        <v>8246</v>
      </c>
      <c r="I3673" s="9">
        <v>1405915140</v>
      </c>
      <c r="J3673">
        <v>1404140667</v>
      </c>
      <c r="K3673" t="b">
        <v>0</v>
      </c>
      <c r="L3673">
        <v>40</v>
      </c>
      <c r="M3673" t="b">
        <v>1</v>
      </c>
      <c r="N3673" s="11">
        <f t="shared" si="230"/>
        <v>100.85714285714286</v>
      </c>
      <c r="O3673" s="22">
        <f t="shared" si="228"/>
        <v>41820.62809027778</v>
      </c>
      <c r="P3673" s="18">
        <f t="shared" si="229"/>
        <v>41841.165972222225</v>
      </c>
      <c r="Q3673" t="s">
        <v>8271</v>
      </c>
      <c r="R3673" s="7">
        <f t="shared" si="231"/>
        <v>88.25</v>
      </c>
      <c r="S3673" s="12" t="s">
        <v>8316</v>
      </c>
      <c r="T3673" t="s">
        <v>8317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7">
        <v>3000</v>
      </c>
      <c r="E3674">
        <v>3046</v>
      </c>
      <c r="F3674" t="s">
        <v>8219</v>
      </c>
      <c r="G3674" t="s">
        <v>8225</v>
      </c>
      <c r="H3674" t="s">
        <v>8247</v>
      </c>
      <c r="I3674" s="9">
        <v>1411771384</v>
      </c>
      <c r="J3674">
        <v>1409179384</v>
      </c>
      <c r="K3674" t="b">
        <v>0</v>
      </c>
      <c r="L3674">
        <v>57</v>
      </c>
      <c r="M3674" t="b">
        <v>1</v>
      </c>
      <c r="N3674" s="11">
        <f t="shared" si="230"/>
        <v>101.53333333333335</v>
      </c>
      <c r="O3674" s="22">
        <f t="shared" si="228"/>
        <v>41878.946574074071</v>
      </c>
      <c r="P3674" s="18">
        <f t="shared" si="229"/>
        <v>41908.946574074071</v>
      </c>
      <c r="Q3674" t="s">
        <v>8271</v>
      </c>
      <c r="R3674" s="7">
        <f t="shared" si="231"/>
        <v>53.438596491228068</v>
      </c>
      <c r="S3674" s="12" t="s">
        <v>8316</v>
      </c>
      <c r="T3674" t="s">
        <v>8317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7">
        <v>4000</v>
      </c>
      <c r="E3675">
        <v>4545</v>
      </c>
      <c r="F3675" t="s">
        <v>8219</v>
      </c>
      <c r="G3675" t="s">
        <v>8225</v>
      </c>
      <c r="H3675" t="s">
        <v>8247</v>
      </c>
      <c r="I3675" s="9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>
        <f t="shared" si="230"/>
        <v>113.625</v>
      </c>
      <c r="O3675" s="22">
        <f t="shared" si="228"/>
        <v>41914.295104166667</v>
      </c>
      <c r="P3675" s="18">
        <f t="shared" si="229"/>
        <v>41948.536111111112</v>
      </c>
      <c r="Q3675" t="s">
        <v>8271</v>
      </c>
      <c r="R3675" s="7">
        <f t="shared" si="231"/>
        <v>39.868421052631582</v>
      </c>
      <c r="S3675" s="12" t="s">
        <v>8316</v>
      </c>
      <c r="T3675" t="s">
        <v>8317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7">
        <v>4500</v>
      </c>
      <c r="E3676">
        <v>4500</v>
      </c>
      <c r="F3676" t="s">
        <v>8219</v>
      </c>
      <c r="G3676" t="s">
        <v>8236</v>
      </c>
      <c r="H3676" t="s">
        <v>8249</v>
      </c>
      <c r="I3676" s="9">
        <v>1472936229</v>
      </c>
      <c r="J3676">
        <v>1467752229</v>
      </c>
      <c r="K3676" t="b">
        <v>0</v>
      </c>
      <c r="L3676">
        <v>31</v>
      </c>
      <c r="M3676" t="b">
        <v>1</v>
      </c>
      <c r="N3676" s="11">
        <f t="shared" si="230"/>
        <v>100</v>
      </c>
      <c r="O3676" s="22">
        <f t="shared" si="228"/>
        <v>42556.873020833329</v>
      </c>
      <c r="P3676" s="18">
        <f t="shared" si="229"/>
        <v>42616.873020833329</v>
      </c>
      <c r="Q3676" t="s">
        <v>8271</v>
      </c>
      <c r="R3676" s="7">
        <f t="shared" si="231"/>
        <v>145.16129032258064</v>
      </c>
      <c r="S3676" s="12" t="s">
        <v>8316</v>
      </c>
      <c r="T3676" t="s">
        <v>8317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7">
        <v>50</v>
      </c>
      <c r="E3677">
        <v>70</v>
      </c>
      <c r="F3677" t="s">
        <v>8219</v>
      </c>
      <c r="G3677" t="s">
        <v>8225</v>
      </c>
      <c r="H3677" t="s">
        <v>8247</v>
      </c>
      <c r="I3677" s="9">
        <v>1463353200</v>
      </c>
      <c r="J3677">
        <v>1462285182</v>
      </c>
      <c r="K3677" t="b">
        <v>0</v>
      </c>
      <c r="L3677">
        <v>3</v>
      </c>
      <c r="M3677" t="b">
        <v>1</v>
      </c>
      <c r="N3677" s="11">
        <f t="shared" si="230"/>
        <v>140</v>
      </c>
      <c r="O3677" s="22">
        <f t="shared" si="228"/>
        <v>42493.597013888888</v>
      </c>
      <c r="P3677" s="18">
        <f t="shared" si="229"/>
        <v>42505.958333333328</v>
      </c>
      <c r="Q3677" t="s">
        <v>8271</v>
      </c>
      <c r="R3677" s="7">
        <f t="shared" si="231"/>
        <v>23.333333333333332</v>
      </c>
      <c r="S3677" s="12" t="s">
        <v>8316</v>
      </c>
      <c r="T3677" t="s">
        <v>8317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7">
        <v>800</v>
      </c>
      <c r="E3678">
        <v>1030</v>
      </c>
      <c r="F3678" t="s">
        <v>8219</v>
      </c>
      <c r="G3678" t="s">
        <v>8224</v>
      </c>
      <c r="H3678" t="s">
        <v>8246</v>
      </c>
      <c r="I3678" s="9">
        <v>1410550484</v>
      </c>
      <c r="J3678">
        <v>1408995284</v>
      </c>
      <c r="K3678" t="b">
        <v>0</v>
      </c>
      <c r="L3678">
        <v>16</v>
      </c>
      <c r="M3678" t="b">
        <v>1</v>
      </c>
      <c r="N3678" s="11">
        <f t="shared" si="230"/>
        <v>128.75</v>
      </c>
      <c r="O3678" s="22">
        <f t="shared" si="228"/>
        <v>41876.815787037034</v>
      </c>
      <c r="P3678" s="18">
        <f t="shared" si="229"/>
        <v>41894.815787037034</v>
      </c>
      <c r="Q3678" t="s">
        <v>8271</v>
      </c>
      <c r="R3678" s="7">
        <f t="shared" si="231"/>
        <v>64.375</v>
      </c>
      <c r="S3678" s="12" t="s">
        <v>8316</v>
      </c>
      <c r="T3678" t="s">
        <v>8317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7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>
        <f t="shared" si="230"/>
        <v>102.90416666666667</v>
      </c>
      <c r="O3679" s="22">
        <f t="shared" si="228"/>
        <v>41802.574282407404</v>
      </c>
      <c r="P3679" s="18">
        <f t="shared" si="229"/>
        <v>41823.165972222225</v>
      </c>
      <c r="Q3679" t="s">
        <v>8271</v>
      </c>
      <c r="R3679" s="7">
        <f t="shared" si="231"/>
        <v>62.052763819095475</v>
      </c>
      <c r="S3679" s="12" t="s">
        <v>8316</v>
      </c>
      <c r="T3679" t="s">
        <v>8317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7">
        <v>2000</v>
      </c>
      <c r="E3680">
        <v>2050</v>
      </c>
      <c r="F3680" t="s">
        <v>8219</v>
      </c>
      <c r="G3680" t="s">
        <v>8225</v>
      </c>
      <c r="H3680" t="s">
        <v>8247</v>
      </c>
      <c r="I3680" s="9">
        <v>1433076298</v>
      </c>
      <c r="J3680">
        <v>1430052298</v>
      </c>
      <c r="K3680" t="b">
        <v>0</v>
      </c>
      <c r="L3680">
        <v>31</v>
      </c>
      <c r="M3680" t="b">
        <v>1</v>
      </c>
      <c r="N3680" s="11">
        <f t="shared" si="230"/>
        <v>102.49999999999999</v>
      </c>
      <c r="O3680" s="22">
        <f t="shared" si="228"/>
        <v>42120.531226851846</v>
      </c>
      <c r="P3680" s="18">
        <f t="shared" si="229"/>
        <v>42155.531226851846</v>
      </c>
      <c r="Q3680" t="s">
        <v>8271</v>
      </c>
      <c r="R3680" s="7">
        <f t="shared" si="231"/>
        <v>66.129032258064512</v>
      </c>
      <c r="S3680" s="12" t="s">
        <v>8316</v>
      </c>
      <c r="T3680" t="s">
        <v>8317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7">
        <v>2000</v>
      </c>
      <c r="E3681">
        <v>2202</v>
      </c>
      <c r="F3681" t="s">
        <v>8219</v>
      </c>
      <c r="G3681" t="s">
        <v>8224</v>
      </c>
      <c r="H3681" t="s">
        <v>8246</v>
      </c>
      <c r="I3681" s="9">
        <v>1404190740</v>
      </c>
      <c r="J3681">
        <v>1401214581</v>
      </c>
      <c r="K3681" t="b">
        <v>0</v>
      </c>
      <c r="L3681">
        <v>30</v>
      </c>
      <c r="M3681" t="b">
        <v>1</v>
      </c>
      <c r="N3681" s="11">
        <f t="shared" si="230"/>
        <v>110.1</v>
      </c>
      <c r="O3681" s="22">
        <f t="shared" si="228"/>
        <v>41786.761354166665</v>
      </c>
      <c r="P3681" s="18">
        <f t="shared" si="229"/>
        <v>41821.207638888889</v>
      </c>
      <c r="Q3681" t="s">
        <v>8271</v>
      </c>
      <c r="R3681" s="7">
        <f t="shared" si="231"/>
        <v>73.400000000000006</v>
      </c>
      <c r="S3681" s="12" t="s">
        <v>8316</v>
      </c>
      <c r="T3681" t="s">
        <v>8317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7">
        <v>3000</v>
      </c>
      <c r="E3682">
        <v>3383</v>
      </c>
      <c r="F3682" t="s">
        <v>8219</v>
      </c>
      <c r="G3682" t="s">
        <v>8224</v>
      </c>
      <c r="H3682" t="s">
        <v>8246</v>
      </c>
      <c r="I3682" s="9">
        <v>1475664834</v>
      </c>
      <c r="J3682">
        <v>1473850434</v>
      </c>
      <c r="K3682" t="b">
        <v>0</v>
      </c>
      <c r="L3682">
        <v>34</v>
      </c>
      <c r="M3682" t="b">
        <v>1</v>
      </c>
      <c r="N3682" s="11">
        <f t="shared" si="230"/>
        <v>112.76666666666667</v>
      </c>
      <c r="O3682" s="22">
        <f t="shared" si="228"/>
        <v>42627.454097222217</v>
      </c>
      <c r="P3682" s="18">
        <f t="shared" si="229"/>
        <v>42648.454097222217</v>
      </c>
      <c r="Q3682" t="s">
        <v>8271</v>
      </c>
      <c r="R3682" s="7">
        <f t="shared" si="231"/>
        <v>99.5</v>
      </c>
      <c r="S3682" s="12" t="s">
        <v>8316</v>
      </c>
      <c r="T3682" t="s">
        <v>8317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7">
        <v>1000</v>
      </c>
      <c r="E3683">
        <v>1119</v>
      </c>
      <c r="F3683" t="s">
        <v>8219</v>
      </c>
      <c r="G3683" t="s">
        <v>8224</v>
      </c>
      <c r="H3683" t="s">
        <v>8246</v>
      </c>
      <c r="I3683" s="9">
        <v>1452872290</v>
      </c>
      <c r="J3683">
        <v>1452008290</v>
      </c>
      <c r="K3683" t="b">
        <v>0</v>
      </c>
      <c r="L3683">
        <v>18</v>
      </c>
      <c r="M3683" t="b">
        <v>1</v>
      </c>
      <c r="N3683" s="11">
        <f t="shared" si="230"/>
        <v>111.9</v>
      </c>
      <c r="O3683" s="22">
        <f t="shared" si="228"/>
        <v>42374.651504629626</v>
      </c>
      <c r="P3683" s="18">
        <f t="shared" si="229"/>
        <v>42384.651504629626</v>
      </c>
      <c r="Q3683" t="s">
        <v>8271</v>
      </c>
      <c r="R3683" s="7">
        <f t="shared" si="231"/>
        <v>62.166666666666664</v>
      </c>
      <c r="S3683" s="12" t="s">
        <v>8316</v>
      </c>
      <c r="T3683" t="s">
        <v>8317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7">
        <v>3000</v>
      </c>
      <c r="E3684">
        <v>4176</v>
      </c>
      <c r="F3684" t="s">
        <v>8219</v>
      </c>
      <c r="G3684" t="s">
        <v>8224</v>
      </c>
      <c r="H3684" t="s">
        <v>8246</v>
      </c>
      <c r="I3684" s="9">
        <v>1402901940</v>
      </c>
      <c r="J3684">
        <v>1399998418</v>
      </c>
      <c r="K3684" t="b">
        <v>0</v>
      </c>
      <c r="L3684">
        <v>67</v>
      </c>
      <c r="M3684" t="b">
        <v>1</v>
      </c>
      <c r="N3684" s="11">
        <f t="shared" si="230"/>
        <v>139.19999999999999</v>
      </c>
      <c r="O3684" s="22">
        <f t="shared" si="228"/>
        <v>41772.685393518521</v>
      </c>
      <c r="P3684" s="18">
        <f t="shared" si="229"/>
        <v>41806.290972222225</v>
      </c>
      <c r="Q3684" t="s">
        <v>8271</v>
      </c>
      <c r="R3684" s="7">
        <f t="shared" si="231"/>
        <v>62.328358208955223</v>
      </c>
      <c r="S3684" s="12" t="s">
        <v>8316</v>
      </c>
      <c r="T3684" t="s">
        <v>8317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7">
        <v>3500</v>
      </c>
      <c r="E3685">
        <v>3880</v>
      </c>
      <c r="F3685" t="s">
        <v>8219</v>
      </c>
      <c r="G3685" t="s">
        <v>8224</v>
      </c>
      <c r="H3685" t="s">
        <v>8246</v>
      </c>
      <c r="I3685" s="9">
        <v>1476931696</v>
      </c>
      <c r="J3685">
        <v>1474339696</v>
      </c>
      <c r="K3685" t="b">
        <v>0</v>
      </c>
      <c r="L3685">
        <v>66</v>
      </c>
      <c r="M3685" t="b">
        <v>1</v>
      </c>
      <c r="N3685" s="11">
        <f t="shared" si="230"/>
        <v>110.85714285714286</v>
      </c>
      <c r="O3685" s="22">
        <f t="shared" si="228"/>
        <v>42633.116851851853</v>
      </c>
      <c r="P3685" s="18">
        <f t="shared" si="229"/>
        <v>42663.116851851853</v>
      </c>
      <c r="Q3685" t="s">
        <v>8271</v>
      </c>
      <c r="R3685" s="7">
        <f t="shared" si="231"/>
        <v>58.787878787878789</v>
      </c>
      <c r="S3685" s="12" t="s">
        <v>8316</v>
      </c>
      <c r="T3685" t="s">
        <v>8317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7">
        <v>750</v>
      </c>
      <c r="E3686">
        <v>1043</v>
      </c>
      <c r="F3686" t="s">
        <v>8219</v>
      </c>
      <c r="G3686" t="s">
        <v>8224</v>
      </c>
      <c r="H3686" t="s">
        <v>8246</v>
      </c>
      <c r="I3686" s="9">
        <v>1441167586</v>
      </c>
      <c r="J3686">
        <v>1438575586</v>
      </c>
      <c r="K3686" t="b">
        <v>0</v>
      </c>
      <c r="L3686">
        <v>23</v>
      </c>
      <c r="M3686" t="b">
        <v>1</v>
      </c>
      <c r="N3686" s="11">
        <f t="shared" si="230"/>
        <v>139.06666666666666</v>
      </c>
      <c r="O3686" s="22">
        <f t="shared" si="228"/>
        <v>42219.180393518516</v>
      </c>
      <c r="P3686" s="18">
        <f t="shared" si="229"/>
        <v>42249.180393518516</v>
      </c>
      <c r="Q3686" t="s">
        <v>8271</v>
      </c>
      <c r="R3686" s="7">
        <f t="shared" si="231"/>
        <v>45.347826086956523</v>
      </c>
      <c r="S3686" s="12" t="s">
        <v>8316</v>
      </c>
      <c r="T3686" t="s">
        <v>8317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7">
        <v>5000</v>
      </c>
      <c r="E3687">
        <v>5285</v>
      </c>
      <c r="F3687" t="s">
        <v>8219</v>
      </c>
      <c r="G3687" t="s">
        <v>8224</v>
      </c>
      <c r="H3687" t="s">
        <v>8246</v>
      </c>
      <c r="I3687" s="9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>
        <f t="shared" si="230"/>
        <v>105.69999999999999</v>
      </c>
      <c r="O3687" s="22">
        <f t="shared" si="228"/>
        <v>41753.593275462961</v>
      </c>
      <c r="P3687" s="18">
        <f t="shared" si="229"/>
        <v>41778.875</v>
      </c>
      <c r="Q3687" t="s">
        <v>8271</v>
      </c>
      <c r="R3687" s="7">
        <f t="shared" si="231"/>
        <v>41.944444444444443</v>
      </c>
      <c r="S3687" s="12" t="s">
        <v>8316</v>
      </c>
      <c r="T3687" t="s">
        <v>8317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7">
        <v>350</v>
      </c>
      <c r="E3688">
        <v>355</v>
      </c>
      <c r="F3688" t="s">
        <v>8219</v>
      </c>
      <c r="G3688" t="s">
        <v>8224</v>
      </c>
      <c r="H3688" t="s">
        <v>8246</v>
      </c>
      <c r="I3688" s="9">
        <v>1440820740</v>
      </c>
      <c r="J3688">
        <v>1439567660</v>
      </c>
      <c r="K3688" t="b">
        <v>0</v>
      </c>
      <c r="L3688">
        <v>6</v>
      </c>
      <c r="M3688" t="b">
        <v>1</v>
      </c>
      <c r="N3688" s="11">
        <f t="shared" si="230"/>
        <v>101.42857142857142</v>
      </c>
      <c r="O3688" s="22">
        <f t="shared" si="228"/>
        <v>42230.662731481483</v>
      </c>
      <c r="P3688" s="18">
        <f t="shared" si="229"/>
        <v>42245.165972222225</v>
      </c>
      <c r="Q3688" t="s">
        <v>8271</v>
      </c>
      <c r="R3688" s="7">
        <f t="shared" si="231"/>
        <v>59.166666666666664</v>
      </c>
      <c r="S3688" s="12" t="s">
        <v>8316</v>
      </c>
      <c r="T3688" t="s">
        <v>8317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7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>
        <f t="shared" si="230"/>
        <v>100.245</v>
      </c>
      <c r="O3689" s="22">
        <f t="shared" si="228"/>
        <v>41787.218229166669</v>
      </c>
      <c r="P3689" s="18">
        <f t="shared" si="229"/>
        <v>41817.218229166669</v>
      </c>
      <c r="Q3689" t="s">
        <v>8271</v>
      </c>
      <c r="R3689" s="7">
        <f t="shared" si="231"/>
        <v>200.49</v>
      </c>
      <c r="S3689" s="12" t="s">
        <v>8316</v>
      </c>
      <c r="T3689" t="s">
        <v>8317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7">
        <v>3000</v>
      </c>
      <c r="E3690">
        <v>3275</v>
      </c>
      <c r="F3690" t="s">
        <v>8219</v>
      </c>
      <c r="G3690" t="s">
        <v>8225</v>
      </c>
      <c r="H3690" t="s">
        <v>8247</v>
      </c>
      <c r="I3690" s="9">
        <v>1407524004</v>
      </c>
      <c r="J3690">
        <v>1404932004</v>
      </c>
      <c r="K3690" t="b">
        <v>0</v>
      </c>
      <c r="L3690">
        <v>39</v>
      </c>
      <c r="M3690" t="b">
        <v>1</v>
      </c>
      <c r="N3690" s="11">
        <f t="shared" si="230"/>
        <v>109.16666666666666</v>
      </c>
      <c r="O3690" s="22">
        <f t="shared" si="228"/>
        <v>41829.787083333329</v>
      </c>
      <c r="P3690" s="18">
        <f t="shared" si="229"/>
        <v>41859.787083333329</v>
      </c>
      <c r="Q3690" t="s">
        <v>8271</v>
      </c>
      <c r="R3690" s="7">
        <f t="shared" si="231"/>
        <v>83.974358974358978</v>
      </c>
      <c r="S3690" s="12" t="s">
        <v>8316</v>
      </c>
      <c r="T3690" t="s">
        <v>8317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7">
        <v>3000</v>
      </c>
      <c r="E3691">
        <v>3550</v>
      </c>
      <c r="F3691" t="s">
        <v>8219</v>
      </c>
      <c r="G3691" t="s">
        <v>8224</v>
      </c>
      <c r="H3691" t="s">
        <v>8246</v>
      </c>
      <c r="I3691" s="9">
        <v>1434925500</v>
      </c>
      <c r="J3691">
        <v>1432410639</v>
      </c>
      <c r="K3691" t="b">
        <v>0</v>
      </c>
      <c r="L3691">
        <v>62</v>
      </c>
      <c r="M3691" t="b">
        <v>1</v>
      </c>
      <c r="N3691" s="11">
        <f t="shared" si="230"/>
        <v>118.33333333333333</v>
      </c>
      <c r="O3691" s="22">
        <f t="shared" si="228"/>
        <v>42147.826840277776</v>
      </c>
      <c r="P3691" s="18">
        <f t="shared" si="229"/>
        <v>42176.934027777781</v>
      </c>
      <c r="Q3691" t="s">
        <v>8271</v>
      </c>
      <c r="R3691" s="7">
        <f t="shared" si="231"/>
        <v>57.258064516129032</v>
      </c>
      <c r="S3691" s="12" t="s">
        <v>8316</v>
      </c>
      <c r="T3691" t="s">
        <v>8317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7">
        <v>1500</v>
      </c>
      <c r="E3692">
        <v>1800</v>
      </c>
      <c r="F3692" t="s">
        <v>8219</v>
      </c>
      <c r="G3692" t="s">
        <v>8224</v>
      </c>
      <c r="H3692" t="s">
        <v>8246</v>
      </c>
      <c r="I3692" s="9">
        <v>1417101683</v>
      </c>
      <c r="J3692">
        <v>1414506083</v>
      </c>
      <c r="K3692" t="b">
        <v>0</v>
      </c>
      <c r="L3692">
        <v>31</v>
      </c>
      <c r="M3692" t="b">
        <v>1</v>
      </c>
      <c r="N3692" s="11">
        <f t="shared" si="230"/>
        <v>120</v>
      </c>
      <c r="O3692" s="22">
        <f t="shared" si="228"/>
        <v>41940.598182870373</v>
      </c>
      <c r="P3692" s="18">
        <f t="shared" si="229"/>
        <v>41970.639849537038</v>
      </c>
      <c r="Q3692" t="s">
        <v>8271</v>
      </c>
      <c r="R3692" s="7">
        <f t="shared" si="231"/>
        <v>58.064516129032256</v>
      </c>
      <c r="S3692" s="12" t="s">
        <v>8316</v>
      </c>
      <c r="T3692" t="s">
        <v>8317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7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9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>
        <f t="shared" si="230"/>
        <v>127.96000000000001</v>
      </c>
      <c r="O3693" s="22">
        <f t="shared" si="228"/>
        <v>42020.700567129628</v>
      </c>
      <c r="P3693" s="18">
        <f t="shared" si="229"/>
        <v>42065.207638888889</v>
      </c>
      <c r="Q3693" t="s">
        <v>8271</v>
      </c>
      <c r="R3693" s="7">
        <f t="shared" si="231"/>
        <v>186.80291970802921</v>
      </c>
      <c r="S3693" s="12" t="s">
        <v>8316</v>
      </c>
      <c r="T3693" t="s">
        <v>8317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7">
        <v>1000</v>
      </c>
      <c r="E3694">
        <v>1260</v>
      </c>
      <c r="F3694" t="s">
        <v>8219</v>
      </c>
      <c r="G3694" t="s">
        <v>8224</v>
      </c>
      <c r="H3694" t="s">
        <v>8246</v>
      </c>
      <c r="I3694" s="9">
        <v>1411084800</v>
      </c>
      <c r="J3694">
        <v>1410304179</v>
      </c>
      <c r="K3694" t="b">
        <v>0</v>
      </c>
      <c r="L3694">
        <v>17</v>
      </c>
      <c r="M3694" t="b">
        <v>1</v>
      </c>
      <c r="N3694" s="11">
        <f t="shared" si="230"/>
        <v>126</v>
      </c>
      <c r="O3694" s="22">
        <f t="shared" si="228"/>
        <v>41891.96503472222</v>
      </c>
      <c r="P3694" s="18">
        <f t="shared" si="229"/>
        <v>41901</v>
      </c>
      <c r="Q3694" t="s">
        <v>8271</v>
      </c>
      <c r="R3694" s="7">
        <f t="shared" si="231"/>
        <v>74.117647058823536</v>
      </c>
      <c r="S3694" s="12" t="s">
        <v>8316</v>
      </c>
      <c r="T3694" t="s">
        <v>8317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7">
        <v>333</v>
      </c>
      <c r="E3695">
        <v>430</v>
      </c>
      <c r="F3695" t="s">
        <v>8219</v>
      </c>
      <c r="G3695" t="s">
        <v>8225</v>
      </c>
      <c r="H3695" t="s">
        <v>8247</v>
      </c>
      <c r="I3695" s="9">
        <v>1448922600</v>
      </c>
      <c r="J3695">
        <v>1446352529</v>
      </c>
      <c r="K3695" t="b">
        <v>0</v>
      </c>
      <c r="L3695">
        <v>14</v>
      </c>
      <c r="M3695" t="b">
        <v>1</v>
      </c>
      <c r="N3695" s="11">
        <f t="shared" si="230"/>
        <v>129.12912912912913</v>
      </c>
      <c r="O3695" s="22">
        <f t="shared" si="228"/>
        <v>42309.191307870366</v>
      </c>
      <c r="P3695" s="18">
        <f t="shared" si="229"/>
        <v>42338.9375</v>
      </c>
      <c r="Q3695" t="s">
        <v>8271</v>
      </c>
      <c r="R3695" s="7">
        <f t="shared" si="231"/>
        <v>30.714285714285715</v>
      </c>
      <c r="S3695" s="12" t="s">
        <v>8316</v>
      </c>
      <c r="T3695" t="s">
        <v>8317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7">
        <v>3500</v>
      </c>
      <c r="E3696">
        <v>3760</v>
      </c>
      <c r="F3696" t="s">
        <v>8219</v>
      </c>
      <c r="G3696" t="s">
        <v>8224</v>
      </c>
      <c r="H3696" t="s">
        <v>8246</v>
      </c>
      <c r="I3696" s="9">
        <v>1465178400</v>
      </c>
      <c r="J3696">
        <v>1461985967</v>
      </c>
      <c r="K3696" t="b">
        <v>0</v>
      </c>
      <c r="L3696">
        <v>60</v>
      </c>
      <c r="M3696" t="b">
        <v>1</v>
      </c>
      <c r="N3696" s="11">
        <f t="shared" si="230"/>
        <v>107.42857142857143</v>
      </c>
      <c r="O3696" s="22">
        <f t="shared" si="228"/>
        <v>42490.133877314816</v>
      </c>
      <c r="P3696" s="18">
        <f t="shared" si="229"/>
        <v>42527.083333333328</v>
      </c>
      <c r="Q3696" t="s">
        <v>8271</v>
      </c>
      <c r="R3696" s="7">
        <f t="shared" si="231"/>
        <v>62.666666666666664</v>
      </c>
      <c r="S3696" s="12" t="s">
        <v>8316</v>
      </c>
      <c r="T3696" t="s">
        <v>8317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7">
        <v>4000</v>
      </c>
      <c r="E3697">
        <v>4005</v>
      </c>
      <c r="F3697" t="s">
        <v>8219</v>
      </c>
      <c r="G3697" t="s">
        <v>8224</v>
      </c>
      <c r="H3697" t="s">
        <v>8246</v>
      </c>
      <c r="I3697" s="9">
        <v>1421009610</v>
      </c>
      <c r="J3697">
        <v>1419281610</v>
      </c>
      <c r="K3697" t="b">
        <v>0</v>
      </c>
      <c r="L3697">
        <v>33</v>
      </c>
      <c r="M3697" t="b">
        <v>1</v>
      </c>
      <c r="N3697" s="11">
        <f t="shared" si="230"/>
        <v>100.125</v>
      </c>
      <c r="O3697" s="22">
        <f t="shared" si="228"/>
        <v>41995.870486111111</v>
      </c>
      <c r="P3697" s="18">
        <f t="shared" si="229"/>
        <v>42015.870486111111</v>
      </c>
      <c r="Q3697" t="s">
        <v>8271</v>
      </c>
      <c r="R3697" s="7">
        <f t="shared" si="231"/>
        <v>121.36363636363636</v>
      </c>
      <c r="S3697" s="12" t="s">
        <v>8316</v>
      </c>
      <c r="T3697" t="s">
        <v>8317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7">
        <v>2000</v>
      </c>
      <c r="E3698">
        <v>3100</v>
      </c>
      <c r="F3698" t="s">
        <v>8219</v>
      </c>
      <c r="G3698" t="s">
        <v>8225</v>
      </c>
      <c r="H3698" t="s">
        <v>8247</v>
      </c>
      <c r="I3698" s="9">
        <v>1423838916</v>
      </c>
      <c r="J3698">
        <v>1418654916</v>
      </c>
      <c r="K3698" t="b">
        <v>0</v>
      </c>
      <c r="L3698">
        <v>78</v>
      </c>
      <c r="M3698" t="b">
        <v>1</v>
      </c>
      <c r="N3698" s="11">
        <f t="shared" si="230"/>
        <v>155</v>
      </c>
      <c r="O3698" s="22">
        <f t="shared" si="228"/>
        <v>41988.617083333331</v>
      </c>
      <c r="P3698" s="18">
        <f t="shared" si="229"/>
        <v>42048.617083333331</v>
      </c>
      <c r="Q3698" t="s">
        <v>8271</v>
      </c>
      <c r="R3698" s="7">
        <f t="shared" si="231"/>
        <v>39.743589743589745</v>
      </c>
      <c r="S3698" s="12" t="s">
        <v>8316</v>
      </c>
      <c r="T3698" t="s">
        <v>8317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7">
        <v>2000</v>
      </c>
      <c r="E3699">
        <v>2160</v>
      </c>
      <c r="F3699" t="s">
        <v>8219</v>
      </c>
      <c r="G3699" t="s">
        <v>8225</v>
      </c>
      <c r="H3699" t="s">
        <v>8247</v>
      </c>
      <c r="I3699" s="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>
        <f t="shared" si="230"/>
        <v>108</v>
      </c>
      <c r="O3699" s="22">
        <f t="shared" si="228"/>
        <v>42479.465833333335</v>
      </c>
      <c r="P3699" s="18">
        <f t="shared" si="229"/>
        <v>42500.465833333335</v>
      </c>
      <c r="Q3699" t="s">
        <v>8271</v>
      </c>
      <c r="R3699" s="7">
        <f t="shared" si="231"/>
        <v>72</v>
      </c>
      <c r="S3699" s="12" t="s">
        <v>8316</v>
      </c>
      <c r="T3699" t="s">
        <v>8317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7">
        <v>5000</v>
      </c>
      <c r="E3700">
        <v>5526</v>
      </c>
      <c r="F3700" t="s">
        <v>8219</v>
      </c>
      <c r="G3700" t="s">
        <v>8224</v>
      </c>
      <c r="H3700" t="s">
        <v>8246</v>
      </c>
      <c r="I3700" s="9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>
        <f t="shared" si="230"/>
        <v>110.52</v>
      </c>
      <c r="O3700" s="22">
        <f t="shared" si="228"/>
        <v>42401.806562500002</v>
      </c>
      <c r="P3700" s="18">
        <f t="shared" si="229"/>
        <v>42431.806562500002</v>
      </c>
      <c r="Q3700" t="s">
        <v>8271</v>
      </c>
      <c r="R3700" s="7">
        <f t="shared" si="231"/>
        <v>40.632352941176471</v>
      </c>
      <c r="S3700" s="12" t="s">
        <v>8316</v>
      </c>
      <c r="T3700" t="s">
        <v>8317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7">
        <v>2500</v>
      </c>
      <c r="E3701">
        <v>2520</v>
      </c>
      <c r="F3701" t="s">
        <v>8219</v>
      </c>
      <c r="G3701" t="s">
        <v>8224</v>
      </c>
      <c r="H3701" t="s">
        <v>8246</v>
      </c>
      <c r="I3701" s="9">
        <v>1413383216</v>
      </c>
      <c r="J3701">
        <v>1410791216</v>
      </c>
      <c r="K3701" t="b">
        <v>0</v>
      </c>
      <c r="L3701">
        <v>40</v>
      </c>
      <c r="M3701" t="b">
        <v>1</v>
      </c>
      <c r="N3701" s="11">
        <f t="shared" si="230"/>
        <v>100.8</v>
      </c>
      <c r="O3701" s="22">
        <f t="shared" si="228"/>
        <v>41897.602037037039</v>
      </c>
      <c r="P3701" s="18">
        <f t="shared" si="229"/>
        <v>41927.602037037039</v>
      </c>
      <c r="Q3701" t="s">
        <v>8271</v>
      </c>
      <c r="R3701" s="7">
        <f t="shared" si="231"/>
        <v>63</v>
      </c>
      <c r="S3701" s="12" t="s">
        <v>8316</v>
      </c>
      <c r="T3701" t="s">
        <v>8317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7">
        <v>500</v>
      </c>
      <c r="E3702">
        <v>606</v>
      </c>
      <c r="F3702" t="s">
        <v>8219</v>
      </c>
      <c r="G3702" t="s">
        <v>8224</v>
      </c>
      <c r="H3702" t="s">
        <v>8246</v>
      </c>
      <c r="I3702" s="9">
        <v>1412092800</v>
      </c>
      <c r="J3702">
        <v>1409493800</v>
      </c>
      <c r="K3702" t="b">
        <v>0</v>
      </c>
      <c r="L3702">
        <v>18</v>
      </c>
      <c r="M3702" t="b">
        <v>1</v>
      </c>
      <c r="N3702" s="11">
        <f t="shared" si="230"/>
        <v>121.2</v>
      </c>
      <c r="O3702" s="22">
        <f t="shared" si="228"/>
        <v>41882.585648148146</v>
      </c>
      <c r="P3702" s="18">
        <f t="shared" si="229"/>
        <v>41912.666666666664</v>
      </c>
      <c r="Q3702" t="s">
        <v>8271</v>
      </c>
      <c r="R3702" s="7">
        <f t="shared" si="231"/>
        <v>33.666666666666664</v>
      </c>
      <c r="S3702" s="12" t="s">
        <v>8316</v>
      </c>
      <c r="T3702" t="s">
        <v>8317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7">
        <v>1500</v>
      </c>
      <c r="E3703">
        <v>1505</v>
      </c>
      <c r="F3703" t="s">
        <v>8219</v>
      </c>
      <c r="G3703" t="s">
        <v>8225</v>
      </c>
      <c r="H3703" t="s">
        <v>8247</v>
      </c>
      <c r="I3703" s="9">
        <v>1433422793</v>
      </c>
      <c r="J3703">
        <v>1430830793</v>
      </c>
      <c r="K3703" t="b">
        <v>0</v>
      </c>
      <c r="L3703">
        <v>39</v>
      </c>
      <c r="M3703" t="b">
        <v>1</v>
      </c>
      <c r="N3703" s="11">
        <f t="shared" si="230"/>
        <v>100.33333333333334</v>
      </c>
      <c r="O3703" s="22">
        <f t="shared" si="228"/>
        <v>42129.541585648149</v>
      </c>
      <c r="P3703" s="18">
        <f t="shared" si="229"/>
        <v>42159.541585648149</v>
      </c>
      <c r="Q3703" t="s">
        <v>8271</v>
      </c>
      <c r="R3703" s="7">
        <f t="shared" si="231"/>
        <v>38.589743589743591</v>
      </c>
      <c r="S3703" s="12" t="s">
        <v>8316</v>
      </c>
      <c r="T3703" t="s">
        <v>8317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7">
        <v>3000</v>
      </c>
      <c r="E3704">
        <v>3275</v>
      </c>
      <c r="F3704" t="s">
        <v>8219</v>
      </c>
      <c r="G3704" t="s">
        <v>8225</v>
      </c>
      <c r="H3704" t="s">
        <v>8247</v>
      </c>
      <c r="I3704" s="9">
        <v>1468191540</v>
      </c>
      <c r="J3704">
        <v>1464958484</v>
      </c>
      <c r="K3704" t="b">
        <v>0</v>
      </c>
      <c r="L3704">
        <v>21</v>
      </c>
      <c r="M3704" t="b">
        <v>1</v>
      </c>
      <c r="N3704" s="11">
        <f t="shared" si="230"/>
        <v>109.16666666666666</v>
      </c>
      <c r="O3704" s="22">
        <f t="shared" si="228"/>
        <v>42524.53800925926</v>
      </c>
      <c r="P3704" s="18">
        <f t="shared" si="229"/>
        <v>42561.957638888889</v>
      </c>
      <c r="Q3704" t="s">
        <v>8271</v>
      </c>
      <c r="R3704" s="7">
        <f t="shared" si="231"/>
        <v>155.95238095238096</v>
      </c>
      <c r="S3704" s="12" t="s">
        <v>8316</v>
      </c>
      <c r="T3704" t="s">
        <v>8317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7">
        <v>1050</v>
      </c>
      <c r="E3705">
        <v>1296</v>
      </c>
      <c r="F3705" t="s">
        <v>8219</v>
      </c>
      <c r="G3705" t="s">
        <v>8224</v>
      </c>
      <c r="H3705" t="s">
        <v>8246</v>
      </c>
      <c r="I3705" s="9">
        <v>1471071540</v>
      </c>
      <c r="J3705">
        <v>1467720388</v>
      </c>
      <c r="K3705" t="b">
        <v>0</v>
      </c>
      <c r="L3705">
        <v>30</v>
      </c>
      <c r="M3705" t="b">
        <v>1</v>
      </c>
      <c r="N3705" s="11">
        <f t="shared" si="230"/>
        <v>123.42857142857142</v>
      </c>
      <c r="O3705" s="22">
        <f t="shared" si="228"/>
        <v>42556.504490740743</v>
      </c>
      <c r="P3705" s="18">
        <f t="shared" si="229"/>
        <v>42595.290972222225</v>
      </c>
      <c r="Q3705" t="s">
        <v>8271</v>
      </c>
      <c r="R3705" s="7">
        <f t="shared" si="231"/>
        <v>43.2</v>
      </c>
      <c r="S3705" s="12" t="s">
        <v>8316</v>
      </c>
      <c r="T3705" t="s">
        <v>8317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7">
        <v>300</v>
      </c>
      <c r="E3706">
        <v>409.01</v>
      </c>
      <c r="F3706" t="s">
        <v>8219</v>
      </c>
      <c r="G3706" t="s">
        <v>8225</v>
      </c>
      <c r="H3706" t="s">
        <v>8247</v>
      </c>
      <c r="I3706" s="9">
        <v>1464712394</v>
      </c>
      <c r="J3706">
        <v>1459528394</v>
      </c>
      <c r="K3706" t="b">
        <v>0</v>
      </c>
      <c r="L3706">
        <v>27</v>
      </c>
      <c r="M3706" t="b">
        <v>1</v>
      </c>
      <c r="N3706" s="11">
        <f t="shared" si="230"/>
        <v>136.33666666666667</v>
      </c>
      <c r="O3706" s="22">
        <f t="shared" si="228"/>
        <v>42461.689745370371</v>
      </c>
      <c r="P3706" s="18">
        <f t="shared" si="229"/>
        <v>42521.689745370371</v>
      </c>
      <c r="Q3706" t="s">
        <v>8271</v>
      </c>
      <c r="R3706" s="7">
        <f t="shared" si="231"/>
        <v>15.148518518518518</v>
      </c>
      <c r="S3706" s="12" t="s">
        <v>8316</v>
      </c>
      <c r="T3706" t="s">
        <v>8317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7">
        <v>2827</v>
      </c>
      <c r="E3707">
        <v>2925</v>
      </c>
      <c r="F3707" t="s">
        <v>8219</v>
      </c>
      <c r="G3707" t="s">
        <v>8224</v>
      </c>
      <c r="H3707" t="s">
        <v>8246</v>
      </c>
      <c r="I3707" s="9">
        <v>1403546400</v>
      </c>
      <c r="J3707">
        <v>1401714114</v>
      </c>
      <c r="K3707" t="b">
        <v>0</v>
      </c>
      <c r="L3707">
        <v>35</v>
      </c>
      <c r="M3707" t="b">
        <v>1</v>
      </c>
      <c r="N3707" s="11">
        <f t="shared" si="230"/>
        <v>103.46657233816768</v>
      </c>
      <c r="O3707" s="22">
        <f t="shared" si="228"/>
        <v>41792.542986111112</v>
      </c>
      <c r="P3707" s="18">
        <f t="shared" si="229"/>
        <v>41813.75</v>
      </c>
      <c r="Q3707" t="s">
        <v>8271</v>
      </c>
      <c r="R3707" s="7">
        <f t="shared" si="231"/>
        <v>83.571428571428569</v>
      </c>
      <c r="S3707" s="12" t="s">
        <v>8316</v>
      </c>
      <c r="T3707" t="s">
        <v>8317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7">
        <v>1500</v>
      </c>
      <c r="E3708">
        <v>1820</v>
      </c>
      <c r="F3708" t="s">
        <v>8219</v>
      </c>
      <c r="G3708" t="s">
        <v>8224</v>
      </c>
      <c r="H3708" t="s">
        <v>8246</v>
      </c>
      <c r="I3708" s="9">
        <v>1410558949</v>
      </c>
      <c r="J3708">
        <v>1409262949</v>
      </c>
      <c r="K3708" t="b">
        <v>0</v>
      </c>
      <c r="L3708">
        <v>13</v>
      </c>
      <c r="M3708" t="b">
        <v>1</v>
      </c>
      <c r="N3708" s="11">
        <f t="shared" si="230"/>
        <v>121.33333333333334</v>
      </c>
      <c r="O3708" s="22">
        <f t="shared" si="228"/>
        <v>41879.913761574076</v>
      </c>
      <c r="P3708" s="18">
        <f t="shared" si="229"/>
        <v>41894.913761574076</v>
      </c>
      <c r="Q3708" t="s">
        <v>8271</v>
      </c>
      <c r="R3708" s="7">
        <f t="shared" si="231"/>
        <v>140</v>
      </c>
      <c r="S3708" s="12" t="s">
        <v>8316</v>
      </c>
      <c r="T3708" t="s">
        <v>8317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7">
        <v>1000</v>
      </c>
      <c r="E3709">
        <v>1860</v>
      </c>
      <c r="F3709" t="s">
        <v>8219</v>
      </c>
      <c r="G3709" t="s">
        <v>8224</v>
      </c>
      <c r="H3709" t="s">
        <v>8246</v>
      </c>
      <c r="I3709" s="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>
        <f t="shared" si="230"/>
        <v>186</v>
      </c>
      <c r="O3709" s="22">
        <f t="shared" si="228"/>
        <v>42552.048356481479</v>
      </c>
      <c r="P3709" s="18">
        <f t="shared" si="229"/>
        <v>42573.226388888885</v>
      </c>
      <c r="Q3709" t="s">
        <v>8271</v>
      </c>
      <c r="R3709" s="7">
        <f t="shared" si="231"/>
        <v>80.869565217391298</v>
      </c>
      <c r="S3709" s="12" t="s">
        <v>8316</v>
      </c>
      <c r="T3709" t="s">
        <v>8317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7">
        <v>700</v>
      </c>
      <c r="E3710">
        <v>2100</v>
      </c>
      <c r="F3710" t="s">
        <v>8219</v>
      </c>
      <c r="G3710" t="s">
        <v>8224</v>
      </c>
      <c r="H3710" t="s">
        <v>8246</v>
      </c>
      <c r="I3710" s="9">
        <v>1404444286</v>
      </c>
      <c r="J3710">
        <v>1403234686</v>
      </c>
      <c r="K3710" t="b">
        <v>0</v>
      </c>
      <c r="L3710">
        <v>39</v>
      </c>
      <c r="M3710" t="b">
        <v>1</v>
      </c>
      <c r="N3710" s="11">
        <f t="shared" si="230"/>
        <v>300</v>
      </c>
      <c r="O3710" s="22">
        <f t="shared" si="228"/>
        <v>41810.142199074071</v>
      </c>
      <c r="P3710" s="18">
        <f t="shared" si="229"/>
        <v>41824.142199074071</v>
      </c>
      <c r="Q3710" t="s">
        <v>8271</v>
      </c>
      <c r="R3710" s="7">
        <f t="shared" si="231"/>
        <v>53.846153846153847</v>
      </c>
      <c r="S3710" s="12" t="s">
        <v>8316</v>
      </c>
      <c r="T3710" t="s">
        <v>8317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7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9">
        <v>1403715546</v>
      </c>
      <c r="J3711">
        <v>1401123546</v>
      </c>
      <c r="K3711" t="b">
        <v>0</v>
      </c>
      <c r="L3711">
        <v>35</v>
      </c>
      <c r="M3711" t="b">
        <v>1</v>
      </c>
      <c r="N3711" s="11">
        <f t="shared" si="230"/>
        <v>108.25</v>
      </c>
      <c r="O3711" s="22">
        <f t="shared" si="228"/>
        <v>41785.707708333335</v>
      </c>
      <c r="P3711" s="18">
        <f t="shared" si="229"/>
        <v>41815.707708333335</v>
      </c>
      <c r="Q3711" t="s">
        <v>8271</v>
      </c>
      <c r="R3711" s="7">
        <f t="shared" si="231"/>
        <v>30.928571428571427</v>
      </c>
      <c r="S3711" s="12" t="s">
        <v>8316</v>
      </c>
      <c r="T3711" t="s">
        <v>8317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7">
        <v>1300</v>
      </c>
      <c r="E3712">
        <v>1835</v>
      </c>
      <c r="F3712" t="s">
        <v>8219</v>
      </c>
      <c r="G3712" t="s">
        <v>8224</v>
      </c>
      <c r="H3712" t="s">
        <v>8246</v>
      </c>
      <c r="I3712" s="9">
        <v>1428068988</v>
      </c>
      <c r="J3712">
        <v>1425908988</v>
      </c>
      <c r="K3712" t="b">
        <v>0</v>
      </c>
      <c r="L3712">
        <v>27</v>
      </c>
      <c r="M3712" t="b">
        <v>1</v>
      </c>
      <c r="N3712" s="11">
        <f t="shared" si="230"/>
        <v>141.15384615384616</v>
      </c>
      <c r="O3712" s="22">
        <f t="shared" si="228"/>
        <v>42072.576249999998</v>
      </c>
      <c r="P3712" s="18">
        <f t="shared" si="229"/>
        <v>42097.576249999998</v>
      </c>
      <c r="Q3712" t="s">
        <v>8271</v>
      </c>
      <c r="R3712" s="7">
        <f t="shared" si="231"/>
        <v>67.962962962962962</v>
      </c>
      <c r="S3712" s="12" t="s">
        <v>8316</v>
      </c>
      <c r="T3712" t="s">
        <v>8317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7">
        <v>500</v>
      </c>
      <c r="E3713">
        <v>570</v>
      </c>
      <c r="F3713" t="s">
        <v>8219</v>
      </c>
      <c r="G3713" t="s">
        <v>8224</v>
      </c>
      <c r="H3713" t="s">
        <v>8246</v>
      </c>
      <c r="I3713" s="9">
        <v>1402848000</v>
      </c>
      <c r="J3713">
        <v>1400606573</v>
      </c>
      <c r="K3713" t="b">
        <v>0</v>
      </c>
      <c r="L3713">
        <v>21</v>
      </c>
      <c r="M3713" t="b">
        <v>1</v>
      </c>
      <c r="N3713" s="11">
        <f t="shared" si="230"/>
        <v>113.99999999999999</v>
      </c>
      <c r="O3713" s="22">
        <f t="shared" si="228"/>
        <v>41779.724224537036</v>
      </c>
      <c r="P3713" s="18">
        <f t="shared" si="229"/>
        <v>41805.666666666664</v>
      </c>
      <c r="Q3713" t="s">
        <v>8271</v>
      </c>
      <c r="R3713" s="7">
        <f t="shared" si="231"/>
        <v>27.142857142857142</v>
      </c>
      <c r="S3713" s="12" t="s">
        <v>8316</v>
      </c>
      <c r="T3713" t="s">
        <v>8317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7">
        <v>7500</v>
      </c>
      <c r="E3714">
        <v>11530</v>
      </c>
      <c r="F3714" t="s">
        <v>8219</v>
      </c>
      <c r="G3714" t="s">
        <v>8224</v>
      </c>
      <c r="H3714" t="s">
        <v>8246</v>
      </c>
      <c r="I3714" s="9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>
        <f t="shared" si="230"/>
        <v>153.73333333333335</v>
      </c>
      <c r="O3714" s="22">
        <f t="shared" ref="O3714:O3777" si="232">(((J3714/60)/60)/24)+DATE(1970,1,1)</f>
        <v>42134.172071759262</v>
      </c>
      <c r="P3714" s="18">
        <f t="shared" ref="P3714:P3777" si="233">(((I3714/60)/60)/24)+DATE(1970,1,1)</f>
        <v>42155.290972222225</v>
      </c>
      <c r="Q3714" t="s">
        <v>8271</v>
      </c>
      <c r="R3714" s="7">
        <f t="shared" si="231"/>
        <v>110.86538461538461</v>
      </c>
      <c r="S3714" s="12" t="s">
        <v>8316</v>
      </c>
      <c r="T3714" t="s">
        <v>8317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7">
        <v>2000</v>
      </c>
      <c r="E3715">
        <v>2030</v>
      </c>
      <c r="F3715" t="s">
        <v>8219</v>
      </c>
      <c r="G3715" t="s">
        <v>8224</v>
      </c>
      <c r="H3715" t="s">
        <v>8246</v>
      </c>
      <c r="I3715" s="9">
        <v>1465062166</v>
      </c>
      <c r="J3715">
        <v>1463334166</v>
      </c>
      <c r="K3715" t="b">
        <v>0</v>
      </c>
      <c r="L3715">
        <v>19</v>
      </c>
      <c r="M3715" t="b">
        <v>1</v>
      </c>
      <c r="N3715" s="11">
        <f t="shared" ref="N3715:N3778" si="234">E3715/D3715*100</f>
        <v>101.49999999999999</v>
      </c>
      <c r="O3715" s="22">
        <f t="shared" si="232"/>
        <v>42505.738032407404</v>
      </c>
      <c r="P3715" s="18">
        <f t="shared" si="233"/>
        <v>42525.738032407404</v>
      </c>
      <c r="Q3715" t="s">
        <v>8271</v>
      </c>
      <c r="R3715" s="7">
        <f t="shared" ref="R3715:R3778" si="235">E3715/L3715</f>
        <v>106.84210526315789</v>
      </c>
      <c r="S3715" s="12" t="s">
        <v>8316</v>
      </c>
      <c r="T3715" t="s">
        <v>8317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7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9">
        <v>1432612740</v>
      </c>
      <c r="J3716">
        <v>1429881667</v>
      </c>
      <c r="K3716" t="b">
        <v>0</v>
      </c>
      <c r="L3716">
        <v>97</v>
      </c>
      <c r="M3716" t="b">
        <v>1</v>
      </c>
      <c r="N3716" s="11">
        <f t="shared" si="234"/>
        <v>102.35000000000001</v>
      </c>
      <c r="O3716" s="22">
        <f t="shared" si="232"/>
        <v>42118.556331018524</v>
      </c>
      <c r="P3716" s="18">
        <f t="shared" si="233"/>
        <v>42150.165972222225</v>
      </c>
      <c r="Q3716" t="s">
        <v>8271</v>
      </c>
      <c r="R3716" s="7">
        <f t="shared" si="235"/>
        <v>105.51546391752578</v>
      </c>
      <c r="S3716" s="12" t="s">
        <v>8316</v>
      </c>
      <c r="T3716" t="s">
        <v>8317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7">
        <v>3500</v>
      </c>
      <c r="E3717">
        <v>3590</v>
      </c>
      <c r="F3717" t="s">
        <v>8219</v>
      </c>
      <c r="G3717" t="s">
        <v>8225</v>
      </c>
      <c r="H3717" t="s">
        <v>8247</v>
      </c>
      <c r="I3717" s="9">
        <v>1427806320</v>
      </c>
      <c r="J3717">
        <v>1422834819</v>
      </c>
      <c r="K3717" t="b">
        <v>0</v>
      </c>
      <c r="L3717">
        <v>27</v>
      </c>
      <c r="M3717" t="b">
        <v>1</v>
      </c>
      <c r="N3717" s="11">
        <f t="shared" si="234"/>
        <v>102.57142857142858</v>
      </c>
      <c r="O3717" s="22">
        <f t="shared" si="232"/>
        <v>42036.995590277773</v>
      </c>
      <c r="P3717" s="18">
        <f t="shared" si="233"/>
        <v>42094.536111111112</v>
      </c>
      <c r="Q3717" t="s">
        <v>8271</v>
      </c>
      <c r="R3717" s="7">
        <f t="shared" si="235"/>
        <v>132.96296296296296</v>
      </c>
      <c r="S3717" s="12" t="s">
        <v>8316</v>
      </c>
      <c r="T3717" t="s">
        <v>8317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7">
        <v>800</v>
      </c>
      <c r="E3718">
        <v>1246</v>
      </c>
      <c r="F3718" t="s">
        <v>8219</v>
      </c>
      <c r="G3718" t="s">
        <v>8224</v>
      </c>
      <c r="H3718" t="s">
        <v>8246</v>
      </c>
      <c r="I3718" s="9">
        <v>1453411109</v>
      </c>
      <c r="J3718">
        <v>1450819109</v>
      </c>
      <c r="K3718" t="b">
        <v>0</v>
      </c>
      <c r="L3718">
        <v>24</v>
      </c>
      <c r="M3718" t="b">
        <v>1</v>
      </c>
      <c r="N3718" s="11">
        <f t="shared" si="234"/>
        <v>155.75</v>
      </c>
      <c r="O3718" s="22">
        <f t="shared" si="232"/>
        <v>42360.887835648144</v>
      </c>
      <c r="P3718" s="18">
        <f t="shared" si="233"/>
        <v>42390.887835648144</v>
      </c>
      <c r="Q3718" t="s">
        <v>8271</v>
      </c>
      <c r="R3718" s="7">
        <f t="shared" si="235"/>
        <v>51.916666666666664</v>
      </c>
      <c r="S3718" s="12" t="s">
        <v>8316</v>
      </c>
      <c r="T3718" t="s">
        <v>8317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7">
        <v>4000</v>
      </c>
      <c r="E3719">
        <v>4030</v>
      </c>
      <c r="F3719" t="s">
        <v>8219</v>
      </c>
      <c r="G3719" t="s">
        <v>8225</v>
      </c>
      <c r="H3719" t="s">
        <v>8247</v>
      </c>
      <c r="I3719" s="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>
        <f t="shared" si="234"/>
        <v>100.75</v>
      </c>
      <c r="O3719" s="22">
        <f t="shared" si="232"/>
        <v>42102.866307870368</v>
      </c>
      <c r="P3719" s="18">
        <f t="shared" si="233"/>
        <v>42133.866307870368</v>
      </c>
      <c r="Q3719" t="s">
        <v>8271</v>
      </c>
      <c r="R3719" s="7">
        <f t="shared" si="235"/>
        <v>310</v>
      </c>
      <c r="S3719" s="12" t="s">
        <v>8316</v>
      </c>
      <c r="T3719" t="s">
        <v>8317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7">
        <v>500</v>
      </c>
      <c r="E3720">
        <v>1197</v>
      </c>
      <c r="F3720" t="s">
        <v>8219</v>
      </c>
      <c r="G3720" t="s">
        <v>8225</v>
      </c>
      <c r="H3720" t="s">
        <v>8247</v>
      </c>
      <c r="I3720" s="9">
        <v>1425057075</v>
      </c>
      <c r="J3720">
        <v>1422465075</v>
      </c>
      <c r="K3720" t="b">
        <v>0</v>
      </c>
      <c r="L3720">
        <v>46</v>
      </c>
      <c r="M3720" t="b">
        <v>1</v>
      </c>
      <c r="N3720" s="11">
        <f t="shared" si="234"/>
        <v>239.4</v>
      </c>
      <c r="O3720" s="22">
        <f t="shared" si="232"/>
        <v>42032.716145833328</v>
      </c>
      <c r="P3720" s="18">
        <f t="shared" si="233"/>
        <v>42062.716145833328</v>
      </c>
      <c r="Q3720" t="s">
        <v>8271</v>
      </c>
      <c r="R3720" s="7">
        <f t="shared" si="235"/>
        <v>26.021739130434781</v>
      </c>
      <c r="S3720" s="12" t="s">
        <v>8316</v>
      </c>
      <c r="T3720" t="s">
        <v>8317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7">
        <v>200</v>
      </c>
      <c r="E3721">
        <v>420</v>
      </c>
      <c r="F3721" t="s">
        <v>8219</v>
      </c>
      <c r="G3721" t="s">
        <v>8225</v>
      </c>
      <c r="H3721" t="s">
        <v>8247</v>
      </c>
      <c r="I3721" s="9">
        <v>1434994266</v>
      </c>
      <c r="J3721">
        <v>1432402266</v>
      </c>
      <c r="K3721" t="b">
        <v>0</v>
      </c>
      <c r="L3721">
        <v>4</v>
      </c>
      <c r="M3721" t="b">
        <v>1</v>
      </c>
      <c r="N3721" s="11">
        <f t="shared" si="234"/>
        <v>210</v>
      </c>
      <c r="O3721" s="22">
        <f t="shared" si="232"/>
        <v>42147.729930555557</v>
      </c>
      <c r="P3721" s="18">
        <f t="shared" si="233"/>
        <v>42177.729930555557</v>
      </c>
      <c r="Q3721" t="s">
        <v>8271</v>
      </c>
      <c r="R3721" s="7">
        <f t="shared" si="235"/>
        <v>105</v>
      </c>
      <c r="S3721" s="12" t="s">
        <v>8316</v>
      </c>
      <c r="T3721" t="s">
        <v>8317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7">
        <v>3300</v>
      </c>
      <c r="E3722">
        <v>3449</v>
      </c>
      <c r="F3722" t="s">
        <v>8219</v>
      </c>
      <c r="G3722" t="s">
        <v>8224</v>
      </c>
      <c r="H3722" t="s">
        <v>8246</v>
      </c>
      <c r="I3722" s="9">
        <v>1435881006</v>
      </c>
      <c r="J3722">
        <v>1433980206</v>
      </c>
      <c r="K3722" t="b">
        <v>0</v>
      </c>
      <c r="L3722">
        <v>40</v>
      </c>
      <c r="M3722" t="b">
        <v>1</v>
      </c>
      <c r="N3722" s="11">
        <f t="shared" si="234"/>
        <v>104.51515151515152</v>
      </c>
      <c r="O3722" s="22">
        <f t="shared" si="232"/>
        <v>42165.993125000001</v>
      </c>
      <c r="P3722" s="18">
        <f t="shared" si="233"/>
        <v>42187.993125000001</v>
      </c>
      <c r="Q3722" t="s">
        <v>8271</v>
      </c>
      <c r="R3722" s="7">
        <f t="shared" si="235"/>
        <v>86.224999999999994</v>
      </c>
      <c r="S3722" s="12" t="s">
        <v>8316</v>
      </c>
      <c r="T3722" t="s">
        <v>8317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7">
        <v>5000</v>
      </c>
      <c r="E3723">
        <v>5040</v>
      </c>
      <c r="F3723" t="s">
        <v>8219</v>
      </c>
      <c r="G3723" t="s">
        <v>8224</v>
      </c>
      <c r="H3723" t="s">
        <v>8246</v>
      </c>
      <c r="I3723" s="9">
        <v>1415230084</v>
      </c>
      <c r="J3723">
        <v>1413412084</v>
      </c>
      <c r="K3723" t="b">
        <v>0</v>
      </c>
      <c r="L3723">
        <v>44</v>
      </c>
      <c r="M3723" t="b">
        <v>1</v>
      </c>
      <c r="N3723" s="11">
        <f t="shared" si="234"/>
        <v>100.8</v>
      </c>
      <c r="O3723" s="22">
        <f t="shared" si="232"/>
        <v>41927.936157407406</v>
      </c>
      <c r="P3723" s="18">
        <f t="shared" si="233"/>
        <v>41948.977824074071</v>
      </c>
      <c r="Q3723" t="s">
        <v>8271</v>
      </c>
      <c r="R3723" s="7">
        <f t="shared" si="235"/>
        <v>114.54545454545455</v>
      </c>
      <c r="S3723" s="12" t="s">
        <v>8316</v>
      </c>
      <c r="T3723" t="s">
        <v>8317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7">
        <v>1500</v>
      </c>
      <c r="E3724">
        <v>1668</v>
      </c>
      <c r="F3724" t="s">
        <v>8219</v>
      </c>
      <c r="G3724" t="s">
        <v>8229</v>
      </c>
      <c r="H3724" t="s">
        <v>8251</v>
      </c>
      <c r="I3724" s="9">
        <v>1455231540</v>
      </c>
      <c r="J3724">
        <v>1452614847</v>
      </c>
      <c r="K3724" t="b">
        <v>0</v>
      </c>
      <c r="L3724">
        <v>35</v>
      </c>
      <c r="M3724" t="b">
        <v>1</v>
      </c>
      <c r="N3724" s="11">
        <f t="shared" si="234"/>
        <v>111.20000000000002</v>
      </c>
      <c r="O3724" s="22">
        <f t="shared" si="232"/>
        <v>42381.671840277777</v>
      </c>
      <c r="P3724" s="18">
        <f t="shared" si="233"/>
        <v>42411.957638888889</v>
      </c>
      <c r="Q3724" t="s">
        <v>8271</v>
      </c>
      <c r="R3724" s="7">
        <f t="shared" si="235"/>
        <v>47.657142857142858</v>
      </c>
      <c r="S3724" s="12" t="s">
        <v>8316</v>
      </c>
      <c r="T3724" t="s">
        <v>8317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7">
        <v>4500</v>
      </c>
      <c r="E3725">
        <v>4592</v>
      </c>
      <c r="F3725" t="s">
        <v>8219</v>
      </c>
      <c r="G3725" t="s">
        <v>8225</v>
      </c>
      <c r="H3725" t="s">
        <v>8247</v>
      </c>
      <c r="I3725" s="9">
        <v>1417374262</v>
      </c>
      <c r="J3725">
        <v>1414778662</v>
      </c>
      <c r="K3725" t="b">
        <v>0</v>
      </c>
      <c r="L3725">
        <v>63</v>
      </c>
      <c r="M3725" t="b">
        <v>1</v>
      </c>
      <c r="N3725" s="11">
        <f t="shared" si="234"/>
        <v>102.04444444444445</v>
      </c>
      <c r="O3725" s="22">
        <f t="shared" si="232"/>
        <v>41943.753032407411</v>
      </c>
      <c r="P3725" s="18">
        <f t="shared" si="233"/>
        <v>41973.794699074075</v>
      </c>
      <c r="Q3725" t="s">
        <v>8271</v>
      </c>
      <c r="R3725" s="7">
        <f t="shared" si="235"/>
        <v>72.888888888888886</v>
      </c>
      <c r="S3725" s="12" t="s">
        <v>8316</v>
      </c>
      <c r="T3725" t="s">
        <v>8317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7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9">
        <v>1462402800</v>
      </c>
      <c r="J3726">
        <v>1459856860</v>
      </c>
      <c r="K3726" t="b">
        <v>0</v>
      </c>
      <c r="L3726">
        <v>89</v>
      </c>
      <c r="M3726" t="b">
        <v>1</v>
      </c>
      <c r="N3726" s="11">
        <f t="shared" si="234"/>
        <v>102.54767441860466</v>
      </c>
      <c r="O3726" s="22">
        <f t="shared" si="232"/>
        <v>42465.491435185191</v>
      </c>
      <c r="P3726" s="18">
        <f t="shared" si="233"/>
        <v>42494.958333333328</v>
      </c>
      <c r="Q3726" t="s">
        <v>8271</v>
      </c>
      <c r="R3726" s="7">
        <f t="shared" si="235"/>
        <v>49.545505617977533</v>
      </c>
      <c r="S3726" s="12" t="s">
        <v>8316</v>
      </c>
      <c r="T3726" t="s">
        <v>8317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7">
        <v>300</v>
      </c>
      <c r="E3727">
        <v>381</v>
      </c>
      <c r="F3727" t="s">
        <v>8219</v>
      </c>
      <c r="G3727" t="s">
        <v>8225</v>
      </c>
      <c r="H3727" t="s">
        <v>8247</v>
      </c>
      <c r="I3727" s="9">
        <v>1455831000</v>
      </c>
      <c r="J3727">
        <v>1454366467</v>
      </c>
      <c r="K3727" t="b">
        <v>0</v>
      </c>
      <c r="L3727">
        <v>15</v>
      </c>
      <c r="M3727" t="b">
        <v>1</v>
      </c>
      <c r="N3727" s="11">
        <f t="shared" si="234"/>
        <v>127</v>
      </c>
      <c r="O3727" s="22">
        <f t="shared" si="232"/>
        <v>42401.945219907408</v>
      </c>
      <c r="P3727" s="18">
        <f t="shared" si="233"/>
        <v>42418.895833333328</v>
      </c>
      <c r="Q3727" t="s">
        <v>8271</v>
      </c>
      <c r="R3727" s="7">
        <f t="shared" si="235"/>
        <v>25.4</v>
      </c>
      <c r="S3727" s="12" t="s">
        <v>8316</v>
      </c>
      <c r="T3727" t="s">
        <v>8317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7">
        <v>850</v>
      </c>
      <c r="E3728">
        <v>2879</v>
      </c>
      <c r="F3728" t="s">
        <v>8219</v>
      </c>
      <c r="G3728" t="s">
        <v>8224</v>
      </c>
      <c r="H3728" t="s">
        <v>8246</v>
      </c>
      <c r="I3728" s="9">
        <v>1461963600</v>
      </c>
      <c r="J3728">
        <v>1459567371</v>
      </c>
      <c r="K3728" t="b">
        <v>0</v>
      </c>
      <c r="L3728">
        <v>46</v>
      </c>
      <c r="M3728" t="b">
        <v>1</v>
      </c>
      <c r="N3728" s="11">
        <f t="shared" si="234"/>
        <v>338.70588235294122</v>
      </c>
      <c r="O3728" s="22">
        <f t="shared" si="232"/>
        <v>42462.140868055561</v>
      </c>
      <c r="P3728" s="18">
        <f t="shared" si="233"/>
        <v>42489.875</v>
      </c>
      <c r="Q3728" t="s">
        <v>8271</v>
      </c>
      <c r="R3728" s="7">
        <f t="shared" si="235"/>
        <v>62.586956521739133</v>
      </c>
      <c r="S3728" s="12" t="s">
        <v>8316</v>
      </c>
      <c r="T3728" t="s">
        <v>8317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7">
        <v>2000</v>
      </c>
      <c r="E3729">
        <v>2015</v>
      </c>
      <c r="F3729" t="s">
        <v>8219</v>
      </c>
      <c r="G3729" t="s">
        <v>8224</v>
      </c>
      <c r="H3729" t="s">
        <v>8246</v>
      </c>
      <c r="I3729" s="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>
        <f t="shared" si="234"/>
        <v>100.75</v>
      </c>
      <c r="O3729" s="22">
        <f t="shared" si="232"/>
        <v>42632.348310185189</v>
      </c>
      <c r="P3729" s="18">
        <f t="shared" si="233"/>
        <v>42663.204861111109</v>
      </c>
      <c r="Q3729" t="s">
        <v>8271</v>
      </c>
      <c r="R3729" s="7">
        <f t="shared" si="235"/>
        <v>61.060606060606062</v>
      </c>
      <c r="S3729" s="12" t="s">
        <v>8316</v>
      </c>
      <c r="T3729" t="s">
        <v>8317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7">
        <v>20000</v>
      </c>
      <c r="E3730">
        <v>1862</v>
      </c>
      <c r="F3730" t="s">
        <v>8221</v>
      </c>
      <c r="G3730" t="s">
        <v>8224</v>
      </c>
      <c r="H3730" t="s">
        <v>8246</v>
      </c>
      <c r="I3730" s="9">
        <v>1439957176</v>
      </c>
      <c r="J3730">
        <v>1437365176</v>
      </c>
      <c r="K3730" t="b">
        <v>0</v>
      </c>
      <c r="L3730">
        <v>31</v>
      </c>
      <c r="M3730" t="b">
        <v>0</v>
      </c>
      <c r="N3730" s="11">
        <f t="shared" si="234"/>
        <v>9.31</v>
      </c>
      <c r="O3730" s="22">
        <f t="shared" si="232"/>
        <v>42205.171018518522</v>
      </c>
      <c r="P3730" s="18">
        <f t="shared" si="233"/>
        <v>42235.171018518522</v>
      </c>
      <c r="Q3730" t="s">
        <v>8271</v>
      </c>
      <c r="R3730" s="7">
        <f t="shared" si="235"/>
        <v>60.064516129032256</v>
      </c>
      <c r="S3730" s="12" t="s">
        <v>8316</v>
      </c>
      <c r="T3730" t="s">
        <v>8317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7">
        <v>5000</v>
      </c>
      <c r="E3731">
        <v>362</v>
      </c>
      <c r="F3731" t="s">
        <v>8221</v>
      </c>
      <c r="G3731" t="s">
        <v>8224</v>
      </c>
      <c r="H3731" t="s">
        <v>8246</v>
      </c>
      <c r="I3731" s="9">
        <v>1427082912</v>
      </c>
      <c r="J3731">
        <v>1423198512</v>
      </c>
      <c r="K3731" t="b">
        <v>0</v>
      </c>
      <c r="L3731">
        <v>5</v>
      </c>
      <c r="M3731" t="b">
        <v>0</v>
      </c>
      <c r="N3731" s="11">
        <f t="shared" si="234"/>
        <v>7.24</v>
      </c>
      <c r="O3731" s="22">
        <f t="shared" si="232"/>
        <v>42041.205000000002</v>
      </c>
      <c r="P3731" s="18">
        <f t="shared" si="233"/>
        <v>42086.16333333333</v>
      </c>
      <c r="Q3731" t="s">
        <v>8271</v>
      </c>
      <c r="R3731" s="7">
        <f t="shared" si="235"/>
        <v>72.400000000000006</v>
      </c>
      <c r="S3731" s="12" t="s">
        <v>8316</v>
      </c>
      <c r="T3731" t="s">
        <v>8317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7">
        <v>1000</v>
      </c>
      <c r="E3732">
        <v>100</v>
      </c>
      <c r="F3732" t="s">
        <v>8221</v>
      </c>
      <c r="G3732" t="s">
        <v>8224</v>
      </c>
      <c r="H3732" t="s">
        <v>8246</v>
      </c>
      <c r="I3732" s="9">
        <v>1439828159</v>
      </c>
      <c r="J3732">
        <v>1437236159</v>
      </c>
      <c r="K3732" t="b">
        <v>0</v>
      </c>
      <c r="L3732">
        <v>1</v>
      </c>
      <c r="M3732" t="b">
        <v>0</v>
      </c>
      <c r="N3732" s="11">
        <f t="shared" si="234"/>
        <v>10</v>
      </c>
      <c r="O3732" s="22">
        <f t="shared" si="232"/>
        <v>42203.677766203706</v>
      </c>
      <c r="P3732" s="18">
        <f t="shared" si="233"/>
        <v>42233.677766203706</v>
      </c>
      <c r="Q3732" t="s">
        <v>8271</v>
      </c>
      <c r="R3732" s="7">
        <f t="shared" si="235"/>
        <v>100</v>
      </c>
      <c r="S3732" s="12" t="s">
        <v>8316</v>
      </c>
      <c r="T3732" t="s">
        <v>8317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7">
        <v>5500</v>
      </c>
      <c r="E3733">
        <v>620</v>
      </c>
      <c r="F3733" t="s">
        <v>8221</v>
      </c>
      <c r="G3733" t="s">
        <v>8224</v>
      </c>
      <c r="H3733" t="s">
        <v>8246</v>
      </c>
      <c r="I3733" s="9">
        <v>1420860180</v>
      </c>
      <c r="J3733">
        <v>1418234646</v>
      </c>
      <c r="K3733" t="b">
        <v>0</v>
      </c>
      <c r="L3733">
        <v>12</v>
      </c>
      <c r="M3733" t="b">
        <v>0</v>
      </c>
      <c r="N3733" s="11">
        <f t="shared" si="234"/>
        <v>11.272727272727273</v>
      </c>
      <c r="O3733" s="22">
        <f t="shared" si="232"/>
        <v>41983.752847222218</v>
      </c>
      <c r="P3733" s="18">
        <f t="shared" si="233"/>
        <v>42014.140972222223</v>
      </c>
      <c r="Q3733" t="s">
        <v>8271</v>
      </c>
      <c r="R3733" s="7">
        <f t="shared" si="235"/>
        <v>51.666666666666664</v>
      </c>
      <c r="S3733" s="12" t="s">
        <v>8316</v>
      </c>
      <c r="T3733" t="s">
        <v>8317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7">
        <v>850</v>
      </c>
      <c r="E3734">
        <v>131</v>
      </c>
      <c r="F3734" t="s">
        <v>8221</v>
      </c>
      <c r="G3734" t="s">
        <v>8233</v>
      </c>
      <c r="H3734" t="s">
        <v>8249</v>
      </c>
      <c r="I3734" s="9">
        <v>1422100800</v>
      </c>
      <c r="J3734">
        <v>1416932133</v>
      </c>
      <c r="K3734" t="b">
        <v>0</v>
      </c>
      <c r="L3734">
        <v>4</v>
      </c>
      <c r="M3734" t="b">
        <v>0</v>
      </c>
      <c r="N3734" s="11">
        <f t="shared" si="234"/>
        <v>15.411764705882353</v>
      </c>
      <c r="O3734" s="22">
        <f t="shared" si="232"/>
        <v>41968.677465277782</v>
      </c>
      <c r="P3734" s="18">
        <f t="shared" si="233"/>
        <v>42028.5</v>
      </c>
      <c r="Q3734" t="s">
        <v>8271</v>
      </c>
      <c r="R3734" s="7">
        <f t="shared" si="235"/>
        <v>32.75</v>
      </c>
      <c r="S3734" s="12" t="s">
        <v>8316</v>
      </c>
      <c r="T3734" t="s">
        <v>8317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7">
        <v>1500</v>
      </c>
      <c r="E3735">
        <v>0</v>
      </c>
      <c r="F3735" t="s">
        <v>8221</v>
      </c>
      <c r="G3735" t="s">
        <v>8224</v>
      </c>
      <c r="H3735" t="s">
        <v>8246</v>
      </c>
      <c r="I3735" s="9">
        <v>1429396200</v>
      </c>
      <c r="J3735">
        <v>1428539708</v>
      </c>
      <c r="K3735" t="b">
        <v>0</v>
      </c>
      <c r="L3735">
        <v>0</v>
      </c>
      <c r="M3735" t="b">
        <v>0</v>
      </c>
      <c r="N3735" s="11">
        <f t="shared" si="234"/>
        <v>0</v>
      </c>
      <c r="O3735" s="22">
        <f t="shared" si="232"/>
        <v>42103.024398148147</v>
      </c>
      <c r="P3735" s="18">
        <f t="shared" si="233"/>
        <v>42112.9375</v>
      </c>
      <c r="Q3735" t="s">
        <v>8271</v>
      </c>
      <c r="R3735" s="7" t="e">
        <f t="shared" si="235"/>
        <v>#DIV/0!</v>
      </c>
      <c r="S3735" s="12" t="s">
        <v>8316</v>
      </c>
      <c r="T3735" t="s">
        <v>8317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7">
        <v>1500</v>
      </c>
      <c r="E3736">
        <v>427</v>
      </c>
      <c r="F3736" t="s">
        <v>8221</v>
      </c>
      <c r="G3736" t="s">
        <v>8224</v>
      </c>
      <c r="H3736" t="s">
        <v>8246</v>
      </c>
      <c r="I3736" s="9">
        <v>1432589896</v>
      </c>
      <c r="J3736">
        <v>1427405896</v>
      </c>
      <c r="K3736" t="b">
        <v>0</v>
      </c>
      <c r="L3736">
        <v>7</v>
      </c>
      <c r="M3736" t="b">
        <v>0</v>
      </c>
      <c r="N3736" s="11">
        <f t="shared" si="234"/>
        <v>28.466666666666669</v>
      </c>
      <c r="O3736" s="22">
        <f t="shared" si="232"/>
        <v>42089.901574074072</v>
      </c>
      <c r="P3736" s="18">
        <f t="shared" si="233"/>
        <v>42149.901574074072</v>
      </c>
      <c r="Q3736" t="s">
        <v>8271</v>
      </c>
      <c r="R3736" s="7">
        <f t="shared" si="235"/>
        <v>61</v>
      </c>
      <c r="S3736" s="12" t="s">
        <v>8316</v>
      </c>
      <c r="T3736" t="s">
        <v>8317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7">
        <v>150</v>
      </c>
      <c r="E3737">
        <v>20</v>
      </c>
      <c r="F3737" t="s">
        <v>8221</v>
      </c>
      <c r="G3737" t="s">
        <v>8225</v>
      </c>
      <c r="H3737" t="s">
        <v>8247</v>
      </c>
      <c r="I3737" s="9">
        <v>1432831089</v>
      </c>
      <c r="J3737">
        <v>1430239089</v>
      </c>
      <c r="K3737" t="b">
        <v>0</v>
      </c>
      <c r="L3737">
        <v>2</v>
      </c>
      <c r="M3737" t="b">
        <v>0</v>
      </c>
      <c r="N3737" s="11">
        <f t="shared" si="234"/>
        <v>13.333333333333334</v>
      </c>
      <c r="O3737" s="22">
        <f t="shared" si="232"/>
        <v>42122.693159722221</v>
      </c>
      <c r="P3737" s="18">
        <f t="shared" si="233"/>
        <v>42152.693159722221</v>
      </c>
      <c r="Q3737" t="s">
        <v>8271</v>
      </c>
      <c r="R3737" s="7">
        <f t="shared" si="235"/>
        <v>10</v>
      </c>
      <c r="S3737" s="12" t="s">
        <v>8316</v>
      </c>
      <c r="T3737" t="s">
        <v>8317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7">
        <v>1500</v>
      </c>
      <c r="E3738">
        <v>10</v>
      </c>
      <c r="F3738" t="s">
        <v>8221</v>
      </c>
      <c r="G3738" t="s">
        <v>8225</v>
      </c>
      <c r="H3738" t="s">
        <v>8247</v>
      </c>
      <c r="I3738" s="9">
        <v>1427133600</v>
      </c>
      <c r="J3738">
        <v>1423847093</v>
      </c>
      <c r="K3738" t="b">
        <v>0</v>
      </c>
      <c r="L3738">
        <v>1</v>
      </c>
      <c r="M3738" t="b">
        <v>0</v>
      </c>
      <c r="N3738" s="11">
        <f t="shared" si="234"/>
        <v>0.66666666666666674</v>
      </c>
      <c r="O3738" s="22">
        <f t="shared" si="232"/>
        <v>42048.711724537032</v>
      </c>
      <c r="P3738" s="18">
        <f t="shared" si="233"/>
        <v>42086.75</v>
      </c>
      <c r="Q3738" t="s">
        <v>8271</v>
      </c>
      <c r="R3738" s="7">
        <f t="shared" si="235"/>
        <v>10</v>
      </c>
      <c r="S3738" s="12" t="s">
        <v>8316</v>
      </c>
      <c r="T3738" t="s">
        <v>8317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7">
        <v>700</v>
      </c>
      <c r="E3739">
        <v>150</v>
      </c>
      <c r="F3739" t="s">
        <v>8221</v>
      </c>
      <c r="G3739" t="s">
        <v>8224</v>
      </c>
      <c r="H3739" t="s">
        <v>8246</v>
      </c>
      <c r="I3739" s="9">
        <v>1447311540</v>
      </c>
      <c r="J3739">
        <v>1445358903</v>
      </c>
      <c r="K3739" t="b">
        <v>0</v>
      </c>
      <c r="L3739">
        <v>4</v>
      </c>
      <c r="M3739" t="b">
        <v>0</v>
      </c>
      <c r="N3739" s="11">
        <f t="shared" si="234"/>
        <v>21.428571428571427</v>
      </c>
      <c r="O3739" s="22">
        <f t="shared" si="232"/>
        <v>42297.691006944442</v>
      </c>
      <c r="P3739" s="18">
        <f t="shared" si="233"/>
        <v>42320.290972222225</v>
      </c>
      <c r="Q3739" t="s">
        <v>8271</v>
      </c>
      <c r="R3739" s="7">
        <f t="shared" si="235"/>
        <v>37.5</v>
      </c>
      <c r="S3739" s="12" t="s">
        <v>8316</v>
      </c>
      <c r="T3739" t="s">
        <v>8317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7">
        <v>1500</v>
      </c>
      <c r="E3740">
        <v>270</v>
      </c>
      <c r="F3740" t="s">
        <v>8221</v>
      </c>
      <c r="G3740" t="s">
        <v>8225</v>
      </c>
      <c r="H3740" t="s">
        <v>8247</v>
      </c>
      <c r="I3740" s="9">
        <v>1405461600</v>
      </c>
      <c r="J3740">
        <v>1403562705</v>
      </c>
      <c r="K3740" t="b">
        <v>0</v>
      </c>
      <c r="L3740">
        <v>6</v>
      </c>
      <c r="M3740" t="b">
        <v>0</v>
      </c>
      <c r="N3740" s="11">
        <f t="shared" si="234"/>
        <v>18</v>
      </c>
      <c r="O3740" s="22">
        <f t="shared" si="232"/>
        <v>41813.938715277778</v>
      </c>
      <c r="P3740" s="18">
        <f t="shared" si="233"/>
        <v>41835.916666666664</v>
      </c>
      <c r="Q3740" t="s">
        <v>8271</v>
      </c>
      <c r="R3740" s="7">
        <f t="shared" si="235"/>
        <v>45</v>
      </c>
      <c r="S3740" s="12" t="s">
        <v>8316</v>
      </c>
      <c r="T3740" t="s">
        <v>8317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7">
        <v>4000</v>
      </c>
      <c r="E3741">
        <v>805</v>
      </c>
      <c r="F3741" t="s">
        <v>8221</v>
      </c>
      <c r="G3741" t="s">
        <v>8225</v>
      </c>
      <c r="H3741" t="s">
        <v>8247</v>
      </c>
      <c r="I3741" s="9">
        <v>1468752468</v>
      </c>
      <c r="J3741">
        <v>1467024468</v>
      </c>
      <c r="K3741" t="b">
        <v>0</v>
      </c>
      <c r="L3741">
        <v>8</v>
      </c>
      <c r="M3741" t="b">
        <v>0</v>
      </c>
      <c r="N3741" s="11">
        <f t="shared" si="234"/>
        <v>20.125</v>
      </c>
      <c r="O3741" s="22">
        <f t="shared" si="232"/>
        <v>42548.449861111112</v>
      </c>
      <c r="P3741" s="18">
        <f t="shared" si="233"/>
        <v>42568.449861111112</v>
      </c>
      <c r="Q3741" t="s">
        <v>8271</v>
      </c>
      <c r="R3741" s="7">
        <f t="shared" si="235"/>
        <v>100.625</v>
      </c>
      <c r="S3741" s="12" t="s">
        <v>8316</v>
      </c>
      <c r="T3741" t="s">
        <v>8317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7">
        <v>2000</v>
      </c>
      <c r="E3742">
        <v>358</v>
      </c>
      <c r="F3742" t="s">
        <v>8221</v>
      </c>
      <c r="G3742" t="s">
        <v>8224</v>
      </c>
      <c r="H3742" t="s">
        <v>8246</v>
      </c>
      <c r="I3742" s="9">
        <v>1407808438</v>
      </c>
      <c r="J3742">
        <v>1405217355</v>
      </c>
      <c r="K3742" t="b">
        <v>0</v>
      </c>
      <c r="L3742">
        <v>14</v>
      </c>
      <c r="M3742" t="b">
        <v>0</v>
      </c>
      <c r="N3742" s="11">
        <f t="shared" si="234"/>
        <v>17.899999999999999</v>
      </c>
      <c r="O3742" s="22">
        <f t="shared" si="232"/>
        <v>41833.089756944442</v>
      </c>
      <c r="P3742" s="18">
        <f t="shared" si="233"/>
        <v>41863.079143518517</v>
      </c>
      <c r="Q3742" t="s">
        <v>8271</v>
      </c>
      <c r="R3742" s="7">
        <f t="shared" si="235"/>
        <v>25.571428571428573</v>
      </c>
      <c r="S3742" s="12" t="s">
        <v>8316</v>
      </c>
      <c r="T3742" t="s">
        <v>8317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7">
        <v>20000</v>
      </c>
      <c r="E3743">
        <v>0</v>
      </c>
      <c r="F3743" t="s">
        <v>8221</v>
      </c>
      <c r="G3743" t="s">
        <v>8224</v>
      </c>
      <c r="H3743" t="s">
        <v>8246</v>
      </c>
      <c r="I3743" s="9">
        <v>1450389950</v>
      </c>
      <c r="J3743">
        <v>1447797950</v>
      </c>
      <c r="K3743" t="b">
        <v>0</v>
      </c>
      <c r="L3743">
        <v>0</v>
      </c>
      <c r="M3743" t="b">
        <v>0</v>
      </c>
      <c r="N3743" s="11">
        <f t="shared" si="234"/>
        <v>0</v>
      </c>
      <c r="O3743" s="22">
        <f t="shared" si="232"/>
        <v>42325.920717592591</v>
      </c>
      <c r="P3743" s="18">
        <f t="shared" si="233"/>
        <v>42355.920717592591</v>
      </c>
      <c r="Q3743" t="s">
        <v>8271</v>
      </c>
      <c r="R3743" s="7" t="e">
        <f t="shared" si="235"/>
        <v>#DIV/0!</v>
      </c>
      <c r="S3743" s="12" t="s">
        <v>8316</v>
      </c>
      <c r="T3743" t="s">
        <v>8317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7">
        <v>5000</v>
      </c>
      <c r="E3744">
        <v>100</v>
      </c>
      <c r="F3744" t="s">
        <v>8221</v>
      </c>
      <c r="G3744" t="s">
        <v>8224</v>
      </c>
      <c r="H3744" t="s">
        <v>8246</v>
      </c>
      <c r="I3744" s="9">
        <v>1409980144</v>
      </c>
      <c r="J3744">
        <v>1407388144</v>
      </c>
      <c r="K3744" t="b">
        <v>0</v>
      </c>
      <c r="L3744">
        <v>4</v>
      </c>
      <c r="M3744" t="b">
        <v>0</v>
      </c>
      <c r="N3744" s="11">
        <f t="shared" si="234"/>
        <v>2</v>
      </c>
      <c r="O3744" s="22">
        <f t="shared" si="232"/>
        <v>41858.214629629627</v>
      </c>
      <c r="P3744" s="18">
        <f t="shared" si="233"/>
        <v>41888.214629629627</v>
      </c>
      <c r="Q3744" t="s">
        <v>8271</v>
      </c>
      <c r="R3744" s="7">
        <f t="shared" si="235"/>
        <v>25</v>
      </c>
      <c r="S3744" s="12" t="s">
        <v>8316</v>
      </c>
      <c r="T3744" t="s">
        <v>8317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7">
        <v>2200</v>
      </c>
      <c r="E3745">
        <v>0</v>
      </c>
      <c r="F3745" t="s">
        <v>8221</v>
      </c>
      <c r="G3745" t="s">
        <v>8224</v>
      </c>
      <c r="H3745" t="s">
        <v>8246</v>
      </c>
      <c r="I3745" s="9">
        <v>1404406964</v>
      </c>
      <c r="J3745">
        <v>1401814964</v>
      </c>
      <c r="K3745" t="b">
        <v>0</v>
      </c>
      <c r="L3745">
        <v>0</v>
      </c>
      <c r="M3745" t="b">
        <v>0</v>
      </c>
      <c r="N3745" s="11">
        <f t="shared" si="234"/>
        <v>0</v>
      </c>
      <c r="O3745" s="22">
        <f t="shared" si="232"/>
        <v>41793.710231481484</v>
      </c>
      <c r="P3745" s="18">
        <f t="shared" si="233"/>
        <v>41823.710231481484</v>
      </c>
      <c r="Q3745" t="s">
        <v>8271</v>
      </c>
      <c r="R3745" s="7" t="e">
        <f t="shared" si="235"/>
        <v>#DIV/0!</v>
      </c>
      <c r="S3745" s="12" t="s">
        <v>8316</v>
      </c>
      <c r="T3745" t="s">
        <v>8317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7">
        <v>1200</v>
      </c>
      <c r="E3746">
        <v>0</v>
      </c>
      <c r="F3746" t="s">
        <v>8221</v>
      </c>
      <c r="G3746" t="s">
        <v>8224</v>
      </c>
      <c r="H3746" t="s">
        <v>8246</v>
      </c>
      <c r="I3746" s="9">
        <v>1404532740</v>
      </c>
      <c r="J3746">
        <v>1401823952</v>
      </c>
      <c r="K3746" t="b">
        <v>0</v>
      </c>
      <c r="L3746">
        <v>0</v>
      </c>
      <c r="M3746" t="b">
        <v>0</v>
      </c>
      <c r="N3746" s="11">
        <f t="shared" si="234"/>
        <v>0</v>
      </c>
      <c r="O3746" s="22">
        <f t="shared" si="232"/>
        <v>41793.814259259263</v>
      </c>
      <c r="P3746" s="18">
        <f t="shared" si="233"/>
        <v>41825.165972222225</v>
      </c>
      <c r="Q3746" t="s">
        <v>8271</v>
      </c>
      <c r="R3746" s="7" t="e">
        <f t="shared" si="235"/>
        <v>#DIV/0!</v>
      </c>
      <c r="S3746" s="12" t="s">
        <v>8316</v>
      </c>
      <c r="T3746" t="s">
        <v>8317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7">
        <v>100</v>
      </c>
      <c r="E3747">
        <v>10</v>
      </c>
      <c r="F3747" t="s">
        <v>8221</v>
      </c>
      <c r="G3747" t="s">
        <v>8224</v>
      </c>
      <c r="H3747" t="s">
        <v>8246</v>
      </c>
      <c r="I3747" s="9">
        <v>1407689102</v>
      </c>
      <c r="J3747">
        <v>1405097102</v>
      </c>
      <c r="K3747" t="b">
        <v>0</v>
      </c>
      <c r="L3747">
        <v>1</v>
      </c>
      <c r="M3747" t="b">
        <v>0</v>
      </c>
      <c r="N3747" s="11">
        <f t="shared" si="234"/>
        <v>10</v>
      </c>
      <c r="O3747" s="22">
        <f t="shared" si="232"/>
        <v>41831.697939814818</v>
      </c>
      <c r="P3747" s="18">
        <f t="shared" si="233"/>
        <v>41861.697939814818</v>
      </c>
      <c r="Q3747" t="s">
        <v>8271</v>
      </c>
      <c r="R3747" s="7">
        <f t="shared" si="235"/>
        <v>10</v>
      </c>
      <c r="S3747" s="12" t="s">
        <v>8316</v>
      </c>
      <c r="T3747" t="s">
        <v>8317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7">
        <v>8500</v>
      </c>
      <c r="E3748">
        <v>202</v>
      </c>
      <c r="F3748" t="s">
        <v>8221</v>
      </c>
      <c r="G3748" t="s">
        <v>8224</v>
      </c>
      <c r="H3748" t="s">
        <v>8246</v>
      </c>
      <c r="I3748" s="9">
        <v>1475918439</v>
      </c>
      <c r="J3748">
        <v>1473326439</v>
      </c>
      <c r="K3748" t="b">
        <v>0</v>
      </c>
      <c r="L3748">
        <v>1</v>
      </c>
      <c r="M3748" t="b">
        <v>0</v>
      </c>
      <c r="N3748" s="11">
        <f t="shared" si="234"/>
        <v>2.3764705882352941</v>
      </c>
      <c r="O3748" s="22">
        <f t="shared" si="232"/>
        <v>42621.389340277776</v>
      </c>
      <c r="P3748" s="18">
        <f t="shared" si="233"/>
        <v>42651.389340277776</v>
      </c>
      <c r="Q3748" t="s">
        <v>8271</v>
      </c>
      <c r="R3748" s="7">
        <f t="shared" si="235"/>
        <v>202</v>
      </c>
      <c r="S3748" s="12" t="s">
        <v>8316</v>
      </c>
      <c r="T3748" t="s">
        <v>8317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7">
        <v>2500</v>
      </c>
      <c r="E3749">
        <v>25</v>
      </c>
      <c r="F3749" t="s">
        <v>8221</v>
      </c>
      <c r="G3749" t="s">
        <v>8225</v>
      </c>
      <c r="H3749" t="s">
        <v>8247</v>
      </c>
      <c r="I3749" s="9">
        <v>1436137140</v>
      </c>
      <c r="J3749">
        <v>1433833896</v>
      </c>
      <c r="K3749" t="b">
        <v>0</v>
      </c>
      <c r="L3749">
        <v>1</v>
      </c>
      <c r="M3749" t="b">
        <v>0</v>
      </c>
      <c r="N3749" s="11">
        <f t="shared" si="234"/>
        <v>1</v>
      </c>
      <c r="O3749" s="22">
        <f t="shared" si="232"/>
        <v>42164.299722222218</v>
      </c>
      <c r="P3749" s="18">
        <f t="shared" si="233"/>
        <v>42190.957638888889</v>
      </c>
      <c r="Q3749" t="s">
        <v>8271</v>
      </c>
      <c r="R3749" s="7">
        <f t="shared" si="235"/>
        <v>25</v>
      </c>
      <c r="S3749" s="12" t="s">
        <v>8316</v>
      </c>
      <c r="T3749" t="s">
        <v>8317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7">
        <v>5000</v>
      </c>
      <c r="E3750">
        <v>5176</v>
      </c>
      <c r="F3750" t="s">
        <v>8219</v>
      </c>
      <c r="G3750" t="s">
        <v>8224</v>
      </c>
      <c r="H3750" t="s">
        <v>8246</v>
      </c>
      <c r="I3750" s="9">
        <v>1455602340</v>
      </c>
      <c r="J3750">
        <v>1453827436</v>
      </c>
      <c r="K3750" t="b">
        <v>0</v>
      </c>
      <c r="L3750">
        <v>52</v>
      </c>
      <c r="M3750" t="b">
        <v>1</v>
      </c>
      <c r="N3750" s="11">
        <f t="shared" si="234"/>
        <v>103.52</v>
      </c>
      <c r="O3750" s="22">
        <f t="shared" si="232"/>
        <v>42395.706435185188</v>
      </c>
      <c r="P3750" s="18">
        <f t="shared" si="233"/>
        <v>42416.249305555553</v>
      </c>
      <c r="Q3750" t="s">
        <v>8305</v>
      </c>
      <c r="R3750" s="7">
        <f t="shared" si="235"/>
        <v>99.538461538461533</v>
      </c>
      <c r="S3750" s="12" t="s">
        <v>8316</v>
      </c>
      <c r="T3750" t="s">
        <v>8358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7">
        <v>500</v>
      </c>
      <c r="E3751">
        <v>525</v>
      </c>
      <c r="F3751" t="s">
        <v>8219</v>
      </c>
      <c r="G3751" t="s">
        <v>8224</v>
      </c>
      <c r="H3751" t="s">
        <v>8246</v>
      </c>
      <c r="I3751" s="9">
        <v>1461902340</v>
      </c>
      <c r="J3751">
        <v>1459220588</v>
      </c>
      <c r="K3751" t="b">
        <v>0</v>
      </c>
      <c r="L3751">
        <v>7</v>
      </c>
      <c r="M3751" t="b">
        <v>1</v>
      </c>
      <c r="N3751" s="11">
        <f t="shared" si="234"/>
        <v>105</v>
      </c>
      <c r="O3751" s="22">
        <f t="shared" si="232"/>
        <v>42458.127175925925</v>
      </c>
      <c r="P3751" s="18">
        <f t="shared" si="233"/>
        <v>42489.165972222225</v>
      </c>
      <c r="Q3751" t="s">
        <v>8305</v>
      </c>
      <c r="R3751" s="7">
        <f t="shared" si="235"/>
        <v>75</v>
      </c>
      <c r="S3751" s="12" t="s">
        <v>8316</v>
      </c>
      <c r="T3751" t="s">
        <v>8358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7">
        <v>6000</v>
      </c>
      <c r="E3752">
        <v>6027</v>
      </c>
      <c r="F3752" t="s">
        <v>8219</v>
      </c>
      <c r="G3752" t="s">
        <v>8224</v>
      </c>
      <c r="H3752" t="s">
        <v>8246</v>
      </c>
      <c r="I3752" s="9">
        <v>1423555140</v>
      </c>
      <c r="J3752">
        <v>1421105608</v>
      </c>
      <c r="K3752" t="b">
        <v>0</v>
      </c>
      <c r="L3752">
        <v>28</v>
      </c>
      <c r="M3752" t="b">
        <v>1</v>
      </c>
      <c r="N3752" s="11">
        <f t="shared" si="234"/>
        <v>100.44999999999999</v>
      </c>
      <c r="O3752" s="22">
        <f t="shared" si="232"/>
        <v>42016.981574074074</v>
      </c>
      <c r="P3752" s="18">
        <f t="shared" si="233"/>
        <v>42045.332638888889</v>
      </c>
      <c r="Q3752" t="s">
        <v>8305</v>
      </c>
      <c r="R3752" s="7">
        <f t="shared" si="235"/>
        <v>215.25</v>
      </c>
      <c r="S3752" s="12" t="s">
        <v>8316</v>
      </c>
      <c r="T3752" t="s">
        <v>8358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7">
        <v>1000</v>
      </c>
      <c r="E3753">
        <v>1326</v>
      </c>
      <c r="F3753" t="s">
        <v>8219</v>
      </c>
      <c r="G3753" t="s">
        <v>8224</v>
      </c>
      <c r="H3753" t="s">
        <v>8246</v>
      </c>
      <c r="I3753" s="9">
        <v>1459641073</v>
      </c>
      <c r="J3753">
        <v>1454460673</v>
      </c>
      <c r="K3753" t="b">
        <v>0</v>
      </c>
      <c r="L3753">
        <v>11</v>
      </c>
      <c r="M3753" t="b">
        <v>1</v>
      </c>
      <c r="N3753" s="11">
        <f t="shared" si="234"/>
        <v>132.6</v>
      </c>
      <c r="O3753" s="22">
        <f t="shared" si="232"/>
        <v>42403.035567129627</v>
      </c>
      <c r="P3753" s="18">
        <f t="shared" si="233"/>
        <v>42462.993900462956</v>
      </c>
      <c r="Q3753" t="s">
        <v>8305</v>
      </c>
      <c r="R3753" s="7">
        <f t="shared" si="235"/>
        <v>120.54545454545455</v>
      </c>
      <c r="S3753" s="12" t="s">
        <v>8316</v>
      </c>
      <c r="T3753" t="s">
        <v>8358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7">
        <v>500</v>
      </c>
      <c r="E3754">
        <v>565</v>
      </c>
      <c r="F3754" t="s">
        <v>8219</v>
      </c>
      <c r="G3754" t="s">
        <v>8225</v>
      </c>
      <c r="H3754" t="s">
        <v>8247</v>
      </c>
      <c r="I3754" s="9">
        <v>1476651600</v>
      </c>
      <c r="J3754">
        <v>1473189335</v>
      </c>
      <c r="K3754" t="b">
        <v>0</v>
      </c>
      <c r="L3754">
        <v>15</v>
      </c>
      <c r="M3754" t="b">
        <v>1</v>
      </c>
      <c r="N3754" s="11">
        <f t="shared" si="234"/>
        <v>112.99999999999999</v>
      </c>
      <c r="O3754" s="22">
        <f t="shared" si="232"/>
        <v>42619.802488425921</v>
      </c>
      <c r="P3754" s="18">
        <f t="shared" si="233"/>
        <v>42659.875</v>
      </c>
      <c r="Q3754" t="s">
        <v>8305</v>
      </c>
      <c r="R3754" s="7">
        <f t="shared" si="235"/>
        <v>37.666666666666664</v>
      </c>
      <c r="S3754" s="12" t="s">
        <v>8316</v>
      </c>
      <c r="T3754" t="s">
        <v>8358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7">
        <v>5000</v>
      </c>
      <c r="E3755">
        <v>5167</v>
      </c>
      <c r="F3755" t="s">
        <v>8219</v>
      </c>
      <c r="G3755" t="s">
        <v>8224</v>
      </c>
      <c r="H3755" t="s">
        <v>8246</v>
      </c>
      <c r="I3755" s="9">
        <v>1433289600</v>
      </c>
      <c r="J3755">
        <v>1430768800</v>
      </c>
      <c r="K3755" t="b">
        <v>0</v>
      </c>
      <c r="L3755">
        <v>30</v>
      </c>
      <c r="M3755" t="b">
        <v>1</v>
      </c>
      <c r="N3755" s="11">
        <f t="shared" si="234"/>
        <v>103.34</v>
      </c>
      <c r="O3755" s="22">
        <f t="shared" si="232"/>
        <v>42128.824074074073</v>
      </c>
      <c r="P3755" s="18">
        <f t="shared" si="233"/>
        <v>42158</v>
      </c>
      <c r="Q3755" t="s">
        <v>8305</v>
      </c>
      <c r="R3755" s="7">
        <f t="shared" si="235"/>
        <v>172.23333333333332</v>
      </c>
      <c r="S3755" s="12" t="s">
        <v>8316</v>
      </c>
      <c r="T3755" t="s">
        <v>8358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7">
        <v>2500</v>
      </c>
      <c r="E3756">
        <v>3000</v>
      </c>
      <c r="F3756" t="s">
        <v>8219</v>
      </c>
      <c r="G3756" t="s">
        <v>8224</v>
      </c>
      <c r="H3756" t="s">
        <v>8246</v>
      </c>
      <c r="I3756" s="9">
        <v>1406350740</v>
      </c>
      <c r="J3756">
        <v>1403125737</v>
      </c>
      <c r="K3756" t="b">
        <v>0</v>
      </c>
      <c r="L3756">
        <v>27</v>
      </c>
      <c r="M3756" t="b">
        <v>1</v>
      </c>
      <c r="N3756" s="11">
        <f t="shared" si="234"/>
        <v>120</v>
      </c>
      <c r="O3756" s="22">
        <f t="shared" si="232"/>
        <v>41808.881215277775</v>
      </c>
      <c r="P3756" s="18">
        <f t="shared" si="233"/>
        <v>41846.207638888889</v>
      </c>
      <c r="Q3756" t="s">
        <v>8305</v>
      </c>
      <c r="R3756" s="7">
        <f t="shared" si="235"/>
        <v>111.11111111111111</v>
      </c>
      <c r="S3756" s="12" t="s">
        <v>8316</v>
      </c>
      <c r="T3756" t="s">
        <v>8358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7">
        <v>550</v>
      </c>
      <c r="E3757">
        <v>713</v>
      </c>
      <c r="F3757" t="s">
        <v>8219</v>
      </c>
      <c r="G3757" t="s">
        <v>8225</v>
      </c>
      <c r="H3757" t="s">
        <v>8247</v>
      </c>
      <c r="I3757" s="9">
        <v>1460753307</v>
      </c>
      <c r="J3757">
        <v>1458161307</v>
      </c>
      <c r="K3757" t="b">
        <v>0</v>
      </c>
      <c r="L3757">
        <v>28</v>
      </c>
      <c r="M3757" t="b">
        <v>1</v>
      </c>
      <c r="N3757" s="11">
        <f t="shared" si="234"/>
        <v>129.63636363636363</v>
      </c>
      <c r="O3757" s="22">
        <f t="shared" si="232"/>
        <v>42445.866979166662</v>
      </c>
      <c r="P3757" s="18">
        <f t="shared" si="233"/>
        <v>42475.866979166662</v>
      </c>
      <c r="Q3757" t="s">
        <v>8305</v>
      </c>
      <c r="R3757" s="7">
        <f t="shared" si="235"/>
        <v>25.464285714285715</v>
      </c>
      <c r="S3757" s="12" t="s">
        <v>8316</v>
      </c>
      <c r="T3757" t="s">
        <v>8358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7">
        <v>4500</v>
      </c>
      <c r="E3758">
        <v>4550</v>
      </c>
      <c r="F3758" t="s">
        <v>8219</v>
      </c>
      <c r="G3758" t="s">
        <v>8224</v>
      </c>
      <c r="H3758" t="s">
        <v>8246</v>
      </c>
      <c r="I3758" s="9">
        <v>1402515198</v>
      </c>
      <c r="J3758">
        <v>1399923198</v>
      </c>
      <c r="K3758" t="b">
        <v>0</v>
      </c>
      <c r="L3758">
        <v>17</v>
      </c>
      <c r="M3758" t="b">
        <v>1</v>
      </c>
      <c r="N3758" s="11">
        <f t="shared" si="234"/>
        <v>101.11111111111111</v>
      </c>
      <c r="O3758" s="22">
        <f t="shared" si="232"/>
        <v>41771.814791666664</v>
      </c>
      <c r="P3758" s="18">
        <f t="shared" si="233"/>
        <v>41801.814791666664</v>
      </c>
      <c r="Q3758" t="s">
        <v>8305</v>
      </c>
      <c r="R3758" s="7">
        <f t="shared" si="235"/>
        <v>267.64705882352939</v>
      </c>
      <c r="S3758" s="12" t="s">
        <v>8316</v>
      </c>
      <c r="T3758" t="s">
        <v>8358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7">
        <v>3500</v>
      </c>
      <c r="E3759">
        <v>3798</v>
      </c>
      <c r="F3759" t="s">
        <v>8219</v>
      </c>
      <c r="G3759" t="s">
        <v>8224</v>
      </c>
      <c r="H3759" t="s">
        <v>8246</v>
      </c>
      <c r="I3759" s="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>
        <f t="shared" si="234"/>
        <v>108.51428571428572</v>
      </c>
      <c r="O3759" s="22">
        <f t="shared" si="232"/>
        <v>41954.850868055553</v>
      </c>
      <c r="P3759" s="18">
        <f t="shared" si="233"/>
        <v>41974.850868055553</v>
      </c>
      <c r="Q3759" t="s">
        <v>8305</v>
      </c>
      <c r="R3759" s="7">
        <f t="shared" si="235"/>
        <v>75.959999999999994</v>
      </c>
      <c r="S3759" s="12" t="s">
        <v>8316</v>
      </c>
      <c r="T3759" t="s">
        <v>8358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7">
        <v>1500</v>
      </c>
      <c r="E3760">
        <v>1535</v>
      </c>
      <c r="F3760" t="s">
        <v>8219</v>
      </c>
      <c r="G3760" t="s">
        <v>8224</v>
      </c>
      <c r="H3760" t="s">
        <v>8246</v>
      </c>
      <c r="I3760" s="9">
        <v>1400475600</v>
      </c>
      <c r="J3760">
        <v>1397819938</v>
      </c>
      <c r="K3760" t="b">
        <v>0</v>
      </c>
      <c r="L3760">
        <v>26</v>
      </c>
      <c r="M3760" t="b">
        <v>1</v>
      </c>
      <c r="N3760" s="11">
        <f t="shared" si="234"/>
        <v>102.33333333333334</v>
      </c>
      <c r="O3760" s="22">
        <f t="shared" si="232"/>
        <v>41747.471504629626</v>
      </c>
      <c r="P3760" s="18">
        <f t="shared" si="233"/>
        <v>41778.208333333336</v>
      </c>
      <c r="Q3760" t="s">
        <v>8305</v>
      </c>
      <c r="R3760" s="7">
        <f t="shared" si="235"/>
        <v>59.03846153846154</v>
      </c>
      <c r="S3760" s="12" t="s">
        <v>8316</v>
      </c>
      <c r="T3760" t="s">
        <v>8358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7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9">
        <v>1440556553</v>
      </c>
      <c r="J3761">
        <v>1435372553</v>
      </c>
      <c r="K3761" t="b">
        <v>0</v>
      </c>
      <c r="L3761">
        <v>88</v>
      </c>
      <c r="M3761" t="b">
        <v>1</v>
      </c>
      <c r="N3761" s="11">
        <f t="shared" si="234"/>
        <v>110.24425000000002</v>
      </c>
      <c r="O3761" s="22">
        <f t="shared" si="232"/>
        <v>42182.108252314814</v>
      </c>
      <c r="P3761" s="18">
        <f t="shared" si="233"/>
        <v>42242.108252314814</v>
      </c>
      <c r="Q3761" t="s">
        <v>8305</v>
      </c>
      <c r="R3761" s="7">
        <f t="shared" si="235"/>
        <v>50.111022727272733</v>
      </c>
      <c r="S3761" s="12" t="s">
        <v>8316</v>
      </c>
      <c r="T3761" t="s">
        <v>8358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7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9">
        <v>1399293386</v>
      </c>
      <c r="J3762">
        <v>1397133386</v>
      </c>
      <c r="K3762" t="b">
        <v>0</v>
      </c>
      <c r="L3762">
        <v>91</v>
      </c>
      <c r="M3762" t="b">
        <v>1</v>
      </c>
      <c r="N3762" s="11">
        <f t="shared" si="234"/>
        <v>101.0154</v>
      </c>
      <c r="O3762" s="22">
        <f t="shared" si="232"/>
        <v>41739.525300925925</v>
      </c>
      <c r="P3762" s="18">
        <f t="shared" si="233"/>
        <v>41764.525300925925</v>
      </c>
      <c r="Q3762" t="s">
        <v>8305</v>
      </c>
      <c r="R3762" s="7">
        <f t="shared" si="235"/>
        <v>55.502967032967035</v>
      </c>
      <c r="S3762" s="12" t="s">
        <v>8316</v>
      </c>
      <c r="T3762" t="s">
        <v>8358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7">
        <v>500</v>
      </c>
      <c r="E3763">
        <v>500</v>
      </c>
      <c r="F3763" t="s">
        <v>8219</v>
      </c>
      <c r="G3763" t="s">
        <v>8225</v>
      </c>
      <c r="H3763" t="s">
        <v>8247</v>
      </c>
      <c r="I3763" s="9">
        <v>1439247600</v>
      </c>
      <c r="J3763">
        <v>1434625937</v>
      </c>
      <c r="K3763" t="b">
        <v>0</v>
      </c>
      <c r="L3763">
        <v>3</v>
      </c>
      <c r="M3763" t="b">
        <v>1</v>
      </c>
      <c r="N3763" s="11">
        <f t="shared" si="234"/>
        <v>100</v>
      </c>
      <c r="O3763" s="22">
        <f t="shared" si="232"/>
        <v>42173.466863425929</v>
      </c>
      <c r="P3763" s="18">
        <f t="shared" si="233"/>
        <v>42226.958333333328</v>
      </c>
      <c r="Q3763" t="s">
        <v>8305</v>
      </c>
      <c r="R3763" s="7">
        <f t="shared" si="235"/>
        <v>166.66666666666666</v>
      </c>
      <c r="S3763" s="12" t="s">
        <v>8316</v>
      </c>
      <c r="T3763" t="s">
        <v>8358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7">
        <v>1250</v>
      </c>
      <c r="E3764">
        <v>1328</v>
      </c>
      <c r="F3764" t="s">
        <v>8219</v>
      </c>
      <c r="G3764" t="s">
        <v>8225</v>
      </c>
      <c r="H3764" t="s">
        <v>8247</v>
      </c>
      <c r="I3764" s="9">
        <v>1438543889</v>
      </c>
      <c r="J3764">
        <v>1436383889</v>
      </c>
      <c r="K3764" t="b">
        <v>0</v>
      </c>
      <c r="L3764">
        <v>28</v>
      </c>
      <c r="M3764" t="b">
        <v>1</v>
      </c>
      <c r="N3764" s="11">
        <f t="shared" si="234"/>
        <v>106.24</v>
      </c>
      <c r="O3764" s="22">
        <f t="shared" si="232"/>
        <v>42193.813530092593</v>
      </c>
      <c r="P3764" s="18">
        <f t="shared" si="233"/>
        <v>42218.813530092593</v>
      </c>
      <c r="Q3764" t="s">
        <v>8305</v>
      </c>
      <c r="R3764" s="7">
        <f t="shared" si="235"/>
        <v>47.428571428571431</v>
      </c>
      <c r="S3764" s="12" t="s">
        <v>8316</v>
      </c>
      <c r="T3764" t="s">
        <v>8358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7">
        <v>5000</v>
      </c>
      <c r="E3765">
        <v>5000</v>
      </c>
      <c r="F3765" t="s">
        <v>8219</v>
      </c>
      <c r="G3765" t="s">
        <v>8224</v>
      </c>
      <c r="H3765" t="s">
        <v>8246</v>
      </c>
      <c r="I3765" s="9">
        <v>1427907626</v>
      </c>
      <c r="J3765">
        <v>1425319226</v>
      </c>
      <c r="K3765" t="b">
        <v>0</v>
      </c>
      <c r="L3765">
        <v>77</v>
      </c>
      <c r="M3765" t="b">
        <v>1</v>
      </c>
      <c r="N3765" s="11">
        <f t="shared" si="234"/>
        <v>100</v>
      </c>
      <c r="O3765" s="22">
        <f t="shared" si="232"/>
        <v>42065.750300925924</v>
      </c>
      <c r="P3765" s="18">
        <f t="shared" si="233"/>
        <v>42095.708634259259</v>
      </c>
      <c r="Q3765" t="s">
        <v>8305</v>
      </c>
      <c r="R3765" s="7">
        <f t="shared" si="235"/>
        <v>64.935064935064929</v>
      </c>
      <c r="S3765" s="12" t="s">
        <v>8316</v>
      </c>
      <c r="T3765" t="s">
        <v>8358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7">
        <v>1500</v>
      </c>
      <c r="E3766">
        <v>1500</v>
      </c>
      <c r="F3766" t="s">
        <v>8219</v>
      </c>
      <c r="G3766" t="s">
        <v>8224</v>
      </c>
      <c r="H3766" t="s">
        <v>8246</v>
      </c>
      <c r="I3766" s="9">
        <v>1464482160</v>
      </c>
      <c r="J3766">
        <v>1462824832</v>
      </c>
      <c r="K3766" t="b">
        <v>0</v>
      </c>
      <c r="L3766">
        <v>27</v>
      </c>
      <c r="M3766" t="b">
        <v>1</v>
      </c>
      <c r="N3766" s="11">
        <f t="shared" si="234"/>
        <v>100</v>
      </c>
      <c r="O3766" s="22">
        <f t="shared" si="232"/>
        <v>42499.842962962968</v>
      </c>
      <c r="P3766" s="18">
        <f t="shared" si="233"/>
        <v>42519.024999999994</v>
      </c>
      <c r="Q3766" t="s">
        <v>8305</v>
      </c>
      <c r="R3766" s="7">
        <f t="shared" si="235"/>
        <v>55.555555555555557</v>
      </c>
      <c r="S3766" s="12" t="s">
        <v>8316</v>
      </c>
      <c r="T3766" t="s">
        <v>8358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7">
        <v>7000</v>
      </c>
      <c r="E3767">
        <v>7942</v>
      </c>
      <c r="F3767" t="s">
        <v>8219</v>
      </c>
      <c r="G3767" t="s">
        <v>8224</v>
      </c>
      <c r="H3767" t="s">
        <v>8246</v>
      </c>
      <c r="I3767" s="9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>
        <f t="shared" si="234"/>
        <v>113.45714285714286</v>
      </c>
      <c r="O3767" s="22">
        <f t="shared" si="232"/>
        <v>41820.776412037041</v>
      </c>
      <c r="P3767" s="18">
        <f t="shared" si="233"/>
        <v>41850.776412037041</v>
      </c>
      <c r="Q3767" t="s">
        <v>8305</v>
      </c>
      <c r="R3767" s="7">
        <f t="shared" si="235"/>
        <v>74.224299065420567</v>
      </c>
      <c r="S3767" s="12" t="s">
        <v>8316</v>
      </c>
      <c r="T3767" t="s">
        <v>8358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7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9">
        <v>1404360045</v>
      </c>
      <c r="J3768">
        <v>1401336045</v>
      </c>
      <c r="K3768" t="b">
        <v>0</v>
      </c>
      <c r="L3768">
        <v>96</v>
      </c>
      <c r="M3768" t="b">
        <v>1</v>
      </c>
      <c r="N3768" s="11">
        <f t="shared" si="234"/>
        <v>102.65010000000001</v>
      </c>
      <c r="O3768" s="22">
        <f t="shared" si="232"/>
        <v>41788.167187500003</v>
      </c>
      <c r="P3768" s="18">
        <f t="shared" si="233"/>
        <v>41823.167187500003</v>
      </c>
      <c r="Q3768" t="s">
        <v>8305</v>
      </c>
      <c r="R3768" s="7">
        <f t="shared" si="235"/>
        <v>106.9271875</v>
      </c>
      <c r="S3768" s="12" t="s">
        <v>8316</v>
      </c>
      <c r="T3768" t="s">
        <v>8358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7">
        <v>2000</v>
      </c>
      <c r="E3769">
        <v>2335</v>
      </c>
      <c r="F3769" t="s">
        <v>8219</v>
      </c>
      <c r="G3769" t="s">
        <v>8224</v>
      </c>
      <c r="H3769" t="s">
        <v>8246</v>
      </c>
      <c r="I3769" s="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>
        <f t="shared" si="234"/>
        <v>116.75</v>
      </c>
      <c r="O3769" s="22">
        <f t="shared" si="232"/>
        <v>42050.019641203704</v>
      </c>
      <c r="P3769" s="18">
        <f t="shared" si="233"/>
        <v>42064.207638888889</v>
      </c>
      <c r="Q3769" t="s">
        <v>8305</v>
      </c>
      <c r="R3769" s="7">
        <f t="shared" si="235"/>
        <v>41.696428571428569</v>
      </c>
      <c r="S3769" s="12" t="s">
        <v>8316</v>
      </c>
      <c r="T3769" t="s">
        <v>8358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7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9">
        <v>1402594090</v>
      </c>
      <c r="J3770">
        <v>1400002090</v>
      </c>
      <c r="K3770" t="b">
        <v>0</v>
      </c>
      <c r="L3770">
        <v>58</v>
      </c>
      <c r="M3770" t="b">
        <v>1</v>
      </c>
      <c r="N3770" s="11">
        <f t="shared" si="234"/>
        <v>107.65274999999998</v>
      </c>
      <c r="O3770" s="22">
        <f t="shared" si="232"/>
        <v>41772.727893518517</v>
      </c>
      <c r="P3770" s="18">
        <f t="shared" si="233"/>
        <v>41802.727893518517</v>
      </c>
      <c r="Q3770" t="s">
        <v>8305</v>
      </c>
      <c r="R3770" s="7">
        <f t="shared" si="235"/>
        <v>74.243275862068955</v>
      </c>
      <c r="S3770" s="12" t="s">
        <v>8316</v>
      </c>
      <c r="T3770" t="s">
        <v>8358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7">
        <v>1100</v>
      </c>
      <c r="E3771">
        <v>1100</v>
      </c>
      <c r="F3771" t="s">
        <v>8219</v>
      </c>
      <c r="G3771" t="s">
        <v>8224</v>
      </c>
      <c r="H3771" t="s">
        <v>8246</v>
      </c>
      <c r="I3771" s="9">
        <v>1460730079</v>
      </c>
      <c r="J3771">
        <v>1458138079</v>
      </c>
      <c r="K3771" t="b">
        <v>0</v>
      </c>
      <c r="L3771">
        <v>15</v>
      </c>
      <c r="M3771" t="b">
        <v>1</v>
      </c>
      <c r="N3771" s="11">
        <f t="shared" si="234"/>
        <v>100</v>
      </c>
      <c r="O3771" s="22">
        <f t="shared" si="232"/>
        <v>42445.598136574074</v>
      </c>
      <c r="P3771" s="18">
        <f t="shared" si="233"/>
        <v>42475.598136574074</v>
      </c>
      <c r="Q3771" t="s">
        <v>8305</v>
      </c>
      <c r="R3771" s="7">
        <f t="shared" si="235"/>
        <v>73.333333333333329</v>
      </c>
      <c r="S3771" s="12" t="s">
        <v>8316</v>
      </c>
      <c r="T3771" t="s">
        <v>8358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7">
        <v>2000</v>
      </c>
      <c r="E3772">
        <v>2000</v>
      </c>
      <c r="F3772" t="s">
        <v>8219</v>
      </c>
      <c r="G3772" t="s">
        <v>8225</v>
      </c>
      <c r="H3772" t="s">
        <v>8247</v>
      </c>
      <c r="I3772" s="9">
        <v>1434234010</v>
      </c>
      <c r="J3772">
        <v>1431642010</v>
      </c>
      <c r="K3772" t="b">
        <v>0</v>
      </c>
      <c r="L3772">
        <v>20</v>
      </c>
      <c r="M3772" t="b">
        <v>1</v>
      </c>
      <c r="N3772" s="11">
        <f t="shared" si="234"/>
        <v>100</v>
      </c>
      <c r="O3772" s="22">
        <f t="shared" si="232"/>
        <v>42138.930671296301</v>
      </c>
      <c r="P3772" s="18">
        <f t="shared" si="233"/>
        <v>42168.930671296301</v>
      </c>
      <c r="Q3772" t="s">
        <v>8305</v>
      </c>
      <c r="R3772" s="7">
        <f t="shared" si="235"/>
        <v>100</v>
      </c>
      <c r="S3772" s="12" t="s">
        <v>8316</v>
      </c>
      <c r="T3772" t="s">
        <v>8358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7">
        <v>1000</v>
      </c>
      <c r="E3773">
        <v>1460</v>
      </c>
      <c r="F3773" t="s">
        <v>8219</v>
      </c>
      <c r="G3773" t="s">
        <v>8224</v>
      </c>
      <c r="H3773" t="s">
        <v>8246</v>
      </c>
      <c r="I3773" s="9">
        <v>1463529600</v>
      </c>
      <c r="J3773">
        <v>1462307652</v>
      </c>
      <c r="K3773" t="b">
        <v>0</v>
      </c>
      <c r="L3773">
        <v>38</v>
      </c>
      <c r="M3773" t="b">
        <v>1</v>
      </c>
      <c r="N3773" s="11">
        <f t="shared" si="234"/>
        <v>146</v>
      </c>
      <c r="O3773" s="22">
        <f t="shared" si="232"/>
        <v>42493.857083333336</v>
      </c>
      <c r="P3773" s="18">
        <f t="shared" si="233"/>
        <v>42508</v>
      </c>
      <c r="Q3773" t="s">
        <v>8305</v>
      </c>
      <c r="R3773" s="7">
        <f t="shared" si="235"/>
        <v>38.421052631578945</v>
      </c>
      <c r="S3773" s="12" t="s">
        <v>8316</v>
      </c>
      <c r="T3773" t="s">
        <v>8358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7">
        <v>5000</v>
      </c>
      <c r="E3774">
        <v>5510</v>
      </c>
      <c r="F3774" t="s">
        <v>8219</v>
      </c>
      <c r="G3774" t="s">
        <v>8224</v>
      </c>
      <c r="H3774" t="s">
        <v>8246</v>
      </c>
      <c r="I3774" s="9">
        <v>1480399200</v>
      </c>
      <c r="J3774">
        <v>1478616506</v>
      </c>
      <c r="K3774" t="b">
        <v>0</v>
      </c>
      <c r="L3774">
        <v>33</v>
      </c>
      <c r="M3774" t="b">
        <v>1</v>
      </c>
      <c r="N3774" s="11">
        <f t="shared" si="234"/>
        <v>110.2</v>
      </c>
      <c r="O3774" s="22">
        <f t="shared" si="232"/>
        <v>42682.616967592592</v>
      </c>
      <c r="P3774" s="18">
        <f t="shared" si="233"/>
        <v>42703.25</v>
      </c>
      <c r="Q3774" t="s">
        <v>8305</v>
      </c>
      <c r="R3774" s="7">
        <f t="shared" si="235"/>
        <v>166.96969696969697</v>
      </c>
      <c r="S3774" s="12" t="s">
        <v>8316</v>
      </c>
      <c r="T3774" t="s">
        <v>8358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7">
        <v>5000</v>
      </c>
      <c r="E3775">
        <v>5410</v>
      </c>
      <c r="F3775" t="s">
        <v>8219</v>
      </c>
      <c r="G3775" t="s">
        <v>8224</v>
      </c>
      <c r="H3775" t="s">
        <v>8246</v>
      </c>
      <c r="I3775" s="9">
        <v>1479175680</v>
      </c>
      <c r="J3775">
        <v>1476317247</v>
      </c>
      <c r="K3775" t="b">
        <v>0</v>
      </c>
      <c r="L3775">
        <v>57</v>
      </c>
      <c r="M3775" t="b">
        <v>1</v>
      </c>
      <c r="N3775" s="11">
        <f t="shared" si="234"/>
        <v>108.2</v>
      </c>
      <c r="O3775" s="22">
        <f t="shared" si="232"/>
        <v>42656.005173611105</v>
      </c>
      <c r="P3775" s="18">
        <f t="shared" si="233"/>
        <v>42689.088888888888</v>
      </c>
      <c r="Q3775" t="s">
        <v>8305</v>
      </c>
      <c r="R3775" s="7">
        <f t="shared" si="235"/>
        <v>94.912280701754383</v>
      </c>
      <c r="S3775" s="12" t="s">
        <v>8316</v>
      </c>
      <c r="T3775" t="s">
        <v>8358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7">
        <v>2500</v>
      </c>
      <c r="E3776">
        <v>2500</v>
      </c>
      <c r="F3776" t="s">
        <v>8219</v>
      </c>
      <c r="G3776" t="s">
        <v>8229</v>
      </c>
      <c r="H3776" t="s">
        <v>8251</v>
      </c>
      <c r="I3776" s="9">
        <v>1428606055</v>
      </c>
      <c r="J3776">
        <v>1427223655</v>
      </c>
      <c r="K3776" t="b">
        <v>0</v>
      </c>
      <c r="L3776">
        <v>25</v>
      </c>
      <c r="M3776" t="b">
        <v>1</v>
      </c>
      <c r="N3776" s="11">
        <f t="shared" si="234"/>
        <v>100</v>
      </c>
      <c r="O3776" s="22">
        <f t="shared" si="232"/>
        <v>42087.792303240742</v>
      </c>
      <c r="P3776" s="18">
        <f t="shared" si="233"/>
        <v>42103.792303240742</v>
      </c>
      <c r="Q3776" t="s">
        <v>8305</v>
      </c>
      <c r="R3776" s="7">
        <f t="shared" si="235"/>
        <v>100</v>
      </c>
      <c r="S3776" s="12" t="s">
        <v>8316</v>
      </c>
      <c r="T3776" t="s">
        <v>8358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7">
        <v>2000</v>
      </c>
      <c r="E3777">
        <v>2005</v>
      </c>
      <c r="F3777" t="s">
        <v>8219</v>
      </c>
      <c r="G3777" t="s">
        <v>8224</v>
      </c>
      <c r="H3777" t="s">
        <v>8246</v>
      </c>
      <c r="I3777" s="9">
        <v>1428552000</v>
      </c>
      <c r="J3777">
        <v>1426199843</v>
      </c>
      <c r="K3777" t="b">
        <v>0</v>
      </c>
      <c r="L3777">
        <v>14</v>
      </c>
      <c r="M3777" t="b">
        <v>1</v>
      </c>
      <c r="N3777" s="11">
        <f t="shared" si="234"/>
        <v>100.25</v>
      </c>
      <c r="O3777" s="22">
        <f t="shared" si="232"/>
        <v>42075.942627314813</v>
      </c>
      <c r="P3777" s="18">
        <f t="shared" si="233"/>
        <v>42103.166666666672</v>
      </c>
      <c r="Q3777" t="s">
        <v>8305</v>
      </c>
      <c r="R3777" s="7">
        <f t="shared" si="235"/>
        <v>143.21428571428572</v>
      </c>
      <c r="S3777" s="12" t="s">
        <v>8316</v>
      </c>
      <c r="T3777" t="s">
        <v>8358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7">
        <v>8000</v>
      </c>
      <c r="E3778">
        <v>8537</v>
      </c>
      <c r="F3778" t="s">
        <v>8219</v>
      </c>
      <c r="G3778" t="s">
        <v>8224</v>
      </c>
      <c r="H3778" t="s">
        <v>8246</v>
      </c>
      <c r="I3778" s="9">
        <v>1406854800</v>
      </c>
      <c r="J3778">
        <v>1403599778</v>
      </c>
      <c r="K3778" t="b">
        <v>0</v>
      </c>
      <c r="L3778">
        <v>94</v>
      </c>
      <c r="M3778" t="b">
        <v>1</v>
      </c>
      <c r="N3778" s="11">
        <f t="shared" si="234"/>
        <v>106.71250000000001</v>
      </c>
      <c r="O3778" s="22">
        <f t="shared" ref="O3778:O3841" si="236">(((J3778/60)/60)/24)+DATE(1970,1,1)</f>
        <v>41814.367800925924</v>
      </c>
      <c r="P3778" s="18">
        <f t="shared" ref="P3778:P3841" si="237">(((I3778/60)/60)/24)+DATE(1970,1,1)</f>
        <v>41852.041666666664</v>
      </c>
      <c r="Q3778" t="s">
        <v>8305</v>
      </c>
      <c r="R3778" s="7">
        <f t="shared" si="235"/>
        <v>90.819148936170208</v>
      </c>
      <c r="S3778" s="12" t="s">
        <v>8316</v>
      </c>
      <c r="T3778" t="s">
        <v>8358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7">
        <v>2000</v>
      </c>
      <c r="E3779">
        <v>2864</v>
      </c>
      <c r="F3779" t="s">
        <v>8219</v>
      </c>
      <c r="G3779" t="s">
        <v>8224</v>
      </c>
      <c r="H3779" t="s">
        <v>8246</v>
      </c>
      <c r="I3779" s="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>
        <f t="shared" ref="N3779:N3842" si="238">E3779/D3779*100</f>
        <v>143.19999999999999</v>
      </c>
      <c r="O3779" s="22">
        <f t="shared" si="236"/>
        <v>41887.111354166671</v>
      </c>
      <c r="P3779" s="18">
        <f t="shared" si="237"/>
        <v>41909.166666666664</v>
      </c>
      <c r="Q3779" t="s">
        <v>8305</v>
      </c>
      <c r="R3779" s="7">
        <f t="shared" ref="R3779:R3842" si="239">E3779/L3779</f>
        <v>48.542372881355931</v>
      </c>
      <c r="S3779" s="12" t="s">
        <v>8316</v>
      </c>
      <c r="T3779" t="s">
        <v>8358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7">
        <v>2400</v>
      </c>
      <c r="E3780">
        <v>2521</v>
      </c>
      <c r="F3780" t="s">
        <v>8219</v>
      </c>
      <c r="G3780" t="s">
        <v>8224</v>
      </c>
      <c r="H3780" t="s">
        <v>8246</v>
      </c>
      <c r="I3780" s="9">
        <v>1423942780</v>
      </c>
      <c r="J3780">
        <v>1418758780</v>
      </c>
      <c r="K3780" t="b">
        <v>0</v>
      </c>
      <c r="L3780">
        <v>36</v>
      </c>
      <c r="M3780" t="b">
        <v>1</v>
      </c>
      <c r="N3780" s="11">
        <f t="shared" si="238"/>
        <v>105.04166666666667</v>
      </c>
      <c r="O3780" s="22">
        <f t="shared" si="236"/>
        <v>41989.819212962961</v>
      </c>
      <c r="P3780" s="18">
        <f t="shared" si="237"/>
        <v>42049.819212962961</v>
      </c>
      <c r="Q3780" t="s">
        <v>8305</v>
      </c>
      <c r="R3780" s="7">
        <f t="shared" si="239"/>
        <v>70.027777777777771</v>
      </c>
      <c r="S3780" s="12" t="s">
        <v>8316</v>
      </c>
      <c r="T3780" t="s">
        <v>8358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7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9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>
        <f t="shared" si="238"/>
        <v>103.98</v>
      </c>
      <c r="O3781" s="22">
        <f t="shared" si="236"/>
        <v>42425.735416666663</v>
      </c>
      <c r="P3781" s="18">
        <f t="shared" si="237"/>
        <v>42455.693750000006</v>
      </c>
      <c r="Q3781" t="s">
        <v>8305</v>
      </c>
      <c r="R3781" s="7">
        <f t="shared" si="239"/>
        <v>135.62608695652173</v>
      </c>
      <c r="S3781" s="12" t="s">
        <v>8316</v>
      </c>
      <c r="T3781" t="s">
        <v>8358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7">
        <v>2500</v>
      </c>
      <c r="E3782">
        <v>3000</v>
      </c>
      <c r="F3782" t="s">
        <v>8219</v>
      </c>
      <c r="G3782" t="s">
        <v>8224</v>
      </c>
      <c r="H3782" t="s">
        <v>8246</v>
      </c>
      <c r="I3782" s="9">
        <v>1436817960</v>
      </c>
      <c r="J3782">
        <v>1433999785</v>
      </c>
      <c r="K3782" t="b">
        <v>0</v>
      </c>
      <c r="L3782">
        <v>30</v>
      </c>
      <c r="M3782" t="b">
        <v>1</v>
      </c>
      <c r="N3782" s="11">
        <f t="shared" si="238"/>
        <v>120</v>
      </c>
      <c r="O3782" s="22">
        <f t="shared" si="236"/>
        <v>42166.219733796301</v>
      </c>
      <c r="P3782" s="18">
        <f t="shared" si="237"/>
        <v>42198.837499999994</v>
      </c>
      <c r="Q3782" t="s">
        <v>8305</v>
      </c>
      <c r="R3782" s="7">
        <f t="shared" si="239"/>
        <v>100</v>
      </c>
      <c r="S3782" s="12" t="s">
        <v>8316</v>
      </c>
      <c r="T3782" t="s">
        <v>8358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7">
        <v>4500</v>
      </c>
      <c r="E3783">
        <v>4935</v>
      </c>
      <c r="F3783" t="s">
        <v>8219</v>
      </c>
      <c r="G3783" t="s">
        <v>8224</v>
      </c>
      <c r="H3783" t="s">
        <v>8246</v>
      </c>
      <c r="I3783" s="9">
        <v>1410210685</v>
      </c>
      <c r="J3783">
        <v>1408050685</v>
      </c>
      <c r="K3783" t="b">
        <v>0</v>
      </c>
      <c r="L3783">
        <v>52</v>
      </c>
      <c r="M3783" t="b">
        <v>1</v>
      </c>
      <c r="N3783" s="11">
        <f t="shared" si="238"/>
        <v>109.66666666666667</v>
      </c>
      <c r="O3783" s="22">
        <f t="shared" si="236"/>
        <v>41865.882928240739</v>
      </c>
      <c r="P3783" s="18">
        <f t="shared" si="237"/>
        <v>41890.882928240739</v>
      </c>
      <c r="Q3783" t="s">
        <v>8305</v>
      </c>
      <c r="R3783" s="7">
        <f t="shared" si="239"/>
        <v>94.90384615384616</v>
      </c>
      <c r="S3783" s="12" t="s">
        <v>8316</v>
      </c>
      <c r="T3783" t="s">
        <v>8358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7">
        <v>2000</v>
      </c>
      <c r="E3784">
        <v>2035</v>
      </c>
      <c r="F3784" t="s">
        <v>8219</v>
      </c>
      <c r="G3784" t="s">
        <v>8225</v>
      </c>
      <c r="H3784" t="s">
        <v>8247</v>
      </c>
      <c r="I3784" s="9">
        <v>1469401200</v>
      </c>
      <c r="J3784">
        <v>1466887297</v>
      </c>
      <c r="K3784" t="b">
        <v>0</v>
      </c>
      <c r="L3784">
        <v>27</v>
      </c>
      <c r="M3784" t="b">
        <v>1</v>
      </c>
      <c r="N3784" s="11">
        <f t="shared" si="238"/>
        <v>101.75</v>
      </c>
      <c r="O3784" s="22">
        <f t="shared" si="236"/>
        <v>42546.862233796302</v>
      </c>
      <c r="P3784" s="18">
        <f t="shared" si="237"/>
        <v>42575.958333333328</v>
      </c>
      <c r="Q3784" t="s">
        <v>8305</v>
      </c>
      <c r="R3784" s="7">
        <f t="shared" si="239"/>
        <v>75.370370370370367</v>
      </c>
      <c r="S3784" s="12" t="s">
        <v>8316</v>
      </c>
      <c r="T3784" t="s">
        <v>8358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7">
        <v>1200</v>
      </c>
      <c r="E3785">
        <v>1547</v>
      </c>
      <c r="F3785" t="s">
        <v>8219</v>
      </c>
      <c r="G3785" t="s">
        <v>8224</v>
      </c>
      <c r="H3785" t="s">
        <v>8246</v>
      </c>
      <c r="I3785" s="9">
        <v>1458057600</v>
      </c>
      <c r="J3785">
        <v>1455938520</v>
      </c>
      <c r="K3785" t="b">
        <v>0</v>
      </c>
      <c r="L3785">
        <v>24</v>
      </c>
      <c r="M3785" t="b">
        <v>1</v>
      </c>
      <c r="N3785" s="11">
        <f t="shared" si="238"/>
        <v>128.91666666666666</v>
      </c>
      <c r="O3785" s="22">
        <f t="shared" si="236"/>
        <v>42420.140277777777</v>
      </c>
      <c r="P3785" s="18">
        <f t="shared" si="237"/>
        <v>42444.666666666672</v>
      </c>
      <c r="Q3785" t="s">
        <v>8305</v>
      </c>
      <c r="R3785" s="7">
        <f t="shared" si="239"/>
        <v>64.458333333333329</v>
      </c>
      <c r="S3785" s="12" t="s">
        <v>8316</v>
      </c>
      <c r="T3785" t="s">
        <v>8358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7">
        <v>1000</v>
      </c>
      <c r="E3786">
        <v>1150</v>
      </c>
      <c r="F3786" t="s">
        <v>8219</v>
      </c>
      <c r="G3786" t="s">
        <v>8229</v>
      </c>
      <c r="H3786" t="s">
        <v>8251</v>
      </c>
      <c r="I3786" s="9">
        <v>1468193532</v>
      </c>
      <c r="J3786">
        <v>1465601532</v>
      </c>
      <c r="K3786" t="b">
        <v>0</v>
      </c>
      <c r="L3786">
        <v>10</v>
      </c>
      <c r="M3786" t="b">
        <v>1</v>
      </c>
      <c r="N3786" s="11">
        <f t="shared" si="238"/>
        <v>114.99999999999999</v>
      </c>
      <c r="O3786" s="22">
        <f t="shared" si="236"/>
        <v>42531.980694444443</v>
      </c>
      <c r="P3786" s="18">
        <f t="shared" si="237"/>
        <v>42561.980694444443</v>
      </c>
      <c r="Q3786" t="s">
        <v>8305</v>
      </c>
      <c r="R3786" s="7">
        <f t="shared" si="239"/>
        <v>115</v>
      </c>
      <c r="S3786" s="12" t="s">
        <v>8316</v>
      </c>
      <c r="T3786" t="s">
        <v>8358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7">
        <v>2000</v>
      </c>
      <c r="E3787">
        <v>3015</v>
      </c>
      <c r="F3787" t="s">
        <v>8219</v>
      </c>
      <c r="G3787" t="s">
        <v>8225</v>
      </c>
      <c r="H3787" t="s">
        <v>8247</v>
      </c>
      <c r="I3787" s="9">
        <v>1470132180</v>
      </c>
      <c r="J3787">
        <v>1467040769</v>
      </c>
      <c r="K3787" t="b">
        <v>0</v>
      </c>
      <c r="L3787">
        <v>30</v>
      </c>
      <c r="M3787" t="b">
        <v>1</v>
      </c>
      <c r="N3787" s="11">
        <f t="shared" si="238"/>
        <v>150.75</v>
      </c>
      <c r="O3787" s="22">
        <f t="shared" si="236"/>
        <v>42548.63853009259</v>
      </c>
      <c r="P3787" s="18">
        <f t="shared" si="237"/>
        <v>42584.418749999997</v>
      </c>
      <c r="Q3787" t="s">
        <v>8305</v>
      </c>
      <c r="R3787" s="7">
        <f t="shared" si="239"/>
        <v>100.5</v>
      </c>
      <c r="S3787" s="12" t="s">
        <v>8316</v>
      </c>
      <c r="T3787" t="s">
        <v>8358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7">
        <v>6000</v>
      </c>
      <c r="E3788">
        <v>6658</v>
      </c>
      <c r="F3788" t="s">
        <v>8219</v>
      </c>
      <c r="G3788" t="s">
        <v>8224</v>
      </c>
      <c r="H3788" t="s">
        <v>8246</v>
      </c>
      <c r="I3788" s="9">
        <v>1464310475</v>
      </c>
      <c r="J3788">
        <v>1461718475</v>
      </c>
      <c r="K3788" t="b">
        <v>0</v>
      </c>
      <c r="L3788">
        <v>71</v>
      </c>
      <c r="M3788" t="b">
        <v>1</v>
      </c>
      <c r="N3788" s="11">
        <f t="shared" si="238"/>
        <v>110.96666666666665</v>
      </c>
      <c r="O3788" s="22">
        <f t="shared" si="236"/>
        <v>42487.037905092591</v>
      </c>
      <c r="P3788" s="18">
        <f t="shared" si="237"/>
        <v>42517.037905092591</v>
      </c>
      <c r="Q3788" t="s">
        <v>8305</v>
      </c>
      <c r="R3788" s="7">
        <f t="shared" si="239"/>
        <v>93.774647887323937</v>
      </c>
      <c r="S3788" s="12" t="s">
        <v>8316</v>
      </c>
      <c r="T3788" t="s">
        <v>8358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7">
        <v>350</v>
      </c>
      <c r="E3789">
        <v>351</v>
      </c>
      <c r="F3789" t="s">
        <v>8219</v>
      </c>
      <c r="G3789" t="s">
        <v>8224</v>
      </c>
      <c r="H3789" t="s">
        <v>8246</v>
      </c>
      <c r="I3789" s="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>
        <f t="shared" si="238"/>
        <v>100.28571428571429</v>
      </c>
      <c r="O3789" s="22">
        <f t="shared" si="236"/>
        <v>42167.534791666665</v>
      </c>
      <c r="P3789" s="18">
        <f t="shared" si="237"/>
        <v>42196.165972222225</v>
      </c>
      <c r="Q3789" t="s">
        <v>8305</v>
      </c>
      <c r="R3789" s="7">
        <f t="shared" si="239"/>
        <v>35.1</v>
      </c>
      <c r="S3789" s="12" t="s">
        <v>8316</v>
      </c>
      <c r="T3789" t="s">
        <v>8358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7">
        <v>75000</v>
      </c>
      <c r="E3790">
        <v>500</v>
      </c>
      <c r="F3790" t="s">
        <v>8221</v>
      </c>
      <c r="G3790" t="s">
        <v>8224</v>
      </c>
      <c r="H3790" t="s">
        <v>8246</v>
      </c>
      <c r="I3790" s="9">
        <v>1450887480</v>
      </c>
      <c r="J3790">
        <v>1448469719</v>
      </c>
      <c r="K3790" t="b">
        <v>0</v>
      </c>
      <c r="L3790">
        <v>1</v>
      </c>
      <c r="M3790" t="b">
        <v>0</v>
      </c>
      <c r="N3790" s="11">
        <f t="shared" si="238"/>
        <v>0.66666666666666674</v>
      </c>
      <c r="O3790" s="22">
        <f t="shared" si="236"/>
        <v>42333.695821759262</v>
      </c>
      <c r="P3790" s="18">
        <f t="shared" si="237"/>
        <v>42361.679166666669</v>
      </c>
      <c r="Q3790" t="s">
        <v>8305</v>
      </c>
      <c r="R3790" s="7">
        <f t="shared" si="239"/>
        <v>500</v>
      </c>
      <c r="S3790" s="12" t="s">
        <v>8316</v>
      </c>
      <c r="T3790" t="s">
        <v>8358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7">
        <v>3550</v>
      </c>
      <c r="E3791">
        <v>116</v>
      </c>
      <c r="F3791" t="s">
        <v>8221</v>
      </c>
      <c r="G3791" t="s">
        <v>8225</v>
      </c>
      <c r="H3791" t="s">
        <v>8247</v>
      </c>
      <c r="I3791" s="9">
        <v>1434395418</v>
      </c>
      <c r="J3791">
        <v>1431630618</v>
      </c>
      <c r="K3791" t="b">
        <v>0</v>
      </c>
      <c r="L3791">
        <v>4</v>
      </c>
      <c r="M3791" t="b">
        <v>0</v>
      </c>
      <c r="N3791" s="11">
        <f t="shared" si="238"/>
        <v>3.267605633802817</v>
      </c>
      <c r="O3791" s="22">
        <f t="shared" si="236"/>
        <v>42138.798819444448</v>
      </c>
      <c r="P3791" s="18">
        <f t="shared" si="237"/>
        <v>42170.798819444448</v>
      </c>
      <c r="Q3791" t="s">
        <v>8305</v>
      </c>
      <c r="R3791" s="7">
        <f t="shared" si="239"/>
        <v>29</v>
      </c>
      <c r="S3791" s="12" t="s">
        <v>8316</v>
      </c>
      <c r="T3791" t="s">
        <v>8358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7">
        <v>15000</v>
      </c>
      <c r="E3792">
        <v>0</v>
      </c>
      <c r="F3792" t="s">
        <v>8221</v>
      </c>
      <c r="G3792" t="s">
        <v>8224</v>
      </c>
      <c r="H3792" t="s">
        <v>8246</v>
      </c>
      <c r="I3792" s="9">
        <v>1479834023</v>
      </c>
      <c r="J3792">
        <v>1477238423</v>
      </c>
      <c r="K3792" t="b">
        <v>0</v>
      </c>
      <c r="L3792">
        <v>0</v>
      </c>
      <c r="M3792" t="b">
        <v>0</v>
      </c>
      <c r="N3792" s="11">
        <f t="shared" si="238"/>
        <v>0</v>
      </c>
      <c r="O3792" s="22">
        <f t="shared" si="236"/>
        <v>42666.666932870372</v>
      </c>
      <c r="P3792" s="18">
        <f t="shared" si="237"/>
        <v>42696.708599537036</v>
      </c>
      <c r="Q3792" t="s">
        <v>8305</v>
      </c>
      <c r="R3792" s="7" t="e">
        <f t="shared" si="239"/>
        <v>#DIV/0!</v>
      </c>
      <c r="S3792" s="12" t="s">
        <v>8316</v>
      </c>
      <c r="T3792" t="s">
        <v>8358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7">
        <v>1500</v>
      </c>
      <c r="E3793">
        <v>0</v>
      </c>
      <c r="F3793" t="s">
        <v>8221</v>
      </c>
      <c r="G3793" t="s">
        <v>8224</v>
      </c>
      <c r="H3793" t="s">
        <v>8246</v>
      </c>
      <c r="I3793" s="9">
        <v>1404664592</v>
      </c>
      <c r="J3793">
        <v>1399480592</v>
      </c>
      <c r="K3793" t="b">
        <v>0</v>
      </c>
      <c r="L3793">
        <v>0</v>
      </c>
      <c r="M3793" t="b">
        <v>0</v>
      </c>
      <c r="N3793" s="11">
        <f t="shared" si="238"/>
        <v>0</v>
      </c>
      <c r="O3793" s="22">
        <f t="shared" si="236"/>
        <v>41766.692037037035</v>
      </c>
      <c r="P3793" s="18">
        <f t="shared" si="237"/>
        <v>41826.692037037035</v>
      </c>
      <c r="Q3793" t="s">
        <v>8305</v>
      </c>
      <c r="R3793" s="7" t="e">
        <f t="shared" si="239"/>
        <v>#DIV/0!</v>
      </c>
      <c r="S3793" s="12" t="s">
        <v>8316</v>
      </c>
      <c r="T3793" t="s">
        <v>8358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7">
        <v>12500</v>
      </c>
      <c r="E3794">
        <v>35</v>
      </c>
      <c r="F3794" t="s">
        <v>8221</v>
      </c>
      <c r="G3794" t="s">
        <v>8224</v>
      </c>
      <c r="H3794" t="s">
        <v>8246</v>
      </c>
      <c r="I3794" s="9">
        <v>1436957022</v>
      </c>
      <c r="J3794">
        <v>1434365022</v>
      </c>
      <c r="K3794" t="b">
        <v>0</v>
      </c>
      <c r="L3794">
        <v>2</v>
      </c>
      <c r="M3794" t="b">
        <v>0</v>
      </c>
      <c r="N3794" s="11">
        <f t="shared" si="238"/>
        <v>0.27999999999999997</v>
      </c>
      <c r="O3794" s="22">
        <f t="shared" si="236"/>
        <v>42170.447013888886</v>
      </c>
      <c r="P3794" s="18">
        <f t="shared" si="237"/>
        <v>42200.447013888886</v>
      </c>
      <c r="Q3794" t="s">
        <v>8305</v>
      </c>
      <c r="R3794" s="7">
        <f t="shared" si="239"/>
        <v>17.5</v>
      </c>
      <c r="S3794" s="12" t="s">
        <v>8316</v>
      </c>
      <c r="T3794" t="s">
        <v>8358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7">
        <v>7000</v>
      </c>
      <c r="E3795">
        <v>4176</v>
      </c>
      <c r="F3795" t="s">
        <v>8221</v>
      </c>
      <c r="G3795" t="s">
        <v>8224</v>
      </c>
      <c r="H3795" t="s">
        <v>8246</v>
      </c>
      <c r="I3795" s="9">
        <v>1418769129</v>
      </c>
      <c r="J3795">
        <v>1416954729</v>
      </c>
      <c r="K3795" t="b">
        <v>0</v>
      </c>
      <c r="L3795">
        <v>24</v>
      </c>
      <c r="M3795" t="b">
        <v>0</v>
      </c>
      <c r="N3795" s="11">
        <f t="shared" si="238"/>
        <v>59.657142857142851</v>
      </c>
      <c r="O3795" s="22">
        <f t="shared" si="236"/>
        <v>41968.938993055555</v>
      </c>
      <c r="P3795" s="18">
        <f t="shared" si="237"/>
        <v>41989.938993055555</v>
      </c>
      <c r="Q3795" t="s">
        <v>8305</v>
      </c>
      <c r="R3795" s="7">
        <f t="shared" si="239"/>
        <v>174</v>
      </c>
      <c r="S3795" s="12" t="s">
        <v>8316</v>
      </c>
      <c r="T3795" t="s">
        <v>8358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7">
        <v>5000</v>
      </c>
      <c r="E3796">
        <v>50</v>
      </c>
      <c r="F3796" t="s">
        <v>8221</v>
      </c>
      <c r="G3796" t="s">
        <v>8225</v>
      </c>
      <c r="H3796" t="s">
        <v>8247</v>
      </c>
      <c r="I3796" s="9">
        <v>1433685354</v>
      </c>
      <c r="J3796">
        <v>1431093354</v>
      </c>
      <c r="K3796" t="b">
        <v>0</v>
      </c>
      <c r="L3796">
        <v>1</v>
      </c>
      <c r="M3796" t="b">
        <v>0</v>
      </c>
      <c r="N3796" s="11">
        <f t="shared" si="238"/>
        <v>1</v>
      </c>
      <c r="O3796" s="22">
        <f t="shared" si="236"/>
        <v>42132.58048611111</v>
      </c>
      <c r="P3796" s="18">
        <f t="shared" si="237"/>
        <v>42162.58048611111</v>
      </c>
      <c r="Q3796" t="s">
        <v>8305</v>
      </c>
      <c r="R3796" s="7">
        <f t="shared" si="239"/>
        <v>50</v>
      </c>
      <c r="S3796" s="12" t="s">
        <v>8316</v>
      </c>
      <c r="T3796" t="s">
        <v>8358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7">
        <v>600</v>
      </c>
      <c r="E3797">
        <v>10</v>
      </c>
      <c r="F3797" t="s">
        <v>8221</v>
      </c>
      <c r="G3797" t="s">
        <v>8225</v>
      </c>
      <c r="H3797" t="s">
        <v>8247</v>
      </c>
      <c r="I3797" s="9">
        <v>1440801000</v>
      </c>
      <c r="J3797">
        <v>1437042490</v>
      </c>
      <c r="K3797" t="b">
        <v>0</v>
      </c>
      <c r="L3797">
        <v>2</v>
      </c>
      <c r="M3797" t="b">
        <v>0</v>
      </c>
      <c r="N3797" s="11">
        <f t="shared" si="238"/>
        <v>1.6666666666666667</v>
      </c>
      <c r="O3797" s="22">
        <f t="shared" si="236"/>
        <v>42201.436226851853</v>
      </c>
      <c r="P3797" s="18">
        <f t="shared" si="237"/>
        <v>42244.9375</v>
      </c>
      <c r="Q3797" t="s">
        <v>8305</v>
      </c>
      <c r="R3797" s="7">
        <f t="shared" si="239"/>
        <v>5</v>
      </c>
      <c r="S3797" s="12" t="s">
        <v>8316</v>
      </c>
      <c r="T3797" t="s">
        <v>8358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7">
        <v>22500</v>
      </c>
      <c r="E3798">
        <v>1</v>
      </c>
      <c r="F3798" t="s">
        <v>8221</v>
      </c>
      <c r="G3798" t="s">
        <v>8224</v>
      </c>
      <c r="H3798" t="s">
        <v>8246</v>
      </c>
      <c r="I3798" s="9">
        <v>1484354556</v>
      </c>
      <c r="J3798">
        <v>1479170556</v>
      </c>
      <c r="K3798" t="b">
        <v>0</v>
      </c>
      <c r="L3798">
        <v>1</v>
      </c>
      <c r="M3798" t="b">
        <v>0</v>
      </c>
      <c r="N3798" s="11">
        <f t="shared" si="238"/>
        <v>4.4444444444444444E-3</v>
      </c>
      <c r="O3798" s="22">
        <f t="shared" si="236"/>
        <v>42689.029583333337</v>
      </c>
      <c r="P3798" s="18">
        <f t="shared" si="237"/>
        <v>42749.029583333337</v>
      </c>
      <c r="Q3798" t="s">
        <v>8305</v>
      </c>
      <c r="R3798" s="7">
        <f t="shared" si="239"/>
        <v>1</v>
      </c>
      <c r="S3798" s="12" t="s">
        <v>8316</v>
      </c>
      <c r="T3798" t="s">
        <v>8358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7">
        <v>6000</v>
      </c>
      <c r="E3799">
        <v>5380</v>
      </c>
      <c r="F3799" t="s">
        <v>8221</v>
      </c>
      <c r="G3799" t="s">
        <v>8224</v>
      </c>
      <c r="H3799" t="s">
        <v>8246</v>
      </c>
      <c r="I3799" s="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>
        <f t="shared" si="238"/>
        <v>89.666666666666657</v>
      </c>
      <c r="O3799" s="22">
        <f t="shared" si="236"/>
        <v>42084.881539351853</v>
      </c>
      <c r="P3799" s="18">
        <f t="shared" si="237"/>
        <v>42114.881539351853</v>
      </c>
      <c r="Q3799" t="s">
        <v>8305</v>
      </c>
      <c r="R3799" s="7">
        <f t="shared" si="239"/>
        <v>145.40540540540542</v>
      </c>
      <c r="S3799" s="12" t="s">
        <v>8316</v>
      </c>
      <c r="T3799" t="s">
        <v>8358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7">
        <v>70000</v>
      </c>
      <c r="E3800">
        <v>1025</v>
      </c>
      <c r="F3800" t="s">
        <v>8221</v>
      </c>
      <c r="G3800" t="s">
        <v>8224</v>
      </c>
      <c r="H3800" t="s">
        <v>8246</v>
      </c>
      <c r="I3800" s="9">
        <v>1407691248</v>
      </c>
      <c r="J3800">
        <v>1405099248</v>
      </c>
      <c r="K3800" t="b">
        <v>0</v>
      </c>
      <c r="L3800">
        <v>5</v>
      </c>
      <c r="M3800" t="b">
        <v>0</v>
      </c>
      <c r="N3800" s="11">
        <f t="shared" si="238"/>
        <v>1.4642857142857144</v>
      </c>
      <c r="O3800" s="22">
        <f t="shared" si="236"/>
        <v>41831.722777777781</v>
      </c>
      <c r="P3800" s="18">
        <f t="shared" si="237"/>
        <v>41861.722777777781</v>
      </c>
      <c r="Q3800" t="s">
        <v>8305</v>
      </c>
      <c r="R3800" s="7">
        <f t="shared" si="239"/>
        <v>205</v>
      </c>
      <c r="S3800" s="12" t="s">
        <v>8316</v>
      </c>
      <c r="T3800" t="s">
        <v>8358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7">
        <v>10000</v>
      </c>
      <c r="E3801">
        <v>402</v>
      </c>
      <c r="F3801" t="s">
        <v>8221</v>
      </c>
      <c r="G3801" t="s">
        <v>8224</v>
      </c>
      <c r="H3801" t="s">
        <v>8246</v>
      </c>
      <c r="I3801" s="9">
        <v>1457734843</v>
      </c>
      <c r="J3801">
        <v>1455142843</v>
      </c>
      <c r="K3801" t="b">
        <v>0</v>
      </c>
      <c r="L3801">
        <v>4</v>
      </c>
      <c r="M3801" t="b">
        <v>0</v>
      </c>
      <c r="N3801" s="11">
        <f t="shared" si="238"/>
        <v>4.0199999999999996</v>
      </c>
      <c r="O3801" s="22">
        <f t="shared" si="236"/>
        <v>42410.93105324074</v>
      </c>
      <c r="P3801" s="18">
        <f t="shared" si="237"/>
        <v>42440.93105324074</v>
      </c>
      <c r="Q3801" t="s">
        <v>8305</v>
      </c>
      <c r="R3801" s="7">
        <f t="shared" si="239"/>
        <v>100.5</v>
      </c>
      <c r="S3801" s="12" t="s">
        <v>8316</v>
      </c>
      <c r="T3801" t="s">
        <v>8358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7">
        <v>22000</v>
      </c>
      <c r="E3802">
        <v>881</v>
      </c>
      <c r="F3802" t="s">
        <v>8221</v>
      </c>
      <c r="G3802" t="s">
        <v>8224</v>
      </c>
      <c r="H3802" t="s">
        <v>8246</v>
      </c>
      <c r="I3802" s="9">
        <v>1420952340</v>
      </c>
      <c r="J3802">
        <v>1418146883</v>
      </c>
      <c r="K3802" t="b">
        <v>0</v>
      </c>
      <c r="L3802">
        <v>16</v>
      </c>
      <c r="M3802" t="b">
        <v>0</v>
      </c>
      <c r="N3802" s="11">
        <f t="shared" si="238"/>
        <v>4.004545454545454</v>
      </c>
      <c r="O3802" s="22">
        <f t="shared" si="236"/>
        <v>41982.737071759257</v>
      </c>
      <c r="P3802" s="18">
        <f t="shared" si="237"/>
        <v>42015.207638888889</v>
      </c>
      <c r="Q3802" t="s">
        <v>8305</v>
      </c>
      <c r="R3802" s="7">
        <f t="shared" si="239"/>
        <v>55.0625</v>
      </c>
      <c r="S3802" s="12" t="s">
        <v>8316</v>
      </c>
      <c r="T3802" t="s">
        <v>8358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7">
        <v>5000</v>
      </c>
      <c r="E3803">
        <v>426</v>
      </c>
      <c r="F3803" t="s">
        <v>8221</v>
      </c>
      <c r="G3803" t="s">
        <v>8224</v>
      </c>
      <c r="H3803" t="s">
        <v>8246</v>
      </c>
      <c r="I3803" s="9">
        <v>1420215216</v>
      </c>
      <c r="J3803">
        <v>1417536816</v>
      </c>
      <c r="K3803" t="b">
        <v>0</v>
      </c>
      <c r="L3803">
        <v>9</v>
      </c>
      <c r="M3803" t="b">
        <v>0</v>
      </c>
      <c r="N3803" s="11">
        <f t="shared" si="238"/>
        <v>8.52</v>
      </c>
      <c r="O3803" s="22">
        <f t="shared" si="236"/>
        <v>41975.676111111112</v>
      </c>
      <c r="P3803" s="18">
        <f t="shared" si="237"/>
        <v>42006.676111111112</v>
      </c>
      <c r="Q3803" t="s">
        <v>8305</v>
      </c>
      <c r="R3803" s="7">
        <f t="shared" si="239"/>
        <v>47.333333333333336</v>
      </c>
      <c r="S3803" s="12" t="s">
        <v>8316</v>
      </c>
      <c r="T3803" t="s">
        <v>8358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7">
        <v>3000</v>
      </c>
      <c r="E3804">
        <v>0</v>
      </c>
      <c r="F3804" t="s">
        <v>8221</v>
      </c>
      <c r="G3804" t="s">
        <v>8224</v>
      </c>
      <c r="H3804" t="s">
        <v>8246</v>
      </c>
      <c r="I3804" s="9">
        <v>1445482906</v>
      </c>
      <c r="J3804">
        <v>1442890906</v>
      </c>
      <c r="K3804" t="b">
        <v>0</v>
      </c>
      <c r="L3804">
        <v>0</v>
      </c>
      <c r="M3804" t="b">
        <v>0</v>
      </c>
      <c r="N3804" s="11">
        <f t="shared" si="238"/>
        <v>0</v>
      </c>
      <c r="O3804" s="22">
        <f t="shared" si="236"/>
        <v>42269.126226851848</v>
      </c>
      <c r="P3804" s="18">
        <f t="shared" si="237"/>
        <v>42299.126226851848</v>
      </c>
      <c r="Q3804" t="s">
        <v>8305</v>
      </c>
      <c r="R3804" s="7" t="e">
        <f t="shared" si="239"/>
        <v>#DIV/0!</v>
      </c>
      <c r="S3804" s="12" t="s">
        <v>8316</v>
      </c>
      <c r="T3804" t="s">
        <v>8358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7">
        <v>12000</v>
      </c>
      <c r="E3805">
        <v>2358</v>
      </c>
      <c r="F3805" t="s">
        <v>8221</v>
      </c>
      <c r="G3805" t="s">
        <v>8224</v>
      </c>
      <c r="H3805" t="s">
        <v>8246</v>
      </c>
      <c r="I3805" s="9">
        <v>1457133568</v>
      </c>
      <c r="J3805">
        <v>1454541568</v>
      </c>
      <c r="K3805" t="b">
        <v>0</v>
      </c>
      <c r="L3805">
        <v>40</v>
      </c>
      <c r="M3805" t="b">
        <v>0</v>
      </c>
      <c r="N3805" s="11">
        <f t="shared" si="238"/>
        <v>19.650000000000002</v>
      </c>
      <c r="O3805" s="22">
        <f t="shared" si="236"/>
        <v>42403.971851851849</v>
      </c>
      <c r="P3805" s="18">
        <f t="shared" si="237"/>
        <v>42433.971851851849</v>
      </c>
      <c r="Q3805" t="s">
        <v>8305</v>
      </c>
      <c r="R3805" s="7">
        <f t="shared" si="239"/>
        <v>58.95</v>
      </c>
      <c r="S3805" s="12" t="s">
        <v>8316</v>
      </c>
      <c r="T3805" t="s">
        <v>8358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7">
        <v>8000</v>
      </c>
      <c r="E3806">
        <v>0</v>
      </c>
      <c r="F3806" t="s">
        <v>8221</v>
      </c>
      <c r="G3806" t="s">
        <v>8224</v>
      </c>
      <c r="H3806" t="s">
        <v>8246</v>
      </c>
      <c r="I3806" s="9">
        <v>1469948400</v>
      </c>
      <c r="J3806">
        <v>1465172024</v>
      </c>
      <c r="K3806" t="b">
        <v>0</v>
      </c>
      <c r="L3806">
        <v>0</v>
      </c>
      <c r="M3806" t="b">
        <v>0</v>
      </c>
      <c r="N3806" s="11">
        <f t="shared" si="238"/>
        <v>0</v>
      </c>
      <c r="O3806" s="22">
        <f t="shared" si="236"/>
        <v>42527.00953703704</v>
      </c>
      <c r="P3806" s="18">
        <f t="shared" si="237"/>
        <v>42582.291666666672</v>
      </c>
      <c r="Q3806" t="s">
        <v>8305</v>
      </c>
      <c r="R3806" s="7" t="e">
        <f t="shared" si="239"/>
        <v>#DIV/0!</v>
      </c>
      <c r="S3806" s="12" t="s">
        <v>8316</v>
      </c>
      <c r="T3806" t="s">
        <v>8358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7">
        <v>150000</v>
      </c>
      <c r="E3807">
        <v>3</v>
      </c>
      <c r="F3807" t="s">
        <v>8221</v>
      </c>
      <c r="G3807" t="s">
        <v>8224</v>
      </c>
      <c r="H3807" t="s">
        <v>8246</v>
      </c>
      <c r="I3807" s="9">
        <v>1411852640</v>
      </c>
      <c r="J3807">
        <v>1406668640</v>
      </c>
      <c r="K3807" t="b">
        <v>0</v>
      </c>
      <c r="L3807">
        <v>2</v>
      </c>
      <c r="M3807" t="b">
        <v>0</v>
      </c>
      <c r="N3807" s="11">
        <f t="shared" si="238"/>
        <v>2E-3</v>
      </c>
      <c r="O3807" s="22">
        <f t="shared" si="236"/>
        <v>41849.887037037035</v>
      </c>
      <c r="P3807" s="18">
        <f t="shared" si="237"/>
        <v>41909.887037037035</v>
      </c>
      <c r="Q3807" t="s">
        <v>8305</v>
      </c>
      <c r="R3807" s="7">
        <f t="shared" si="239"/>
        <v>1.5</v>
      </c>
      <c r="S3807" s="12" t="s">
        <v>8316</v>
      </c>
      <c r="T3807" t="s">
        <v>8358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7">
        <v>7500</v>
      </c>
      <c r="E3808">
        <v>5</v>
      </c>
      <c r="F3808" t="s">
        <v>8221</v>
      </c>
      <c r="G3808" t="s">
        <v>8226</v>
      </c>
      <c r="H3808" t="s">
        <v>8248</v>
      </c>
      <c r="I3808" s="9">
        <v>1404022381</v>
      </c>
      <c r="J3808">
        <v>1402294381</v>
      </c>
      <c r="K3808" t="b">
        <v>0</v>
      </c>
      <c r="L3808">
        <v>1</v>
      </c>
      <c r="M3808" t="b">
        <v>0</v>
      </c>
      <c r="N3808" s="11">
        <f t="shared" si="238"/>
        <v>6.6666666666666666E-2</v>
      </c>
      <c r="O3808" s="22">
        <f t="shared" si="236"/>
        <v>41799.259039351848</v>
      </c>
      <c r="P3808" s="18">
        <f t="shared" si="237"/>
        <v>41819.259039351848</v>
      </c>
      <c r="Q3808" t="s">
        <v>8305</v>
      </c>
      <c r="R3808" s="7">
        <f t="shared" si="239"/>
        <v>5</v>
      </c>
      <c r="S3808" s="12" t="s">
        <v>8316</v>
      </c>
      <c r="T3808" t="s">
        <v>8358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7">
        <v>1500</v>
      </c>
      <c r="E3809">
        <v>455</v>
      </c>
      <c r="F3809" t="s">
        <v>8221</v>
      </c>
      <c r="G3809" t="s">
        <v>8224</v>
      </c>
      <c r="H3809" t="s">
        <v>8246</v>
      </c>
      <c r="I3809" s="9">
        <v>1428097739</v>
      </c>
      <c r="J3809">
        <v>1427492939</v>
      </c>
      <c r="K3809" t="b">
        <v>0</v>
      </c>
      <c r="L3809">
        <v>9</v>
      </c>
      <c r="M3809" t="b">
        <v>0</v>
      </c>
      <c r="N3809" s="11">
        <f t="shared" si="238"/>
        <v>30.333333333333336</v>
      </c>
      <c r="O3809" s="22">
        <f t="shared" si="236"/>
        <v>42090.909016203703</v>
      </c>
      <c r="P3809" s="18">
        <f t="shared" si="237"/>
        <v>42097.909016203703</v>
      </c>
      <c r="Q3809" t="s">
        <v>8305</v>
      </c>
      <c r="R3809" s="7">
        <f t="shared" si="239"/>
        <v>50.555555555555557</v>
      </c>
      <c r="S3809" s="12" t="s">
        <v>8316</v>
      </c>
      <c r="T3809" t="s">
        <v>8358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7">
        <v>1000</v>
      </c>
      <c r="E3810">
        <v>1000</v>
      </c>
      <c r="F3810" t="s">
        <v>8219</v>
      </c>
      <c r="G3810" t="s">
        <v>8225</v>
      </c>
      <c r="H3810" t="s">
        <v>8247</v>
      </c>
      <c r="I3810" s="9">
        <v>1429955619</v>
      </c>
      <c r="J3810">
        <v>1424775219</v>
      </c>
      <c r="K3810" t="b">
        <v>0</v>
      </c>
      <c r="L3810">
        <v>24</v>
      </c>
      <c r="M3810" t="b">
        <v>1</v>
      </c>
      <c r="N3810" s="11">
        <f t="shared" si="238"/>
        <v>100</v>
      </c>
      <c r="O3810" s="22">
        <f t="shared" si="236"/>
        <v>42059.453923611116</v>
      </c>
      <c r="P3810" s="18">
        <f t="shared" si="237"/>
        <v>42119.412256944444</v>
      </c>
      <c r="Q3810" t="s">
        <v>8271</v>
      </c>
      <c r="R3810" s="7">
        <f t="shared" si="239"/>
        <v>41.666666666666664</v>
      </c>
      <c r="S3810" s="12" t="s">
        <v>8316</v>
      </c>
      <c r="T3810" t="s">
        <v>8317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7">
        <v>2000</v>
      </c>
      <c r="E3811">
        <v>2025</v>
      </c>
      <c r="F3811" t="s">
        <v>8219</v>
      </c>
      <c r="G3811" t="s">
        <v>8225</v>
      </c>
      <c r="H3811" t="s">
        <v>8247</v>
      </c>
      <c r="I3811" s="9">
        <v>1406761200</v>
      </c>
      <c r="J3811">
        <v>1402403907</v>
      </c>
      <c r="K3811" t="b">
        <v>0</v>
      </c>
      <c r="L3811">
        <v>38</v>
      </c>
      <c r="M3811" t="b">
        <v>1</v>
      </c>
      <c r="N3811" s="11">
        <f t="shared" si="238"/>
        <v>101.25</v>
      </c>
      <c r="O3811" s="22">
        <f t="shared" si="236"/>
        <v>41800.526701388888</v>
      </c>
      <c r="P3811" s="18">
        <f t="shared" si="237"/>
        <v>41850.958333333336</v>
      </c>
      <c r="Q3811" t="s">
        <v>8271</v>
      </c>
      <c r="R3811" s="7">
        <f t="shared" si="239"/>
        <v>53.289473684210527</v>
      </c>
      <c r="S3811" s="12" t="s">
        <v>8316</v>
      </c>
      <c r="T3811" t="s">
        <v>8317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7">
        <v>1500</v>
      </c>
      <c r="E3812">
        <v>1826</v>
      </c>
      <c r="F3812" t="s">
        <v>8219</v>
      </c>
      <c r="G3812" t="s">
        <v>8224</v>
      </c>
      <c r="H3812" t="s">
        <v>8246</v>
      </c>
      <c r="I3812" s="9">
        <v>1426965758</v>
      </c>
      <c r="J3812">
        <v>1424377358</v>
      </c>
      <c r="K3812" t="b">
        <v>0</v>
      </c>
      <c r="L3812">
        <v>26</v>
      </c>
      <c r="M3812" t="b">
        <v>1</v>
      </c>
      <c r="N3812" s="11">
        <f t="shared" si="238"/>
        <v>121.73333333333333</v>
      </c>
      <c r="O3812" s="22">
        <f t="shared" si="236"/>
        <v>42054.849050925928</v>
      </c>
      <c r="P3812" s="18">
        <f t="shared" si="237"/>
        <v>42084.807384259257</v>
      </c>
      <c r="Q3812" t="s">
        <v>8271</v>
      </c>
      <c r="R3812" s="7">
        <f t="shared" si="239"/>
        <v>70.230769230769226</v>
      </c>
      <c r="S3812" s="12" t="s">
        <v>8316</v>
      </c>
      <c r="T3812" t="s">
        <v>8317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7">
        <v>250</v>
      </c>
      <c r="E3813">
        <v>825</v>
      </c>
      <c r="F3813" t="s">
        <v>8219</v>
      </c>
      <c r="G3813" t="s">
        <v>8225</v>
      </c>
      <c r="H3813" t="s">
        <v>8247</v>
      </c>
      <c r="I3813" s="9">
        <v>1464692400</v>
      </c>
      <c r="J3813">
        <v>1461769373</v>
      </c>
      <c r="K3813" t="b">
        <v>0</v>
      </c>
      <c r="L3813">
        <v>19</v>
      </c>
      <c r="M3813" t="b">
        <v>1</v>
      </c>
      <c r="N3813" s="11">
        <f t="shared" si="238"/>
        <v>330</v>
      </c>
      <c r="O3813" s="22">
        <f t="shared" si="236"/>
        <v>42487.62700231481</v>
      </c>
      <c r="P3813" s="18">
        <f t="shared" si="237"/>
        <v>42521.458333333328</v>
      </c>
      <c r="Q3813" t="s">
        <v>8271</v>
      </c>
      <c r="R3813" s="7">
        <f t="shared" si="239"/>
        <v>43.421052631578945</v>
      </c>
      <c r="S3813" s="12" t="s">
        <v>8316</v>
      </c>
      <c r="T3813" t="s">
        <v>8317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7">
        <v>2000</v>
      </c>
      <c r="E3814">
        <v>2191</v>
      </c>
      <c r="F3814" t="s">
        <v>8219</v>
      </c>
      <c r="G3814" t="s">
        <v>8229</v>
      </c>
      <c r="H3814" t="s">
        <v>8251</v>
      </c>
      <c r="I3814" s="9">
        <v>1433131140</v>
      </c>
      <c r="J3814">
        <v>1429120908</v>
      </c>
      <c r="K3814" t="b">
        <v>0</v>
      </c>
      <c r="L3814">
        <v>11</v>
      </c>
      <c r="M3814" t="b">
        <v>1</v>
      </c>
      <c r="N3814" s="11">
        <f t="shared" si="238"/>
        <v>109.55</v>
      </c>
      <c r="O3814" s="22">
        <f t="shared" si="236"/>
        <v>42109.751250000001</v>
      </c>
      <c r="P3814" s="18">
        <f t="shared" si="237"/>
        <v>42156.165972222225</v>
      </c>
      <c r="Q3814" t="s">
        <v>8271</v>
      </c>
      <c r="R3814" s="7">
        <f t="shared" si="239"/>
        <v>199.18181818181819</v>
      </c>
      <c r="S3814" s="12" t="s">
        <v>8316</v>
      </c>
      <c r="T3814" t="s">
        <v>8317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7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9">
        <v>1465940580</v>
      </c>
      <c r="J3815">
        <v>1462603021</v>
      </c>
      <c r="K3815" t="b">
        <v>0</v>
      </c>
      <c r="L3815">
        <v>27</v>
      </c>
      <c r="M3815" t="b">
        <v>1</v>
      </c>
      <c r="N3815" s="11">
        <f t="shared" si="238"/>
        <v>100.95190476190474</v>
      </c>
      <c r="O3815" s="22">
        <f t="shared" si="236"/>
        <v>42497.275706018518</v>
      </c>
      <c r="P3815" s="18">
        <f t="shared" si="237"/>
        <v>42535.904861111107</v>
      </c>
      <c r="Q3815" t="s">
        <v>8271</v>
      </c>
      <c r="R3815" s="7">
        <f t="shared" si="239"/>
        <v>78.518148148148143</v>
      </c>
      <c r="S3815" s="12" t="s">
        <v>8316</v>
      </c>
      <c r="T3815" t="s">
        <v>8317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7">
        <v>1500</v>
      </c>
      <c r="E3816">
        <v>2102</v>
      </c>
      <c r="F3816" t="s">
        <v>8219</v>
      </c>
      <c r="G3816" t="s">
        <v>8224</v>
      </c>
      <c r="H3816" t="s">
        <v>8246</v>
      </c>
      <c r="I3816" s="9">
        <v>1427860740</v>
      </c>
      <c r="J3816">
        <v>1424727712</v>
      </c>
      <c r="K3816" t="b">
        <v>0</v>
      </c>
      <c r="L3816">
        <v>34</v>
      </c>
      <c r="M3816" t="b">
        <v>1</v>
      </c>
      <c r="N3816" s="11">
        <f t="shared" si="238"/>
        <v>140.13333333333333</v>
      </c>
      <c r="O3816" s="22">
        <f t="shared" si="236"/>
        <v>42058.904074074075</v>
      </c>
      <c r="P3816" s="18">
        <f t="shared" si="237"/>
        <v>42095.165972222225</v>
      </c>
      <c r="Q3816" t="s">
        <v>8271</v>
      </c>
      <c r="R3816" s="7">
        <f t="shared" si="239"/>
        <v>61.823529411764703</v>
      </c>
      <c r="S3816" s="12" t="s">
        <v>8316</v>
      </c>
      <c r="T3816" t="s">
        <v>8317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9">
        <v>1440111600</v>
      </c>
      <c r="J3817">
        <v>1437545657</v>
      </c>
      <c r="K3817" t="b">
        <v>0</v>
      </c>
      <c r="L3817">
        <v>20</v>
      </c>
      <c r="M3817" t="b">
        <v>1</v>
      </c>
      <c r="N3817" s="11">
        <f t="shared" si="238"/>
        <v>100.001</v>
      </c>
      <c r="O3817" s="22">
        <f t="shared" si="236"/>
        <v>42207.259918981479</v>
      </c>
      <c r="P3817" s="18">
        <f t="shared" si="237"/>
        <v>42236.958333333328</v>
      </c>
      <c r="Q3817" t="s">
        <v>8271</v>
      </c>
      <c r="R3817" s="7">
        <f t="shared" si="239"/>
        <v>50.000500000000002</v>
      </c>
      <c r="S3817" s="12" t="s">
        <v>8316</v>
      </c>
      <c r="T3817" t="s">
        <v>8317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7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9">
        <v>1405614823</v>
      </c>
      <c r="J3818">
        <v>1403022823</v>
      </c>
      <c r="K3818" t="b">
        <v>0</v>
      </c>
      <c r="L3818">
        <v>37</v>
      </c>
      <c r="M3818" t="b">
        <v>1</v>
      </c>
      <c r="N3818" s="11">
        <f t="shared" si="238"/>
        <v>119.238</v>
      </c>
      <c r="O3818" s="22">
        <f t="shared" si="236"/>
        <v>41807.690081018518</v>
      </c>
      <c r="P3818" s="18">
        <f t="shared" si="237"/>
        <v>41837.690081018518</v>
      </c>
      <c r="Q3818" t="s">
        <v>8271</v>
      </c>
      <c r="R3818" s="7">
        <f t="shared" si="239"/>
        <v>48.339729729729726</v>
      </c>
      <c r="S3818" s="12" t="s">
        <v>8316</v>
      </c>
      <c r="T3818" t="s">
        <v>8317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7">
        <v>2000</v>
      </c>
      <c r="E3819">
        <v>2145</v>
      </c>
      <c r="F3819" t="s">
        <v>8219</v>
      </c>
      <c r="G3819" t="s">
        <v>8224</v>
      </c>
      <c r="H3819" t="s">
        <v>8246</v>
      </c>
      <c r="I3819" s="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>
        <f t="shared" si="238"/>
        <v>107.25</v>
      </c>
      <c r="O3819" s="22">
        <f t="shared" si="236"/>
        <v>42284.69694444444</v>
      </c>
      <c r="P3819" s="18">
        <f t="shared" si="237"/>
        <v>42301.165972222225</v>
      </c>
      <c r="Q3819" t="s">
        <v>8271</v>
      </c>
      <c r="R3819" s="7">
        <f t="shared" si="239"/>
        <v>107.25</v>
      </c>
      <c r="S3819" s="12" t="s">
        <v>8316</v>
      </c>
      <c r="T3819" t="s">
        <v>8317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7">
        <v>250</v>
      </c>
      <c r="E3820">
        <v>570</v>
      </c>
      <c r="F3820" t="s">
        <v>8219</v>
      </c>
      <c r="G3820" t="s">
        <v>8224</v>
      </c>
      <c r="H3820" t="s">
        <v>8246</v>
      </c>
      <c r="I3820" s="9">
        <v>1426187582</v>
      </c>
      <c r="J3820">
        <v>1423599182</v>
      </c>
      <c r="K3820" t="b">
        <v>0</v>
      </c>
      <c r="L3820">
        <v>10</v>
      </c>
      <c r="M3820" t="b">
        <v>1</v>
      </c>
      <c r="N3820" s="11">
        <f t="shared" si="238"/>
        <v>227.99999999999997</v>
      </c>
      <c r="O3820" s="22">
        <f t="shared" si="236"/>
        <v>42045.84238425926</v>
      </c>
      <c r="P3820" s="18">
        <f t="shared" si="237"/>
        <v>42075.800717592589</v>
      </c>
      <c r="Q3820" t="s">
        <v>8271</v>
      </c>
      <c r="R3820" s="7">
        <f t="shared" si="239"/>
        <v>57</v>
      </c>
      <c r="S3820" s="12" t="s">
        <v>8316</v>
      </c>
      <c r="T3820" t="s">
        <v>8317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7">
        <v>1000</v>
      </c>
      <c r="E3821">
        <v>1064</v>
      </c>
      <c r="F3821" t="s">
        <v>8219</v>
      </c>
      <c r="G3821" t="s">
        <v>8224</v>
      </c>
      <c r="H3821" t="s">
        <v>8246</v>
      </c>
      <c r="I3821" s="9">
        <v>1437166920</v>
      </c>
      <c r="J3821">
        <v>1435554104</v>
      </c>
      <c r="K3821" t="b">
        <v>0</v>
      </c>
      <c r="L3821">
        <v>26</v>
      </c>
      <c r="M3821" t="b">
        <v>1</v>
      </c>
      <c r="N3821" s="11">
        <f t="shared" si="238"/>
        <v>106.4</v>
      </c>
      <c r="O3821" s="22">
        <f t="shared" si="236"/>
        <v>42184.209537037037</v>
      </c>
      <c r="P3821" s="18">
        <f t="shared" si="237"/>
        <v>42202.876388888893</v>
      </c>
      <c r="Q3821" t="s">
        <v>8271</v>
      </c>
      <c r="R3821" s="7">
        <f t="shared" si="239"/>
        <v>40.92307692307692</v>
      </c>
      <c r="S3821" s="12" t="s">
        <v>8316</v>
      </c>
      <c r="T3821" t="s">
        <v>8317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7">
        <v>300</v>
      </c>
      <c r="E3822">
        <v>430</v>
      </c>
      <c r="F3822" t="s">
        <v>8219</v>
      </c>
      <c r="G3822" t="s">
        <v>8225</v>
      </c>
      <c r="H3822" t="s">
        <v>8247</v>
      </c>
      <c r="I3822" s="9">
        <v>1436110717</v>
      </c>
      <c r="J3822">
        <v>1433518717</v>
      </c>
      <c r="K3822" t="b">
        <v>0</v>
      </c>
      <c r="L3822">
        <v>20</v>
      </c>
      <c r="M3822" t="b">
        <v>1</v>
      </c>
      <c r="N3822" s="11">
        <f t="shared" si="238"/>
        <v>143.33333333333334</v>
      </c>
      <c r="O3822" s="22">
        <f t="shared" si="236"/>
        <v>42160.651817129634</v>
      </c>
      <c r="P3822" s="18">
        <f t="shared" si="237"/>
        <v>42190.651817129634</v>
      </c>
      <c r="Q3822" t="s">
        <v>8271</v>
      </c>
      <c r="R3822" s="7">
        <f t="shared" si="239"/>
        <v>21.5</v>
      </c>
      <c r="S3822" s="12" t="s">
        <v>8316</v>
      </c>
      <c r="T3822" t="s">
        <v>8317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7">
        <v>3500</v>
      </c>
      <c r="E3823">
        <v>3659</v>
      </c>
      <c r="F3823" t="s">
        <v>8219</v>
      </c>
      <c r="G3823" t="s">
        <v>8224</v>
      </c>
      <c r="H3823" t="s">
        <v>8246</v>
      </c>
      <c r="I3823" s="9">
        <v>1451881207</v>
      </c>
      <c r="J3823">
        <v>1449116407</v>
      </c>
      <c r="K3823" t="b">
        <v>0</v>
      </c>
      <c r="L3823">
        <v>46</v>
      </c>
      <c r="M3823" t="b">
        <v>1</v>
      </c>
      <c r="N3823" s="11">
        <f t="shared" si="238"/>
        <v>104.54285714285714</v>
      </c>
      <c r="O3823" s="22">
        <f t="shared" si="236"/>
        <v>42341.180636574078</v>
      </c>
      <c r="P3823" s="18">
        <f t="shared" si="237"/>
        <v>42373.180636574078</v>
      </c>
      <c r="Q3823" t="s">
        <v>8271</v>
      </c>
      <c r="R3823" s="7">
        <f t="shared" si="239"/>
        <v>79.543478260869563</v>
      </c>
      <c r="S3823" s="12" t="s">
        <v>8316</v>
      </c>
      <c r="T3823" t="s">
        <v>8317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7">
        <v>5000</v>
      </c>
      <c r="E3824">
        <v>5501</v>
      </c>
      <c r="F3824" t="s">
        <v>8219</v>
      </c>
      <c r="G3824" t="s">
        <v>8236</v>
      </c>
      <c r="H3824" t="s">
        <v>8249</v>
      </c>
      <c r="I3824" s="9">
        <v>1453244340</v>
      </c>
      <c r="J3824">
        <v>1448136417</v>
      </c>
      <c r="K3824" t="b">
        <v>0</v>
      </c>
      <c r="L3824">
        <v>76</v>
      </c>
      <c r="M3824" t="b">
        <v>1</v>
      </c>
      <c r="N3824" s="11">
        <f t="shared" si="238"/>
        <v>110.02000000000001</v>
      </c>
      <c r="O3824" s="22">
        <f t="shared" si="236"/>
        <v>42329.838159722218</v>
      </c>
      <c r="P3824" s="18">
        <f t="shared" si="237"/>
        <v>42388.957638888889</v>
      </c>
      <c r="Q3824" t="s">
        <v>8271</v>
      </c>
      <c r="R3824" s="7">
        <f t="shared" si="239"/>
        <v>72.381578947368425</v>
      </c>
      <c r="S3824" s="12" t="s">
        <v>8316</v>
      </c>
      <c r="T3824" t="s">
        <v>8317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7">
        <v>2500</v>
      </c>
      <c r="E3825">
        <v>2650</v>
      </c>
      <c r="F3825" t="s">
        <v>8219</v>
      </c>
      <c r="G3825" t="s">
        <v>8224</v>
      </c>
      <c r="H3825" t="s">
        <v>8246</v>
      </c>
      <c r="I3825" s="9">
        <v>1437364740</v>
      </c>
      <c r="J3825">
        <v>1434405044</v>
      </c>
      <c r="K3825" t="b">
        <v>0</v>
      </c>
      <c r="L3825">
        <v>41</v>
      </c>
      <c r="M3825" t="b">
        <v>1</v>
      </c>
      <c r="N3825" s="11">
        <f t="shared" si="238"/>
        <v>106</v>
      </c>
      <c r="O3825" s="22">
        <f t="shared" si="236"/>
        <v>42170.910231481481</v>
      </c>
      <c r="P3825" s="18">
        <f t="shared" si="237"/>
        <v>42205.165972222225</v>
      </c>
      <c r="Q3825" t="s">
        <v>8271</v>
      </c>
      <c r="R3825" s="7">
        <f t="shared" si="239"/>
        <v>64.634146341463421</v>
      </c>
      <c r="S3825" s="12" t="s">
        <v>8316</v>
      </c>
      <c r="T3825" t="s">
        <v>8317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7">
        <v>250</v>
      </c>
      <c r="E3826">
        <v>270</v>
      </c>
      <c r="F3826" t="s">
        <v>8219</v>
      </c>
      <c r="G3826" t="s">
        <v>8225</v>
      </c>
      <c r="H3826" t="s">
        <v>8247</v>
      </c>
      <c r="I3826" s="9">
        <v>1470058860</v>
      </c>
      <c r="J3826">
        <v>1469026903</v>
      </c>
      <c r="K3826" t="b">
        <v>0</v>
      </c>
      <c r="L3826">
        <v>7</v>
      </c>
      <c r="M3826" t="b">
        <v>1</v>
      </c>
      <c r="N3826" s="11">
        <f t="shared" si="238"/>
        <v>108</v>
      </c>
      <c r="O3826" s="22">
        <f t="shared" si="236"/>
        <v>42571.626192129625</v>
      </c>
      <c r="P3826" s="18">
        <f t="shared" si="237"/>
        <v>42583.570138888885</v>
      </c>
      <c r="Q3826" t="s">
        <v>8271</v>
      </c>
      <c r="R3826" s="7">
        <f t="shared" si="239"/>
        <v>38.571428571428569</v>
      </c>
      <c r="S3826" s="12" t="s">
        <v>8316</v>
      </c>
      <c r="T3826" t="s">
        <v>8317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7">
        <v>5000</v>
      </c>
      <c r="E3827">
        <v>5271</v>
      </c>
      <c r="F3827" t="s">
        <v>8219</v>
      </c>
      <c r="G3827" t="s">
        <v>8224</v>
      </c>
      <c r="H3827" t="s">
        <v>8246</v>
      </c>
      <c r="I3827" s="9">
        <v>1434505214</v>
      </c>
      <c r="J3827">
        <v>1432690814</v>
      </c>
      <c r="K3827" t="b">
        <v>0</v>
      </c>
      <c r="L3827">
        <v>49</v>
      </c>
      <c r="M3827" t="b">
        <v>1</v>
      </c>
      <c r="N3827" s="11">
        <f t="shared" si="238"/>
        <v>105.42</v>
      </c>
      <c r="O3827" s="22">
        <f t="shared" si="236"/>
        <v>42151.069606481484</v>
      </c>
      <c r="P3827" s="18">
        <f t="shared" si="237"/>
        <v>42172.069606481484</v>
      </c>
      <c r="Q3827" t="s">
        <v>8271</v>
      </c>
      <c r="R3827" s="7">
        <f t="shared" si="239"/>
        <v>107.57142857142857</v>
      </c>
      <c r="S3827" s="12" t="s">
        <v>8316</v>
      </c>
      <c r="T3827" t="s">
        <v>8317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7">
        <v>600</v>
      </c>
      <c r="E3828">
        <v>715</v>
      </c>
      <c r="F3828" t="s">
        <v>8219</v>
      </c>
      <c r="G3828" t="s">
        <v>8225</v>
      </c>
      <c r="H3828" t="s">
        <v>8247</v>
      </c>
      <c r="I3828" s="9">
        <v>1430993394</v>
      </c>
      <c r="J3828">
        <v>1428401394</v>
      </c>
      <c r="K3828" t="b">
        <v>0</v>
      </c>
      <c r="L3828">
        <v>26</v>
      </c>
      <c r="M3828" t="b">
        <v>1</v>
      </c>
      <c r="N3828" s="11">
        <f t="shared" si="238"/>
        <v>119.16666666666667</v>
      </c>
      <c r="O3828" s="22">
        <f t="shared" si="236"/>
        <v>42101.423541666663</v>
      </c>
      <c r="P3828" s="18">
        <f t="shared" si="237"/>
        <v>42131.423541666663</v>
      </c>
      <c r="Q3828" t="s">
        <v>8271</v>
      </c>
      <c r="R3828" s="7">
        <f t="shared" si="239"/>
        <v>27.5</v>
      </c>
      <c r="S3828" s="12" t="s">
        <v>8316</v>
      </c>
      <c r="T3828" t="s">
        <v>8317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7">
        <v>3000</v>
      </c>
      <c r="E3829">
        <v>4580</v>
      </c>
      <c r="F3829" t="s">
        <v>8219</v>
      </c>
      <c r="G3829" t="s">
        <v>8225</v>
      </c>
      <c r="H3829" t="s">
        <v>8247</v>
      </c>
      <c r="I3829" s="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>
        <f t="shared" si="238"/>
        <v>152.66666666666666</v>
      </c>
      <c r="O3829" s="22">
        <f t="shared" si="236"/>
        <v>42034.928252314814</v>
      </c>
      <c r="P3829" s="18">
        <f t="shared" si="237"/>
        <v>42090</v>
      </c>
      <c r="Q3829" t="s">
        <v>8271</v>
      </c>
      <c r="R3829" s="7">
        <f t="shared" si="239"/>
        <v>70.461538461538467</v>
      </c>
      <c r="S3829" s="12" t="s">
        <v>8316</v>
      </c>
      <c r="T3829" t="s">
        <v>8317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7">
        <v>5000</v>
      </c>
      <c r="E3830">
        <v>5000</v>
      </c>
      <c r="F3830" t="s">
        <v>8219</v>
      </c>
      <c r="G3830" t="s">
        <v>8224</v>
      </c>
      <c r="H3830" t="s">
        <v>8246</v>
      </c>
      <c r="I3830" s="9">
        <v>1420033187</v>
      </c>
      <c r="J3830">
        <v>1414845587</v>
      </c>
      <c r="K3830" t="b">
        <v>0</v>
      </c>
      <c r="L3830">
        <v>28</v>
      </c>
      <c r="M3830" t="b">
        <v>1</v>
      </c>
      <c r="N3830" s="11">
        <f t="shared" si="238"/>
        <v>100</v>
      </c>
      <c r="O3830" s="22">
        <f t="shared" si="236"/>
        <v>41944.527627314819</v>
      </c>
      <c r="P3830" s="18">
        <f t="shared" si="237"/>
        <v>42004.569293981483</v>
      </c>
      <c r="Q3830" t="s">
        <v>8271</v>
      </c>
      <c r="R3830" s="7">
        <f t="shared" si="239"/>
        <v>178.57142857142858</v>
      </c>
      <c r="S3830" s="12" t="s">
        <v>8316</v>
      </c>
      <c r="T3830" t="s">
        <v>8317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7">
        <v>500</v>
      </c>
      <c r="E3831">
        <v>501</v>
      </c>
      <c r="F3831" t="s">
        <v>8219</v>
      </c>
      <c r="G3831" t="s">
        <v>8224</v>
      </c>
      <c r="H3831" t="s">
        <v>8246</v>
      </c>
      <c r="I3831" s="9">
        <v>1472676371</v>
      </c>
      <c r="J3831">
        <v>1470948371</v>
      </c>
      <c r="K3831" t="b">
        <v>0</v>
      </c>
      <c r="L3831">
        <v>8</v>
      </c>
      <c r="M3831" t="b">
        <v>1</v>
      </c>
      <c r="N3831" s="11">
        <f t="shared" si="238"/>
        <v>100.2</v>
      </c>
      <c r="O3831" s="22">
        <f t="shared" si="236"/>
        <v>42593.865405092598</v>
      </c>
      <c r="P3831" s="18">
        <f t="shared" si="237"/>
        <v>42613.865405092598</v>
      </c>
      <c r="Q3831" t="s">
        <v>8271</v>
      </c>
      <c r="R3831" s="7">
        <f t="shared" si="239"/>
        <v>62.625</v>
      </c>
      <c r="S3831" s="12" t="s">
        <v>8316</v>
      </c>
      <c r="T3831" t="s">
        <v>8317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7">
        <v>100</v>
      </c>
      <c r="E3832">
        <v>225</v>
      </c>
      <c r="F3832" t="s">
        <v>8219</v>
      </c>
      <c r="G3832" t="s">
        <v>8224</v>
      </c>
      <c r="H3832" t="s">
        <v>8246</v>
      </c>
      <c r="I3832" s="9">
        <v>1464371211</v>
      </c>
      <c r="J3832">
        <v>1463161611</v>
      </c>
      <c r="K3832" t="b">
        <v>0</v>
      </c>
      <c r="L3832">
        <v>3</v>
      </c>
      <c r="M3832" t="b">
        <v>1</v>
      </c>
      <c r="N3832" s="11">
        <f t="shared" si="238"/>
        <v>225</v>
      </c>
      <c r="O3832" s="22">
        <f t="shared" si="236"/>
        <v>42503.740868055553</v>
      </c>
      <c r="P3832" s="18">
        <f t="shared" si="237"/>
        <v>42517.740868055553</v>
      </c>
      <c r="Q3832" t="s">
        <v>8271</v>
      </c>
      <c r="R3832" s="7">
        <f t="shared" si="239"/>
        <v>75</v>
      </c>
      <c r="S3832" s="12" t="s">
        <v>8316</v>
      </c>
      <c r="T3832" t="s">
        <v>8317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7">
        <v>500</v>
      </c>
      <c r="E3833">
        <v>530.11</v>
      </c>
      <c r="F3833" t="s">
        <v>8219</v>
      </c>
      <c r="G3833" t="s">
        <v>8224</v>
      </c>
      <c r="H3833" t="s">
        <v>8246</v>
      </c>
      <c r="I3833" s="9">
        <v>1415222545</v>
      </c>
      <c r="J3833">
        <v>1413404545</v>
      </c>
      <c r="K3833" t="b">
        <v>0</v>
      </c>
      <c r="L3833">
        <v>9</v>
      </c>
      <c r="M3833" t="b">
        <v>1</v>
      </c>
      <c r="N3833" s="11">
        <f t="shared" si="238"/>
        <v>106.02199999999999</v>
      </c>
      <c r="O3833" s="22">
        <f t="shared" si="236"/>
        <v>41927.848900462966</v>
      </c>
      <c r="P3833" s="18">
        <f t="shared" si="237"/>
        <v>41948.890567129631</v>
      </c>
      <c r="Q3833" t="s">
        <v>8271</v>
      </c>
      <c r="R3833" s="7">
        <f t="shared" si="239"/>
        <v>58.901111111111113</v>
      </c>
      <c r="S3833" s="12" t="s">
        <v>8316</v>
      </c>
      <c r="T3833" t="s">
        <v>8317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7">
        <v>1200</v>
      </c>
      <c r="E3834">
        <v>1256</v>
      </c>
      <c r="F3834" t="s">
        <v>8219</v>
      </c>
      <c r="G3834" t="s">
        <v>8224</v>
      </c>
      <c r="H3834" t="s">
        <v>8246</v>
      </c>
      <c r="I3834" s="9">
        <v>1455936335</v>
      </c>
      <c r="J3834">
        <v>1452048335</v>
      </c>
      <c r="K3834" t="b">
        <v>0</v>
      </c>
      <c r="L3834">
        <v>9</v>
      </c>
      <c r="M3834" t="b">
        <v>1</v>
      </c>
      <c r="N3834" s="11">
        <f t="shared" si="238"/>
        <v>104.66666666666666</v>
      </c>
      <c r="O3834" s="22">
        <f t="shared" si="236"/>
        <v>42375.114988425921</v>
      </c>
      <c r="P3834" s="18">
        <f t="shared" si="237"/>
        <v>42420.114988425921</v>
      </c>
      <c r="Q3834" t="s">
        <v>8271</v>
      </c>
      <c r="R3834" s="7">
        <f t="shared" si="239"/>
        <v>139.55555555555554</v>
      </c>
      <c r="S3834" s="12" t="s">
        <v>8316</v>
      </c>
      <c r="T3834" t="s">
        <v>8317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7">
        <v>1200</v>
      </c>
      <c r="E3835">
        <v>1400</v>
      </c>
      <c r="F3835" t="s">
        <v>8219</v>
      </c>
      <c r="G3835" t="s">
        <v>8229</v>
      </c>
      <c r="H3835" t="s">
        <v>8251</v>
      </c>
      <c r="I3835" s="9">
        <v>1417460940</v>
      </c>
      <c r="J3835">
        <v>1416516972</v>
      </c>
      <c r="K3835" t="b">
        <v>0</v>
      </c>
      <c r="L3835">
        <v>20</v>
      </c>
      <c r="M3835" t="b">
        <v>1</v>
      </c>
      <c r="N3835" s="11">
        <f t="shared" si="238"/>
        <v>116.66666666666667</v>
      </c>
      <c r="O3835" s="22">
        <f t="shared" si="236"/>
        <v>41963.872361111105</v>
      </c>
      <c r="P3835" s="18">
        <f t="shared" si="237"/>
        <v>41974.797916666663</v>
      </c>
      <c r="Q3835" t="s">
        <v>8271</v>
      </c>
      <c r="R3835" s="7">
        <f t="shared" si="239"/>
        <v>70</v>
      </c>
      <c r="S3835" s="12" t="s">
        <v>8316</v>
      </c>
      <c r="T3835" t="s">
        <v>8317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7">
        <v>3000</v>
      </c>
      <c r="E3836">
        <v>3271</v>
      </c>
      <c r="F3836" t="s">
        <v>8219</v>
      </c>
      <c r="G3836" t="s">
        <v>8225</v>
      </c>
      <c r="H3836" t="s">
        <v>8247</v>
      </c>
      <c r="I3836" s="9">
        <v>1434624067</v>
      </c>
      <c r="J3836">
        <v>1432032067</v>
      </c>
      <c r="K3836" t="b">
        <v>0</v>
      </c>
      <c r="L3836">
        <v>57</v>
      </c>
      <c r="M3836" t="b">
        <v>1</v>
      </c>
      <c r="N3836" s="11">
        <f t="shared" si="238"/>
        <v>109.03333333333333</v>
      </c>
      <c r="O3836" s="22">
        <f t="shared" si="236"/>
        <v>42143.445219907408</v>
      </c>
      <c r="P3836" s="18">
        <f t="shared" si="237"/>
        <v>42173.445219907408</v>
      </c>
      <c r="Q3836" t="s">
        <v>8271</v>
      </c>
      <c r="R3836" s="7">
        <f t="shared" si="239"/>
        <v>57.385964912280699</v>
      </c>
      <c r="S3836" s="12" t="s">
        <v>8316</v>
      </c>
      <c r="T3836" t="s">
        <v>8317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7">
        <v>200</v>
      </c>
      <c r="E3837">
        <v>320</v>
      </c>
      <c r="F3837" t="s">
        <v>8219</v>
      </c>
      <c r="G3837" t="s">
        <v>8225</v>
      </c>
      <c r="H3837" t="s">
        <v>8247</v>
      </c>
      <c r="I3837" s="9">
        <v>1461278208</v>
      </c>
      <c r="J3837">
        <v>1459463808</v>
      </c>
      <c r="K3837" t="b">
        <v>0</v>
      </c>
      <c r="L3837">
        <v>8</v>
      </c>
      <c r="M3837" t="b">
        <v>1</v>
      </c>
      <c r="N3837" s="11">
        <f t="shared" si="238"/>
        <v>160</v>
      </c>
      <c r="O3837" s="22">
        <f t="shared" si="236"/>
        <v>42460.94222222222</v>
      </c>
      <c r="P3837" s="18">
        <f t="shared" si="237"/>
        <v>42481.94222222222</v>
      </c>
      <c r="Q3837" t="s">
        <v>8271</v>
      </c>
      <c r="R3837" s="7">
        <f t="shared" si="239"/>
        <v>40</v>
      </c>
      <c r="S3837" s="12" t="s">
        <v>8316</v>
      </c>
      <c r="T3837" t="s">
        <v>8317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7">
        <v>800</v>
      </c>
      <c r="E3838">
        <v>900</v>
      </c>
      <c r="F3838" t="s">
        <v>8219</v>
      </c>
      <c r="G3838" t="s">
        <v>8224</v>
      </c>
      <c r="H3838" t="s">
        <v>8246</v>
      </c>
      <c r="I3838" s="9">
        <v>1470197340</v>
      </c>
      <c r="J3838">
        <v>1467497652</v>
      </c>
      <c r="K3838" t="b">
        <v>0</v>
      </c>
      <c r="L3838">
        <v>14</v>
      </c>
      <c r="M3838" t="b">
        <v>1</v>
      </c>
      <c r="N3838" s="11">
        <f t="shared" si="238"/>
        <v>112.5</v>
      </c>
      <c r="O3838" s="22">
        <f t="shared" si="236"/>
        <v>42553.926527777774</v>
      </c>
      <c r="P3838" s="18">
        <f t="shared" si="237"/>
        <v>42585.172916666663</v>
      </c>
      <c r="Q3838" t="s">
        <v>8271</v>
      </c>
      <c r="R3838" s="7">
        <f t="shared" si="239"/>
        <v>64.285714285714292</v>
      </c>
      <c r="S3838" s="12" t="s">
        <v>8316</v>
      </c>
      <c r="T3838" t="s">
        <v>8317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7">
        <v>2000</v>
      </c>
      <c r="E3839">
        <v>2042</v>
      </c>
      <c r="F3839" t="s">
        <v>8219</v>
      </c>
      <c r="G3839" t="s">
        <v>8225</v>
      </c>
      <c r="H3839" t="s">
        <v>8247</v>
      </c>
      <c r="I3839" s="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>
        <f t="shared" si="238"/>
        <v>102.1</v>
      </c>
      <c r="O3839" s="22">
        <f t="shared" si="236"/>
        <v>42152.765717592592</v>
      </c>
      <c r="P3839" s="18">
        <f t="shared" si="237"/>
        <v>42188.765717592592</v>
      </c>
      <c r="Q3839" t="s">
        <v>8271</v>
      </c>
      <c r="R3839" s="7">
        <f t="shared" si="239"/>
        <v>120.11764705882354</v>
      </c>
      <c r="S3839" s="12" t="s">
        <v>8316</v>
      </c>
      <c r="T3839" t="s">
        <v>8317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7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9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>
        <f t="shared" si="238"/>
        <v>100.824</v>
      </c>
      <c r="O3840" s="22">
        <f t="shared" si="236"/>
        <v>42116.710752314815</v>
      </c>
      <c r="P3840" s="18">
        <f t="shared" si="237"/>
        <v>42146.710752314815</v>
      </c>
      <c r="Q3840" t="s">
        <v>8271</v>
      </c>
      <c r="R3840" s="7">
        <f t="shared" si="239"/>
        <v>1008.24</v>
      </c>
      <c r="S3840" s="12" t="s">
        <v>8316</v>
      </c>
      <c r="T3840" t="s">
        <v>8317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7">
        <v>2000</v>
      </c>
      <c r="E3841">
        <v>2025</v>
      </c>
      <c r="F3841" t="s">
        <v>8219</v>
      </c>
      <c r="G3841" t="s">
        <v>8224</v>
      </c>
      <c r="H3841" t="s">
        <v>8246</v>
      </c>
      <c r="I3841" s="9">
        <v>1438226724</v>
      </c>
      <c r="J3841">
        <v>1433042724</v>
      </c>
      <c r="K3841" t="b">
        <v>0</v>
      </c>
      <c r="L3841">
        <v>32</v>
      </c>
      <c r="M3841" t="b">
        <v>1</v>
      </c>
      <c r="N3841" s="11">
        <f t="shared" si="238"/>
        <v>101.25</v>
      </c>
      <c r="O3841" s="22">
        <f t="shared" si="236"/>
        <v>42155.142638888887</v>
      </c>
      <c r="P3841" s="18">
        <f t="shared" si="237"/>
        <v>42215.142638888887</v>
      </c>
      <c r="Q3841" t="s">
        <v>8271</v>
      </c>
      <c r="R3841" s="7">
        <f t="shared" si="239"/>
        <v>63.28125</v>
      </c>
      <c r="S3841" s="12" t="s">
        <v>8316</v>
      </c>
      <c r="T3841" t="s">
        <v>8317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7">
        <v>1</v>
      </c>
      <c r="E3842">
        <v>65</v>
      </c>
      <c r="F3842" t="s">
        <v>8219</v>
      </c>
      <c r="G3842" t="s">
        <v>8225</v>
      </c>
      <c r="H3842" t="s">
        <v>8247</v>
      </c>
      <c r="I3842" s="9">
        <v>1459180229</v>
      </c>
      <c r="J3842">
        <v>1457023829</v>
      </c>
      <c r="K3842" t="b">
        <v>0</v>
      </c>
      <c r="L3842">
        <v>3</v>
      </c>
      <c r="M3842" t="b">
        <v>1</v>
      </c>
      <c r="N3842" s="11">
        <f t="shared" si="238"/>
        <v>6500</v>
      </c>
      <c r="O3842" s="22">
        <f t="shared" ref="O3842:O3905" si="240">(((J3842/60)/60)/24)+DATE(1970,1,1)</f>
        <v>42432.701724537037</v>
      </c>
      <c r="P3842" s="18">
        <f t="shared" ref="P3842:P3905" si="241">(((I3842/60)/60)/24)+DATE(1970,1,1)</f>
        <v>42457.660057870366</v>
      </c>
      <c r="Q3842" t="s">
        <v>8271</v>
      </c>
      <c r="R3842" s="7">
        <f t="shared" si="239"/>
        <v>21.666666666666668</v>
      </c>
      <c r="S3842" s="12" t="s">
        <v>8316</v>
      </c>
      <c r="T3842" t="s">
        <v>8317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7">
        <v>10000</v>
      </c>
      <c r="E3843">
        <v>872</v>
      </c>
      <c r="F3843" t="s">
        <v>8221</v>
      </c>
      <c r="G3843" t="s">
        <v>8224</v>
      </c>
      <c r="H3843" t="s">
        <v>8246</v>
      </c>
      <c r="I3843" s="9">
        <v>1405882287</v>
      </c>
      <c r="J3843">
        <v>1400698287</v>
      </c>
      <c r="K3843" t="b">
        <v>1</v>
      </c>
      <c r="L3843">
        <v>34</v>
      </c>
      <c r="M3843" t="b">
        <v>0</v>
      </c>
      <c r="N3843" s="11">
        <f t="shared" ref="N3843:N3906" si="242">E3843/D3843*100</f>
        <v>8.7200000000000006</v>
      </c>
      <c r="O3843" s="22">
        <f t="shared" si="240"/>
        <v>41780.785729166666</v>
      </c>
      <c r="P3843" s="18">
        <f t="shared" si="241"/>
        <v>41840.785729166666</v>
      </c>
      <c r="Q3843" t="s">
        <v>8271</v>
      </c>
      <c r="R3843" s="7">
        <f t="shared" ref="R3843:R3906" si="243">E3843/L3843</f>
        <v>25.647058823529413</v>
      </c>
      <c r="S3843" s="12" t="s">
        <v>8316</v>
      </c>
      <c r="T3843" t="s">
        <v>8317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7">
        <v>5000</v>
      </c>
      <c r="E3844">
        <v>1097</v>
      </c>
      <c r="F3844" t="s">
        <v>8221</v>
      </c>
      <c r="G3844" t="s">
        <v>8225</v>
      </c>
      <c r="H3844" t="s">
        <v>8247</v>
      </c>
      <c r="I3844" s="9">
        <v>1399809052</v>
      </c>
      <c r="J3844">
        <v>1397217052</v>
      </c>
      <c r="K3844" t="b">
        <v>1</v>
      </c>
      <c r="L3844">
        <v>23</v>
      </c>
      <c r="M3844" t="b">
        <v>0</v>
      </c>
      <c r="N3844" s="11">
        <f t="shared" si="242"/>
        <v>21.94</v>
      </c>
      <c r="O3844" s="22">
        <f t="shared" si="240"/>
        <v>41740.493657407409</v>
      </c>
      <c r="P3844" s="18">
        <f t="shared" si="241"/>
        <v>41770.493657407409</v>
      </c>
      <c r="Q3844" t="s">
        <v>8271</v>
      </c>
      <c r="R3844" s="7">
        <f t="shared" si="243"/>
        <v>47.695652173913047</v>
      </c>
      <c r="S3844" s="12" t="s">
        <v>8316</v>
      </c>
      <c r="T3844" t="s">
        <v>8317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7">
        <v>5000</v>
      </c>
      <c r="E3845">
        <v>1065</v>
      </c>
      <c r="F3845" t="s">
        <v>8221</v>
      </c>
      <c r="G3845" t="s">
        <v>8224</v>
      </c>
      <c r="H3845" t="s">
        <v>8246</v>
      </c>
      <c r="I3845" s="9">
        <v>1401587064</v>
      </c>
      <c r="J3845">
        <v>1399427064</v>
      </c>
      <c r="K3845" t="b">
        <v>1</v>
      </c>
      <c r="L3845">
        <v>19</v>
      </c>
      <c r="M3845" t="b">
        <v>0</v>
      </c>
      <c r="N3845" s="11">
        <f t="shared" si="242"/>
        <v>21.3</v>
      </c>
      <c r="O3845" s="22">
        <f t="shared" si="240"/>
        <v>41766.072500000002</v>
      </c>
      <c r="P3845" s="18">
        <f t="shared" si="241"/>
        <v>41791.072500000002</v>
      </c>
      <c r="Q3845" t="s">
        <v>8271</v>
      </c>
      <c r="R3845" s="7">
        <f t="shared" si="243"/>
        <v>56.05263157894737</v>
      </c>
      <c r="S3845" s="12" t="s">
        <v>8316</v>
      </c>
      <c r="T3845" t="s">
        <v>8317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7">
        <v>9800</v>
      </c>
      <c r="E3846">
        <v>4066</v>
      </c>
      <c r="F3846" t="s">
        <v>8221</v>
      </c>
      <c r="G3846" t="s">
        <v>8224</v>
      </c>
      <c r="H3846" t="s">
        <v>8246</v>
      </c>
      <c r="I3846" s="9">
        <v>1401778740</v>
      </c>
      <c r="J3846">
        <v>1399474134</v>
      </c>
      <c r="K3846" t="b">
        <v>1</v>
      </c>
      <c r="L3846">
        <v>50</v>
      </c>
      <c r="M3846" t="b">
        <v>0</v>
      </c>
      <c r="N3846" s="11">
        <f t="shared" si="242"/>
        <v>41.489795918367342</v>
      </c>
      <c r="O3846" s="22">
        <f t="shared" si="240"/>
        <v>41766.617291666669</v>
      </c>
      <c r="P3846" s="18">
        <f t="shared" si="241"/>
        <v>41793.290972222225</v>
      </c>
      <c r="Q3846" t="s">
        <v>8271</v>
      </c>
      <c r="R3846" s="7">
        <f t="shared" si="243"/>
        <v>81.319999999999993</v>
      </c>
      <c r="S3846" s="12" t="s">
        <v>8316</v>
      </c>
      <c r="T3846" t="s">
        <v>8317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7">
        <v>40000</v>
      </c>
      <c r="E3847">
        <v>842</v>
      </c>
      <c r="F3847" t="s">
        <v>8221</v>
      </c>
      <c r="G3847" t="s">
        <v>8224</v>
      </c>
      <c r="H3847" t="s">
        <v>8246</v>
      </c>
      <c r="I3847" s="9">
        <v>1443711774</v>
      </c>
      <c r="J3847">
        <v>1441119774</v>
      </c>
      <c r="K3847" t="b">
        <v>1</v>
      </c>
      <c r="L3847">
        <v>12</v>
      </c>
      <c r="M3847" t="b">
        <v>0</v>
      </c>
      <c r="N3847" s="11">
        <f t="shared" si="242"/>
        <v>2.105</v>
      </c>
      <c r="O3847" s="22">
        <f t="shared" si="240"/>
        <v>42248.627013888887</v>
      </c>
      <c r="P3847" s="18">
        <f t="shared" si="241"/>
        <v>42278.627013888887</v>
      </c>
      <c r="Q3847" t="s">
        <v>8271</v>
      </c>
      <c r="R3847" s="7">
        <f t="shared" si="243"/>
        <v>70.166666666666671</v>
      </c>
      <c r="S3847" s="12" t="s">
        <v>8316</v>
      </c>
      <c r="T3847" t="s">
        <v>8317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7">
        <v>7000</v>
      </c>
      <c r="E3848">
        <v>189</v>
      </c>
      <c r="F3848" t="s">
        <v>8221</v>
      </c>
      <c r="G3848" t="s">
        <v>8224</v>
      </c>
      <c r="H3848" t="s">
        <v>8246</v>
      </c>
      <c r="I3848" s="9">
        <v>1412405940</v>
      </c>
      <c r="J3848">
        <v>1409721542</v>
      </c>
      <c r="K3848" t="b">
        <v>1</v>
      </c>
      <c r="L3848">
        <v>8</v>
      </c>
      <c r="M3848" t="b">
        <v>0</v>
      </c>
      <c r="N3848" s="11">
        <f t="shared" si="242"/>
        <v>2.7</v>
      </c>
      <c r="O3848" s="22">
        <f t="shared" si="240"/>
        <v>41885.221550925926</v>
      </c>
      <c r="P3848" s="18">
        <f t="shared" si="241"/>
        <v>41916.290972222225</v>
      </c>
      <c r="Q3848" t="s">
        <v>8271</v>
      </c>
      <c r="R3848" s="7">
        <f t="shared" si="243"/>
        <v>23.625</v>
      </c>
      <c r="S3848" s="12" t="s">
        <v>8316</v>
      </c>
      <c r="T3848" t="s">
        <v>8317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7">
        <v>10500</v>
      </c>
      <c r="E3849">
        <v>1697</v>
      </c>
      <c r="F3849" t="s">
        <v>8221</v>
      </c>
      <c r="G3849" t="s">
        <v>8224</v>
      </c>
      <c r="H3849" t="s">
        <v>8246</v>
      </c>
      <c r="I3849" s="9">
        <v>1437283391</v>
      </c>
      <c r="J3849">
        <v>1433395391</v>
      </c>
      <c r="K3849" t="b">
        <v>1</v>
      </c>
      <c r="L3849">
        <v>9</v>
      </c>
      <c r="M3849" t="b">
        <v>0</v>
      </c>
      <c r="N3849" s="11">
        <f t="shared" si="242"/>
        <v>16.161904761904761</v>
      </c>
      <c r="O3849" s="22">
        <f t="shared" si="240"/>
        <v>42159.224432870367</v>
      </c>
      <c r="P3849" s="18">
        <f t="shared" si="241"/>
        <v>42204.224432870367</v>
      </c>
      <c r="Q3849" t="s">
        <v>8271</v>
      </c>
      <c r="R3849" s="7">
        <f t="shared" si="243"/>
        <v>188.55555555555554</v>
      </c>
      <c r="S3849" s="12" t="s">
        <v>8316</v>
      </c>
      <c r="T3849" t="s">
        <v>8317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7">
        <v>13000</v>
      </c>
      <c r="E3850">
        <v>2129</v>
      </c>
      <c r="F3850" t="s">
        <v>8221</v>
      </c>
      <c r="G3850" t="s">
        <v>8224</v>
      </c>
      <c r="H3850" t="s">
        <v>8246</v>
      </c>
      <c r="I3850" s="9">
        <v>1445196989</v>
      </c>
      <c r="J3850">
        <v>1442604989</v>
      </c>
      <c r="K3850" t="b">
        <v>1</v>
      </c>
      <c r="L3850">
        <v>43</v>
      </c>
      <c r="M3850" t="b">
        <v>0</v>
      </c>
      <c r="N3850" s="11">
        <f t="shared" si="242"/>
        <v>16.376923076923077</v>
      </c>
      <c r="O3850" s="22">
        <f t="shared" si="240"/>
        <v>42265.817002314812</v>
      </c>
      <c r="P3850" s="18">
        <f t="shared" si="241"/>
        <v>42295.817002314812</v>
      </c>
      <c r="Q3850" t="s">
        <v>8271</v>
      </c>
      <c r="R3850" s="7">
        <f t="shared" si="243"/>
        <v>49.511627906976742</v>
      </c>
      <c r="S3850" s="12" t="s">
        <v>8316</v>
      </c>
      <c r="T3850" t="s">
        <v>8317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7">
        <v>30000</v>
      </c>
      <c r="E3851">
        <v>2113</v>
      </c>
      <c r="F3851" t="s">
        <v>8221</v>
      </c>
      <c r="G3851" t="s">
        <v>8236</v>
      </c>
      <c r="H3851" t="s">
        <v>8249</v>
      </c>
      <c r="I3851" s="9">
        <v>1434047084</v>
      </c>
      <c r="J3851">
        <v>1431455084</v>
      </c>
      <c r="K3851" t="b">
        <v>1</v>
      </c>
      <c r="L3851">
        <v>28</v>
      </c>
      <c r="M3851" t="b">
        <v>0</v>
      </c>
      <c r="N3851" s="11">
        <f t="shared" si="242"/>
        <v>7.043333333333333</v>
      </c>
      <c r="O3851" s="22">
        <f t="shared" si="240"/>
        <v>42136.767175925925</v>
      </c>
      <c r="P3851" s="18">
        <f t="shared" si="241"/>
        <v>42166.767175925925</v>
      </c>
      <c r="Q3851" t="s">
        <v>8271</v>
      </c>
      <c r="R3851" s="7">
        <f t="shared" si="243"/>
        <v>75.464285714285708</v>
      </c>
      <c r="S3851" s="12" t="s">
        <v>8316</v>
      </c>
      <c r="T3851" t="s">
        <v>8317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7">
        <v>1000</v>
      </c>
      <c r="E3852">
        <v>38</v>
      </c>
      <c r="F3852" t="s">
        <v>8221</v>
      </c>
      <c r="G3852" t="s">
        <v>8224</v>
      </c>
      <c r="H3852" t="s">
        <v>8246</v>
      </c>
      <c r="I3852" s="9">
        <v>1420081143</v>
      </c>
      <c r="J3852">
        <v>1417489143</v>
      </c>
      <c r="K3852" t="b">
        <v>1</v>
      </c>
      <c r="L3852">
        <v>4</v>
      </c>
      <c r="M3852" t="b">
        <v>0</v>
      </c>
      <c r="N3852" s="11">
        <f t="shared" si="242"/>
        <v>3.8</v>
      </c>
      <c r="O3852" s="22">
        <f t="shared" si="240"/>
        <v>41975.124340277776</v>
      </c>
      <c r="P3852" s="18">
        <f t="shared" si="241"/>
        <v>42005.124340277776</v>
      </c>
      <c r="Q3852" t="s">
        <v>8271</v>
      </c>
      <c r="R3852" s="7">
        <f t="shared" si="243"/>
        <v>9.5</v>
      </c>
      <c r="S3852" s="12" t="s">
        <v>8316</v>
      </c>
      <c r="T3852" t="s">
        <v>8317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7">
        <v>2500</v>
      </c>
      <c r="E3853">
        <v>852</v>
      </c>
      <c r="F3853" t="s">
        <v>8221</v>
      </c>
      <c r="G3853" t="s">
        <v>8225</v>
      </c>
      <c r="H3853" t="s">
        <v>8247</v>
      </c>
      <c r="I3853" s="9">
        <v>1437129179</v>
      </c>
      <c r="J3853">
        <v>1434537179</v>
      </c>
      <c r="K3853" t="b">
        <v>1</v>
      </c>
      <c r="L3853">
        <v>24</v>
      </c>
      <c r="M3853" t="b">
        <v>0</v>
      </c>
      <c r="N3853" s="11">
        <f t="shared" si="242"/>
        <v>34.08</v>
      </c>
      <c r="O3853" s="22">
        <f t="shared" si="240"/>
        <v>42172.439571759256</v>
      </c>
      <c r="P3853" s="18">
        <f t="shared" si="241"/>
        <v>42202.439571759256</v>
      </c>
      <c r="Q3853" t="s">
        <v>8271</v>
      </c>
      <c r="R3853" s="7">
        <f t="shared" si="243"/>
        <v>35.5</v>
      </c>
      <c r="S3853" s="12" t="s">
        <v>8316</v>
      </c>
      <c r="T3853" t="s">
        <v>8317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7">
        <v>10000</v>
      </c>
      <c r="E3854">
        <v>20</v>
      </c>
      <c r="F3854" t="s">
        <v>8221</v>
      </c>
      <c r="G3854" t="s">
        <v>8224</v>
      </c>
      <c r="H3854" t="s">
        <v>8246</v>
      </c>
      <c r="I3854" s="9">
        <v>1427427276</v>
      </c>
      <c r="J3854">
        <v>1425270876</v>
      </c>
      <c r="K3854" t="b">
        <v>0</v>
      </c>
      <c r="L3854">
        <v>2</v>
      </c>
      <c r="M3854" t="b">
        <v>0</v>
      </c>
      <c r="N3854" s="11">
        <f t="shared" si="242"/>
        <v>0.2</v>
      </c>
      <c r="O3854" s="22">
        <f t="shared" si="240"/>
        <v>42065.190694444449</v>
      </c>
      <c r="P3854" s="18">
        <f t="shared" si="241"/>
        <v>42090.149027777778</v>
      </c>
      <c r="Q3854" t="s">
        <v>8271</v>
      </c>
      <c r="R3854" s="7">
        <f t="shared" si="243"/>
        <v>10</v>
      </c>
      <c r="S3854" s="12" t="s">
        <v>8316</v>
      </c>
      <c r="T3854" t="s">
        <v>8317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7">
        <v>100000</v>
      </c>
      <c r="E3855">
        <v>26</v>
      </c>
      <c r="F3855" t="s">
        <v>8221</v>
      </c>
      <c r="G3855" t="s">
        <v>8224</v>
      </c>
      <c r="H3855" t="s">
        <v>8246</v>
      </c>
      <c r="I3855" s="9">
        <v>1409602178</v>
      </c>
      <c r="J3855">
        <v>1406578178</v>
      </c>
      <c r="K3855" t="b">
        <v>0</v>
      </c>
      <c r="L3855">
        <v>2</v>
      </c>
      <c r="M3855" t="b">
        <v>0</v>
      </c>
      <c r="N3855" s="11">
        <f t="shared" si="242"/>
        <v>2.5999999999999999E-2</v>
      </c>
      <c r="O3855" s="22">
        <f t="shared" si="240"/>
        <v>41848.84002314815</v>
      </c>
      <c r="P3855" s="18">
        <f t="shared" si="241"/>
        <v>41883.84002314815</v>
      </c>
      <c r="Q3855" t="s">
        <v>8271</v>
      </c>
      <c r="R3855" s="7">
        <f t="shared" si="243"/>
        <v>13</v>
      </c>
      <c r="S3855" s="12" t="s">
        <v>8316</v>
      </c>
      <c r="T3855" t="s">
        <v>8317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7">
        <v>11000</v>
      </c>
      <c r="E3856">
        <v>1788</v>
      </c>
      <c r="F3856" t="s">
        <v>8221</v>
      </c>
      <c r="G3856" t="s">
        <v>8224</v>
      </c>
      <c r="H3856" t="s">
        <v>8246</v>
      </c>
      <c r="I3856" s="9">
        <v>1431206058</v>
      </c>
      <c r="J3856">
        <v>1428614058</v>
      </c>
      <c r="K3856" t="b">
        <v>0</v>
      </c>
      <c r="L3856">
        <v>20</v>
      </c>
      <c r="M3856" t="b">
        <v>0</v>
      </c>
      <c r="N3856" s="11">
        <f t="shared" si="242"/>
        <v>16.254545454545454</v>
      </c>
      <c r="O3856" s="22">
        <f t="shared" si="240"/>
        <v>42103.884930555556</v>
      </c>
      <c r="P3856" s="18">
        <f t="shared" si="241"/>
        <v>42133.884930555556</v>
      </c>
      <c r="Q3856" t="s">
        <v>8271</v>
      </c>
      <c r="R3856" s="7">
        <f t="shared" si="243"/>
        <v>89.4</v>
      </c>
      <c r="S3856" s="12" t="s">
        <v>8316</v>
      </c>
      <c r="T3856" t="s">
        <v>8317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7">
        <v>1000</v>
      </c>
      <c r="E3857">
        <v>25</v>
      </c>
      <c r="F3857" t="s">
        <v>8221</v>
      </c>
      <c r="G3857" t="s">
        <v>8224</v>
      </c>
      <c r="H3857" t="s">
        <v>8246</v>
      </c>
      <c r="I3857" s="9">
        <v>1427408271</v>
      </c>
      <c r="J3857">
        <v>1424819871</v>
      </c>
      <c r="K3857" t="b">
        <v>0</v>
      </c>
      <c r="L3857">
        <v>1</v>
      </c>
      <c r="M3857" t="b">
        <v>0</v>
      </c>
      <c r="N3857" s="11">
        <f t="shared" si="242"/>
        <v>2.5</v>
      </c>
      <c r="O3857" s="22">
        <f t="shared" si="240"/>
        <v>42059.970729166671</v>
      </c>
      <c r="P3857" s="18">
        <f t="shared" si="241"/>
        <v>42089.929062499999</v>
      </c>
      <c r="Q3857" t="s">
        <v>8271</v>
      </c>
      <c r="R3857" s="7">
        <f t="shared" si="243"/>
        <v>25</v>
      </c>
      <c r="S3857" s="12" t="s">
        <v>8316</v>
      </c>
      <c r="T3857" t="s">
        <v>8317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7">
        <v>5000</v>
      </c>
      <c r="E3858">
        <v>1</v>
      </c>
      <c r="F3858" t="s">
        <v>8221</v>
      </c>
      <c r="G3858" t="s">
        <v>8224</v>
      </c>
      <c r="H3858" t="s">
        <v>8246</v>
      </c>
      <c r="I3858" s="9">
        <v>1425833403</v>
      </c>
      <c r="J3858">
        <v>1423245003</v>
      </c>
      <c r="K3858" t="b">
        <v>0</v>
      </c>
      <c r="L3858">
        <v>1</v>
      </c>
      <c r="M3858" t="b">
        <v>0</v>
      </c>
      <c r="N3858" s="11">
        <f t="shared" si="242"/>
        <v>0.02</v>
      </c>
      <c r="O3858" s="22">
        <f t="shared" si="240"/>
        <v>42041.743090277778</v>
      </c>
      <c r="P3858" s="18">
        <f t="shared" si="241"/>
        <v>42071.701423611114</v>
      </c>
      <c r="Q3858" t="s">
        <v>8271</v>
      </c>
      <c r="R3858" s="7">
        <f t="shared" si="243"/>
        <v>1</v>
      </c>
      <c r="S3858" s="12" t="s">
        <v>8316</v>
      </c>
      <c r="T3858" t="s">
        <v>8317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7">
        <v>5000</v>
      </c>
      <c r="E3859">
        <v>260</v>
      </c>
      <c r="F3859" t="s">
        <v>8221</v>
      </c>
      <c r="G3859" t="s">
        <v>8224</v>
      </c>
      <c r="H3859" t="s">
        <v>8246</v>
      </c>
      <c r="I3859" s="9">
        <v>1406913120</v>
      </c>
      <c r="J3859">
        <v>1404927690</v>
      </c>
      <c r="K3859" t="b">
        <v>0</v>
      </c>
      <c r="L3859">
        <v>4</v>
      </c>
      <c r="M3859" t="b">
        <v>0</v>
      </c>
      <c r="N3859" s="11">
        <f t="shared" si="242"/>
        <v>5.2</v>
      </c>
      <c r="O3859" s="22">
        <f t="shared" si="240"/>
        <v>41829.73715277778</v>
      </c>
      <c r="P3859" s="18">
        <f t="shared" si="241"/>
        <v>41852.716666666667</v>
      </c>
      <c r="Q3859" t="s">
        <v>8271</v>
      </c>
      <c r="R3859" s="7">
        <f t="shared" si="243"/>
        <v>65</v>
      </c>
      <c r="S3859" s="12" t="s">
        <v>8316</v>
      </c>
      <c r="T3859" t="s">
        <v>8317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7">
        <v>500</v>
      </c>
      <c r="E3860">
        <v>10</v>
      </c>
      <c r="F3860" t="s">
        <v>8221</v>
      </c>
      <c r="G3860" t="s">
        <v>8225</v>
      </c>
      <c r="H3860" t="s">
        <v>8247</v>
      </c>
      <c r="I3860" s="9">
        <v>1432328400</v>
      </c>
      <c r="J3860">
        <v>1430734844</v>
      </c>
      <c r="K3860" t="b">
        <v>0</v>
      </c>
      <c r="L3860">
        <v>1</v>
      </c>
      <c r="M3860" t="b">
        <v>0</v>
      </c>
      <c r="N3860" s="11">
        <f t="shared" si="242"/>
        <v>2</v>
      </c>
      <c r="O3860" s="22">
        <f t="shared" si="240"/>
        <v>42128.431064814817</v>
      </c>
      <c r="P3860" s="18">
        <f t="shared" si="241"/>
        <v>42146.875</v>
      </c>
      <c r="Q3860" t="s">
        <v>8271</v>
      </c>
      <c r="R3860" s="7">
        <f t="shared" si="243"/>
        <v>10</v>
      </c>
      <c r="S3860" s="12" t="s">
        <v>8316</v>
      </c>
      <c r="T3860" t="s">
        <v>8317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7">
        <v>2500</v>
      </c>
      <c r="E3861">
        <v>1</v>
      </c>
      <c r="F3861" t="s">
        <v>8221</v>
      </c>
      <c r="G3861" t="s">
        <v>8224</v>
      </c>
      <c r="H3861" t="s">
        <v>8246</v>
      </c>
      <c r="I3861" s="9">
        <v>1403730000</v>
      </c>
      <c r="J3861">
        <v>1401485207</v>
      </c>
      <c r="K3861" t="b">
        <v>0</v>
      </c>
      <c r="L3861">
        <v>1</v>
      </c>
      <c r="M3861" t="b">
        <v>0</v>
      </c>
      <c r="N3861" s="11">
        <f t="shared" si="242"/>
        <v>0.04</v>
      </c>
      <c r="O3861" s="22">
        <f t="shared" si="240"/>
        <v>41789.893599537041</v>
      </c>
      <c r="P3861" s="18">
        <f t="shared" si="241"/>
        <v>41815.875</v>
      </c>
      <c r="Q3861" t="s">
        <v>8271</v>
      </c>
      <c r="R3861" s="7">
        <f t="shared" si="243"/>
        <v>1</v>
      </c>
      <c r="S3861" s="12" t="s">
        <v>8316</v>
      </c>
      <c r="T3861" t="s">
        <v>8317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7">
        <v>6000</v>
      </c>
      <c r="E3862">
        <v>1060</v>
      </c>
      <c r="F3862" t="s">
        <v>8221</v>
      </c>
      <c r="G3862" t="s">
        <v>8224</v>
      </c>
      <c r="H3862" t="s">
        <v>8246</v>
      </c>
      <c r="I3862" s="9">
        <v>1407858710</v>
      </c>
      <c r="J3862">
        <v>1405266710</v>
      </c>
      <c r="K3862" t="b">
        <v>0</v>
      </c>
      <c r="L3862">
        <v>13</v>
      </c>
      <c r="M3862" t="b">
        <v>0</v>
      </c>
      <c r="N3862" s="11">
        <f t="shared" si="242"/>
        <v>17.666666666666668</v>
      </c>
      <c r="O3862" s="22">
        <f t="shared" si="240"/>
        <v>41833.660995370366</v>
      </c>
      <c r="P3862" s="18">
        <f t="shared" si="241"/>
        <v>41863.660995370366</v>
      </c>
      <c r="Q3862" t="s">
        <v>8271</v>
      </c>
      <c r="R3862" s="7">
        <f t="shared" si="243"/>
        <v>81.538461538461533</v>
      </c>
      <c r="S3862" s="12" t="s">
        <v>8316</v>
      </c>
      <c r="T3862" t="s">
        <v>8317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7">
        <v>2000</v>
      </c>
      <c r="E3863">
        <v>100</v>
      </c>
      <c r="F3863" t="s">
        <v>8221</v>
      </c>
      <c r="G3863" t="s">
        <v>8224</v>
      </c>
      <c r="H3863" t="s">
        <v>8246</v>
      </c>
      <c r="I3863" s="9">
        <v>1415828820</v>
      </c>
      <c r="J3863">
        <v>1412258977</v>
      </c>
      <c r="K3863" t="b">
        <v>0</v>
      </c>
      <c r="L3863">
        <v>1</v>
      </c>
      <c r="M3863" t="b">
        <v>0</v>
      </c>
      <c r="N3863" s="11">
        <f t="shared" si="242"/>
        <v>5</v>
      </c>
      <c r="O3863" s="22">
        <f t="shared" si="240"/>
        <v>41914.590011574073</v>
      </c>
      <c r="P3863" s="18">
        <f t="shared" si="241"/>
        <v>41955.907638888893</v>
      </c>
      <c r="Q3863" t="s">
        <v>8271</v>
      </c>
      <c r="R3863" s="7">
        <f t="shared" si="243"/>
        <v>100</v>
      </c>
      <c r="S3863" s="12" t="s">
        <v>8316</v>
      </c>
      <c r="T3863" t="s">
        <v>8317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7">
        <v>7500</v>
      </c>
      <c r="E3864">
        <v>1</v>
      </c>
      <c r="F3864" t="s">
        <v>8221</v>
      </c>
      <c r="G3864" t="s">
        <v>8224</v>
      </c>
      <c r="H3864" t="s">
        <v>8246</v>
      </c>
      <c r="I3864" s="9">
        <v>1473699540</v>
      </c>
      <c r="J3864">
        <v>1472451356</v>
      </c>
      <c r="K3864" t="b">
        <v>0</v>
      </c>
      <c r="L3864">
        <v>1</v>
      </c>
      <c r="M3864" t="b">
        <v>0</v>
      </c>
      <c r="N3864" s="11">
        <f t="shared" si="242"/>
        <v>1.3333333333333334E-2</v>
      </c>
      <c r="O3864" s="22">
        <f t="shared" si="240"/>
        <v>42611.261064814811</v>
      </c>
      <c r="P3864" s="18">
        <f t="shared" si="241"/>
        <v>42625.707638888889</v>
      </c>
      <c r="Q3864" t="s">
        <v>8271</v>
      </c>
      <c r="R3864" s="7">
        <f t="shared" si="243"/>
        <v>1</v>
      </c>
      <c r="S3864" s="12" t="s">
        <v>8316</v>
      </c>
      <c r="T3864" t="s">
        <v>8317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7">
        <v>6000</v>
      </c>
      <c r="E3865">
        <v>0</v>
      </c>
      <c r="F3865" t="s">
        <v>8221</v>
      </c>
      <c r="G3865" t="s">
        <v>8224</v>
      </c>
      <c r="H3865" t="s">
        <v>8246</v>
      </c>
      <c r="I3865" s="9">
        <v>1446739905</v>
      </c>
      <c r="J3865">
        <v>1441552305</v>
      </c>
      <c r="K3865" t="b">
        <v>0</v>
      </c>
      <c r="L3865">
        <v>0</v>
      </c>
      <c r="M3865" t="b">
        <v>0</v>
      </c>
      <c r="N3865" s="11">
        <f t="shared" si="242"/>
        <v>0</v>
      </c>
      <c r="O3865" s="22">
        <f t="shared" si="240"/>
        <v>42253.633159722223</v>
      </c>
      <c r="P3865" s="18">
        <f t="shared" si="241"/>
        <v>42313.674826388888</v>
      </c>
      <c r="Q3865" t="s">
        <v>8271</v>
      </c>
      <c r="R3865" s="7" t="e">
        <f t="shared" si="243"/>
        <v>#DIV/0!</v>
      </c>
      <c r="S3865" s="12" t="s">
        <v>8316</v>
      </c>
      <c r="T3865" t="s">
        <v>8317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7">
        <v>5000</v>
      </c>
      <c r="E3866">
        <v>60</v>
      </c>
      <c r="F3866" t="s">
        <v>8221</v>
      </c>
      <c r="G3866" t="s">
        <v>8224</v>
      </c>
      <c r="H3866" t="s">
        <v>8246</v>
      </c>
      <c r="I3866" s="9">
        <v>1447799054</v>
      </c>
      <c r="J3866">
        <v>1445203454</v>
      </c>
      <c r="K3866" t="b">
        <v>0</v>
      </c>
      <c r="L3866">
        <v>3</v>
      </c>
      <c r="M3866" t="b">
        <v>0</v>
      </c>
      <c r="N3866" s="11">
        <f t="shared" si="242"/>
        <v>1.2</v>
      </c>
      <c r="O3866" s="22">
        <f t="shared" si="240"/>
        <v>42295.891828703709</v>
      </c>
      <c r="P3866" s="18">
        <f t="shared" si="241"/>
        <v>42325.933495370366</v>
      </c>
      <c r="Q3866" t="s">
        <v>8271</v>
      </c>
      <c r="R3866" s="7">
        <f t="shared" si="243"/>
        <v>20</v>
      </c>
      <c r="S3866" s="12" t="s">
        <v>8316</v>
      </c>
      <c r="T3866" t="s">
        <v>8317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7">
        <v>2413</v>
      </c>
      <c r="E3867">
        <v>650</v>
      </c>
      <c r="F3867" t="s">
        <v>8221</v>
      </c>
      <c r="G3867" t="s">
        <v>8229</v>
      </c>
      <c r="H3867" t="s">
        <v>8251</v>
      </c>
      <c r="I3867" s="9">
        <v>1409376600</v>
      </c>
      <c r="J3867">
        <v>1405957098</v>
      </c>
      <c r="K3867" t="b">
        <v>0</v>
      </c>
      <c r="L3867">
        <v>14</v>
      </c>
      <c r="M3867" t="b">
        <v>0</v>
      </c>
      <c r="N3867" s="11">
        <f t="shared" si="242"/>
        <v>26.937422295897225</v>
      </c>
      <c r="O3867" s="22">
        <f t="shared" si="240"/>
        <v>41841.651597222226</v>
      </c>
      <c r="P3867" s="18">
        <f t="shared" si="241"/>
        <v>41881.229166666664</v>
      </c>
      <c r="Q3867" t="s">
        <v>8271</v>
      </c>
      <c r="R3867" s="7">
        <f t="shared" si="243"/>
        <v>46.428571428571431</v>
      </c>
      <c r="S3867" s="12" t="s">
        <v>8316</v>
      </c>
      <c r="T3867" t="s">
        <v>8317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7">
        <v>2000</v>
      </c>
      <c r="E3868">
        <v>11</v>
      </c>
      <c r="F3868" t="s">
        <v>8221</v>
      </c>
      <c r="G3868" t="s">
        <v>8224</v>
      </c>
      <c r="H3868" t="s">
        <v>8246</v>
      </c>
      <c r="I3868" s="9">
        <v>1458703740</v>
      </c>
      <c r="J3868">
        <v>1454453021</v>
      </c>
      <c r="K3868" t="b">
        <v>0</v>
      </c>
      <c r="L3868">
        <v>2</v>
      </c>
      <c r="M3868" t="b">
        <v>0</v>
      </c>
      <c r="N3868" s="11">
        <f t="shared" si="242"/>
        <v>0.54999999999999993</v>
      </c>
      <c r="O3868" s="22">
        <f t="shared" si="240"/>
        <v>42402.947002314817</v>
      </c>
      <c r="P3868" s="18">
        <f t="shared" si="241"/>
        <v>42452.145138888889</v>
      </c>
      <c r="Q3868" t="s">
        <v>8271</v>
      </c>
      <c r="R3868" s="7">
        <f t="shared" si="243"/>
        <v>5.5</v>
      </c>
      <c r="S3868" s="12" t="s">
        <v>8316</v>
      </c>
      <c r="T3868" t="s">
        <v>8317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7">
        <v>2000</v>
      </c>
      <c r="E3869">
        <v>251</v>
      </c>
      <c r="F3869" t="s">
        <v>8221</v>
      </c>
      <c r="G3869" t="s">
        <v>8224</v>
      </c>
      <c r="H3869" t="s">
        <v>8246</v>
      </c>
      <c r="I3869" s="9">
        <v>1466278339</v>
      </c>
      <c r="J3869">
        <v>1463686339</v>
      </c>
      <c r="K3869" t="b">
        <v>0</v>
      </c>
      <c r="L3869">
        <v>5</v>
      </c>
      <c r="M3869" t="b">
        <v>0</v>
      </c>
      <c r="N3869" s="11">
        <f t="shared" si="242"/>
        <v>12.55</v>
      </c>
      <c r="O3869" s="22">
        <f t="shared" si="240"/>
        <v>42509.814108796301</v>
      </c>
      <c r="P3869" s="18">
        <f t="shared" si="241"/>
        <v>42539.814108796301</v>
      </c>
      <c r="Q3869" t="s">
        <v>8271</v>
      </c>
      <c r="R3869" s="7">
        <f t="shared" si="243"/>
        <v>50.2</v>
      </c>
      <c r="S3869" s="12" t="s">
        <v>8316</v>
      </c>
      <c r="T3869" t="s">
        <v>8317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7">
        <v>5000</v>
      </c>
      <c r="E3870">
        <v>10</v>
      </c>
      <c r="F3870" t="s">
        <v>8220</v>
      </c>
      <c r="G3870" t="s">
        <v>8225</v>
      </c>
      <c r="H3870" t="s">
        <v>8247</v>
      </c>
      <c r="I3870" s="9">
        <v>1410191405</v>
      </c>
      <c r="J3870">
        <v>1408031405</v>
      </c>
      <c r="K3870" t="b">
        <v>0</v>
      </c>
      <c r="L3870">
        <v>1</v>
      </c>
      <c r="M3870" t="b">
        <v>0</v>
      </c>
      <c r="N3870" s="11">
        <f t="shared" si="242"/>
        <v>0.2</v>
      </c>
      <c r="O3870" s="22">
        <f t="shared" si="240"/>
        <v>41865.659780092588</v>
      </c>
      <c r="P3870" s="18">
        <f t="shared" si="241"/>
        <v>41890.659780092588</v>
      </c>
      <c r="Q3870" t="s">
        <v>8305</v>
      </c>
      <c r="R3870" s="7">
        <f t="shared" si="243"/>
        <v>10</v>
      </c>
      <c r="S3870" s="12" t="s">
        <v>8316</v>
      </c>
      <c r="T3870" t="s">
        <v>8358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7">
        <v>13111</v>
      </c>
      <c r="E3871">
        <v>452</v>
      </c>
      <c r="F3871" t="s">
        <v>8220</v>
      </c>
      <c r="G3871" t="s">
        <v>8224</v>
      </c>
      <c r="H3871" t="s">
        <v>8246</v>
      </c>
      <c r="I3871" s="9">
        <v>1426302660</v>
      </c>
      <c r="J3871">
        <v>1423761792</v>
      </c>
      <c r="K3871" t="b">
        <v>0</v>
      </c>
      <c r="L3871">
        <v>15</v>
      </c>
      <c r="M3871" t="b">
        <v>0</v>
      </c>
      <c r="N3871" s="11">
        <f t="shared" si="242"/>
        <v>3.4474868431088401</v>
      </c>
      <c r="O3871" s="22">
        <f t="shared" si="240"/>
        <v>42047.724444444444</v>
      </c>
      <c r="P3871" s="18">
        <f t="shared" si="241"/>
        <v>42077.132638888885</v>
      </c>
      <c r="Q3871" t="s">
        <v>8305</v>
      </c>
      <c r="R3871" s="7">
        <f t="shared" si="243"/>
        <v>30.133333333333333</v>
      </c>
      <c r="S3871" s="12" t="s">
        <v>8316</v>
      </c>
      <c r="T3871" t="s">
        <v>8358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7">
        <v>10000</v>
      </c>
      <c r="E3872">
        <v>1500</v>
      </c>
      <c r="F3872" t="s">
        <v>8220</v>
      </c>
      <c r="G3872" t="s">
        <v>8224</v>
      </c>
      <c r="H3872" t="s">
        <v>8246</v>
      </c>
      <c r="I3872" s="9">
        <v>1404360478</v>
      </c>
      <c r="J3872">
        <v>1401768478</v>
      </c>
      <c r="K3872" t="b">
        <v>0</v>
      </c>
      <c r="L3872">
        <v>10</v>
      </c>
      <c r="M3872" t="b">
        <v>0</v>
      </c>
      <c r="N3872" s="11">
        <f t="shared" si="242"/>
        <v>15</v>
      </c>
      <c r="O3872" s="22">
        <f t="shared" si="240"/>
        <v>41793.17219907407</v>
      </c>
      <c r="P3872" s="18">
        <f t="shared" si="241"/>
        <v>41823.17219907407</v>
      </c>
      <c r="Q3872" t="s">
        <v>8305</v>
      </c>
      <c r="R3872" s="7">
        <f t="shared" si="243"/>
        <v>150</v>
      </c>
      <c r="S3872" s="12" t="s">
        <v>8316</v>
      </c>
      <c r="T3872" t="s">
        <v>8358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7">
        <v>1500</v>
      </c>
      <c r="E3873">
        <v>40</v>
      </c>
      <c r="F3873" t="s">
        <v>8220</v>
      </c>
      <c r="G3873" t="s">
        <v>8224</v>
      </c>
      <c r="H3873" t="s">
        <v>8246</v>
      </c>
      <c r="I3873" s="9">
        <v>1490809450</v>
      </c>
      <c r="J3873">
        <v>1485629050</v>
      </c>
      <c r="K3873" t="b">
        <v>0</v>
      </c>
      <c r="L3873">
        <v>3</v>
      </c>
      <c r="M3873" t="b">
        <v>0</v>
      </c>
      <c r="N3873" s="11">
        <f t="shared" si="242"/>
        <v>2.666666666666667</v>
      </c>
      <c r="O3873" s="22">
        <f t="shared" si="240"/>
        <v>42763.780671296292</v>
      </c>
      <c r="P3873" s="18">
        <f t="shared" si="241"/>
        <v>42823.739004629635</v>
      </c>
      <c r="Q3873" t="s">
        <v>8305</v>
      </c>
      <c r="R3873" s="7">
        <f t="shared" si="243"/>
        <v>13.333333333333334</v>
      </c>
      <c r="S3873" s="12" t="s">
        <v>8316</v>
      </c>
      <c r="T3873" t="s">
        <v>8358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7">
        <v>15000</v>
      </c>
      <c r="E3874">
        <v>0</v>
      </c>
      <c r="F3874" t="s">
        <v>8220</v>
      </c>
      <c r="G3874" t="s">
        <v>8224</v>
      </c>
      <c r="H3874" t="s">
        <v>8246</v>
      </c>
      <c r="I3874" s="9">
        <v>1439522996</v>
      </c>
      <c r="J3874">
        <v>1435202996</v>
      </c>
      <c r="K3874" t="b">
        <v>0</v>
      </c>
      <c r="L3874">
        <v>0</v>
      </c>
      <c r="M3874" t="b">
        <v>0</v>
      </c>
      <c r="N3874" s="11">
        <f t="shared" si="242"/>
        <v>0</v>
      </c>
      <c r="O3874" s="22">
        <f t="shared" si="240"/>
        <v>42180.145787037036</v>
      </c>
      <c r="P3874" s="18">
        <f t="shared" si="241"/>
        <v>42230.145787037036</v>
      </c>
      <c r="Q3874" t="s">
        <v>8305</v>
      </c>
      <c r="R3874" s="7" t="e">
        <f t="shared" si="243"/>
        <v>#DIV/0!</v>
      </c>
      <c r="S3874" s="12" t="s">
        <v>8316</v>
      </c>
      <c r="T3874" t="s">
        <v>8358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7">
        <v>5500</v>
      </c>
      <c r="E3875">
        <v>0</v>
      </c>
      <c r="F3875" t="s">
        <v>8220</v>
      </c>
      <c r="G3875" t="s">
        <v>8224</v>
      </c>
      <c r="H3875" t="s">
        <v>8246</v>
      </c>
      <c r="I3875" s="9">
        <v>1444322535</v>
      </c>
      <c r="J3875">
        <v>1441730535</v>
      </c>
      <c r="K3875" t="b">
        <v>0</v>
      </c>
      <c r="L3875">
        <v>0</v>
      </c>
      <c r="M3875" t="b">
        <v>0</v>
      </c>
      <c r="N3875" s="11">
        <f t="shared" si="242"/>
        <v>0</v>
      </c>
      <c r="O3875" s="22">
        <f t="shared" si="240"/>
        <v>42255.696006944447</v>
      </c>
      <c r="P3875" s="18">
        <f t="shared" si="241"/>
        <v>42285.696006944447</v>
      </c>
      <c r="Q3875" t="s">
        <v>8305</v>
      </c>
      <c r="R3875" s="7" t="e">
        <f t="shared" si="243"/>
        <v>#DIV/0!</v>
      </c>
      <c r="S3875" s="12" t="s">
        <v>8316</v>
      </c>
      <c r="T3875" t="s">
        <v>8358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7">
        <v>620</v>
      </c>
      <c r="E3876">
        <v>0</v>
      </c>
      <c r="F3876" t="s">
        <v>8220</v>
      </c>
      <c r="G3876" t="s">
        <v>8228</v>
      </c>
      <c r="H3876" t="s">
        <v>8250</v>
      </c>
      <c r="I3876" s="9">
        <v>1422061200</v>
      </c>
      <c r="J3876">
        <v>1420244622</v>
      </c>
      <c r="K3876" t="b">
        <v>0</v>
      </c>
      <c r="L3876">
        <v>0</v>
      </c>
      <c r="M3876" t="b">
        <v>0</v>
      </c>
      <c r="N3876" s="11">
        <f t="shared" si="242"/>
        <v>0</v>
      </c>
      <c r="O3876" s="22">
        <f t="shared" si="240"/>
        <v>42007.016458333332</v>
      </c>
      <c r="P3876" s="18">
        <f t="shared" si="241"/>
        <v>42028.041666666672</v>
      </c>
      <c r="Q3876" t="s">
        <v>8305</v>
      </c>
      <c r="R3876" s="7" t="e">
        <f t="shared" si="243"/>
        <v>#DIV/0!</v>
      </c>
      <c r="S3876" s="12" t="s">
        <v>8316</v>
      </c>
      <c r="T3876" t="s">
        <v>8358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7">
        <v>30000</v>
      </c>
      <c r="E3877">
        <v>0</v>
      </c>
      <c r="F3877" t="s">
        <v>8220</v>
      </c>
      <c r="G3877" t="s">
        <v>8232</v>
      </c>
      <c r="H3877" t="s">
        <v>8253</v>
      </c>
      <c r="I3877" s="9">
        <v>1472896800</v>
      </c>
      <c r="J3877">
        <v>1472804365</v>
      </c>
      <c r="K3877" t="b">
        <v>0</v>
      </c>
      <c r="L3877">
        <v>0</v>
      </c>
      <c r="M3877" t="b">
        <v>0</v>
      </c>
      <c r="N3877" s="11">
        <f t="shared" si="242"/>
        <v>0</v>
      </c>
      <c r="O3877" s="22">
        <f t="shared" si="240"/>
        <v>42615.346817129626</v>
      </c>
      <c r="P3877" s="18">
        <f t="shared" si="241"/>
        <v>42616.416666666672</v>
      </c>
      <c r="Q3877" t="s">
        <v>8305</v>
      </c>
      <c r="R3877" s="7" t="e">
        <f t="shared" si="243"/>
        <v>#DIV/0!</v>
      </c>
      <c r="S3877" s="12" t="s">
        <v>8316</v>
      </c>
      <c r="T3877" t="s">
        <v>8358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7">
        <v>3900</v>
      </c>
      <c r="E3878">
        <v>2059</v>
      </c>
      <c r="F3878" t="s">
        <v>8220</v>
      </c>
      <c r="G3878" t="s">
        <v>8225</v>
      </c>
      <c r="H3878" t="s">
        <v>8247</v>
      </c>
      <c r="I3878" s="9">
        <v>1454425128</v>
      </c>
      <c r="J3878">
        <v>1451833128</v>
      </c>
      <c r="K3878" t="b">
        <v>0</v>
      </c>
      <c r="L3878">
        <v>46</v>
      </c>
      <c r="M3878" t="b">
        <v>0</v>
      </c>
      <c r="N3878" s="11">
        <f t="shared" si="242"/>
        <v>52.794871794871788</v>
      </c>
      <c r="O3878" s="22">
        <f t="shared" si="240"/>
        <v>42372.624166666668</v>
      </c>
      <c r="P3878" s="18">
        <f t="shared" si="241"/>
        <v>42402.624166666668</v>
      </c>
      <c r="Q3878" t="s">
        <v>8305</v>
      </c>
      <c r="R3878" s="7">
        <f t="shared" si="243"/>
        <v>44.760869565217391</v>
      </c>
      <c r="S3878" s="12" t="s">
        <v>8316</v>
      </c>
      <c r="T3878" t="s">
        <v>8358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7">
        <v>25000</v>
      </c>
      <c r="E3879">
        <v>1241</v>
      </c>
      <c r="F3879" t="s">
        <v>8220</v>
      </c>
      <c r="G3879" t="s">
        <v>8224</v>
      </c>
      <c r="H3879" t="s">
        <v>8246</v>
      </c>
      <c r="I3879" s="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>
        <f t="shared" si="242"/>
        <v>4.9639999999999995</v>
      </c>
      <c r="O3879" s="22">
        <f t="shared" si="240"/>
        <v>42682.67768518519</v>
      </c>
      <c r="P3879" s="18">
        <f t="shared" si="241"/>
        <v>42712.67768518519</v>
      </c>
      <c r="Q3879" t="s">
        <v>8305</v>
      </c>
      <c r="R3879" s="7">
        <f t="shared" si="243"/>
        <v>88.642857142857139</v>
      </c>
      <c r="S3879" s="12" t="s">
        <v>8316</v>
      </c>
      <c r="T3879" t="s">
        <v>8358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7">
        <v>18000</v>
      </c>
      <c r="E3880">
        <v>10</v>
      </c>
      <c r="F3880" t="s">
        <v>8220</v>
      </c>
      <c r="G3880" t="s">
        <v>8224</v>
      </c>
      <c r="H3880" t="s">
        <v>8246</v>
      </c>
      <c r="I3880" s="9">
        <v>1435636740</v>
      </c>
      <c r="J3880">
        <v>1433014746</v>
      </c>
      <c r="K3880" t="b">
        <v>0</v>
      </c>
      <c r="L3880">
        <v>1</v>
      </c>
      <c r="M3880" t="b">
        <v>0</v>
      </c>
      <c r="N3880" s="11">
        <f t="shared" si="242"/>
        <v>5.5555555555555552E-2</v>
      </c>
      <c r="O3880" s="22">
        <f t="shared" si="240"/>
        <v>42154.818819444445</v>
      </c>
      <c r="P3880" s="18">
        <f t="shared" si="241"/>
        <v>42185.165972222225</v>
      </c>
      <c r="Q3880" t="s">
        <v>8305</v>
      </c>
      <c r="R3880" s="7">
        <f t="shared" si="243"/>
        <v>10</v>
      </c>
      <c r="S3880" s="12" t="s">
        <v>8316</v>
      </c>
      <c r="T3880" t="s">
        <v>8358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7">
        <v>15000</v>
      </c>
      <c r="E3881">
        <v>0</v>
      </c>
      <c r="F3881" t="s">
        <v>8220</v>
      </c>
      <c r="G3881" t="s">
        <v>8225</v>
      </c>
      <c r="H3881" t="s">
        <v>8247</v>
      </c>
      <c r="I3881" s="9">
        <v>1422218396</v>
      </c>
      <c r="J3881">
        <v>1419626396</v>
      </c>
      <c r="K3881" t="b">
        <v>0</v>
      </c>
      <c r="L3881">
        <v>0</v>
      </c>
      <c r="M3881" t="b">
        <v>0</v>
      </c>
      <c r="N3881" s="11">
        <f t="shared" si="242"/>
        <v>0</v>
      </c>
      <c r="O3881" s="22">
        <f t="shared" si="240"/>
        <v>41999.861064814817</v>
      </c>
      <c r="P3881" s="18">
        <f t="shared" si="241"/>
        <v>42029.861064814817</v>
      </c>
      <c r="Q3881" t="s">
        <v>8305</v>
      </c>
      <c r="R3881" s="7" t="e">
        <f t="shared" si="243"/>
        <v>#DIV/0!</v>
      </c>
      <c r="S3881" s="12" t="s">
        <v>8316</v>
      </c>
      <c r="T3881" t="s">
        <v>8358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7">
        <v>7500</v>
      </c>
      <c r="E3882">
        <v>980</v>
      </c>
      <c r="F3882" t="s">
        <v>8220</v>
      </c>
      <c r="G3882" t="s">
        <v>8225</v>
      </c>
      <c r="H3882" t="s">
        <v>8247</v>
      </c>
      <c r="I3882" s="9">
        <v>1406761200</v>
      </c>
      <c r="J3882">
        <v>1403724820</v>
      </c>
      <c r="K3882" t="b">
        <v>0</v>
      </c>
      <c r="L3882">
        <v>17</v>
      </c>
      <c r="M3882" t="b">
        <v>0</v>
      </c>
      <c r="N3882" s="11">
        <f t="shared" si="242"/>
        <v>13.066666666666665</v>
      </c>
      <c r="O3882" s="22">
        <f t="shared" si="240"/>
        <v>41815.815046296295</v>
      </c>
      <c r="P3882" s="18">
        <f t="shared" si="241"/>
        <v>41850.958333333336</v>
      </c>
      <c r="Q3882" t="s">
        <v>8305</v>
      </c>
      <c r="R3882" s="7">
        <f t="shared" si="243"/>
        <v>57.647058823529413</v>
      </c>
      <c r="S3882" s="12" t="s">
        <v>8316</v>
      </c>
      <c r="T3882" t="s">
        <v>8358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7">
        <v>500</v>
      </c>
      <c r="E3883">
        <v>25</v>
      </c>
      <c r="F3883" t="s">
        <v>8220</v>
      </c>
      <c r="G3883" t="s">
        <v>8224</v>
      </c>
      <c r="H3883" t="s">
        <v>8246</v>
      </c>
      <c r="I3883" s="9">
        <v>1487550399</v>
      </c>
      <c r="J3883">
        <v>1484958399</v>
      </c>
      <c r="K3883" t="b">
        <v>0</v>
      </c>
      <c r="L3883">
        <v>1</v>
      </c>
      <c r="M3883" t="b">
        <v>0</v>
      </c>
      <c r="N3883" s="11">
        <f t="shared" si="242"/>
        <v>5</v>
      </c>
      <c r="O3883" s="22">
        <f t="shared" si="240"/>
        <v>42756.018506944441</v>
      </c>
      <c r="P3883" s="18">
        <f t="shared" si="241"/>
        <v>42786.018506944441</v>
      </c>
      <c r="Q3883" t="s">
        <v>8305</v>
      </c>
      <c r="R3883" s="7">
        <f t="shared" si="243"/>
        <v>25</v>
      </c>
      <c r="S3883" s="12" t="s">
        <v>8316</v>
      </c>
      <c r="T3883" t="s">
        <v>8358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7">
        <v>30000</v>
      </c>
      <c r="E3884">
        <v>0</v>
      </c>
      <c r="F3884" t="s">
        <v>8220</v>
      </c>
      <c r="G3884" t="s">
        <v>8226</v>
      </c>
      <c r="H3884" t="s">
        <v>8248</v>
      </c>
      <c r="I3884" s="9">
        <v>1454281380</v>
      </c>
      <c r="J3884">
        <v>1451950570</v>
      </c>
      <c r="K3884" t="b">
        <v>0</v>
      </c>
      <c r="L3884">
        <v>0</v>
      </c>
      <c r="M3884" t="b">
        <v>0</v>
      </c>
      <c r="N3884" s="11">
        <f t="shared" si="242"/>
        <v>0</v>
      </c>
      <c r="O3884" s="22">
        <f t="shared" si="240"/>
        <v>42373.983449074076</v>
      </c>
      <c r="P3884" s="18">
        <f t="shared" si="241"/>
        <v>42400.960416666669</v>
      </c>
      <c r="Q3884" t="s">
        <v>8305</v>
      </c>
      <c r="R3884" s="7" t="e">
        <f t="shared" si="243"/>
        <v>#DIV/0!</v>
      </c>
      <c r="S3884" s="12" t="s">
        <v>8316</v>
      </c>
      <c r="T3884" t="s">
        <v>8358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7">
        <v>15000</v>
      </c>
      <c r="E3885">
        <v>0</v>
      </c>
      <c r="F3885" t="s">
        <v>8220</v>
      </c>
      <c r="G3885" t="s">
        <v>8225</v>
      </c>
      <c r="H3885" t="s">
        <v>8247</v>
      </c>
      <c r="I3885" s="9">
        <v>1409668069</v>
      </c>
      <c r="J3885">
        <v>1407076069</v>
      </c>
      <c r="K3885" t="b">
        <v>0</v>
      </c>
      <c r="L3885">
        <v>0</v>
      </c>
      <c r="M3885" t="b">
        <v>0</v>
      </c>
      <c r="N3885" s="11">
        <f t="shared" si="242"/>
        <v>0</v>
      </c>
      <c r="O3885" s="22">
        <f t="shared" si="240"/>
        <v>41854.602650462963</v>
      </c>
      <c r="P3885" s="18">
        <f t="shared" si="241"/>
        <v>41884.602650462963</v>
      </c>
      <c r="Q3885" t="s">
        <v>8305</v>
      </c>
      <c r="R3885" s="7" t="e">
        <f t="shared" si="243"/>
        <v>#DIV/0!</v>
      </c>
      <c r="S3885" s="12" t="s">
        <v>8316</v>
      </c>
      <c r="T3885" t="s">
        <v>8358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7">
        <v>10000</v>
      </c>
      <c r="E3886">
        <v>0</v>
      </c>
      <c r="F3886" t="s">
        <v>8220</v>
      </c>
      <c r="G3886" t="s">
        <v>8224</v>
      </c>
      <c r="H3886" t="s">
        <v>8246</v>
      </c>
      <c r="I3886" s="9">
        <v>1427479192</v>
      </c>
      <c r="J3886">
        <v>1425322792</v>
      </c>
      <c r="K3886" t="b">
        <v>0</v>
      </c>
      <c r="L3886">
        <v>0</v>
      </c>
      <c r="M3886" t="b">
        <v>0</v>
      </c>
      <c r="N3886" s="11">
        <f t="shared" si="242"/>
        <v>0</v>
      </c>
      <c r="O3886" s="22">
        <f t="shared" si="240"/>
        <v>42065.791574074072</v>
      </c>
      <c r="P3886" s="18">
        <f t="shared" si="241"/>
        <v>42090.749907407408</v>
      </c>
      <c r="Q3886" t="s">
        <v>8305</v>
      </c>
      <c r="R3886" s="7" t="e">
        <f t="shared" si="243"/>
        <v>#DIV/0!</v>
      </c>
      <c r="S3886" s="12" t="s">
        <v>8316</v>
      </c>
      <c r="T3886" t="s">
        <v>8358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7">
        <v>375000</v>
      </c>
      <c r="E3887">
        <v>0</v>
      </c>
      <c r="F3887" t="s">
        <v>8220</v>
      </c>
      <c r="G3887" t="s">
        <v>8224</v>
      </c>
      <c r="H3887" t="s">
        <v>8246</v>
      </c>
      <c r="I3887" s="9">
        <v>1462834191</v>
      </c>
      <c r="J3887">
        <v>1460242191</v>
      </c>
      <c r="K3887" t="b">
        <v>0</v>
      </c>
      <c r="L3887">
        <v>0</v>
      </c>
      <c r="M3887" t="b">
        <v>0</v>
      </c>
      <c r="N3887" s="11">
        <f t="shared" si="242"/>
        <v>0</v>
      </c>
      <c r="O3887" s="22">
        <f t="shared" si="240"/>
        <v>42469.951284722221</v>
      </c>
      <c r="P3887" s="18">
        <f t="shared" si="241"/>
        <v>42499.951284722221</v>
      </c>
      <c r="Q3887" t="s">
        <v>8305</v>
      </c>
      <c r="R3887" s="7" t="e">
        <f t="shared" si="243"/>
        <v>#DIV/0!</v>
      </c>
      <c r="S3887" s="12" t="s">
        <v>8316</v>
      </c>
      <c r="T3887" t="s">
        <v>8358</v>
      </c>
    </row>
    <row r="3888" spans="1:20" x14ac:dyDescent="0.35">
      <c r="A3888">
        <v>3886</v>
      </c>
      <c r="B3888" s="3" t="s">
        <v>3883</v>
      </c>
      <c r="C3888" s="3">
        <v>1</v>
      </c>
      <c r="D3888" s="7">
        <v>10000</v>
      </c>
      <c r="E3888">
        <v>0</v>
      </c>
      <c r="F3888" t="s">
        <v>8220</v>
      </c>
      <c r="G3888" t="s">
        <v>8226</v>
      </c>
      <c r="H3888" t="s">
        <v>8248</v>
      </c>
      <c r="I3888" s="9">
        <v>1418275702</v>
      </c>
      <c r="J3888">
        <v>1415683702</v>
      </c>
      <c r="K3888" t="b">
        <v>0</v>
      </c>
      <c r="L3888">
        <v>0</v>
      </c>
      <c r="M3888" t="b">
        <v>0</v>
      </c>
      <c r="N3888" s="11">
        <f t="shared" si="242"/>
        <v>0</v>
      </c>
      <c r="O3888" s="22">
        <f t="shared" si="240"/>
        <v>41954.228032407409</v>
      </c>
      <c r="P3888" s="18">
        <f t="shared" si="241"/>
        <v>41984.228032407409</v>
      </c>
      <c r="Q3888" t="s">
        <v>8305</v>
      </c>
      <c r="R3888" s="7" t="e">
        <f t="shared" si="243"/>
        <v>#DIV/0!</v>
      </c>
      <c r="S3888" s="12" t="s">
        <v>8316</v>
      </c>
      <c r="T3888" t="s">
        <v>8358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7">
        <v>2000</v>
      </c>
      <c r="E3889">
        <v>35</v>
      </c>
      <c r="F3889" t="s">
        <v>8220</v>
      </c>
      <c r="G3889" t="s">
        <v>8224</v>
      </c>
      <c r="H3889" t="s">
        <v>8246</v>
      </c>
      <c r="I3889" s="9">
        <v>1430517600</v>
      </c>
      <c r="J3889">
        <v>1426538129</v>
      </c>
      <c r="K3889" t="b">
        <v>0</v>
      </c>
      <c r="L3889">
        <v>2</v>
      </c>
      <c r="M3889" t="b">
        <v>0</v>
      </c>
      <c r="N3889" s="11">
        <f t="shared" si="242"/>
        <v>1.7500000000000002</v>
      </c>
      <c r="O3889" s="22">
        <f t="shared" si="240"/>
        <v>42079.857974537037</v>
      </c>
      <c r="P3889" s="18">
        <f t="shared" si="241"/>
        <v>42125.916666666672</v>
      </c>
      <c r="Q3889" t="s">
        <v>8305</v>
      </c>
      <c r="R3889" s="7">
        <f t="shared" si="243"/>
        <v>17.5</v>
      </c>
      <c r="S3889" s="12" t="s">
        <v>8316</v>
      </c>
      <c r="T3889" t="s">
        <v>8358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7">
        <v>2000</v>
      </c>
      <c r="E3890">
        <v>542</v>
      </c>
      <c r="F3890" t="s">
        <v>8221</v>
      </c>
      <c r="G3890" t="s">
        <v>8225</v>
      </c>
      <c r="H3890" t="s">
        <v>8247</v>
      </c>
      <c r="I3890" s="9">
        <v>1488114358</v>
      </c>
      <c r="J3890">
        <v>1485522358</v>
      </c>
      <c r="K3890" t="b">
        <v>0</v>
      </c>
      <c r="L3890">
        <v>14</v>
      </c>
      <c r="M3890" t="b">
        <v>0</v>
      </c>
      <c r="N3890" s="11">
        <f t="shared" si="242"/>
        <v>27.1</v>
      </c>
      <c r="O3890" s="22">
        <f t="shared" si="240"/>
        <v>42762.545810185184</v>
      </c>
      <c r="P3890" s="18">
        <f t="shared" si="241"/>
        <v>42792.545810185184</v>
      </c>
      <c r="Q3890" t="s">
        <v>8271</v>
      </c>
      <c r="R3890" s="7">
        <f t="shared" si="243"/>
        <v>38.714285714285715</v>
      </c>
      <c r="S3890" s="12" t="s">
        <v>8316</v>
      </c>
      <c r="T3890" t="s">
        <v>8317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7">
        <v>8000</v>
      </c>
      <c r="E3891">
        <v>118</v>
      </c>
      <c r="F3891" t="s">
        <v>8221</v>
      </c>
      <c r="G3891" t="s">
        <v>8224</v>
      </c>
      <c r="H3891" t="s">
        <v>8246</v>
      </c>
      <c r="I3891" s="9">
        <v>1420413960</v>
      </c>
      <c r="J3891">
        <v>1417651630</v>
      </c>
      <c r="K3891" t="b">
        <v>0</v>
      </c>
      <c r="L3891">
        <v>9</v>
      </c>
      <c r="M3891" t="b">
        <v>0</v>
      </c>
      <c r="N3891" s="11">
        <f t="shared" si="242"/>
        <v>1.4749999999999999</v>
      </c>
      <c r="O3891" s="22">
        <f t="shared" si="240"/>
        <v>41977.004976851851</v>
      </c>
      <c r="P3891" s="18">
        <f t="shared" si="241"/>
        <v>42008.976388888885</v>
      </c>
      <c r="Q3891" t="s">
        <v>8271</v>
      </c>
      <c r="R3891" s="7">
        <f t="shared" si="243"/>
        <v>13.111111111111111</v>
      </c>
      <c r="S3891" s="12" t="s">
        <v>8316</v>
      </c>
      <c r="T3891" t="s">
        <v>8317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7">
        <v>15000</v>
      </c>
      <c r="E3892">
        <v>2524</v>
      </c>
      <c r="F3892" t="s">
        <v>8221</v>
      </c>
      <c r="G3892" t="s">
        <v>8224</v>
      </c>
      <c r="H3892" t="s">
        <v>8246</v>
      </c>
      <c r="I3892" s="9">
        <v>1439662344</v>
      </c>
      <c r="J3892">
        <v>1434478344</v>
      </c>
      <c r="K3892" t="b">
        <v>0</v>
      </c>
      <c r="L3892">
        <v>8</v>
      </c>
      <c r="M3892" t="b">
        <v>0</v>
      </c>
      <c r="N3892" s="11">
        <f t="shared" si="242"/>
        <v>16.826666666666668</v>
      </c>
      <c r="O3892" s="22">
        <f t="shared" si="240"/>
        <v>42171.758611111116</v>
      </c>
      <c r="P3892" s="18">
        <f t="shared" si="241"/>
        <v>42231.758611111116</v>
      </c>
      <c r="Q3892" t="s">
        <v>8271</v>
      </c>
      <c r="R3892" s="7">
        <f t="shared" si="243"/>
        <v>315.5</v>
      </c>
      <c r="S3892" s="12" t="s">
        <v>8316</v>
      </c>
      <c r="T3892" t="s">
        <v>8317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7">
        <v>800</v>
      </c>
      <c r="E3893">
        <v>260</v>
      </c>
      <c r="F3893" t="s">
        <v>8221</v>
      </c>
      <c r="G3893" t="s">
        <v>8224</v>
      </c>
      <c r="H3893" t="s">
        <v>8246</v>
      </c>
      <c r="I3893" s="9">
        <v>1427086740</v>
      </c>
      <c r="J3893">
        <v>1424488244</v>
      </c>
      <c r="K3893" t="b">
        <v>0</v>
      </c>
      <c r="L3893">
        <v>7</v>
      </c>
      <c r="M3893" t="b">
        <v>0</v>
      </c>
      <c r="N3893" s="11">
        <f t="shared" si="242"/>
        <v>32.5</v>
      </c>
      <c r="O3893" s="22">
        <f t="shared" si="240"/>
        <v>42056.1324537037</v>
      </c>
      <c r="P3893" s="18">
        <f t="shared" si="241"/>
        <v>42086.207638888889</v>
      </c>
      <c r="Q3893" t="s">
        <v>8271</v>
      </c>
      <c r="R3893" s="7">
        <f t="shared" si="243"/>
        <v>37.142857142857146</v>
      </c>
      <c r="S3893" s="12" t="s">
        <v>8316</v>
      </c>
      <c r="T3893" t="s">
        <v>8317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7">
        <v>1000</v>
      </c>
      <c r="E3894">
        <v>0</v>
      </c>
      <c r="F3894" t="s">
        <v>8221</v>
      </c>
      <c r="G3894" t="s">
        <v>8224</v>
      </c>
      <c r="H3894" t="s">
        <v>8246</v>
      </c>
      <c r="I3894" s="9">
        <v>1408863600</v>
      </c>
      <c r="J3894">
        <v>1408203557</v>
      </c>
      <c r="K3894" t="b">
        <v>0</v>
      </c>
      <c r="L3894">
        <v>0</v>
      </c>
      <c r="M3894" t="b">
        <v>0</v>
      </c>
      <c r="N3894" s="11">
        <f t="shared" si="242"/>
        <v>0</v>
      </c>
      <c r="O3894" s="22">
        <f t="shared" si="240"/>
        <v>41867.652280092596</v>
      </c>
      <c r="P3894" s="18">
        <f t="shared" si="241"/>
        <v>41875.291666666664</v>
      </c>
      <c r="Q3894" t="s">
        <v>8271</v>
      </c>
      <c r="R3894" s="7" t="e">
        <f t="shared" si="243"/>
        <v>#DIV/0!</v>
      </c>
      <c r="S3894" s="12" t="s">
        <v>8316</v>
      </c>
      <c r="T3894" t="s">
        <v>8317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7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9">
        <v>1404194400</v>
      </c>
      <c r="J3895">
        <v>1400600840</v>
      </c>
      <c r="K3895" t="b">
        <v>0</v>
      </c>
      <c r="L3895">
        <v>84</v>
      </c>
      <c r="M3895" t="b">
        <v>0</v>
      </c>
      <c r="N3895" s="11">
        <f t="shared" si="242"/>
        <v>21.55</v>
      </c>
      <c r="O3895" s="22">
        <f t="shared" si="240"/>
        <v>41779.657870370371</v>
      </c>
      <c r="P3895" s="18">
        <f t="shared" si="241"/>
        <v>41821.25</v>
      </c>
      <c r="Q3895" t="s">
        <v>8271</v>
      </c>
      <c r="R3895" s="7">
        <f t="shared" si="243"/>
        <v>128.27380952380952</v>
      </c>
      <c r="S3895" s="12" t="s">
        <v>8316</v>
      </c>
      <c r="T3895" t="s">
        <v>8317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7">
        <v>15000</v>
      </c>
      <c r="E3896">
        <v>520</v>
      </c>
      <c r="F3896" t="s">
        <v>8221</v>
      </c>
      <c r="G3896" t="s">
        <v>8224</v>
      </c>
      <c r="H3896" t="s">
        <v>8246</v>
      </c>
      <c r="I3896" s="9">
        <v>1481000340</v>
      </c>
      <c r="J3896">
        <v>1478386812</v>
      </c>
      <c r="K3896" t="b">
        <v>0</v>
      </c>
      <c r="L3896">
        <v>11</v>
      </c>
      <c r="M3896" t="b">
        <v>0</v>
      </c>
      <c r="N3896" s="11">
        <f t="shared" si="242"/>
        <v>3.4666666666666663</v>
      </c>
      <c r="O3896" s="22">
        <f t="shared" si="240"/>
        <v>42679.958472222221</v>
      </c>
      <c r="P3896" s="18">
        <f t="shared" si="241"/>
        <v>42710.207638888889</v>
      </c>
      <c r="Q3896" t="s">
        <v>8271</v>
      </c>
      <c r="R3896" s="7">
        <f t="shared" si="243"/>
        <v>47.272727272727273</v>
      </c>
      <c r="S3896" s="12" t="s">
        <v>8316</v>
      </c>
      <c r="T3896" t="s">
        <v>8317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7">
        <v>1000</v>
      </c>
      <c r="E3897">
        <v>50</v>
      </c>
      <c r="F3897" t="s">
        <v>8221</v>
      </c>
      <c r="G3897" t="s">
        <v>8224</v>
      </c>
      <c r="H3897" t="s">
        <v>8246</v>
      </c>
      <c r="I3897" s="9">
        <v>1425103218</v>
      </c>
      <c r="J3897">
        <v>1422424818</v>
      </c>
      <c r="K3897" t="b">
        <v>0</v>
      </c>
      <c r="L3897">
        <v>1</v>
      </c>
      <c r="M3897" t="b">
        <v>0</v>
      </c>
      <c r="N3897" s="11">
        <f t="shared" si="242"/>
        <v>5</v>
      </c>
      <c r="O3897" s="22">
        <f t="shared" si="240"/>
        <v>42032.250208333338</v>
      </c>
      <c r="P3897" s="18">
        <f t="shared" si="241"/>
        <v>42063.250208333338</v>
      </c>
      <c r="Q3897" t="s">
        <v>8271</v>
      </c>
      <c r="R3897" s="7">
        <f t="shared" si="243"/>
        <v>50</v>
      </c>
      <c r="S3897" s="12" t="s">
        <v>8316</v>
      </c>
      <c r="T3897" t="s">
        <v>8317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7">
        <v>1600</v>
      </c>
      <c r="E3898">
        <v>170</v>
      </c>
      <c r="F3898" t="s">
        <v>8221</v>
      </c>
      <c r="G3898" t="s">
        <v>8224</v>
      </c>
      <c r="H3898" t="s">
        <v>8246</v>
      </c>
      <c r="I3898" s="9">
        <v>1402979778</v>
      </c>
      <c r="J3898">
        <v>1401770178</v>
      </c>
      <c r="K3898" t="b">
        <v>0</v>
      </c>
      <c r="L3898">
        <v>4</v>
      </c>
      <c r="M3898" t="b">
        <v>0</v>
      </c>
      <c r="N3898" s="11">
        <f t="shared" si="242"/>
        <v>10.625</v>
      </c>
      <c r="O3898" s="22">
        <f t="shared" si="240"/>
        <v>41793.191875000004</v>
      </c>
      <c r="P3898" s="18">
        <f t="shared" si="241"/>
        <v>41807.191875000004</v>
      </c>
      <c r="Q3898" t="s">
        <v>8271</v>
      </c>
      <c r="R3898" s="7">
        <f t="shared" si="243"/>
        <v>42.5</v>
      </c>
      <c r="S3898" s="12" t="s">
        <v>8316</v>
      </c>
      <c r="T3898" t="s">
        <v>8317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7">
        <v>2500</v>
      </c>
      <c r="E3899">
        <v>440</v>
      </c>
      <c r="F3899" t="s">
        <v>8221</v>
      </c>
      <c r="G3899" t="s">
        <v>8228</v>
      </c>
      <c r="H3899" t="s">
        <v>8250</v>
      </c>
      <c r="I3899" s="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>
        <f t="shared" si="242"/>
        <v>17.599999999999998</v>
      </c>
      <c r="O3899" s="22">
        <f t="shared" si="240"/>
        <v>41982.87364583333</v>
      </c>
      <c r="P3899" s="18">
        <f t="shared" si="241"/>
        <v>42012.87364583333</v>
      </c>
      <c r="Q3899" t="s">
        <v>8271</v>
      </c>
      <c r="R3899" s="7">
        <f t="shared" si="243"/>
        <v>44</v>
      </c>
      <c r="S3899" s="12" t="s">
        <v>8316</v>
      </c>
      <c r="T3899" t="s">
        <v>8317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7">
        <v>2500</v>
      </c>
      <c r="E3900">
        <v>814</v>
      </c>
      <c r="F3900" t="s">
        <v>8221</v>
      </c>
      <c r="G3900" t="s">
        <v>8225</v>
      </c>
      <c r="H3900" t="s">
        <v>8247</v>
      </c>
      <c r="I3900" s="9">
        <v>1439827200</v>
      </c>
      <c r="J3900">
        <v>1436355270</v>
      </c>
      <c r="K3900" t="b">
        <v>0</v>
      </c>
      <c r="L3900">
        <v>16</v>
      </c>
      <c r="M3900" t="b">
        <v>0</v>
      </c>
      <c r="N3900" s="11">
        <f t="shared" si="242"/>
        <v>32.56</v>
      </c>
      <c r="O3900" s="22">
        <f t="shared" si="240"/>
        <v>42193.482291666667</v>
      </c>
      <c r="P3900" s="18">
        <f t="shared" si="241"/>
        <v>42233.666666666672</v>
      </c>
      <c r="Q3900" t="s">
        <v>8271</v>
      </c>
      <c r="R3900" s="7">
        <f t="shared" si="243"/>
        <v>50.875</v>
      </c>
      <c r="S3900" s="12" t="s">
        <v>8316</v>
      </c>
      <c r="T3900" t="s">
        <v>8317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7">
        <v>10000</v>
      </c>
      <c r="E3901">
        <v>125</v>
      </c>
      <c r="F3901" t="s">
        <v>8221</v>
      </c>
      <c r="G3901" t="s">
        <v>8224</v>
      </c>
      <c r="H3901" t="s">
        <v>8246</v>
      </c>
      <c r="I3901" s="9">
        <v>1407868561</v>
      </c>
      <c r="J3901">
        <v>1406140561</v>
      </c>
      <c r="K3901" t="b">
        <v>0</v>
      </c>
      <c r="L3901">
        <v>2</v>
      </c>
      <c r="M3901" t="b">
        <v>0</v>
      </c>
      <c r="N3901" s="11">
        <f t="shared" si="242"/>
        <v>1.25</v>
      </c>
      <c r="O3901" s="22">
        <f t="shared" si="240"/>
        <v>41843.775011574071</v>
      </c>
      <c r="P3901" s="18">
        <f t="shared" si="241"/>
        <v>41863.775011574071</v>
      </c>
      <c r="Q3901" t="s">
        <v>8271</v>
      </c>
      <c r="R3901" s="7">
        <f t="shared" si="243"/>
        <v>62.5</v>
      </c>
      <c r="S3901" s="12" t="s">
        <v>8316</v>
      </c>
      <c r="T3901" t="s">
        <v>8317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7">
        <v>2500</v>
      </c>
      <c r="E3902">
        <v>135</v>
      </c>
      <c r="F3902" t="s">
        <v>8221</v>
      </c>
      <c r="G3902" t="s">
        <v>8224</v>
      </c>
      <c r="H3902" t="s">
        <v>8246</v>
      </c>
      <c r="I3902" s="9">
        <v>1433988791</v>
      </c>
      <c r="J3902">
        <v>1431396791</v>
      </c>
      <c r="K3902" t="b">
        <v>0</v>
      </c>
      <c r="L3902">
        <v>5</v>
      </c>
      <c r="M3902" t="b">
        <v>0</v>
      </c>
      <c r="N3902" s="11">
        <f t="shared" si="242"/>
        <v>5.4</v>
      </c>
      <c r="O3902" s="22">
        <f t="shared" si="240"/>
        <v>42136.092488425929</v>
      </c>
      <c r="P3902" s="18">
        <f t="shared" si="241"/>
        <v>42166.092488425929</v>
      </c>
      <c r="Q3902" t="s">
        <v>8271</v>
      </c>
      <c r="R3902" s="7">
        <f t="shared" si="243"/>
        <v>27</v>
      </c>
      <c r="S3902" s="12" t="s">
        <v>8316</v>
      </c>
      <c r="T3902" t="s">
        <v>8317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7">
        <v>3000</v>
      </c>
      <c r="E3903">
        <v>25</v>
      </c>
      <c r="F3903" t="s">
        <v>8221</v>
      </c>
      <c r="G3903" t="s">
        <v>8224</v>
      </c>
      <c r="H3903" t="s">
        <v>8246</v>
      </c>
      <c r="I3903" s="9">
        <v>1450554599</v>
      </c>
      <c r="J3903">
        <v>1447098599</v>
      </c>
      <c r="K3903" t="b">
        <v>0</v>
      </c>
      <c r="L3903">
        <v>1</v>
      </c>
      <c r="M3903" t="b">
        <v>0</v>
      </c>
      <c r="N3903" s="11">
        <f t="shared" si="242"/>
        <v>0.83333333333333337</v>
      </c>
      <c r="O3903" s="22">
        <f t="shared" si="240"/>
        <v>42317.826377314821</v>
      </c>
      <c r="P3903" s="18">
        <f t="shared" si="241"/>
        <v>42357.826377314821</v>
      </c>
      <c r="Q3903" t="s">
        <v>8271</v>
      </c>
      <c r="R3903" s="7">
        <f t="shared" si="243"/>
        <v>25</v>
      </c>
      <c r="S3903" s="12" t="s">
        <v>8316</v>
      </c>
      <c r="T3903" t="s">
        <v>8317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7">
        <v>3000</v>
      </c>
      <c r="E3904">
        <v>1465</v>
      </c>
      <c r="F3904" t="s">
        <v>8221</v>
      </c>
      <c r="G3904" t="s">
        <v>8225</v>
      </c>
      <c r="H3904" t="s">
        <v>8247</v>
      </c>
      <c r="I3904" s="9">
        <v>1479125642</v>
      </c>
      <c r="J3904">
        <v>1476962042</v>
      </c>
      <c r="K3904" t="b">
        <v>0</v>
      </c>
      <c r="L3904">
        <v>31</v>
      </c>
      <c r="M3904" t="b">
        <v>0</v>
      </c>
      <c r="N3904" s="11">
        <f t="shared" si="242"/>
        <v>48.833333333333336</v>
      </c>
      <c r="O3904" s="22">
        <f t="shared" si="240"/>
        <v>42663.468078703707</v>
      </c>
      <c r="P3904" s="18">
        <f t="shared" si="241"/>
        <v>42688.509745370371</v>
      </c>
      <c r="Q3904" t="s">
        <v>8271</v>
      </c>
      <c r="R3904" s="7">
        <f t="shared" si="243"/>
        <v>47.258064516129032</v>
      </c>
      <c r="S3904" s="12" t="s">
        <v>8316</v>
      </c>
      <c r="T3904" t="s">
        <v>8317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7">
        <v>1500</v>
      </c>
      <c r="E3905">
        <v>0</v>
      </c>
      <c r="F3905" t="s">
        <v>8221</v>
      </c>
      <c r="G3905" t="s">
        <v>8224</v>
      </c>
      <c r="H3905" t="s">
        <v>8246</v>
      </c>
      <c r="I3905" s="9">
        <v>1439581080</v>
      </c>
      <c r="J3905">
        <v>1435709765</v>
      </c>
      <c r="K3905" t="b">
        <v>0</v>
      </c>
      <c r="L3905">
        <v>0</v>
      </c>
      <c r="M3905" t="b">
        <v>0</v>
      </c>
      <c r="N3905" s="11">
        <f t="shared" si="242"/>
        <v>0</v>
      </c>
      <c r="O3905" s="22">
        <f t="shared" si="240"/>
        <v>42186.01116898148</v>
      </c>
      <c r="P3905" s="18">
        <f t="shared" si="241"/>
        <v>42230.818055555559</v>
      </c>
      <c r="Q3905" t="s">
        <v>8271</v>
      </c>
      <c r="R3905" s="7" t="e">
        <f t="shared" si="243"/>
        <v>#DIV/0!</v>
      </c>
      <c r="S3905" s="12" t="s">
        <v>8316</v>
      </c>
      <c r="T3905" t="s">
        <v>8317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7">
        <v>10000</v>
      </c>
      <c r="E3906">
        <v>3</v>
      </c>
      <c r="F3906" t="s">
        <v>8221</v>
      </c>
      <c r="G3906" t="s">
        <v>8224</v>
      </c>
      <c r="H3906" t="s">
        <v>8246</v>
      </c>
      <c r="I3906" s="9">
        <v>1429074240</v>
      </c>
      <c r="J3906">
        <v>1427866200</v>
      </c>
      <c r="K3906" t="b">
        <v>0</v>
      </c>
      <c r="L3906">
        <v>2</v>
      </c>
      <c r="M3906" t="b">
        <v>0</v>
      </c>
      <c r="N3906" s="11">
        <f t="shared" si="242"/>
        <v>0.03</v>
      </c>
      <c r="O3906" s="22">
        <f t="shared" ref="O3906:O3969" si="244">(((J3906/60)/60)/24)+DATE(1970,1,1)</f>
        <v>42095.229166666672</v>
      </c>
      <c r="P3906" s="18">
        <f t="shared" ref="P3906:P3969" si="245">(((I3906/60)/60)/24)+DATE(1970,1,1)</f>
        <v>42109.211111111115</v>
      </c>
      <c r="Q3906" t="s">
        <v>8271</v>
      </c>
      <c r="R3906" s="7">
        <f t="shared" si="243"/>
        <v>1.5</v>
      </c>
      <c r="S3906" s="12" t="s">
        <v>8316</v>
      </c>
      <c r="T3906" t="s">
        <v>8317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7">
        <v>1500</v>
      </c>
      <c r="E3907">
        <v>173</v>
      </c>
      <c r="F3907" t="s">
        <v>8221</v>
      </c>
      <c r="G3907" t="s">
        <v>8225</v>
      </c>
      <c r="H3907" t="s">
        <v>8247</v>
      </c>
      <c r="I3907" s="9">
        <v>1434063600</v>
      </c>
      <c r="J3907">
        <v>1430405903</v>
      </c>
      <c r="K3907" t="b">
        <v>0</v>
      </c>
      <c r="L3907">
        <v>7</v>
      </c>
      <c r="M3907" t="b">
        <v>0</v>
      </c>
      <c r="N3907" s="11">
        <f t="shared" ref="N3907:N3970" si="246">E3907/D3907*100</f>
        <v>11.533333333333333</v>
      </c>
      <c r="O3907" s="22">
        <f t="shared" si="244"/>
        <v>42124.623877314814</v>
      </c>
      <c r="P3907" s="18">
        <f t="shared" si="245"/>
        <v>42166.958333333328</v>
      </c>
      <c r="Q3907" t="s">
        <v>8271</v>
      </c>
      <c r="R3907" s="7">
        <f t="shared" ref="R3907:R3970" si="247">E3907/L3907</f>
        <v>24.714285714285715</v>
      </c>
      <c r="S3907" s="12" t="s">
        <v>8316</v>
      </c>
      <c r="T3907" t="s">
        <v>8317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7">
        <v>1500</v>
      </c>
      <c r="E3908">
        <v>1010</v>
      </c>
      <c r="F3908" t="s">
        <v>8221</v>
      </c>
      <c r="G3908" t="s">
        <v>8225</v>
      </c>
      <c r="H3908" t="s">
        <v>8247</v>
      </c>
      <c r="I3908" s="9">
        <v>1435325100</v>
      </c>
      <c r="J3908">
        <v>1432072893</v>
      </c>
      <c r="K3908" t="b">
        <v>0</v>
      </c>
      <c r="L3908">
        <v>16</v>
      </c>
      <c r="M3908" t="b">
        <v>0</v>
      </c>
      <c r="N3908" s="11">
        <f t="shared" si="246"/>
        <v>67.333333333333329</v>
      </c>
      <c r="O3908" s="22">
        <f t="shared" si="244"/>
        <v>42143.917743055557</v>
      </c>
      <c r="P3908" s="18">
        <f t="shared" si="245"/>
        <v>42181.559027777781</v>
      </c>
      <c r="Q3908" t="s">
        <v>8271</v>
      </c>
      <c r="R3908" s="7">
        <f t="shared" si="247"/>
        <v>63.125</v>
      </c>
      <c r="S3908" s="12" t="s">
        <v>8316</v>
      </c>
      <c r="T3908" t="s">
        <v>8317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7">
        <v>1000</v>
      </c>
      <c r="E3909">
        <v>153</v>
      </c>
      <c r="F3909" t="s">
        <v>8221</v>
      </c>
      <c r="G3909" t="s">
        <v>8224</v>
      </c>
      <c r="H3909" t="s">
        <v>8246</v>
      </c>
      <c r="I3909" s="9">
        <v>1414354080</v>
      </c>
      <c r="J3909">
        <v>1411587606</v>
      </c>
      <c r="K3909" t="b">
        <v>0</v>
      </c>
      <c r="L3909">
        <v>4</v>
      </c>
      <c r="M3909" t="b">
        <v>0</v>
      </c>
      <c r="N3909" s="11">
        <f t="shared" si="246"/>
        <v>15.299999999999999</v>
      </c>
      <c r="O3909" s="22">
        <f t="shared" si="244"/>
        <v>41906.819513888891</v>
      </c>
      <c r="P3909" s="18">
        <f t="shared" si="245"/>
        <v>41938.838888888888</v>
      </c>
      <c r="Q3909" t="s">
        <v>8271</v>
      </c>
      <c r="R3909" s="7">
        <f t="shared" si="247"/>
        <v>38.25</v>
      </c>
      <c r="S3909" s="12" t="s">
        <v>8316</v>
      </c>
      <c r="T3909" t="s">
        <v>8317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7">
        <v>750</v>
      </c>
      <c r="E3910">
        <v>65</v>
      </c>
      <c r="F3910" t="s">
        <v>8221</v>
      </c>
      <c r="G3910" t="s">
        <v>8224</v>
      </c>
      <c r="H3910" t="s">
        <v>8246</v>
      </c>
      <c r="I3910" s="9">
        <v>1406603696</v>
      </c>
      <c r="J3910">
        <v>1405307696</v>
      </c>
      <c r="K3910" t="b">
        <v>0</v>
      </c>
      <c r="L3910">
        <v>4</v>
      </c>
      <c r="M3910" t="b">
        <v>0</v>
      </c>
      <c r="N3910" s="11">
        <f t="shared" si="246"/>
        <v>8.6666666666666679</v>
      </c>
      <c r="O3910" s="22">
        <f t="shared" si="244"/>
        <v>41834.135370370372</v>
      </c>
      <c r="P3910" s="18">
        <f t="shared" si="245"/>
        <v>41849.135370370372</v>
      </c>
      <c r="Q3910" t="s">
        <v>8271</v>
      </c>
      <c r="R3910" s="7">
        <f t="shared" si="247"/>
        <v>16.25</v>
      </c>
      <c r="S3910" s="12" t="s">
        <v>8316</v>
      </c>
      <c r="T3910" t="s">
        <v>8317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7">
        <v>60000</v>
      </c>
      <c r="E3911">
        <v>135</v>
      </c>
      <c r="F3911" t="s">
        <v>8221</v>
      </c>
      <c r="G3911" t="s">
        <v>8224</v>
      </c>
      <c r="H3911" t="s">
        <v>8246</v>
      </c>
      <c r="I3911" s="9">
        <v>1410424642</v>
      </c>
      <c r="J3911">
        <v>1407832642</v>
      </c>
      <c r="K3911" t="b">
        <v>0</v>
      </c>
      <c r="L3911">
        <v>4</v>
      </c>
      <c r="M3911" t="b">
        <v>0</v>
      </c>
      <c r="N3911" s="11">
        <f t="shared" si="246"/>
        <v>0.22499999999999998</v>
      </c>
      <c r="O3911" s="22">
        <f t="shared" si="244"/>
        <v>41863.359282407408</v>
      </c>
      <c r="P3911" s="18">
        <f t="shared" si="245"/>
        <v>41893.359282407408</v>
      </c>
      <c r="Q3911" t="s">
        <v>8271</v>
      </c>
      <c r="R3911" s="7">
        <f t="shared" si="247"/>
        <v>33.75</v>
      </c>
      <c r="S3911" s="12" t="s">
        <v>8316</v>
      </c>
      <c r="T3911" t="s">
        <v>8317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7">
        <v>6000</v>
      </c>
      <c r="E3912">
        <v>185</v>
      </c>
      <c r="F3912" t="s">
        <v>8221</v>
      </c>
      <c r="G3912" t="s">
        <v>8224</v>
      </c>
      <c r="H3912" t="s">
        <v>8246</v>
      </c>
      <c r="I3912" s="9">
        <v>1441649397</v>
      </c>
      <c r="J3912">
        <v>1439057397</v>
      </c>
      <c r="K3912" t="b">
        <v>0</v>
      </c>
      <c r="L3912">
        <v>3</v>
      </c>
      <c r="M3912" t="b">
        <v>0</v>
      </c>
      <c r="N3912" s="11">
        <f t="shared" si="246"/>
        <v>3.0833333333333335</v>
      </c>
      <c r="O3912" s="22">
        <f t="shared" si="244"/>
        <v>42224.756909722222</v>
      </c>
      <c r="P3912" s="18">
        <f t="shared" si="245"/>
        <v>42254.756909722222</v>
      </c>
      <c r="Q3912" t="s">
        <v>8271</v>
      </c>
      <c r="R3912" s="7">
        <f t="shared" si="247"/>
        <v>61.666666666666664</v>
      </c>
      <c r="S3912" s="12" t="s">
        <v>8316</v>
      </c>
      <c r="T3912" t="s">
        <v>8317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7">
        <v>8000</v>
      </c>
      <c r="E3913">
        <v>2993</v>
      </c>
      <c r="F3913" t="s">
        <v>8221</v>
      </c>
      <c r="G3913" t="s">
        <v>8224</v>
      </c>
      <c r="H3913" t="s">
        <v>8246</v>
      </c>
      <c r="I3913" s="9">
        <v>1417033777</v>
      </c>
      <c r="J3913">
        <v>1414438177</v>
      </c>
      <c r="K3913" t="b">
        <v>0</v>
      </c>
      <c r="L3913">
        <v>36</v>
      </c>
      <c r="M3913" t="b">
        <v>0</v>
      </c>
      <c r="N3913" s="11">
        <f t="shared" si="246"/>
        <v>37.412500000000001</v>
      </c>
      <c r="O3913" s="22">
        <f t="shared" si="244"/>
        <v>41939.8122337963</v>
      </c>
      <c r="P3913" s="18">
        <f t="shared" si="245"/>
        <v>41969.853900462964</v>
      </c>
      <c r="Q3913" t="s">
        <v>8271</v>
      </c>
      <c r="R3913" s="7">
        <f t="shared" si="247"/>
        <v>83.138888888888886</v>
      </c>
      <c r="S3913" s="12" t="s">
        <v>8316</v>
      </c>
      <c r="T3913" t="s">
        <v>8317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7">
        <v>15000</v>
      </c>
      <c r="E3914">
        <v>1</v>
      </c>
      <c r="F3914" t="s">
        <v>8221</v>
      </c>
      <c r="G3914" t="s">
        <v>8224</v>
      </c>
      <c r="H3914" t="s">
        <v>8246</v>
      </c>
      <c r="I3914" s="9">
        <v>1429936500</v>
      </c>
      <c r="J3914">
        <v>1424759330</v>
      </c>
      <c r="K3914" t="b">
        <v>0</v>
      </c>
      <c r="L3914">
        <v>1</v>
      </c>
      <c r="M3914" t="b">
        <v>0</v>
      </c>
      <c r="N3914" s="11">
        <f t="shared" si="246"/>
        <v>6.6666666666666671E-3</v>
      </c>
      <c r="O3914" s="22">
        <f t="shared" si="244"/>
        <v>42059.270023148143</v>
      </c>
      <c r="P3914" s="18">
        <f t="shared" si="245"/>
        <v>42119.190972222219</v>
      </c>
      <c r="Q3914" t="s">
        <v>8271</v>
      </c>
      <c r="R3914" s="7">
        <f t="shared" si="247"/>
        <v>1</v>
      </c>
      <c r="S3914" s="12" t="s">
        <v>8316</v>
      </c>
      <c r="T3914" t="s">
        <v>8317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7">
        <v>10000</v>
      </c>
      <c r="E3915">
        <v>1000</v>
      </c>
      <c r="F3915" t="s">
        <v>8221</v>
      </c>
      <c r="G3915" t="s">
        <v>8224</v>
      </c>
      <c r="H3915" t="s">
        <v>8246</v>
      </c>
      <c r="I3915" s="9">
        <v>1448863449</v>
      </c>
      <c r="J3915">
        <v>1446267849</v>
      </c>
      <c r="K3915" t="b">
        <v>0</v>
      </c>
      <c r="L3915">
        <v>7</v>
      </c>
      <c r="M3915" t="b">
        <v>0</v>
      </c>
      <c r="N3915" s="11">
        <f t="shared" si="246"/>
        <v>10</v>
      </c>
      <c r="O3915" s="22">
        <f t="shared" si="244"/>
        <v>42308.211215277777</v>
      </c>
      <c r="P3915" s="18">
        <f t="shared" si="245"/>
        <v>42338.252881944441</v>
      </c>
      <c r="Q3915" t="s">
        <v>8271</v>
      </c>
      <c r="R3915" s="7">
        <f t="shared" si="247"/>
        <v>142.85714285714286</v>
      </c>
      <c r="S3915" s="12" t="s">
        <v>8316</v>
      </c>
      <c r="T3915" t="s">
        <v>8317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7">
        <v>2500</v>
      </c>
      <c r="E3916">
        <v>909</v>
      </c>
      <c r="F3916" t="s">
        <v>8221</v>
      </c>
      <c r="G3916" t="s">
        <v>8225</v>
      </c>
      <c r="H3916" t="s">
        <v>8247</v>
      </c>
      <c r="I3916" s="9">
        <v>1431298740</v>
      </c>
      <c r="J3916">
        <v>1429558756</v>
      </c>
      <c r="K3916" t="b">
        <v>0</v>
      </c>
      <c r="L3916">
        <v>27</v>
      </c>
      <c r="M3916" t="b">
        <v>0</v>
      </c>
      <c r="N3916" s="11">
        <f t="shared" si="246"/>
        <v>36.36</v>
      </c>
      <c r="O3916" s="22">
        <f t="shared" si="244"/>
        <v>42114.818935185183</v>
      </c>
      <c r="P3916" s="18">
        <f t="shared" si="245"/>
        <v>42134.957638888889</v>
      </c>
      <c r="Q3916" t="s">
        <v>8271</v>
      </c>
      <c r="R3916" s="7">
        <f t="shared" si="247"/>
        <v>33.666666666666664</v>
      </c>
      <c r="S3916" s="12" t="s">
        <v>8316</v>
      </c>
      <c r="T3916" t="s">
        <v>8317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7">
        <v>1500</v>
      </c>
      <c r="E3917">
        <v>5</v>
      </c>
      <c r="F3917" t="s">
        <v>8221</v>
      </c>
      <c r="G3917" t="s">
        <v>8225</v>
      </c>
      <c r="H3917" t="s">
        <v>8247</v>
      </c>
      <c r="I3917" s="9">
        <v>1464824309</v>
      </c>
      <c r="J3917">
        <v>1462232309</v>
      </c>
      <c r="K3917" t="b">
        <v>0</v>
      </c>
      <c r="L3917">
        <v>1</v>
      </c>
      <c r="M3917" t="b">
        <v>0</v>
      </c>
      <c r="N3917" s="11">
        <f t="shared" si="246"/>
        <v>0.33333333333333337</v>
      </c>
      <c r="O3917" s="22">
        <f t="shared" si="244"/>
        <v>42492.98505787037</v>
      </c>
      <c r="P3917" s="18">
        <f t="shared" si="245"/>
        <v>42522.98505787037</v>
      </c>
      <c r="Q3917" t="s">
        <v>8271</v>
      </c>
      <c r="R3917" s="7">
        <f t="shared" si="247"/>
        <v>5</v>
      </c>
      <c r="S3917" s="12" t="s">
        <v>8316</v>
      </c>
      <c r="T3917" t="s">
        <v>8317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7">
        <v>2000</v>
      </c>
      <c r="E3918">
        <v>0</v>
      </c>
      <c r="F3918" t="s">
        <v>8221</v>
      </c>
      <c r="G3918" t="s">
        <v>8232</v>
      </c>
      <c r="H3918" t="s">
        <v>8253</v>
      </c>
      <c r="I3918" s="9">
        <v>1464952752</v>
      </c>
      <c r="J3918">
        <v>1462360752</v>
      </c>
      <c r="K3918" t="b">
        <v>0</v>
      </c>
      <c r="L3918">
        <v>0</v>
      </c>
      <c r="M3918" t="b">
        <v>0</v>
      </c>
      <c r="N3918" s="11">
        <f t="shared" si="246"/>
        <v>0</v>
      </c>
      <c r="O3918" s="22">
        <f t="shared" si="244"/>
        <v>42494.471666666665</v>
      </c>
      <c r="P3918" s="18">
        <f t="shared" si="245"/>
        <v>42524.471666666665</v>
      </c>
      <c r="Q3918" t="s">
        <v>8271</v>
      </c>
      <c r="R3918" s="7" t="e">
        <f t="shared" si="247"/>
        <v>#DIV/0!</v>
      </c>
      <c r="S3918" s="12" t="s">
        <v>8316</v>
      </c>
      <c r="T3918" t="s">
        <v>8317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7">
        <v>3500</v>
      </c>
      <c r="E3919">
        <v>10</v>
      </c>
      <c r="F3919" t="s">
        <v>8221</v>
      </c>
      <c r="G3919" t="s">
        <v>8225</v>
      </c>
      <c r="H3919" t="s">
        <v>8247</v>
      </c>
      <c r="I3919" s="9">
        <v>1410439161</v>
      </c>
      <c r="J3919">
        <v>1407847161</v>
      </c>
      <c r="K3919" t="b">
        <v>0</v>
      </c>
      <c r="L3919">
        <v>1</v>
      </c>
      <c r="M3919" t="b">
        <v>0</v>
      </c>
      <c r="N3919" s="11">
        <f t="shared" si="246"/>
        <v>0.2857142857142857</v>
      </c>
      <c r="O3919" s="22">
        <f t="shared" si="244"/>
        <v>41863.527326388888</v>
      </c>
      <c r="P3919" s="18">
        <f t="shared" si="245"/>
        <v>41893.527326388888</v>
      </c>
      <c r="Q3919" t="s">
        <v>8271</v>
      </c>
      <c r="R3919" s="7">
        <f t="shared" si="247"/>
        <v>10</v>
      </c>
      <c r="S3919" s="12" t="s">
        <v>8316</v>
      </c>
      <c r="T3919" t="s">
        <v>8317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7">
        <v>60000</v>
      </c>
      <c r="E3920">
        <v>120</v>
      </c>
      <c r="F3920" t="s">
        <v>8221</v>
      </c>
      <c r="G3920" t="s">
        <v>8225</v>
      </c>
      <c r="H3920" t="s">
        <v>8247</v>
      </c>
      <c r="I3920" s="9">
        <v>1407168000</v>
      </c>
      <c r="J3920">
        <v>1406131023</v>
      </c>
      <c r="K3920" t="b">
        <v>0</v>
      </c>
      <c r="L3920">
        <v>3</v>
      </c>
      <c r="M3920" t="b">
        <v>0</v>
      </c>
      <c r="N3920" s="11">
        <f t="shared" si="246"/>
        <v>0.2</v>
      </c>
      <c r="O3920" s="22">
        <f t="shared" si="244"/>
        <v>41843.664618055554</v>
      </c>
      <c r="P3920" s="18">
        <f t="shared" si="245"/>
        <v>41855.666666666664</v>
      </c>
      <c r="Q3920" t="s">
        <v>8271</v>
      </c>
      <c r="R3920" s="7">
        <f t="shared" si="247"/>
        <v>40</v>
      </c>
      <c r="S3920" s="12" t="s">
        <v>8316</v>
      </c>
      <c r="T3920" t="s">
        <v>8317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7">
        <v>5000</v>
      </c>
      <c r="E3921">
        <v>90</v>
      </c>
      <c r="F3921" t="s">
        <v>8221</v>
      </c>
      <c r="G3921" t="s">
        <v>8225</v>
      </c>
      <c r="H3921" t="s">
        <v>8247</v>
      </c>
      <c r="I3921" s="9">
        <v>1453075200</v>
      </c>
      <c r="J3921">
        <v>1450628773</v>
      </c>
      <c r="K3921" t="b">
        <v>0</v>
      </c>
      <c r="L3921">
        <v>3</v>
      </c>
      <c r="M3921" t="b">
        <v>0</v>
      </c>
      <c r="N3921" s="11">
        <f t="shared" si="246"/>
        <v>1.7999999999999998</v>
      </c>
      <c r="O3921" s="22">
        <f t="shared" si="244"/>
        <v>42358.684872685189</v>
      </c>
      <c r="P3921" s="18">
        <f t="shared" si="245"/>
        <v>42387</v>
      </c>
      <c r="Q3921" t="s">
        <v>8271</v>
      </c>
      <c r="R3921" s="7">
        <f t="shared" si="247"/>
        <v>30</v>
      </c>
      <c r="S3921" s="12" t="s">
        <v>8316</v>
      </c>
      <c r="T3921" t="s">
        <v>8317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7">
        <v>2500</v>
      </c>
      <c r="E3922">
        <v>135</v>
      </c>
      <c r="F3922" t="s">
        <v>8221</v>
      </c>
      <c r="G3922" t="s">
        <v>8225</v>
      </c>
      <c r="H3922" t="s">
        <v>8247</v>
      </c>
      <c r="I3922" s="9">
        <v>1479032260</v>
      </c>
      <c r="J3922">
        <v>1476436660</v>
      </c>
      <c r="K3922" t="b">
        <v>0</v>
      </c>
      <c r="L3922">
        <v>3</v>
      </c>
      <c r="M3922" t="b">
        <v>0</v>
      </c>
      <c r="N3922" s="11">
        <f t="shared" si="246"/>
        <v>5.4</v>
      </c>
      <c r="O3922" s="22">
        <f t="shared" si="244"/>
        <v>42657.38726851852</v>
      </c>
      <c r="P3922" s="18">
        <f t="shared" si="245"/>
        <v>42687.428935185191</v>
      </c>
      <c r="Q3922" t="s">
        <v>8271</v>
      </c>
      <c r="R3922" s="7">
        <f t="shared" si="247"/>
        <v>45</v>
      </c>
      <c r="S3922" s="12" t="s">
        <v>8316</v>
      </c>
      <c r="T3922" t="s">
        <v>8317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7">
        <v>3000</v>
      </c>
      <c r="E3923">
        <v>0</v>
      </c>
      <c r="F3923" t="s">
        <v>8221</v>
      </c>
      <c r="G3923" t="s">
        <v>8225</v>
      </c>
      <c r="H3923" t="s">
        <v>8247</v>
      </c>
      <c r="I3923" s="9">
        <v>1414346400</v>
      </c>
      <c r="J3923">
        <v>1413291655</v>
      </c>
      <c r="K3923" t="b">
        <v>0</v>
      </c>
      <c r="L3923">
        <v>0</v>
      </c>
      <c r="M3923" t="b">
        <v>0</v>
      </c>
      <c r="N3923" s="11">
        <f t="shared" si="246"/>
        <v>0</v>
      </c>
      <c r="O3923" s="22">
        <f t="shared" si="244"/>
        <v>41926.542303240742</v>
      </c>
      <c r="P3923" s="18">
        <f t="shared" si="245"/>
        <v>41938.75</v>
      </c>
      <c r="Q3923" t="s">
        <v>8271</v>
      </c>
      <c r="R3923" s="7" t="e">
        <f t="shared" si="247"/>
        <v>#DIV/0!</v>
      </c>
      <c r="S3923" s="12" t="s">
        <v>8316</v>
      </c>
      <c r="T3923" t="s">
        <v>8317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7">
        <v>750</v>
      </c>
      <c r="E3924">
        <v>61</v>
      </c>
      <c r="F3924" t="s">
        <v>8221</v>
      </c>
      <c r="G3924" t="s">
        <v>8224</v>
      </c>
      <c r="H3924" t="s">
        <v>8246</v>
      </c>
      <c r="I3924" s="9">
        <v>1425337200</v>
      </c>
      <c r="J3924">
        <v>1421432810</v>
      </c>
      <c r="K3924" t="b">
        <v>0</v>
      </c>
      <c r="L3924">
        <v>6</v>
      </c>
      <c r="M3924" t="b">
        <v>0</v>
      </c>
      <c r="N3924" s="11">
        <f t="shared" si="246"/>
        <v>8.1333333333333329</v>
      </c>
      <c r="O3924" s="22">
        <f t="shared" si="244"/>
        <v>42020.768634259264</v>
      </c>
      <c r="P3924" s="18">
        <f t="shared" si="245"/>
        <v>42065.958333333328</v>
      </c>
      <c r="Q3924" t="s">
        <v>8271</v>
      </c>
      <c r="R3924" s="7">
        <f t="shared" si="247"/>
        <v>10.166666666666666</v>
      </c>
      <c r="S3924" s="12" t="s">
        <v>8316</v>
      </c>
      <c r="T3924" t="s">
        <v>8317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7">
        <v>11500</v>
      </c>
      <c r="E3925">
        <v>1384</v>
      </c>
      <c r="F3925" t="s">
        <v>8221</v>
      </c>
      <c r="G3925" t="s">
        <v>8225</v>
      </c>
      <c r="H3925" t="s">
        <v>8247</v>
      </c>
      <c r="I3925" s="9">
        <v>1428622271</v>
      </c>
      <c r="J3925">
        <v>1426203071</v>
      </c>
      <c r="K3925" t="b">
        <v>0</v>
      </c>
      <c r="L3925">
        <v>17</v>
      </c>
      <c r="M3925" t="b">
        <v>0</v>
      </c>
      <c r="N3925" s="11">
        <f t="shared" si="246"/>
        <v>12.034782608695652</v>
      </c>
      <c r="O3925" s="22">
        <f t="shared" si="244"/>
        <v>42075.979988425926</v>
      </c>
      <c r="P3925" s="18">
        <f t="shared" si="245"/>
        <v>42103.979988425926</v>
      </c>
      <c r="Q3925" t="s">
        <v>8271</v>
      </c>
      <c r="R3925" s="7">
        <f t="shared" si="247"/>
        <v>81.411764705882348</v>
      </c>
      <c r="S3925" s="12" t="s">
        <v>8316</v>
      </c>
      <c r="T3925" t="s">
        <v>8317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7">
        <v>15000</v>
      </c>
      <c r="E3926">
        <v>2290</v>
      </c>
      <c r="F3926" t="s">
        <v>8221</v>
      </c>
      <c r="G3926" t="s">
        <v>8224</v>
      </c>
      <c r="H3926" t="s">
        <v>8246</v>
      </c>
      <c r="I3926" s="9">
        <v>1403823722</v>
      </c>
      <c r="J3926">
        <v>1401231722</v>
      </c>
      <c r="K3926" t="b">
        <v>0</v>
      </c>
      <c r="L3926">
        <v>40</v>
      </c>
      <c r="M3926" t="b">
        <v>0</v>
      </c>
      <c r="N3926" s="11">
        <f t="shared" si="246"/>
        <v>15.266666666666667</v>
      </c>
      <c r="O3926" s="22">
        <f t="shared" si="244"/>
        <v>41786.959745370368</v>
      </c>
      <c r="P3926" s="18">
        <f t="shared" si="245"/>
        <v>41816.959745370368</v>
      </c>
      <c r="Q3926" t="s">
        <v>8271</v>
      </c>
      <c r="R3926" s="7">
        <f t="shared" si="247"/>
        <v>57.25</v>
      </c>
      <c r="S3926" s="12" t="s">
        <v>8316</v>
      </c>
      <c r="T3926" t="s">
        <v>8317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7">
        <v>150</v>
      </c>
      <c r="E3927">
        <v>15</v>
      </c>
      <c r="F3927" t="s">
        <v>8221</v>
      </c>
      <c r="G3927" t="s">
        <v>8224</v>
      </c>
      <c r="H3927" t="s">
        <v>8246</v>
      </c>
      <c r="I3927" s="9">
        <v>1406753639</v>
      </c>
      <c r="J3927">
        <v>1404161639</v>
      </c>
      <c r="K3927" t="b">
        <v>0</v>
      </c>
      <c r="L3927">
        <v>3</v>
      </c>
      <c r="M3927" t="b">
        <v>0</v>
      </c>
      <c r="N3927" s="11">
        <f t="shared" si="246"/>
        <v>10</v>
      </c>
      <c r="O3927" s="22">
        <f t="shared" si="244"/>
        <v>41820.870821759258</v>
      </c>
      <c r="P3927" s="18">
        <f t="shared" si="245"/>
        <v>41850.870821759258</v>
      </c>
      <c r="Q3927" t="s">
        <v>8271</v>
      </c>
      <c r="R3927" s="7">
        <f t="shared" si="247"/>
        <v>5</v>
      </c>
      <c r="S3927" s="12" t="s">
        <v>8316</v>
      </c>
      <c r="T3927" t="s">
        <v>8317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7">
        <v>5000</v>
      </c>
      <c r="E3928">
        <v>15</v>
      </c>
      <c r="F3928" t="s">
        <v>8221</v>
      </c>
      <c r="G3928" t="s">
        <v>8226</v>
      </c>
      <c r="H3928" t="s">
        <v>8248</v>
      </c>
      <c r="I3928" s="9">
        <v>1419645748</v>
      </c>
      <c r="J3928">
        <v>1417053748</v>
      </c>
      <c r="K3928" t="b">
        <v>0</v>
      </c>
      <c r="L3928">
        <v>1</v>
      </c>
      <c r="M3928" t="b">
        <v>0</v>
      </c>
      <c r="N3928" s="11">
        <f t="shared" si="246"/>
        <v>0.3</v>
      </c>
      <c r="O3928" s="22">
        <f t="shared" si="244"/>
        <v>41970.085046296299</v>
      </c>
      <c r="P3928" s="18">
        <f t="shared" si="245"/>
        <v>42000.085046296299</v>
      </c>
      <c r="Q3928" t="s">
        <v>8271</v>
      </c>
      <c r="R3928" s="7">
        <f t="shared" si="247"/>
        <v>15</v>
      </c>
      <c r="S3928" s="12" t="s">
        <v>8316</v>
      </c>
      <c r="T3928" t="s">
        <v>8317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7">
        <v>2500</v>
      </c>
      <c r="E3929">
        <v>25</v>
      </c>
      <c r="F3929" t="s">
        <v>8221</v>
      </c>
      <c r="G3929" t="s">
        <v>8225</v>
      </c>
      <c r="H3929" t="s">
        <v>8247</v>
      </c>
      <c r="I3929" s="9">
        <v>1407565504</v>
      </c>
      <c r="J3929">
        <v>1404973504</v>
      </c>
      <c r="K3929" t="b">
        <v>0</v>
      </c>
      <c r="L3929">
        <v>2</v>
      </c>
      <c r="M3929" t="b">
        <v>0</v>
      </c>
      <c r="N3929" s="11">
        <f t="shared" si="246"/>
        <v>1</v>
      </c>
      <c r="O3929" s="22">
        <f t="shared" si="244"/>
        <v>41830.267407407409</v>
      </c>
      <c r="P3929" s="18">
        <f t="shared" si="245"/>
        <v>41860.267407407409</v>
      </c>
      <c r="Q3929" t="s">
        <v>8271</v>
      </c>
      <c r="R3929" s="7">
        <f t="shared" si="247"/>
        <v>12.5</v>
      </c>
      <c r="S3929" s="12" t="s">
        <v>8316</v>
      </c>
      <c r="T3929" t="s">
        <v>8317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7">
        <v>5000</v>
      </c>
      <c r="E3930">
        <v>651</v>
      </c>
      <c r="F3930" t="s">
        <v>8221</v>
      </c>
      <c r="G3930" t="s">
        <v>8224</v>
      </c>
      <c r="H3930" t="s">
        <v>8246</v>
      </c>
      <c r="I3930" s="9">
        <v>1444971540</v>
      </c>
      <c r="J3930">
        <v>1442593427</v>
      </c>
      <c r="K3930" t="b">
        <v>0</v>
      </c>
      <c r="L3930">
        <v>7</v>
      </c>
      <c r="M3930" t="b">
        <v>0</v>
      </c>
      <c r="N3930" s="11">
        <f t="shared" si="246"/>
        <v>13.020000000000001</v>
      </c>
      <c r="O3930" s="22">
        <f t="shared" si="244"/>
        <v>42265.683182870373</v>
      </c>
      <c r="P3930" s="18">
        <f t="shared" si="245"/>
        <v>42293.207638888889</v>
      </c>
      <c r="Q3930" t="s">
        <v>8271</v>
      </c>
      <c r="R3930" s="7">
        <f t="shared" si="247"/>
        <v>93</v>
      </c>
      <c r="S3930" s="12" t="s">
        <v>8316</v>
      </c>
      <c r="T3930" t="s">
        <v>8317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7">
        <v>20000</v>
      </c>
      <c r="E3931">
        <v>453</v>
      </c>
      <c r="F3931" t="s">
        <v>8221</v>
      </c>
      <c r="G3931" t="s">
        <v>8224</v>
      </c>
      <c r="H3931" t="s">
        <v>8246</v>
      </c>
      <c r="I3931" s="9">
        <v>1474228265</v>
      </c>
      <c r="J3931">
        <v>1471636265</v>
      </c>
      <c r="K3931" t="b">
        <v>0</v>
      </c>
      <c r="L3931">
        <v>14</v>
      </c>
      <c r="M3931" t="b">
        <v>0</v>
      </c>
      <c r="N3931" s="11">
        <f t="shared" si="246"/>
        <v>2.2650000000000001</v>
      </c>
      <c r="O3931" s="22">
        <f t="shared" si="244"/>
        <v>42601.827141203699</v>
      </c>
      <c r="P3931" s="18">
        <f t="shared" si="245"/>
        <v>42631.827141203699</v>
      </c>
      <c r="Q3931" t="s">
        <v>8271</v>
      </c>
      <c r="R3931" s="7">
        <f t="shared" si="247"/>
        <v>32.357142857142854</v>
      </c>
      <c r="S3931" s="12" t="s">
        <v>8316</v>
      </c>
      <c r="T3931" t="s">
        <v>8317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7">
        <v>10000</v>
      </c>
      <c r="E3932">
        <v>0</v>
      </c>
      <c r="F3932" t="s">
        <v>8221</v>
      </c>
      <c r="G3932" t="s">
        <v>8226</v>
      </c>
      <c r="H3932" t="s">
        <v>8248</v>
      </c>
      <c r="I3932" s="9">
        <v>1459490400</v>
      </c>
      <c r="J3932">
        <v>1457078868</v>
      </c>
      <c r="K3932" t="b">
        <v>0</v>
      </c>
      <c r="L3932">
        <v>0</v>
      </c>
      <c r="M3932" t="b">
        <v>0</v>
      </c>
      <c r="N3932" s="11">
        <f t="shared" si="246"/>
        <v>0</v>
      </c>
      <c r="O3932" s="22">
        <f t="shared" si="244"/>
        <v>42433.338749999995</v>
      </c>
      <c r="P3932" s="18">
        <f t="shared" si="245"/>
        <v>42461.25</v>
      </c>
      <c r="Q3932" t="s">
        <v>8271</v>
      </c>
      <c r="R3932" s="7" t="e">
        <f t="shared" si="247"/>
        <v>#DIV/0!</v>
      </c>
      <c r="S3932" s="12" t="s">
        <v>8316</v>
      </c>
      <c r="T3932" t="s">
        <v>8317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7">
        <v>8000</v>
      </c>
      <c r="E3933">
        <v>0</v>
      </c>
      <c r="F3933" t="s">
        <v>8221</v>
      </c>
      <c r="G3933" t="s">
        <v>8224</v>
      </c>
      <c r="H3933" t="s">
        <v>8246</v>
      </c>
      <c r="I3933" s="9">
        <v>1441510707</v>
      </c>
      <c r="J3933">
        <v>1439350707</v>
      </c>
      <c r="K3933" t="b">
        <v>0</v>
      </c>
      <c r="L3933">
        <v>0</v>
      </c>
      <c r="M3933" t="b">
        <v>0</v>
      </c>
      <c r="N3933" s="11">
        <f t="shared" si="246"/>
        <v>0</v>
      </c>
      <c r="O3933" s="22">
        <f t="shared" si="244"/>
        <v>42228.151701388888</v>
      </c>
      <c r="P3933" s="18">
        <f t="shared" si="245"/>
        <v>42253.151701388888</v>
      </c>
      <c r="Q3933" t="s">
        <v>8271</v>
      </c>
      <c r="R3933" s="7" t="e">
        <f t="shared" si="247"/>
        <v>#DIV/0!</v>
      </c>
      <c r="S3933" s="12" t="s">
        <v>8316</v>
      </c>
      <c r="T3933" t="s">
        <v>8317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7">
        <v>12000</v>
      </c>
      <c r="E3934">
        <v>1</v>
      </c>
      <c r="F3934" t="s">
        <v>8221</v>
      </c>
      <c r="G3934" t="s">
        <v>8224</v>
      </c>
      <c r="H3934" t="s">
        <v>8246</v>
      </c>
      <c r="I3934" s="9">
        <v>1458097364</v>
      </c>
      <c r="J3934">
        <v>1455508964</v>
      </c>
      <c r="K3934" t="b">
        <v>0</v>
      </c>
      <c r="L3934">
        <v>1</v>
      </c>
      <c r="M3934" t="b">
        <v>0</v>
      </c>
      <c r="N3934" s="11">
        <f t="shared" si="246"/>
        <v>8.3333333333333332E-3</v>
      </c>
      <c r="O3934" s="22">
        <f t="shared" si="244"/>
        <v>42415.168564814812</v>
      </c>
      <c r="P3934" s="18">
        <f t="shared" si="245"/>
        <v>42445.126898148148</v>
      </c>
      <c r="Q3934" t="s">
        <v>8271</v>
      </c>
      <c r="R3934" s="7">
        <f t="shared" si="247"/>
        <v>1</v>
      </c>
      <c r="S3934" s="12" t="s">
        <v>8316</v>
      </c>
      <c r="T3934" t="s">
        <v>8317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7">
        <v>7000</v>
      </c>
      <c r="E3935">
        <v>1102</v>
      </c>
      <c r="F3935" t="s">
        <v>8221</v>
      </c>
      <c r="G3935" t="s">
        <v>8224</v>
      </c>
      <c r="H3935" t="s">
        <v>8246</v>
      </c>
      <c r="I3935" s="9">
        <v>1468716180</v>
      </c>
      <c r="J3935">
        <v>1466205262</v>
      </c>
      <c r="K3935" t="b">
        <v>0</v>
      </c>
      <c r="L3935">
        <v>12</v>
      </c>
      <c r="M3935" t="b">
        <v>0</v>
      </c>
      <c r="N3935" s="11">
        <f t="shared" si="246"/>
        <v>15.742857142857142</v>
      </c>
      <c r="O3935" s="22">
        <f t="shared" si="244"/>
        <v>42538.968310185184</v>
      </c>
      <c r="P3935" s="18">
        <f t="shared" si="245"/>
        <v>42568.029861111107</v>
      </c>
      <c r="Q3935" t="s">
        <v>8271</v>
      </c>
      <c r="R3935" s="7">
        <f t="shared" si="247"/>
        <v>91.833333333333329</v>
      </c>
      <c r="S3935" s="12" t="s">
        <v>8316</v>
      </c>
      <c r="T3935" t="s">
        <v>8317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7">
        <v>5000</v>
      </c>
      <c r="E3936">
        <v>550</v>
      </c>
      <c r="F3936" t="s">
        <v>8221</v>
      </c>
      <c r="G3936" t="s">
        <v>8224</v>
      </c>
      <c r="H3936" t="s">
        <v>8246</v>
      </c>
      <c r="I3936" s="9">
        <v>1443704400</v>
      </c>
      <c r="J3936">
        <v>1439827639</v>
      </c>
      <c r="K3936" t="b">
        <v>0</v>
      </c>
      <c r="L3936">
        <v>12</v>
      </c>
      <c r="M3936" t="b">
        <v>0</v>
      </c>
      <c r="N3936" s="11">
        <f t="shared" si="246"/>
        <v>11</v>
      </c>
      <c r="O3936" s="22">
        <f t="shared" si="244"/>
        <v>42233.671747685185</v>
      </c>
      <c r="P3936" s="18">
        <f t="shared" si="245"/>
        <v>42278.541666666672</v>
      </c>
      <c r="Q3936" t="s">
        <v>8271</v>
      </c>
      <c r="R3936" s="7">
        <f t="shared" si="247"/>
        <v>45.833333333333336</v>
      </c>
      <c r="S3936" s="12" t="s">
        <v>8316</v>
      </c>
      <c r="T3936" t="s">
        <v>8317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7">
        <v>3000</v>
      </c>
      <c r="E3937">
        <v>1315</v>
      </c>
      <c r="F3937" t="s">
        <v>8221</v>
      </c>
      <c r="G3937" t="s">
        <v>8225</v>
      </c>
      <c r="H3937" t="s">
        <v>8247</v>
      </c>
      <c r="I3937" s="9">
        <v>1443973546</v>
      </c>
      <c r="J3937">
        <v>1438789546</v>
      </c>
      <c r="K3937" t="b">
        <v>0</v>
      </c>
      <c r="L3937">
        <v>23</v>
      </c>
      <c r="M3937" t="b">
        <v>0</v>
      </c>
      <c r="N3937" s="11">
        <f t="shared" si="246"/>
        <v>43.833333333333336</v>
      </c>
      <c r="O3937" s="22">
        <f t="shared" si="244"/>
        <v>42221.656782407401</v>
      </c>
      <c r="P3937" s="18">
        <f t="shared" si="245"/>
        <v>42281.656782407401</v>
      </c>
      <c r="Q3937" t="s">
        <v>8271</v>
      </c>
      <c r="R3937" s="7">
        <f t="shared" si="247"/>
        <v>57.173913043478258</v>
      </c>
      <c r="S3937" s="12" t="s">
        <v>8316</v>
      </c>
      <c r="T3937" t="s">
        <v>8317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7">
        <v>20000</v>
      </c>
      <c r="E3938">
        <v>0</v>
      </c>
      <c r="F3938" t="s">
        <v>8221</v>
      </c>
      <c r="G3938" t="s">
        <v>8224</v>
      </c>
      <c r="H3938" t="s">
        <v>8246</v>
      </c>
      <c r="I3938" s="9">
        <v>1480576720</v>
      </c>
      <c r="J3938">
        <v>1477981120</v>
      </c>
      <c r="K3938" t="b">
        <v>0</v>
      </c>
      <c r="L3938">
        <v>0</v>
      </c>
      <c r="M3938" t="b">
        <v>0</v>
      </c>
      <c r="N3938" s="11">
        <f t="shared" si="246"/>
        <v>0</v>
      </c>
      <c r="O3938" s="22">
        <f t="shared" si="244"/>
        <v>42675.262962962966</v>
      </c>
      <c r="P3938" s="18">
        <f t="shared" si="245"/>
        <v>42705.304629629631</v>
      </c>
      <c r="Q3938" t="s">
        <v>8271</v>
      </c>
      <c r="R3938" s="7" t="e">
        <f t="shared" si="247"/>
        <v>#DIV/0!</v>
      </c>
      <c r="S3938" s="12" t="s">
        <v>8316</v>
      </c>
      <c r="T3938" t="s">
        <v>8317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7">
        <v>2885</v>
      </c>
      <c r="E3939">
        <v>2485</v>
      </c>
      <c r="F3939" t="s">
        <v>8221</v>
      </c>
      <c r="G3939" t="s">
        <v>8224</v>
      </c>
      <c r="H3939" t="s">
        <v>8246</v>
      </c>
      <c r="I3939" s="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>
        <f t="shared" si="246"/>
        <v>86.135181975736558</v>
      </c>
      <c r="O3939" s="22">
        <f t="shared" si="244"/>
        <v>42534.631481481483</v>
      </c>
      <c r="P3939" s="18">
        <f t="shared" si="245"/>
        <v>42562.631481481483</v>
      </c>
      <c r="Q3939" t="s">
        <v>8271</v>
      </c>
      <c r="R3939" s="7">
        <f t="shared" si="247"/>
        <v>248.5</v>
      </c>
      <c r="S3939" s="12" t="s">
        <v>8316</v>
      </c>
      <c r="T3939" t="s">
        <v>8317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7">
        <v>3255</v>
      </c>
      <c r="E3940">
        <v>397</v>
      </c>
      <c r="F3940" t="s">
        <v>8221</v>
      </c>
      <c r="G3940" t="s">
        <v>8224</v>
      </c>
      <c r="H3940" t="s">
        <v>8246</v>
      </c>
      <c r="I3940" s="9">
        <v>1435441454</v>
      </c>
      <c r="J3940">
        <v>1432763054</v>
      </c>
      <c r="K3940" t="b">
        <v>0</v>
      </c>
      <c r="L3940">
        <v>5</v>
      </c>
      <c r="M3940" t="b">
        <v>0</v>
      </c>
      <c r="N3940" s="11">
        <f t="shared" si="246"/>
        <v>12.196620583717358</v>
      </c>
      <c r="O3940" s="22">
        <f t="shared" si="244"/>
        <v>42151.905717592599</v>
      </c>
      <c r="P3940" s="18">
        <f t="shared" si="245"/>
        <v>42182.905717592599</v>
      </c>
      <c r="Q3940" t="s">
        <v>8271</v>
      </c>
      <c r="R3940" s="7">
        <f t="shared" si="247"/>
        <v>79.400000000000006</v>
      </c>
      <c r="S3940" s="12" t="s">
        <v>8316</v>
      </c>
      <c r="T3940" t="s">
        <v>8317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7">
        <v>5000</v>
      </c>
      <c r="E3941">
        <v>5</v>
      </c>
      <c r="F3941" t="s">
        <v>8221</v>
      </c>
      <c r="G3941" t="s">
        <v>8226</v>
      </c>
      <c r="H3941" t="s">
        <v>8248</v>
      </c>
      <c r="I3941" s="9">
        <v>1412656200</v>
      </c>
      <c r="J3941">
        <v>1412328979</v>
      </c>
      <c r="K3941" t="b">
        <v>0</v>
      </c>
      <c r="L3941">
        <v>1</v>
      </c>
      <c r="M3941" t="b">
        <v>0</v>
      </c>
      <c r="N3941" s="11">
        <f t="shared" si="246"/>
        <v>0.1</v>
      </c>
      <c r="O3941" s="22">
        <f t="shared" si="244"/>
        <v>41915.400219907409</v>
      </c>
      <c r="P3941" s="18">
        <f t="shared" si="245"/>
        <v>41919.1875</v>
      </c>
      <c r="Q3941" t="s">
        <v>8271</v>
      </c>
      <c r="R3941" s="7">
        <f t="shared" si="247"/>
        <v>5</v>
      </c>
      <c r="S3941" s="12" t="s">
        <v>8316</v>
      </c>
      <c r="T3941" t="s">
        <v>8317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7">
        <v>5000</v>
      </c>
      <c r="E3942">
        <v>11</v>
      </c>
      <c r="F3942" t="s">
        <v>8221</v>
      </c>
      <c r="G3942" t="s">
        <v>8224</v>
      </c>
      <c r="H3942" t="s">
        <v>8246</v>
      </c>
      <c r="I3942" s="9">
        <v>1420199351</v>
      </c>
      <c r="J3942">
        <v>1416311351</v>
      </c>
      <c r="K3942" t="b">
        <v>0</v>
      </c>
      <c r="L3942">
        <v>2</v>
      </c>
      <c r="M3942" t="b">
        <v>0</v>
      </c>
      <c r="N3942" s="11">
        <f t="shared" si="246"/>
        <v>0.22</v>
      </c>
      <c r="O3942" s="22">
        <f t="shared" si="244"/>
        <v>41961.492488425924</v>
      </c>
      <c r="P3942" s="18">
        <f t="shared" si="245"/>
        <v>42006.492488425924</v>
      </c>
      <c r="Q3942" t="s">
        <v>8271</v>
      </c>
      <c r="R3942" s="7">
        <f t="shared" si="247"/>
        <v>5.5</v>
      </c>
      <c r="S3942" s="12" t="s">
        <v>8316</v>
      </c>
      <c r="T3942" t="s">
        <v>8317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7">
        <v>5500</v>
      </c>
      <c r="E3943">
        <v>50</v>
      </c>
      <c r="F3943" t="s">
        <v>8221</v>
      </c>
      <c r="G3943" t="s">
        <v>8224</v>
      </c>
      <c r="H3943" t="s">
        <v>8246</v>
      </c>
      <c r="I3943" s="9">
        <v>1416877200</v>
      </c>
      <c r="J3943">
        <v>1414505137</v>
      </c>
      <c r="K3943" t="b">
        <v>0</v>
      </c>
      <c r="L3943">
        <v>2</v>
      </c>
      <c r="M3943" t="b">
        <v>0</v>
      </c>
      <c r="N3943" s="11">
        <f t="shared" si="246"/>
        <v>0.90909090909090906</v>
      </c>
      <c r="O3943" s="22">
        <f t="shared" si="244"/>
        <v>41940.587233796294</v>
      </c>
      <c r="P3943" s="18">
        <f t="shared" si="245"/>
        <v>41968.041666666672</v>
      </c>
      <c r="Q3943" t="s">
        <v>8271</v>
      </c>
      <c r="R3943" s="7">
        <f t="shared" si="247"/>
        <v>25</v>
      </c>
      <c r="S3943" s="12" t="s">
        <v>8316</v>
      </c>
      <c r="T3943" t="s">
        <v>8317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7">
        <v>1200</v>
      </c>
      <c r="E3944">
        <v>0</v>
      </c>
      <c r="F3944" t="s">
        <v>8221</v>
      </c>
      <c r="G3944" t="s">
        <v>8224</v>
      </c>
      <c r="H3944" t="s">
        <v>8246</v>
      </c>
      <c r="I3944" s="9">
        <v>1434490914</v>
      </c>
      <c r="J3944">
        <v>1429306914</v>
      </c>
      <c r="K3944" t="b">
        <v>0</v>
      </c>
      <c r="L3944">
        <v>0</v>
      </c>
      <c r="M3944" t="b">
        <v>0</v>
      </c>
      <c r="N3944" s="11">
        <f t="shared" si="246"/>
        <v>0</v>
      </c>
      <c r="O3944" s="22">
        <f t="shared" si="244"/>
        <v>42111.904097222221</v>
      </c>
      <c r="P3944" s="18">
        <f t="shared" si="245"/>
        <v>42171.904097222221</v>
      </c>
      <c r="Q3944" t="s">
        <v>8271</v>
      </c>
      <c r="R3944" s="7" t="e">
        <f t="shared" si="247"/>
        <v>#DIV/0!</v>
      </c>
      <c r="S3944" s="12" t="s">
        <v>8316</v>
      </c>
      <c r="T3944" t="s">
        <v>8317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7">
        <v>5000</v>
      </c>
      <c r="E3945">
        <v>1782</v>
      </c>
      <c r="F3945" t="s">
        <v>8221</v>
      </c>
      <c r="G3945" t="s">
        <v>8224</v>
      </c>
      <c r="H3945" t="s">
        <v>8246</v>
      </c>
      <c r="I3945" s="9">
        <v>1446483000</v>
      </c>
      <c r="J3945">
        <v>1443811268</v>
      </c>
      <c r="K3945" t="b">
        <v>0</v>
      </c>
      <c r="L3945">
        <v>13</v>
      </c>
      <c r="M3945" t="b">
        <v>0</v>
      </c>
      <c r="N3945" s="11">
        <f t="shared" si="246"/>
        <v>35.64</v>
      </c>
      <c r="O3945" s="22">
        <f t="shared" si="244"/>
        <v>42279.778564814813</v>
      </c>
      <c r="P3945" s="18">
        <f t="shared" si="245"/>
        <v>42310.701388888891</v>
      </c>
      <c r="Q3945" t="s">
        <v>8271</v>
      </c>
      <c r="R3945" s="7">
        <f t="shared" si="247"/>
        <v>137.07692307692307</v>
      </c>
      <c r="S3945" s="12" t="s">
        <v>8316</v>
      </c>
      <c r="T3945" t="s">
        <v>8317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7">
        <v>5000</v>
      </c>
      <c r="E3946">
        <v>0</v>
      </c>
      <c r="F3946" t="s">
        <v>8221</v>
      </c>
      <c r="G3946" t="s">
        <v>8224</v>
      </c>
      <c r="H3946" t="s">
        <v>8246</v>
      </c>
      <c r="I3946" s="9">
        <v>1440690875</v>
      </c>
      <c r="J3946">
        <v>1438098875</v>
      </c>
      <c r="K3946" t="b">
        <v>0</v>
      </c>
      <c r="L3946">
        <v>0</v>
      </c>
      <c r="M3946" t="b">
        <v>0</v>
      </c>
      <c r="N3946" s="11">
        <f t="shared" si="246"/>
        <v>0</v>
      </c>
      <c r="O3946" s="22">
        <f t="shared" si="244"/>
        <v>42213.662905092591</v>
      </c>
      <c r="P3946" s="18">
        <f t="shared" si="245"/>
        <v>42243.662905092591</v>
      </c>
      <c r="Q3946" t="s">
        <v>8271</v>
      </c>
      <c r="R3946" s="7" t="e">
        <f t="shared" si="247"/>
        <v>#DIV/0!</v>
      </c>
      <c r="S3946" s="12" t="s">
        <v>8316</v>
      </c>
      <c r="T3946" t="s">
        <v>8317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7">
        <v>2000</v>
      </c>
      <c r="E3947">
        <v>5</v>
      </c>
      <c r="F3947" t="s">
        <v>8221</v>
      </c>
      <c r="G3947" t="s">
        <v>8224</v>
      </c>
      <c r="H3947" t="s">
        <v>8246</v>
      </c>
      <c r="I3947" s="9">
        <v>1431717268</v>
      </c>
      <c r="J3947">
        <v>1429125268</v>
      </c>
      <c r="K3947" t="b">
        <v>0</v>
      </c>
      <c r="L3947">
        <v>1</v>
      </c>
      <c r="M3947" t="b">
        <v>0</v>
      </c>
      <c r="N3947" s="11">
        <f t="shared" si="246"/>
        <v>0.25</v>
      </c>
      <c r="O3947" s="22">
        <f t="shared" si="244"/>
        <v>42109.801712962959</v>
      </c>
      <c r="P3947" s="18">
        <f t="shared" si="245"/>
        <v>42139.801712962959</v>
      </c>
      <c r="Q3947" t="s">
        <v>8271</v>
      </c>
      <c r="R3947" s="7">
        <f t="shared" si="247"/>
        <v>5</v>
      </c>
      <c r="S3947" s="12" t="s">
        <v>8316</v>
      </c>
      <c r="T3947" t="s">
        <v>8317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7">
        <v>6000</v>
      </c>
      <c r="E3948">
        <v>195</v>
      </c>
      <c r="F3948" t="s">
        <v>8221</v>
      </c>
      <c r="G3948" t="s">
        <v>8224</v>
      </c>
      <c r="H3948" t="s">
        <v>8246</v>
      </c>
      <c r="I3948" s="9">
        <v>1425110400</v>
      </c>
      <c r="J3948">
        <v>1422388822</v>
      </c>
      <c r="K3948" t="b">
        <v>0</v>
      </c>
      <c r="L3948">
        <v>5</v>
      </c>
      <c r="M3948" t="b">
        <v>0</v>
      </c>
      <c r="N3948" s="11">
        <f t="shared" si="246"/>
        <v>3.25</v>
      </c>
      <c r="O3948" s="22">
        <f t="shared" si="244"/>
        <v>42031.833587962959</v>
      </c>
      <c r="P3948" s="18">
        <f t="shared" si="245"/>
        <v>42063.333333333328</v>
      </c>
      <c r="Q3948" t="s">
        <v>8271</v>
      </c>
      <c r="R3948" s="7">
        <f t="shared" si="247"/>
        <v>39</v>
      </c>
      <c r="S3948" s="12" t="s">
        <v>8316</v>
      </c>
      <c r="T3948" t="s">
        <v>8317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7">
        <v>3000</v>
      </c>
      <c r="E3949">
        <v>101</v>
      </c>
      <c r="F3949" t="s">
        <v>8221</v>
      </c>
      <c r="G3949" t="s">
        <v>8224</v>
      </c>
      <c r="H3949" t="s">
        <v>8246</v>
      </c>
      <c r="I3949" s="9">
        <v>1475378744</v>
      </c>
      <c r="J3949">
        <v>1472786744</v>
      </c>
      <c r="K3949" t="b">
        <v>0</v>
      </c>
      <c r="L3949">
        <v>2</v>
      </c>
      <c r="M3949" t="b">
        <v>0</v>
      </c>
      <c r="N3949" s="11">
        <f t="shared" si="246"/>
        <v>3.3666666666666663</v>
      </c>
      <c r="O3949" s="22">
        <f t="shared" si="244"/>
        <v>42615.142870370371</v>
      </c>
      <c r="P3949" s="18">
        <f t="shared" si="245"/>
        <v>42645.142870370371</v>
      </c>
      <c r="Q3949" t="s">
        <v>8271</v>
      </c>
      <c r="R3949" s="7">
        <f t="shared" si="247"/>
        <v>50.5</v>
      </c>
      <c r="S3949" s="12" t="s">
        <v>8316</v>
      </c>
      <c r="T3949" t="s">
        <v>8317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7">
        <v>30000</v>
      </c>
      <c r="E3950">
        <v>0</v>
      </c>
      <c r="F3950" t="s">
        <v>8221</v>
      </c>
      <c r="G3950" t="s">
        <v>8226</v>
      </c>
      <c r="H3950" t="s">
        <v>8248</v>
      </c>
      <c r="I3950" s="9">
        <v>1410076123</v>
      </c>
      <c r="J3950">
        <v>1404892123</v>
      </c>
      <c r="K3950" t="b">
        <v>0</v>
      </c>
      <c r="L3950">
        <v>0</v>
      </c>
      <c r="M3950" t="b">
        <v>0</v>
      </c>
      <c r="N3950" s="11">
        <f t="shared" si="246"/>
        <v>0</v>
      </c>
      <c r="O3950" s="22">
        <f t="shared" si="244"/>
        <v>41829.325497685182</v>
      </c>
      <c r="P3950" s="18">
        <f t="shared" si="245"/>
        <v>41889.325497685182</v>
      </c>
      <c r="Q3950" t="s">
        <v>8271</v>
      </c>
      <c r="R3950" s="7" t="e">
        <f t="shared" si="247"/>
        <v>#DIV/0!</v>
      </c>
      <c r="S3950" s="12" t="s">
        <v>8316</v>
      </c>
      <c r="T3950" t="s">
        <v>8317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7">
        <v>10000</v>
      </c>
      <c r="E3951">
        <v>1577</v>
      </c>
      <c r="F3951" t="s">
        <v>8221</v>
      </c>
      <c r="G3951" t="s">
        <v>8226</v>
      </c>
      <c r="H3951" t="s">
        <v>8248</v>
      </c>
      <c r="I3951" s="9">
        <v>1423623221</v>
      </c>
      <c r="J3951">
        <v>1421031221</v>
      </c>
      <c r="K3951" t="b">
        <v>0</v>
      </c>
      <c r="L3951">
        <v>32</v>
      </c>
      <c r="M3951" t="b">
        <v>0</v>
      </c>
      <c r="N3951" s="11">
        <f t="shared" si="246"/>
        <v>15.770000000000001</v>
      </c>
      <c r="O3951" s="22">
        <f t="shared" si="244"/>
        <v>42016.120613425926</v>
      </c>
      <c r="P3951" s="18">
        <f t="shared" si="245"/>
        <v>42046.120613425926</v>
      </c>
      <c r="Q3951" t="s">
        <v>8271</v>
      </c>
      <c r="R3951" s="7">
        <f t="shared" si="247"/>
        <v>49.28125</v>
      </c>
      <c r="S3951" s="12" t="s">
        <v>8316</v>
      </c>
      <c r="T3951" t="s">
        <v>8317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7">
        <v>4000</v>
      </c>
      <c r="E3952">
        <v>25</v>
      </c>
      <c r="F3952" t="s">
        <v>8221</v>
      </c>
      <c r="G3952" t="s">
        <v>8224</v>
      </c>
      <c r="H3952" t="s">
        <v>8246</v>
      </c>
      <c r="I3952" s="9">
        <v>1460140500</v>
      </c>
      <c r="J3952">
        <v>1457628680</v>
      </c>
      <c r="K3952" t="b">
        <v>0</v>
      </c>
      <c r="L3952">
        <v>1</v>
      </c>
      <c r="M3952" t="b">
        <v>0</v>
      </c>
      <c r="N3952" s="11">
        <f t="shared" si="246"/>
        <v>0.625</v>
      </c>
      <c r="O3952" s="22">
        <f t="shared" si="244"/>
        <v>42439.702314814815</v>
      </c>
      <c r="P3952" s="18">
        <f t="shared" si="245"/>
        <v>42468.774305555555</v>
      </c>
      <c r="Q3952" t="s">
        <v>8271</v>
      </c>
      <c r="R3952" s="7">
        <f t="shared" si="247"/>
        <v>25</v>
      </c>
      <c r="S3952" s="12" t="s">
        <v>8316</v>
      </c>
      <c r="T3952" t="s">
        <v>8317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7">
        <v>200000</v>
      </c>
      <c r="E3953">
        <v>1</v>
      </c>
      <c r="F3953" t="s">
        <v>8221</v>
      </c>
      <c r="G3953" t="s">
        <v>8241</v>
      </c>
      <c r="H3953" t="s">
        <v>8249</v>
      </c>
      <c r="I3953" s="9">
        <v>1462301342</v>
      </c>
      <c r="J3953">
        <v>1457120942</v>
      </c>
      <c r="K3953" t="b">
        <v>0</v>
      </c>
      <c r="L3953">
        <v>1</v>
      </c>
      <c r="M3953" t="b">
        <v>0</v>
      </c>
      <c r="N3953" s="11">
        <f t="shared" si="246"/>
        <v>5.0000000000000001E-4</v>
      </c>
      <c r="O3953" s="22">
        <f t="shared" si="244"/>
        <v>42433.825717592597</v>
      </c>
      <c r="P3953" s="18">
        <f t="shared" si="245"/>
        <v>42493.784050925926</v>
      </c>
      <c r="Q3953" t="s">
        <v>8271</v>
      </c>
      <c r="R3953" s="7">
        <f t="shared" si="247"/>
        <v>1</v>
      </c>
      <c r="S3953" s="12" t="s">
        <v>8316</v>
      </c>
      <c r="T3953" t="s">
        <v>8317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7">
        <v>26000</v>
      </c>
      <c r="E3954">
        <v>25</v>
      </c>
      <c r="F3954" t="s">
        <v>8221</v>
      </c>
      <c r="G3954" t="s">
        <v>8224</v>
      </c>
      <c r="H3954" t="s">
        <v>8246</v>
      </c>
      <c r="I3954" s="9">
        <v>1445885890</v>
      </c>
      <c r="J3954">
        <v>1440701890</v>
      </c>
      <c r="K3954" t="b">
        <v>0</v>
      </c>
      <c r="L3954">
        <v>1</v>
      </c>
      <c r="M3954" t="b">
        <v>0</v>
      </c>
      <c r="N3954" s="11">
        <f t="shared" si="246"/>
        <v>9.6153846153846159E-2</v>
      </c>
      <c r="O3954" s="22">
        <f t="shared" si="244"/>
        <v>42243.790393518517</v>
      </c>
      <c r="P3954" s="18">
        <f t="shared" si="245"/>
        <v>42303.790393518517</v>
      </c>
      <c r="Q3954" t="s">
        <v>8271</v>
      </c>
      <c r="R3954" s="7">
        <f t="shared" si="247"/>
        <v>25</v>
      </c>
      <c r="S3954" s="12" t="s">
        <v>8316</v>
      </c>
      <c r="T3954" t="s">
        <v>8317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7">
        <v>17600</v>
      </c>
      <c r="E3955">
        <v>0</v>
      </c>
      <c r="F3955" t="s">
        <v>8221</v>
      </c>
      <c r="G3955" t="s">
        <v>8224</v>
      </c>
      <c r="H3955" t="s">
        <v>8246</v>
      </c>
      <c r="I3955" s="9">
        <v>1469834940</v>
      </c>
      <c r="J3955">
        <v>1467162586</v>
      </c>
      <c r="K3955" t="b">
        <v>0</v>
      </c>
      <c r="L3955">
        <v>0</v>
      </c>
      <c r="M3955" t="b">
        <v>0</v>
      </c>
      <c r="N3955" s="11">
        <f t="shared" si="246"/>
        <v>0</v>
      </c>
      <c r="O3955" s="22">
        <f t="shared" si="244"/>
        <v>42550.048449074078</v>
      </c>
      <c r="P3955" s="18">
        <f t="shared" si="245"/>
        <v>42580.978472222225</v>
      </c>
      <c r="Q3955" t="s">
        <v>8271</v>
      </c>
      <c r="R3955" s="7" t="e">
        <f t="shared" si="247"/>
        <v>#DIV/0!</v>
      </c>
      <c r="S3955" s="12" t="s">
        <v>8316</v>
      </c>
      <c r="T3955" t="s">
        <v>8317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7">
        <v>25000</v>
      </c>
      <c r="E3956">
        <v>0</v>
      </c>
      <c r="F3956" t="s">
        <v>8221</v>
      </c>
      <c r="G3956" t="s">
        <v>8229</v>
      </c>
      <c r="H3956" t="s">
        <v>8251</v>
      </c>
      <c r="I3956" s="9">
        <v>1405352264</v>
      </c>
      <c r="J3956">
        <v>1400168264</v>
      </c>
      <c r="K3956" t="b">
        <v>0</v>
      </c>
      <c r="L3956">
        <v>0</v>
      </c>
      <c r="M3956" t="b">
        <v>0</v>
      </c>
      <c r="N3956" s="11">
        <f t="shared" si="246"/>
        <v>0</v>
      </c>
      <c r="O3956" s="22">
        <f t="shared" si="244"/>
        <v>41774.651203703703</v>
      </c>
      <c r="P3956" s="18">
        <f t="shared" si="245"/>
        <v>41834.651203703703</v>
      </c>
      <c r="Q3956" t="s">
        <v>8271</v>
      </c>
      <c r="R3956" s="7" t="e">
        <f t="shared" si="247"/>
        <v>#DIV/0!</v>
      </c>
      <c r="S3956" s="12" t="s">
        <v>8316</v>
      </c>
      <c r="T3956" t="s">
        <v>8317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7">
        <v>1750</v>
      </c>
      <c r="E3957">
        <v>425</v>
      </c>
      <c r="F3957" t="s">
        <v>8221</v>
      </c>
      <c r="G3957" t="s">
        <v>8224</v>
      </c>
      <c r="H3957" t="s">
        <v>8246</v>
      </c>
      <c r="I3957" s="9">
        <v>1448745741</v>
      </c>
      <c r="J3957">
        <v>1446150141</v>
      </c>
      <c r="K3957" t="b">
        <v>0</v>
      </c>
      <c r="L3957">
        <v>8</v>
      </c>
      <c r="M3957" t="b">
        <v>0</v>
      </c>
      <c r="N3957" s="11">
        <f t="shared" si="246"/>
        <v>24.285714285714285</v>
      </c>
      <c r="O3957" s="22">
        <f t="shared" si="244"/>
        <v>42306.848854166667</v>
      </c>
      <c r="P3957" s="18">
        <f t="shared" si="245"/>
        <v>42336.890520833331</v>
      </c>
      <c r="Q3957" t="s">
        <v>8271</v>
      </c>
      <c r="R3957" s="7">
        <f t="shared" si="247"/>
        <v>53.125</v>
      </c>
      <c r="S3957" s="12" t="s">
        <v>8316</v>
      </c>
      <c r="T3957" t="s">
        <v>8317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7">
        <v>5500</v>
      </c>
      <c r="E3958">
        <v>0</v>
      </c>
      <c r="F3958" t="s">
        <v>8221</v>
      </c>
      <c r="G3958" t="s">
        <v>8224</v>
      </c>
      <c r="H3958" t="s">
        <v>8246</v>
      </c>
      <c r="I3958" s="9">
        <v>1461543600</v>
      </c>
      <c r="J3958">
        <v>1459203727</v>
      </c>
      <c r="K3958" t="b">
        <v>0</v>
      </c>
      <c r="L3958">
        <v>0</v>
      </c>
      <c r="M3958" t="b">
        <v>0</v>
      </c>
      <c r="N3958" s="11">
        <f t="shared" si="246"/>
        <v>0</v>
      </c>
      <c r="O3958" s="22">
        <f t="shared" si="244"/>
        <v>42457.932025462964</v>
      </c>
      <c r="P3958" s="18">
        <f t="shared" si="245"/>
        <v>42485.013888888891</v>
      </c>
      <c r="Q3958" t="s">
        <v>8271</v>
      </c>
      <c r="R3958" s="7" t="e">
        <f t="shared" si="247"/>
        <v>#DIV/0!</v>
      </c>
      <c r="S3958" s="12" t="s">
        <v>8316</v>
      </c>
      <c r="T3958" t="s">
        <v>8317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7">
        <v>28000</v>
      </c>
      <c r="E3959">
        <v>7</v>
      </c>
      <c r="F3959" t="s">
        <v>8221</v>
      </c>
      <c r="G3959" t="s">
        <v>8224</v>
      </c>
      <c r="H3959" t="s">
        <v>8246</v>
      </c>
      <c r="I3959" s="9">
        <v>1468020354</v>
      </c>
      <c r="J3959">
        <v>1464045954</v>
      </c>
      <c r="K3959" t="b">
        <v>0</v>
      </c>
      <c r="L3959">
        <v>1</v>
      </c>
      <c r="M3959" t="b">
        <v>0</v>
      </c>
      <c r="N3959" s="11">
        <f t="shared" si="246"/>
        <v>2.5000000000000001E-2</v>
      </c>
      <c r="O3959" s="22">
        <f t="shared" si="244"/>
        <v>42513.976319444439</v>
      </c>
      <c r="P3959" s="18">
        <f t="shared" si="245"/>
        <v>42559.976319444439</v>
      </c>
      <c r="Q3959" t="s">
        <v>8271</v>
      </c>
      <c r="R3959" s="7">
        <f t="shared" si="247"/>
        <v>7</v>
      </c>
      <c r="S3959" s="12" t="s">
        <v>8316</v>
      </c>
      <c r="T3959" t="s">
        <v>8317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7">
        <v>2000</v>
      </c>
      <c r="E3960">
        <v>641</v>
      </c>
      <c r="F3960" t="s">
        <v>8221</v>
      </c>
      <c r="G3960" t="s">
        <v>8224</v>
      </c>
      <c r="H3960" t="s">
        <v>8246</v>
      </c>
      <c r="I3960" s="9">
        <v>1406988000</v>
      </c>
      <c r="J3960">
        <v>1403822912</v>
      </c>
      <c r="K3960" t="b">
        <v>0</v>
      </c>
      <c r="L3960">
        <v>16</v>
      </c>
      <c r="M3960" t="b">
        <v>0</v>
      </c>
      <c r="N3960" s="11">
        <f t="shared" si="246"/>
        <v>32.049999999999997</v>
      </c>
      <c r="O3960" s="22">
        <f t="shared" si="244"/>
        <v>41816.950370370374</v>
      </c>
      <c r="P3960" s="18">
        <f t="shared" si="245"/>
        <v>41853.583333333336</v>
      </c>
      <c r="Q3960" t="s">
        <v>8271</v>
      </c>
      <c r="R3960" s="7">
        <f t="shared" si="247"/>
        <v>40.0625</v>
      </c>
      <c r="S3960" s="12" t="s">
        <v>8316</v>
      </c>
      <c r="T3960" t="s">
        <v>8317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7">
        <v>1200</v>
      </c>
      <c r="E3961">
        <v>292</v>
      </c>
      <c r="F3961" t="s">
        <v>8221</v>
      </c>
      <c r="G3961" t="s">
        <v>8224</v>
      </c>
      <c r="H3961" t="s">
        <v>8246</v>
      </c>
      <c r="I3961" s="9">
        <v>1411930556</v>
      </c>
      <c r="J3961">
        <v>1409338556</v>
      </c>
      <c r="K3961" t="b">
        <v>0</v>
      </c>
      <c r="L3961">
        <v>12</v>
      </c>
      <c r="M3961" t="b">
        <v>0</v>
      </c>
      <c r="N3961" s="11">
        <f t="shared" si="246"/>
        <v>24.333333333333336</v>
      </c>
      <c r="O3961" s="22">
        <f t="shared" si="244"/>
        <v>41880.788842592592</v>
      </c>
      <c r="P3961" s="18">
        <f t="shared" si="245"/>
        <v>41910.788842592592</v>
      </c>
      <c r="Q3961" t="s">
        <v>8271</v>
      </c>
      <c r="R3961" s="7">
        <f t="shared" si="247"/>
        <v>24.333333333333332</v>
      </c>
      <c r="S3961" s="12" t="s">
        <v>8316</v>
      </c>
      <c r="T3961" t="s">
        <v>8317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7">
        <v>3000</v>
      </c>
      <c r="E3962">
        <v>45</v>
      </c>
      <c r="F3962" t="s">
        <v>8221</v>
      </c>
      <c r="G3962" t="s">
        <v>8224</v>
      </c>
      <c r="H3962" t="s">
        <v>8246</v>
      </c>
      <c r="I3962" s="9">
        <v>1451852256</v>
      </c>
      <c r="J3962">
        <v>1449260256</v>
      </c>
      <c r="K3962" t="b">
        <v>0</v>
      </c>
      <c r="L3962">
        <v>4</v>
      </c>
      <c r="M3962" t="b">
        <v>0</v>
      </c>
      <c r="N3962" s="11">
        <f t="shared" si="246"/>
        <v>1.5</v>
      </c>
      <c r="O3962" s="22">
        <f t="shared" si="244"/>
        <v>42342.845555555556</v>
      </c>
      <c r="P3962" s="18">
        <f t="shared" si="245"/>
        <v>42372.845555555556</v>
      </c>
      <c r="Q3962" t="s">
        <v>8271</v>
      </c>
      <c r="R3962" s="7">
        <f t="shared" si="247"/>
        <v>11.25</v>
      </c>
      <c r="S3962" s="12" t="s">
        <v>8316</v>
      </c>
      <c r="T3962" t="s">
        <v>8317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7">
        <v>5000</v>
      </c>
      <c r="E3963">
        <v>21</v>
      </c>
      <c r="F3963" t="s">
        <v>8221</v>
      </c>
      <c r="G3963" t="s">
        <v>8225</v>
      </c>
      <c r="H3963" t="s">
        <v>8247</v>
      </c>
      <c r="I3963" s="9">
        <v>1399584210</v>
      </c>
      <c r="J3963">
        <v>1397683410</v>
      </c>
      <c r="K3963" t="b">
        <v>0</v>
      </c>
      <c r="L3963">
        <v>2</v>
      </c>
      <c r="M3963" t="b">
        <v>0</v>
      </c>
      <c r="N3963" s="11">
        <f t="shared" si="246"/>
        <v>0.42</v>
      </c>
      <c r="O3963" s="22">
        <f t="shared" si="244"/>
        <v>41745.891319444447</v>
      </c>
      <c r="P3963" s="18">
        <f t="shared" si="245"/>
        <v>41767.891319444447</v>
      </c>
      <c r="Q3963" t="s">
        <v>8271</v>
      </c>
      <c r="R3963" s="7">
        <f t="shared" si="247"/>
        <v>10.5</v>
      </c>
      <c r="S3963" s="12" t="s">
        <v>8316</v>
      </c>
      <c r="T3963" t="s">
        <v>8317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7">
        <v>1400</v>
      </c>
      <c r="E3964">
        <v>45</v>
      </c>
      <c r="F3964" t="s">
        <v>8221</v>
      </c>
      <c r="G3964" t="s">
        <v>8225</v>
      </c>
      <c r="H3964" t="s">
        <v>8247</v>
      </c>
      <c r="I3964" s="9">
        <v>1448722494</v>
      </c>
      <c r="J3964">
        <v>1446562494</v>
      </c>
      <c r="K3964" t="b">
        <v>0</v>
      </c>
      <c r="L3964">
        <v>3</v>
      </c>
      <c r="M3964" t="b">
        <v>0</v>
      </c>
      <c r="N3964" s="11">
        <f t="shared" si="246"/>
        <v>3.214285714285714</v>
      </c>
      <c r="O3964" s="22">
        <f t="shared" si="244"/>
        <v>42311.621458333335</v>
      </c>
      <c r="P3964" s="18">
        <f t="shared" si="245"/>
        <v>42336.621458333335</v>
      </c>
      <c r="Q3964" t="s">
        <v>8271</v>
      </c>
      <c r="R3964" s="7">
        <f t="shared" si="247"/>
        <v>15</v>
      </c>
      <c r="S3964" s="12" t="s">
        <v>8316</v>
      </c>
      <c r="T3964" t="s">
        <v>8317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7">
        <v>10000</v>
      </c>
      <c r="E3965">
        <v>0</v>
      </c>
      <c r="F3965" t="s">
        <v>8221</v>
      </c>
      <c r="G3965" t="s">
        <v>8229</v>
      </c>
      <c r="H3965" t="s">
        <v>8251</v>
      </c>
      <c r="I3965" s="9">
        <v>1447821717</v>
      </c>
      <c r="J3965">
        <v>1445226117</v>
      </c>
      <c r="K3965" t="b">
        <v>0</v>
      </c>
      <c r="L3965">
        <v>0</v>
      </c>
      <c r="M3965" t="b">
        <v>0</v>
      </c>
      <c r="N3965" s="11">
        <f t="shared" si="246"/>
        <v>0</v>
      </c>
      <c r="O3965" s="22">
        <f t="shared" si="244"/>
        <v>42296.154131944444</v>
      </c>
      <c r="P3965" s="18">
        <f t="shared" si="245"/>
        <v>42326.195798611108</v>
      </c>
      <c r="Q3965" t="s">
        <v>8271</v>
      </c>
      <c r="R3965" s="7" t="e">
        <f t="shared" si="247"/>
        <v>#DIV/0!</v>
      </c>
      <c r="S3965" s="12" t="s">
        <v>8316</v>
      </c>
      <c r="T3965" t="s">
        <v>8317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7">
        <v>2000</v>
      </c>
      <c r="E3966">
        <v>126</v>
      </c>
      <c r="F3966" t="s">
        <v>8221</v>
      </c>
      <c r="G3966" t="s">
        <v>8224</v>
      </c>
      <c r="H3966" t="s">
        <v>8246</v>
      </c>
      <c r="I3966" s="9">
        <v>1429460386</v>
      </c>
      <c r="J3966">
        <v>1424279986</v>
      </c>
      <c r="K3966" t="b">
        <v>0</v>
      </c>
      <c r="L3966">
        <v>3</v>
      </c>
      <c r="M3966" t="b">
        <v>0</v>
      </c>
      <c r="N3966" s="11">
        <f t="shared" si="246"/>
        <v>6.3</v>
      </c>
      <c r="O3966" s="22">
        <f t="shared" si="244"/>
        <v>42053.722060185188</v>
      </c>
      <c r="P3966" s="18">
        <f t="shared" si="245"/>
        <v>42113.680393518516</v>
      </c>
      <c r="Q3966" t="s">
        <v>8271</v>
      </c>
      <c r="R3966" s="7">
        <f t="shared" si="247"/>
        <v>42</v>
      </c>
      <c r="S3966" s="12" t="s">
        <v>8316</v>
      </c>
      <c r="T3966" t="s">
        <v>8317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7">
        <v>2000</v>
      </c>
      <c r="E3967">
        <v>285</v>
      </c>
      <c r="F3967" t="s">
        <v>8221</v>
      </c>
      <c r="G3967" t="s">
        <v>8224</v>
      </c>
      <c r="H3967" t="s">
        <v>8246</v>
      </c>
      <c r="I3967" s="9">
        <v>1460608780</v>
      </c>
      <c r="J3967">
        <v>1455428380</v>
      </c>
      <c r="K3967" t="b">
        <v>0</v>
      </c>
      <c r="L3967">
        <v>4</v>
      </c>
      <c r="M3967" t="b">
        <v>0</v>
      </c>
      <c r="N3967" s="11">
        <f t="shared" si="246"/>
        <v>14.249999999999998</v>
      </c>
      <c r="O3967" s="22">
        <f t="shared" si="244"/>
        <v>42414.235879629632</v>
      </c>
      <c r="P3967" s="18">
        <f t="shared" si="245"/>
        <v>42474.194212962961</v>
      </c>
      <c r="Q3967" t="s">
        <v>8271</v>
      </c>
      <c r="R3967" s="7">
        <f t="shared" si="247"/>
        <v>71.25</v>
      </c>
      <c r="S3967" s="12" t="s">
        <v>8316</v>
      </c>
      <c r="T3967" t="s">
        <v>8317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7">
        <v>7500</v>
      </c>
      <c r="E3968">
        <v>45</v>
      </c>
      <c r="F3968" t="s">
        <v>8221</v>
      </c>
      <c r="G3968" t="s">
        <v>8224</v>
      </c>
      <c r="H3968" t="s">
        <v>8246</v>
      </c>
      <c r="I3968" s="9">
        <v>1406170740</v>
      </c>
      <c r="J3968">
        <v>1402506278</v>
      </c>
      <c r="K3968" t="b">
        <v>0</v>
      </c>
      <c r="L3968">
        <v>2</v>
      </c>
      <c r="M3968" t="b">
        <v>0</v>
      </c>
      <c r="N3968" s="11">
        <f t="shared" si="246"/>
        <v>0.6</v>
      </c>
      <c r="O3968" s="22">
        <f t="shared" si="244"/>
        <v>41801.711550925924</v>
      </c>
      <c r="P3968" s="18">
        <f t="shared" si="245"/>
        <v>41844.124305555553</v>
      </c>
      <c r="Q3968" t="s">
        <v>8271</v>
      </c>
      <c r="R3968" s="7">
        <f t="shared" si="247"/>
        <v>22.5</v>
      </c>
      <c r="S3968" s="12" t="s">
        <v>8316</v>
      </c>
      <c r="T3968" t="s">
        <v>8317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7">
        <v>1700</v>
      </c>
      <c r="E3969">
        <v>410</v>
      </c>
      <c r="F3969" t="s">
        <v>8221</v>
      </c>
      <c r="G3969" t="s">
        <v>8224</v>
      </c>
      <c r="H3969" t="s">
        <v>8246</v>
      </c>
      <c r="I3969" s="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>
        <f t="shared" si="246"/>
        <v>24.117647058823529</v>
      </c>
      <c r="O3969" s="22">
        <f t="shared" si="244"/>
        <v>42770.290590277778</v>
      </c>
      <c r="P3969" s="18">
        <f t="shared" si="245"/>
        <v>42800.290590277778</v>
      </c>
      <c r="Q3969" t="s">
        <v>8271</v>
      </c>
      <c r="R3969" s="7">
        <f t="shared" si="247"/>
        <v>41</v>
      </c>
      <c r="S3969" s="12" t="s">
        <v>8316</v>
      </c>
      <c r="T3969" t="s">
        <v>8317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7">
        <v>5000</v>
      </c>
      <c r="E3970">
        <v>527</v>
      </c>
      <c r="F3970" t="s">
        <v>8221</v>
      </c>
      <c r="G3970" t="s">
        <v>8224</v>
      </c>
      <c r="H3970" t="s">
        <v>8246</v>
      </c>
      <c r="I3970" s="9">
        <v>1463945673</v>
      </c>
      <c r="J3970">
        <v>1458761673</v>
      </c>
      <c r="K3970" t="b">
        <v>0</v>
      </c>
      <c r="L3970">
        <v>11</v>
      </c>
      <c r="M3970" t="b">
        <v>0</v>
      </c>
      <c r="N3970" s="11">
        <f t="shared" si="246"/>
        <v>10.54</v>
      </c>
      <c r="O3970" s="22">
        <f t="shared" ref="O3970:O4033" si="248">(((J3970/60)/60)/24)+DATE(1970,1,1)</f>
        <v>42452.815659722226</v>
      </c>
      <c r="P3970" s="18">
        <f t="shared" ref="P3970:P4033" si="249">(((I3970/60)/60)/24)+DATE(1970,1,1)</f>
        <v>42512.815659722226</v>
      </c>
      <c r="Q3970" t="s">
        <v>8271</v>
      </c>
      <c r="R3970" s="7">
        <f t="shared" si="247"/>
        <v>47.909090909090907</v>
      </c>
      <c r="S3970" s="12" t="s">
        <v>8316</v>
      </c>
      <c r="T3970" t="s">
        <v>8317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7">
        <v>2825</v>
      </c>
      <c r="E3971">
        <v>211</v>
      </c>
      <c r="F3971" t="s">
        <v>8221</v>
      </c>
      <c r="G3971" t="s">
        <v>8224</v>
      </c>
      <c r="H3971" t="s">
        <v>8246</v>
      </c>
      <c r="I3971" s="9">
        <v>1472442900</v>
      </c>
      <c r="J3971">
        <v>1471638646</v>
      </c>
      <c r="K3971" t="b">
        <v>0</v>
      </c>
      <c r="L3971">
        <v>6</v>
      </c>
      <c r="M3971" t="b">
        <v>0</v>
      </c>
      <c r="N3971" s="11">
        <f t="shared" ref="N3971:N4034" si="250">E3971/D3971*100</f>
        <v>7.4690265486725664</v>
      </c>
      <c r="O3971" s="22">
        <f t="shared" si="248"/>
        <v>42601.854699074072</v>
      </c>
      <c r="P3971" s="18">
        <f t="shared" si="249"/>
        <v>42611.163194444445</v>
      </c>
      <c r="Q3971" t="s">
        <v>8271</v>
      </c>
      <c r="R3971" s="7">
        <f t="shared" ref="R3971:R4034" si="251">E3971/L3971</f>
        <v>35.166666666666664</v>
      </c>
      <c r="S3971" s="12" t="s">
        <v>8316</v>
      </c>
      <c r="T3971" t="s">
        <v>8317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7">
        <v>15000</v>
      </c>
      <c r="E3972">
        <v>11</v>
      </c>
      <c r="F3972" t="s">
        <v>8221</v>
      </c>
      <c r="G3972" t="s">
        <v>8224</v>
      </c>
      <c r="H3972" t="s">
        <v>8246</v>
      </c>
      <c r="I3972" s="9">
        <v>1460925811</v>
      </c>
      <c r="J3972">
        <v>1458333811</v>
      </c>
      <c r="K3972" t="b">
        <v>0</v>
      </c>
      <c r="L3972">
        <v>2</v>
      </c>
      <c r="M3972" t="b">
        <v>0</v>
      </c>
      <c r="N3972" s="11">
        <f t="shared" si="250"/>
        <v>7.3333333333333334E-2</v>
      </c>
      <c r="O3972" s="22">
        <f t="shared" si="248"/>
        <v>42447.863553240735</v>
      </c>
      <c r="P3972" s="18">
        <f t="shared" si="249"/>
        <v>42477.863553240735</v>
      </c>
      <c r="Q3972" t="s">
        <v>8271</v>
      </c>
      <c r="R3972" s="7">
        <f t="shared" si="251"/>
        <v>5.5</v>
      </c>
      <c r="S3972" s="12" t="s">
        <v>8316</v>
      </c>
      <c r="T3972" t="s">
        <v>8317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7">
        <v>14000</v>
      </c>
      <c r="E3973">
        <v>136</v>
      </c>
      <c r="F3973" t="s">
        <v>8221</v>
      </c>
      <c r="G3973" t="s">
        <v>8224</v>
      </c>
      <c r="H3973" t="s">
        <v>8246</v>
      </c>
      <c r="I3973" s="9">
        <v>1405947126</v>
      </c>
      <c r="J3973">
        <v>1403355126</v>
      </c>
      <c r="K3973" t="b">
        <v>0</v>
      </c>
      <c r="L3973">
        <v>6</v>
      </c>
      <c r="M3973" t="b">
        <v>0</v>
      </c>
      <c r="N3973" s="11">
        <f t="shared" si="250"/>
        <v>0.97142857142857131</v>
      </c>
      <c r="O3973" s="22">
        <f t="shared" si="248"/>
        <v>41811.536180555559</v>
      </c>
      <c r="P3973" s="18">
        <f t="shared" si="249"/>
        <v>41841.536180555559</v>
      </c>
      <c r="Q3973" t="s">
        <v>8271</v>
      </c>
      <c r="R3973" s="7">
        <f t="shared" si="251"/>
        <v>22.666666666666668</v>
      </c>
      <c r="S3973" s="12" t="s">
        <v>8316</v>
      </c>
      <c r="T3973" t="s">
        <v>8317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7">
        <v>1000</v>
      </c>
      <c r="E3974">
        <v>211</v>
      </c>
      <c r="F3974" t="s">
        <v>8221</v>
      </c>
      <c r="G3974" t="s">
        <v>8224</v>
      </c>
      <c r="H3974" t="s">
        <v>8246</v>
      </c>
      <c r="I3974" s="9">
        <v>1423186634</v>
      </c>
      <c r="J3974">
        <v>1418002634</v>
      </c>
      <c r="K3974" t="b">
        <v>0</v>
      </c>
      <c r="L3974">
        <v>8</v>
      </c>
      <c r="M3974" t="b">
        <v>0</v>
      </c>
      <c r="N3974" s="11">
        <f t="shared" si="250"/>
        <v>21.099999999999998</v>
      </c>
      <c r="O3974" s="22">
        <f t="shared" si="248"/>
        <v>41981.067523148144</v>
      </c>
      <c r="P3974" s="18">
        <f t="shared" si="249"/>
        <v>42041.067523148144</v>
      </c>
      <c r="Q3974" t="s">
        <v>8271</v>
      </c>
      <c r="R3974" s="7">
        <f t="shared" si="251"/>
        <v>26.375</v>
      </c>
      <c r="S3974" s="12" t="s">
        <v>8316</v>
      </c>
      <c r="T3974" t="s">
        <v>8317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7">
        <v>5000</v>
      </c>
      <c r="E3975">
        <v>3905</v>
      </c>
      <c r="F3975" t="s">
        <v>8221</v>
      </c>
      <c r="G3975" t="s">
        <v>8224</v>
      </c>
      <c r="H3975" t="s">
        <v>8246</v>
      </c>
      <c r="I3975" s="9">
        <v>1462766400</v>
      </c>
      <c r="J3975">
        <v>1460219110</v>
      </c>
      <c r="K3975" t="b">
        <v>0</v>
      </c>
      <c r="L3975">
        <v>37</v>
      </c>
      <c r="M3975" t="b">
        <v>0</v>
      </c>
      <c r="N3975" s="11">
        <f t="shared" si="250"/>
        <v>78.100000000000009</v>
      </c>
      <c r="O3975" s="22">
        <f t="shared" si="248"/>
        <v>42469.68414351852</v>
      </c>
      <c r="P3975" s="18">
        <f t="shared" si="249"/>
        <v>42499.166666666672</v>
      </c>
      <c r="Q3975" t="s">
        <v>8271</v>
      </c>
      <c r="R3975" s="7">
        <f t="shared" si="251"/>
        <v>105.54054054054055</v>
      </c>
      <c r="S3975" s="12" t="s">
        <v>8316</v>
      </c>
      <c r="T3975" t="s">
        <v>8317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7">
        <v>1000</v>
      </c>
      <c r="E3976">
        <v>320</v>
      </c>
      <c r="F3976" t="s">
        <v>8221</v>
      </c>
      <c r="G3976" t="s">
        <v>8225</v>
      </c>
      <c r="H3976" t="s">
        <v>8247</v>
      </c>
      <c r="I3976" s="9">
        <v>1464872848</v>
      </c>
      <c r="J3976">
        <v>1462280848</v>
      </c>
      <c r="K3976" t="b">
        <v>0</v>
      </c>
      <c r="L3976">
        <v>11</v>
      </c>
      <c r="M3976" t="b">
        <v>0</v>
      </c>
      <c r="N3976" s="11">
        <f t="shared" si="250"/>
        <v>32</v>
      </c>
      <c r="O3976" s="22">
        <f t="shared" si="248"/>
        <v>42493.546851851846</v>
      </c>
      <c r="P3976" s="18">
        <f t="shared" si="249"/>
        <v>42523.546851851846</v>
      </c>
      <c r="Q3976" t="s">
        <v>8271</v>
      </c>
      <c r="R3976" s="7">
        <f t="shared" si="251"/>
        <v>29.09090909090909</v>
      </c>
      <c r="S3976" s="12" t="s">
        <v>8316</v>
      </c>
      <c r="T3976" t="s">
        <v>8317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7">
        <v>678</v>
      </c>
      <c r="E3977">
        <v>0</v>
      </c>
      <c r="F3977" t="s">
        <v>8221</v>
      </c>
      <c r="G3977" t="s">
        <v>8224</v>
      </c>
      <c r="H3977" t="s">
        <v>8246</v>
      </c>
      <c r="I3977" s="9">
        <v>1468442898</v>
      </c>
      <c r="J3977">
        <v>1465850898</v>
      </c>
      <c r="K3977" t="b">
        <v>0</v>
      </c>
      <c r="L3977">
        <v>0</v>
      </c>
      <c r="M3977" t="b">
        <v>0</v>
      </c>
      <c r="N3977" s="11">
        <f t="shared" si="250"/>
        <v>0</v>
      </c>
      <c r="O3977" s="22">
        <f t="shared" si="248"/>
        <v>42534.866875</v>
      </c>
      <c r="P3977" s="18">
        <f t="shared" si="249"/>
        <v>42564.866875</v>
      </c>
      <c r="Q3977" t="s">
        <v>8271</v>
      </c>
      <c r="R3977" s="7" t="e">
        <f t="shared" si="251"/>
        <v>#DIV/0!</v>
      </c>
      <c r="S3977" s="12" t="s">
        <v>8316</v>
      </c>
      <c r="T3977" t="s">
        <v>8317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7">
        <v>1300</v>
      </c>
      <c r="E3978">
        <v>620</v>
      </c>
      <c r="F3978" t="s">
        <v>8221</v>
      </c>
      <c r="G3978" t="s">
        <v>8224</v>
      </c>
      <c r="H3978" t="s">
        <v>8246</v>
      </c>
      <c r="I3978" s="9">
        <v>1406876400</v>
      </c>
      <c r="J3978">
        <v>1405024561</v>
      </c>
      <c r="K3978" t="b">
        <v>0</v>
      </c>
      <c r="L3978">
        <v>10</v>
      </c>
      <c r="M3978" t="b">
        <v>0</v>
      </c>
      <c r="N3978" s="11">
        <f t="shared" si="250"/>
        <v>47.692307692307693</v>
      </c>
      <c r="O3978" s="22">
        <f t="shared" si="248"/>
        <v>41830.858344907407</v>
      </c>
      <c r="P3978" s="18">
        <f t="shared" si="249"/>
        <v>41852.291666666664</v>
      </c>
      <c r="Q3978" t="s">
        <v>8271</v>
      </c>
      <c r="R3978" s="7">
        <f t="shared" si="251"/>
        <v>62</v>
      </c>
      <c r="S3978" s="12" t="s">
        <v>8316</v>
      </c>
      <c r="T3978" t="s">
        <v>8317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7">
        <v>90000</v>
      </c>
      <c r="E3979">
        <v>1305</v>
      </c>
      <c r="F3979" t="s">
        <v>8221</v>
      </c>
      <c r="G3979" t="s">
        <v>8224</v>
      </c>
      <c r="H3979" t="s">
        <v>8246</v>
      </c>
      <c r="I3979" s="9">
        <v>1469213732</v>
      </c>
      <c r="J3979">
        <v>1466621732</v>
      </c>
      <c r="K3979" t="b">
        <v>0</v>
      </c>
      <c r="L3979">
        <v>6</v>
      </c>
      <c r="M3979" t="b">
        <v>0</v>
      </c>
      <c r="N3979" s="11">
        <f t="shared" si="250"/>
        <v>1.4500000000000002</v>
      </c>
      <c r="O3979" s="22">
        <f t="shared" si="248"/>
        <v>42543.788564814815</v>
      </c>
      <c r="P3979" s="18">
        <f t="shared" si="249"/>
        <v>42573.788564814815</v>
      </c>
      <c r="Q3979" t="s">
        <v>8271</v>
      </c>
      <c r="R3979" s="7">
        <f t="shared" si="251"/>
        <v>217.5</v>
      </c>
      <c r="S3979" s="12" t="s">
        <v>8316</v>
      </c>
      <c r="T3979" t="s">
        <v>8317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7">
        <v>2000</v>
      </c>
      <c r="E3980">
        <v>214</v>
      </c>
      <c r="F3980" t="s">
        <v>8221</v>
      </c>
      <c r="G3980" t="s">
        <v>8224</v>
      </c>
      <c r="H3980" t="s">
        <v>8246</v>
      </c>
      <c r="I3980" s="9">
        <v>1422717953</v>
      </c>
      <c r="J3980">
        <v>1417533953</v>
      </c>
      <c r="K3980" t="b">
        <v>0</v>
      </c>
      <c r="L3980">
        <v>8</v>
      </c>
      <c r="M3980" t="b">
        <v>0</v>
      </c>
      <c r="N3980" s="11">
        <f t="shared" si="250"/>
        <v>10.7</v>
      </c>
      <c r="O3980" s="22">
        <f t="shared" si="248"/>
        <v>41975.642974537041</v>
      </c>
      <c r="P3980" s="18">
        <f t="shared" si="249"/>
        <v>42035.642974537041</v>
      </c>
      <c r="Q3980" t="s">
        <v>8271</v>
      </c>
      <c r="R3980" s="7">
        <f t="shared" si="251"/>
        <v>26.75</v>
      </c>
      <c r="S3980" s="12" t="s">
        <v>8316</v>
      </c>
      <c r="T3980" t="s">
        <v>8317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7">
        <v>6000</v>
      </c>
      <c r="E3981">
        <v>110</v>
      </c>
      <c r="F3981" t="s">
        <v>8221</v>
      </c>
      <c r="G3981" t="s">
        <v>8225</v>
      </c>
      <c r="H3981" t="s">
        <v>8247</v>
      </c>
      <c r="I3981" s="9">
        <v>1427659200</v>
      </c>
      <c r="J3981">
        <v>1425678057</v>
      </c>
      <c r="K3981" t="b">
        <v>0</v>
      </c>
      <c r="L3981">
        <v>6</v>
      </c>
      <c r="M3981" t="b">
        <v>0</v>
      </c>
      <c r="N3981" s="11">
        <f t="shared" si="250"/>
        <v>1.8333333333333333</v>
      </c>
      <c r="O3981" s="22">
        <f t="shared" si="248"/>
        <v>42069.903437500005</v>
      </c>
      <c r="P3981" s="18">
        <f t="shared" si="249"/>
        <v>42092.833333333328</v>
      </c>
      <c r="Q3981" t="s">
        <v>8271</v>
      </c>
      <c r="R3981" s="7">
        <f t="shared" si="251"/>
        <v>18.333333333333332</v>
      </c>
      <c r="S3981" s="12" t="s">
        <v>8316</v>
      </c>
      <c r="T3981" t="s">
        <v>8317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7">
        <v>2500</v>
      </c>
      <c r="E3982">
        <v>450</v>
      </c>
      <c r="F3982" t="s">
        <v>8221</v>
      </c>
      <c r="G3982" t="s">
        <v>8224</v>
      </c>
      <c r="H3982" t="s">
        <v>8246</v>
      </c>
      <c r="I3982" s="9">
        <v>1404570147</v>
      </c>
      <c r="J3982">
        <v>1401978147</v>
      </c>
      <c r="K3982" t="b">
        <v>0</v>
      </c>
      <c r="L3982">
        <v>7</v>
      </c>
      <c r="M3982" t="b">
        <v>0</v>
      </c>
      <c r="N3982" s="11">
        <f t="shared" si="250"/>
        <v>18</v>
      </c>
      <c r="O3982" s="22">
        <f t="shared" si="248"/>
        <v>41795.598923611113</v>
      </c>
      <c r="P3982" s="18">
        <f t="shared" si="249"/>
        <v>41825.598923611113</v>
      </c>
      <c r="Q3982" t="s">
        <v>8271</v>
      </c>
      <c r="R3982" s="7">
        <f t="shared" si="251"/>
        <v>64.285714285714292</v>
      </c>
      <c r="S3982" s="12" t="s">
        <v>8316</v>
      </c>
      <c r="T3982" t="s">
        <v>8317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7">
        <v>30000</v>
      </c>
      <c r="E3983">
        <v>1225</v>
      </c>
      <c r="F3983" t="s">
        <v>8221</v>
      </c>
      <c r="G3983" t="s">
        <v>8224</v>
      </c>
      <c r="H3983" t="s">
        <v>8246</v>
      </c>
      <c r="I3983" s="9">
        <v>1468729149</v>
      </c>
      <c r="J3983">
        <v>1463545149</v>
      </c>
      <c r="K3983" t="b">
        <v>0</v>
      </c>
      <c r="L3983">
        <v>7</v>
      </c>
      <c r="M3983" t="b">
        <v>0</v>
      </c>
      <c r="N3983" s="11">
        <f t="shared" si="250"/>
        <v>4.083333333333333</v>
      </c>
      <c r="O3983" s="22">
        <f t="shared" si="248"/>
        <v>42508.179965277777</v>
      </c>
      <c r="P3983" s="18">
        <f t="shared" si="249"/>
        <v>42568.179965277777</v>
      </c>
      <c r="Q3983" t="s">
        <v>8271</v>
      </c>
      <c r="R3983" s="7">
        <f t="shared" si="251"/>
        <v>175</v>
      </c>
      <c r="S3983" s="12" t="s">
        <v>8316</v>
      </c>
      <c r="T3983" t="s">
        <v>8317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7">
        <v>850</v>
      </c>
      <c r="E3984">
        <v>170</v>
      </c>
      <c r="F3984" t="s">
        <v>8221</v>
      </c>
      <c r="G3984" t="s">
        <v>8225</v>
      </c>
      <c r="H3984" t="s">
        <v>8247</v>
      </c>
      <c r="I3984" s="9">
        <v>1436297180</v>
      </c>
      <c r="J3984">
        <v>1431113180</v>
      </c>
      <c r="K3984" t="b">
        <v>0</v>
      </c>
      <c r="L3984">
        <v>5</v>
      </c>
      <c r="M3984" t="b">
        <v>0</v>
      </c>
      <c r="N3984" s="11">
        <f t="shared" si="250"/>
        <v>20</v>
      </c>
      <c r="O3984" s="22">
        <f t="shared" si="248"/>
        <v>42132.809953703705</v>
      </c>
      <c r="P3984" s="18">
        <f t="shared" si="249"/>
        <v>42192.809953703705</v>
      </c>
      <c r="Q3984" t="s">
        <v>8271</v>
      </c>
      <c r="R3984" s="7">
        <f t="shared" si="251"/>
        <v>34</v>
      </c>
      <c r="S3984" s="12" t="s">
        <v>8316</v>
      </c>
      <c r="T3984" t="s">
        <v>8317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7">
        <v>11140</v>
      </c>
      <c r="E3985">
        <v>3877</v>
      </c>
      <c r="F3985" t="s">
        <v>8221</v>
      </c>
      <c r="G3985" t="s">
        <v>8224</v>
      </c>
      <c r="H3985" t="s">
        <v>8246</v>
      </c>
      <c r="I3985" s="9">
        <v>1400569140</v>
      </c>
      <c r="J3985">
        <v>1397854356</v>
      </c>
      <c r="K3985" t="b">
        <v>0</v>
      </c>
      <c r="L3985">
        <v>46</v>
      </c>
      <c r="M3985" t="b">
        <v>0</v>
      </c>
      <c r="N3985" s="11">
        <f t="shared" si="250"/>
        <v>34.802513464991023</v>
      </c>
      <c r="O3985" s="22">
        <f t="shared" si="248"/>
        <v>41747.86986111111</v>
      </c>
      <c r="P3985" s="18">
        <f t="shared" si="249"/>
        <v>41779.290972222225</v>
      </c>
      <c r="Q3985" t="s">
        <v>8271</v>
      </c>
      <c r="R3985" s="7">
        <f t="shared" si="251"/>
        <v>84.282608695652172</v>
      </c>
      <c r="S3985" s="12" t="s">
        <v>8316</v>
      </c>
      <c r="T3985" t="s">
        <v>8317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7">
        <v>1500</v>
      </c>
      <c r="E3986">
        <v>95</v>
      </c>
      <c r="F3986" t="s">
        <v>8221</v>
      </c>
      <c r="G3986" t="s">
        <v>8225</v>
      </c>
      <c r="H3986" t="s">
        <v>8247</v>
      </c>
      <c r="I3986" s="9">
        <v>1415404800</v>
      </c>
      <c r="J3986">
        <v>1412809644</v>
      </c>
      <c r="K3986" t="b">
        <v>0</v>
      </c>
      <c r="L3986">
        <v>10</v>
      </c>
      <c r="M3986" t="b">
        <v>0</v>
      </c>
      <c r="N3986" s="11">
        <f t="shared" si="250"/>
        <v>6.3333333333333339</v>
      </c>
      <c r="O3986" s="22">
        <f t="shared" si="248"/>
        <v>41920.963472222218</v>
      </c>
      <c r="P3986" s="18">
        <f t="shared" si="249"/>
        <v>41951</v>
      </c>
      <c r="Q3986" t="s">
        <v>8271</v>
      </c>
      <c r="R3986" s="7">
        <f t="shared" si="251"/>
        <v>9.5</v>
      </c>
      <c r="S3986" s="12" t="s">
        <v>8316</v>
      </c>
      <c r="T3986" t="s">
        <v>8317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7">
        <v>2000</v>
      </c>
      <c r="E3987">
        <v>641</v>
      </c>
      <c r="F3987" t="s">
        <v>8221</v>
      </c>
      <c r="G3987" t="s">
        <v>8224</v>
      </c>
      <c r="H3987" t="s">
        <v>8246</v>
      </c>
      <c r="I3987" s="9">
        <v>1456002300</v>
      </c>
      <c r="J3987">
        <v>1454173120</v>
      </c>
      <c r="K3987" t="b">
        <v>0</v>
      </c>
      <c r="L3987">
        <v>19</v>
      </c>
      <c r="M3987" t="b">
        <v>0</v>
      </c>
      <c r="N3987" s="11">
        <f t="shared" si="250"/>
        <v>32.049999999999997</v>
      </c>
      <c r="O3987" s="22">
        <f t="shared" si="248"/>
        <v>42399.707407407404</v>
      </c>
      <c r="P3987" s="18">
        <f t="shared" si="249"/>
        <v>42420.878472222219</v>
      </c>
      <c r="Q3987" t="s">
        <v>8271</v>
      </c>
      <c r="R3987" s="7">
        <f t="shared" si="251"/>
        <v>33.736842105263158</v>
      </c>
      <c r="S3987" s="12" t="s">
        <v>8316</v>
      </c>
      <c r="T3987" t="s">
        <v>8317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7">
        <v>5000</v>
      </c>
      <c r="E3988">
        <v>488</v>
      </c>
      <c r="F3988" t="s">
        <v>8221</v>
      </c>
      <c r="G3988" t="s">
        <v>8225</v>
      </c>
      <c r="H3988" t="s">
        <v>8247</v>
      </c>
      <c r="I3988" s="9">
        <v>1462539840</v>
      </c>
      <c r="J3988">
        <v>1460034594</v>
      </c>
      <c r="K3988" t="b">
        <v>0</v>
      </c>
      <c r="L3988">
        <v>13</v>
      </c>
      <c r="M3988" t="b">
        <v>0</v>
      </c>
      <c r="N3988" s="11">
        <f t="shared" si="250"/>
        <v>9.76</v>
      </c>
      <c r="O3988" s="22">
        <f t="shared" si="248"/>
        <v>42467.548541666663</v>
      </c>
      <c r="P3988" s="18">
        <f t="shared" si="249"/>
        <v>42496.544444444444</v>
      </c>
      <c r="Q3988" t="s">
        <v>8271</v>
      </c>
      <c r="R3988" s="7">
        <f t="shared" si="251"/>
        <v>37.53846153846154</v>
      </c>
      <c r="S3988" s="12" t="s">
        <v>8316</v>
      </c>
      <c r="T3988" t="s">
        <v>8317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7">
        <v>400</v>
      </c>
      <c r="E3989">
        <v>151</v>
      </c>
      <c r="F3989" t="s">
        <v>8221</v>
      </c>
      <c r="G3989" t="s">
        <v>8225</v>
      </c>
      <c r="H3989" t="s">
        <v>8247</v>
      </c>
      <c r="I3989" s="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>
        <f t="shared" si="250"/>
        <v>37.75</v>
      </c>
      <c r="O3989" s="22">
        <f t="shared" si="248"/>
        <v>41765.92465277778</v>
      </c>
      <c r="P3989" s="18">
        <f t="shared" si="249"/>
        <v>41775.92465277778</v>
      </c>
      <c r="Q3989" t="s">
        <v>8271</v>
      </c>
      <c r="R3989" s="7">
        <f t="shared" si="251"/>
        <v>11.615384615384615</v>
      </c>
      <c r="S3989" s="12" t="s">
        <v>8316</v>
      </c>
      <c r="T3989" t="s">
        <v>8317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7">
        <v>1500</v>
      </c>
      <c r="E3990">
        <v>32</v>
      </c>
      <c r="F3990" t="s">
        <v>8221</v>
      </c>
      <c r="G3990" t="s">
        <v>8224</v>
      </c>
      <c r="H3990" t="s">
        <v>8246</v>
      </c>
      <c r="I3990" s="9">
        <v>1440813413</v>
      </c>
      <c r="J3990">
        <v>1439517413</v>
      </c>
      <c r="K3990" t="b">
        <v>0</v>
      </c>
      <c r="L3990">
        <v>4</v>
      </c>
      <c r="M3990" t="b">
        <v>0</v>
      </c>
      <c r="N3990" s="11">
        <f t="shared" si="250"/>
        <v>2.1333333333333333</v>
      </c>
      <c r="O3990" s="22">
        <f t="shared" si="248"/>
        <v>42230.08116898148</v>
      </c>
      <c r="P3990" s="18">
        <f t="shared" si="249"/>
        <v>42245.08116898148</v>
      </c>
      <c r="Q3990" t="s">
        <v>8271</v>
      </c>
      <c r="R3990" s="7">
        <f t="shared" si="251"/>
        <v>8</v>
      </c>
      <c r="S3990" s="12" t="s">
        <v>8316</v>
      </c>
      <c r="T3990" t="s">
        <v>8317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7">
        <v>3000</v>
      </c>
      <c r="E3991">
        <v>0</v>
      </c>
      <c r="F3991" t="s">
        <v>8221</v>
      </c>
      <c r="G3991" t="s">
        <v>8224</v>
      </c>
      <c r="H3991" t="s">
        <v>8246</v>
      </c>
      <c r="I3991" s="9">
        <v>1447009181</v>
      </c>
      <c r="J3991">
        <v>1444413581</v>
      </c>
      <c r="K3991" t="b">
        <v>0</v>
      </c>
      <c r="L3991">
        <v>0</v>
      </c>
      <c r="M3991" t="b">
        <v>0</v>
      </c>
      <c r="N3991" s="11">
        <f t="shared" si="250"/>
        <v>0</v>
      </c>
      <c r="O3991" s="22">
        <f t="shared" si="248"/>
        <v>42286.749780092592</v>
      </c>
      <c r="P3991" s="18">
        <f t="shared" si="249"/>
        <v>42316.791446759264</v>
      </c>
      <c r="Q3991" t="s">
        <v>8271</v>
      </c>
      <c r="R3991" s="7" t="e">
        <f t="shared" si="251"/>
        <v>#DIV/0!</v>
      </c>
      <c r="S3991" s="12" t="s">
        <v>8316</v>
      </c>
      <c r="T3991" t="s">
        <v>8317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7">
        <v>1650</v>
      </c>
      <c r="E3992">
        <v>69</v>
      </c>
      <c r="F3992" t="s">
        <v>8221</v>
      </c>
      <c r="G3992" t="s">
        <v>8225</v>
      </c>
      <c r="H3992" t="s">
        <v>8247</v>
      </c>
      <c r="I3992" s="9">
        <v>1456934893</v>
      </c>
      <c r="J3992">
        <v>1454342893</v>
      </c>
      <c r="K3992" t="b">
        <v>0</v>
      </c>
      <c r="L3992">
        <v>3</v>
      </c>
      <c r="M3992" t="b">
        <v>0</v>
      </c>
      <c r="N3992" s="11">
        <f t="shared" si="250"/>
        <v>4.1818181818181817</v>
      </c>
      <c r="O3992" s="22">
        <f t="shared" si="248"/>
        <v>42401.672372685185</v>
      </c>
      <c r="P3992" s="18">
        <f t="shared" si="249"/>
        <v>42431.672372685185</v>
      </c>
      <c r="Q3992" t="s">
        <v>8271</v>
      </c>
      <c r="R3992" s="7">
        <f t="shared" si="251"/>
        <v>23</v>
      </c>
      <c r="S3992" s="12" t="s">
        <v>8316</v>
      </c>
      <c r="T3992" t="s">
        <v>8317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7">
        <v>500</v>
      </c>
      <c r="E3993">
        <v>100</v>
      </c>
      <c r="F3993" t="s">
        <v>8221</v>
      </c>
      <c r="G3993" t="s">
        <v>8224</v>
      </c>
      <c r="H3993" t="s">
        <v>8246</v>
      </c>
      <c r="I3993" s="9">
        <v>1433086082</v>
      </c>
      <c r="J3993">
        <v>1430494082</v>
      </c>
      <c r="K3993" t="b">
        <v>0</v>
      </c>
      <c r="L3993">
        <v>1</v>
      </c>
      <c r="M3993" t="b">
        <v>0</v>
      </c>
      <c r="N3993" s="11">
        <f t="shared" si="250"/>
        <v>20</v>
      </c>
      <c r="O3993" s="22">
        <f t="shared" si="248"/>
        <v>42125.644467592589</v>
      </c>
      <c r="P3993" s="18">
        <f t="shared" si="249"/>
        <v>42155.644467592589</v>
      </c>
      <c r="Q3993" t="s">
        <v>8271</v>
      </c>
      <c r="R3993" s="7">
        <f t="shared" si="251"/>
        <v>100</v>
      </c>
      <c r="S3993" s="12" t="s">
        <v>8316</v>
      </c>
      <c r="T3993" t="s">
        <v>8317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7">
        <v>10000</v>
      </c>
      <c r="E3994">
        <v>541</v>
      </c>
      <c r="F3994" t="s">
        <v>8221</v>
      </c>
      <c r="G3994" t="s">
        <v>8224</v>
      </c>
      <c r="H3994" t="s">
        <v>8246</v>
      </c>
      <c r="I3994" s="9">
        <v>1449876859</v>
      </c>
      <c r="J3994">
        <v>1444689259</v>
      </c>
      <c r="K3994" t="b">
        <v>0</v>
      </c>
      <c r="L3994">
        <v>9</v>
      </c>
      <c r="M3994" t="b">
        <v>0</v>
      </c>
      <c r="N3994" s="11">
        <f t="shared" si="250"/>
        <v>5.41</v>
      </c>
      <c r="O3994" s="22">
        <f t="shared" si="248"/>
        <v>42289.94049768518</v>
      </c>
      <c r="P3994" s="18">
        <f t="shared" si="249"/>
        <v>42349.982164351852</v>
      </c>
      <c r="Q3994" t="s">
        <v>8271</v>
      </c>
      <c r="R3994" s="7">
        <f t="shared" si="251"/>
        <v>60.111111111111114</v>
      </c>
      <c r="S3994" s="12" t="s">
        <v>8316</v>
      </c>
      <c r="T3994" t="s">
        <v>8317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7">
        <v>50000</v>
      </c>
      <c r="E3995">
        <v>3</v>
      </c>
      <c r="F3995" t="s">
        <v>8221</v>
      </c>
      <c r="G3995" t="s">
        <v>8224</v>
      </c>
      <c r="H3995" t="s">
        <v>8246</v>
      </c>
      <c r="I3995" s="9">
        <v>1431549912</v>
      </c>
      <c r="J3995">
        <v>1428957912</v>
      </c>
      <c r="K3995" t="b">
        <v>0</v>
      </c>
      <c r="L3995">
        <v>1</v>
      </c>
      <c r="M3995" t="b">
        <v>0</v>
      </c>
      <c r="N3995" s="11">
        <f t="shared" si="250"/>
        <v>6.0000000000000001E-3</v>
      </c>
      <c r="O3995" s="22">
        <f t="shared" si="248"/>
        <v>42107.864722222221</v>
      </c>
      <c r="P3995" s="18">
        <f t="shared" si="249"/>
        <v>42137.864722222221</v>
      </c>
      <c r="Q3995" t="s">
        <v>8271</v>
      </c>
      <c r="R3995" s="7">
        <f t="shared" si="251"/>
        <v>3</v>
      </c>
      <c r="S3995" s="12" t="s">
        <v>8316</v>
      </c>
      <c r="T3995" t="s">
        <v>8317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7">
        <v>2000</v>
      </c>
      <c r="E3996">
        <v>5</v>
      </c>
      <c r="F3996" t="s">
        <v>8221</v>
      </c>
      <c r="G3996" t="s">
        <v>8224</v>
      </c>
      <c r="H3996" t="s">
        <v>8246</v>
      </c>
      <c r="I3996" s="9">
        <v>1405761690</v>
      </c>
      <c r="J3996">
        <v>1403169690</v>
      </c>
      <c r="K3996" t="b">
        <v>0</v>
      </c>
      <c r="L3996">
        <v>1</v>
      </c>
      <c r="M3996" t="b">
        <v>0</v>
      </c>
      <c r="N3996" s="11">
        <f t="shared" si="250"/>
        <v>0.25</v>
      </c>
      <c r="O3996" s="22">
        <f t="shared" si="248"/>
        <v>41809.389930555553</v>
      </c>
      <c r="P3996" s="18">
        <f t="shared" si="249"/>
        <v>41839.389930555553</v>
      </c>
      <c r="Q3996" t="s">
        <v>8271</v>
      </c>
      <c r="R3996" s="7">
        <f t="shared" si="251"/>
        <v>5</v>
      </c>
      <c r="S3996" s="12" t="s">
        <v>8316</v>
      </c>
      <c r="T3996" t="s">
        <v>8317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7">
        <v>200</v>
      </c>
      <c r="E3997">
        <v>70</v>
      </c>
      <c r="F3997" t="s">
        <v>8221</v>
      </c>
      <c r="G3997" t="s">
        <v>8225</v>
      </c>
      <c r="H3997" t="s">
        <v>8247</v>
      </c>
      <c r="I3997" s="9">
        <v>1423913220</v>
      </c>
      <c r="J3997">
        <v>1421339077</v>
      </c>
      <c r="K3997" t="b">
        <v>0</v>
      </c>
      <c r="L3997">
        <v>4</v>
      </c>
      <c r="M3997" t="b">
        <v>0</v>
      </c>
      <c r="N3997" s="11">
        <f t="shared" si="250"/>
        <v>35</v>
      </c>
      <c r="O3997" s="22">
        <f t="shared" si="248"/>
        <v>42019.683761574073</v>
      </c>
      <c r="P3997" s="18">
        <f t="shared" si="249"/>
        <v>42049.477083333331</v>
      </c>
      <c r="Q3997" t="s">
        <v>8271</v>
      </c>
      <c r="R3997" s="7">
        <f t="shared" si="251"/>
        <v>17.5</v>
      </c>
      <c r="S3997" s="12" t="s">
        <v>8316</v>
      </c>
      <c r="T3997" t="s">
        <v>8317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7">
        <v>3000</v>
      </c>
      <c r="E3998">
        <v>497</v>
      </c>
      <c r="F3998" t="s">
        <v>8221</v>
      </c>
      <c r="G3998" t="s">
        <v>8224</v>
      </c>
      <c r="H3998" t="s">
        <v>8246</v>
      </c>
      <c r="I3998" s="9">
        <v>1416499440</v>
      </c>
      <c r="J3998">
        <v>1415341464</v>
      </c>
      <c r="K3998" t="b">
        <v>0</v>
      </c>
      <c r="L3998">
        <v>17</v>
      </c>
      <c r="M3998" t="b">
        <v>0</v>
      </c>
      <c r="N3998" s="11">
        <f t="shared" si="250"/>
        <v>16.566666666666666</v>
      </c>
      <c r="O3998" s="22">
        <f t="shared" si="248"/>
        <v>41950.26694444444</v>
      </c>
      <c r="P3998" s="18">
        <f t="shared" si="249"/>
        <v>41963.669444444444</v>
      </c>
      <c r="Q3998" t="s">
        <v>8271</v>
      </c>
      <c r="R3998" s="7">
        <f t="shared" si="251"/>
        <v>29.235294117647058</v>
      </c>
      <c r="S3998" s="12" t="s">
        <v>8316</v>
      </c>
      <c r="T3998" t="s">
        <v>8317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7">
        <v>3000</v>
      </c>
      <c r="E3999">
        <v>0</v>
      </c>
      <c r="F3999" t="s">
        <v>8221</v>
      </c>
      <c r="G3999" t="s">
        <v>8225</v>
      </c>
      <c r="H3999" t="s">
        <v>8247</v>
      </c>
      <c r="I3999" s="9">
        <v>1428222221</v>
      </c>
      <c r="J3999">
        <v>1425633821</v>
      </c>
      <c r="K3999" t="b">
        <v>0</v>
      </c>
      <c r="L3999">
        <v>0</v>
      </c>
      <c r="M3999" t="b">
        <v>0</v>
      </c>
      <c r="N3999" s="11">
        <f t="shared" si="250"/>
        <v>0</v>
      </c>
      <c r="O3999" s="22">
        <f t="shared" si="248"/>
        <v>42069.391446759255</v>
      </c>
      <c r="P3999" s="18">
        <f t="shared" si="249"/>
        <v>42099.349780092598</v>
      </c>
      <c r="Q3999" t="s">
        <v>8271</v>
      </c>
      <c r="R3999" s="7" t="e">
        <f t="shared" si="251"/>
        <v>#DIV/0!</v>
      </c>
      <c r="S3999" s="12" t="s">
        <v>8316</v>
      </c>
      <c r="T3999" t="s">
        <v>8317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7">
        <v>1250</v>
      </c>
      <c r="E4000">
        <v>715</v>
      </c>
      <c r="F4000" t="s">
        <v>8221</v>
      </c>
      <c r="G4000" t="s">
        <v>8224</v>
      </c>
      <c r="H4000" t="s">
        <v>8246</v>
      </c>
      <c r="I4000" s="9">
        <v>1427580426</v>
      </c>
      <c r="J4000">
        <v>1424992026</v>
      </c>
      <c r="K4000" t="b">
        <v>0</v>
      </c>
      <c r="L4000">
        <v>12</v>
      </c>
      <c r="M4000" t="b">
        <v>0</v>
      </c>
      <c r="N4000" s="11">
        <f t="shared" si="250"/>
        <v>57.199999999999996</v>
      </c>
      <c r="O4000" s="22">
        <f t="shared" si="248"/>
        <v>42061.963263888887</v>
      </c>
      <c r="P4000" s="18">
        <f t="shared" si="249"/>
        <v>42091.921597222223</v>
      </c>
      <c r="Q4000" t="s">
        <v>8271</v>
      </c>
      <c r="R4000" s="7">
        <f t="shared" si="251"/>
        <v>59.583333333333336</v>
      </c>
      <c r="S4000" s="12" t="s">
        <v>8316</v>
      </c>
      <c r="T4000" t="s">
        <v>8317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7">
        <v>7000</v>
      </c>
      <c r="E4001">
        <v>1156</v>
      </c>
      <c r="F4001" t="s">
        <v>8221</v>
      </c>
      <c r="G4001" t="s">
        <v>8224</v>
      </c>
      <c r="H4001" t="s">
        <v>8246</v>
      </c>
      <c r="I4001" s="9">
        <v>1409514709</v>
      </c>
      <c r="J4001">
        <v>1406058798</v>
      </c>
      <c r="K4001" t="b">
        <v>0</v>
      </c>
      <c r="L4001">
        <v>14</v>
      </c>
      <c r="M4001" t="b">
        <v>0</v>
      </c>
      <c r="N4001" s="11">
        <f t="shared" si="250"/>
        <v>16.514285714285716</v>
      </c>
      <c r="O4001" s="22">
        <f t="shared" si="248"/>
        <v>41842.828680555554</v>
      </c>
      <c r="P4001" s="18">
        <f t="shared" si="249"/>
        <v>41882.827650462961</v>
      </c>
      <c r="Q4001" t="s">
        <v>8271</v>
      </c>
      <c r="R4001" s="7">
        <f t="shared" si="251"/>
        <v>82.571428571428569</v>
      </c>
      <c r="S4001" s="12" t="s">
        <v>8316</v>
      </c>
      <c r="T4001" t="s">
        <v>8317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7">
        <v>8000</v>
      </c>
      <c r="E4002">
        <v>10</v>
      </c>
      <c r="F4002" t="s">
        <v>8221</v>
      </c>
      <c r="G4002" t="s">
        <v>8224</v>
      </c>
      <c r="H4002" t="s">
        <v>8246</v>
      </c>
      <c r="I4002" s="9">
        <v>1462631358</v>
      </c>
      <c r="J4002">
        <v>1457450958</v>
      </c>
      <c r="K4002" t="b">
        <v>0</v>
      </c>
      <c r="L4002">
        <v>1</v>
      </c>
      <c r="M4002" t="b">
        <v>0</v>
      </c>
      <c r="N4002" s="11">
        <f t="shared" si="250"/>
        <v>0.125</v>
      </c>
      <c r="O4002" s="22">
        <f t="shared" si="248"/>
        <v>42437.64534722222</v>
      </c>
      <c r="P4002" s="18">
        <f t="shared" si="249"/>
        <v>42497.603680555556</v>
      </c>
      <c r="Q4002" t="s">
        <v>8271</v>
      </c>
      <c r="R4002" s="7">
        <f t="shared" si="251"/>
        <v>10</v>
      </c>
      <c r="S4002" s="12" t="s">
        <v>8316</v>
      </c>
      <c r="T4002" t="s">
        <v>8317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7">
        <v>1200</v>
      </c>
      <c r="E4003">
        <v>453</v>
      </c>
      <c r="F4003" t="s">
        <v>8221</v>
      </c>
      <c r="G4003" t="s">
        <v>8225</v>
      </c>
      <c r="H4003" t="s">
        <v>8247</v>
      </c>
      <c r="I4003" s="9">
        <v>1488394800</v>
      </c>
      <c r="J4003">
        <v>1486681708</v>
      </c>
      <c r="K4003" t="b">
        <v>0</v>
      </c>
      <c r="L4003">
        <v>14</v>
      </c>
      <c r="M4003" t="b">
        <v>0</v>
      </c>
      <c r="N4003" s="11">
        <f t="shared" si="250"/>
        <v>37.75</v>
      </c>
      <c r="O4003" s="22">
        <f t="shared" si="248"/>
        <v>42775.964212962965</v>
      </c>
      <c r="P4003" s="18">
        <f t="shared" si="249"/>
        <v>42795.791666666672</v>
      </c>
      <c r="Q4003" t="s">
        <v>8271</v>
      </c>
      <c r="R4003" s="7">
        <f t="shared" si="251"/>
        <v>32.357142857142854</v>
      </c>
      <c r="S4003" s="12" t="s">
        <v>8316</v>
      </c>
      <c r="T4003" t="s">
        <v>8317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7">
        <v>1250</v>
      </c>
      <c r="E4004">
        <v>23</v>
      </c>
      <c r="F4004" t="s">
        <v>8221</v>
      </c>
      <c r="G4004" t="s">
        <v>8224</v>
      </c>
      <c r="H4004" t="s">
        <v>8246</v>
      </c>
      <c r="I4004" s="9">
        <v>1411779761</v>
      </c>
      <c r="J4004">
        <v>1409187761</v>
      </c>
      <c r="K4004" t="b">
        <v>0</v>
      </c>
      <c r="L4004">
        <v>4</v>
      </c>
      <c r="M4004" t="b">
        <v>0</v>
      </c>
      <c r="N4004" s="11">
        <f t="shared" si="250"/>
        <v>1.8399999999999999</v>
      </c>
      <c r="O4004" s="22">
        <f t="shared" si="248"/>
        <v>41879.043530092589</v>
      </c>
      <c r="P4004" s="18">
        <f t="shared" si="249"/>
        <v>41909.043530092589</v>
      </c>
      <c r="Q4004" t="s">
        <v>8271</v>
      </c>
      <c r="R4004" s="7">
        <f t="shared" si="251"/>
        <v>5.75</v>
      </c>
      <c r="S4004" s="12" t="s">
        <v>8316</v>
      </c>
      <c r="T4004" t="s">
        <v>8317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7">
        <v>2000</v>
      </c>
      <c r="E4005">
        <v>201</v>
      </c>
      <c r="F4005" t="s">
        <v>8221</v>
      </c>
      <c r="G4005" t="s">
        <v>8224</v>
      </c>
      <c r="H4005" t="s">
        <v>8246</v>
      </c>
      <c r="I4005" s="9">
        <v>1424009147</v>
      </c>
      <c r="J4005">
        <v>1421417147</v>
      </c>
      <c r="K4005" t="b">
        <v>0</v>
      </c>
      <c r="L4005">
        <v>2</v>
      </c>
      <c r="M4005" t="b">
        <v>0</v>
      </c>
      <c r="N4005" s="11">
        <f t="shared" si="250"/>
        <v>10.050000000000001</v>
      </c>
      <c r="O4005" s="22">
        <f t="shared" si="248"/>
        <v>42020.587349537032</v>
      </c>
      <c r="P4005" s="18">
        <f t="shared" si="249"/>
        <v>42050.587349537032</v>
      </c>
      <c r="Q4005" t="s">
        <v>8271</v>
      </c>
      <c r="R4005" s="7">
        <f t="shared" si="251"/>
        <v>100.5</v>
      </c>
      <c r="S4005" s="12" t="s">
        <v>8316</v>
      </c>
      <c r="T4005" t="s">
        <v>8317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7">
        <v>500</v>
      </c>
      <c r="E4006">
        <v>1</v>
      </c>
      <c r="F4006" t="s">
        <v>8221</v>
      </c>
      <c r="G4006" t="s">
        <v>8224</v>
      </c>
      <c r="H4006" t="s">
        <v>8246</v>
      </c>
      <c r="I4006" s="9">
        <v>1412740457</v>
      </c>
      <c r="J4006">
        <v>1410148457</v>
      </c>
      <c r="K4006" t="b">
        <v>0</v>
      </c>
      <c r="L4006">
        <v>1</v>
      </c>
      <c r="M4006" t="b">
        <v>0</v>
      </c>
      <c r="N4006" s="11">
        <f t="shared" si="250"/>
        <v>0.2</v>
      </c>
      <c r="O4006" s="22">
        <f t="shared" si="248"/>
        <v>41890.16269675926</v>
      </c>
      <c r="P4006" s="18">
        <f t="shared" si="249"/>
        <v>41920.16269675926</v>
      </c>
      <c r="Q4006" t="s">
        <v>8271</v>
      </c>
      <c r="R4006" s="7">
        <f t="shared" si="251"/>
        <v>1</v>
      </c>
      <c r="S4006" s="12" t="s">
        <v>8316</v>
      </c>
      <c r="T4006" t="s">
        <v>8317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7">
        <v>3000</v>
      </c>
      <c r="E4007">
        <v>40</v>
      </c>
      <c r="F4007" t="s">
        <v>8221</v>
      </c>
      <c r="G4007" t="s">
        <v>8224</v>
      </c>
      <c r="H4007" t="s">
        <v>8246</v>
      </c>
      <c r="I4007" s="9">
        <v>1413832985</v>
      </c>
      <c r="J4007">
        <v>1408648985</v>
      </c>
      <c r="K4007" t="b">
        <v>0</v>
      </c>
      <c r="L4007">
        <v>2</v>
      </c>
      <c r="M4007" t="b">
        <v>0</v>
      </c>
      <c r="N4007" s="11">
        <f t="shared" si="250"/>
        <v>1.3333333333333335</v>
      </c>
      <c r="O4007" s="22">
        <f t="shared" si="248"/>
        <v>41872.807696759257</v>
      </c>
      <c r="P4007" s="18">
        <f t="shared" si="249"/>
        <v>41932.807696759257</v>
      </c>
      <c r="Q4007" t="s">
        <v>8271</v>
      </c>
      <c r="R4007" s="7">
        <f t="shared" si="251"/>
        <v>20</v>
      </c>
      <c r="S4007" s="12" t="s">
        <v>8316</v>
      </c>
      <c r="T4007" t="s">
        <v>8317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7">
        <v>30000</v>
      </c>
      <c r="E4008">
        <v>2</v>
      </c>
      <c r="F4008" t="s">
        <v>8221</v>
      </c>
      <c r="G4008" t="s">
        <v>8224</v>
      </c>
      <c r="H4008" t="s">
        <v>8246</v>
      </c>
      <c r="I4008" s="9">
        <v>1455647587</v>
      </c>
      <c r="J4008">
        <v>1453487587</v>
      </c>
      <c r="K4008" t="b">
        <v>0</v>
      </c>
      <c r="L4008">
        <v>1</v>
      </c>
      <c r="M4008" t="b">
        <v>0</v>
      </c>
      <c r="N4008" s="11">
        <f t="shared" si="250"/>
        <v>6.6666666666666671E-3</v>
      </c>
      <c r="O4008" s="22">
        <f t="shared" si="248"/>
        <v>42391.772997685184</v>
      </c>
      <c r="P4008" s="18">
        <f t="shared" si="249"/>
        <v>42416.772997685184</v>
      </c>
      <c r="Q4008" t="s">
        <v>8271</v>
      </c>
      <c r="R4008" s="7">
        <f t="shared" si="251"/>
        <v>2</v>
      </c>
      <c r="S4008" s="12" t="s">
        <v>8316</v>
      </c>
      <c r="T4008" t="s">
        <v>8317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7">
        <v>2000</v>
      </c>
      <c r="E4009">
        <v>5</v>
      </c>
      <c r="F4009" t="s">
        <v>8221</v>
      </c>
      <c r="G4009" t="s">
        <v>8224</v>
      </c>
      <c r="H4009" t="s">
        <v>8246</v>
      </c>
      <c r="I4009" s="9">
        <v>1409070480</v>
      </c>
      <c r="J4009">
        <v>1406572381</v>
      </c>
      <c r="K4009" t="b">
        <v>0</v>
      </c>
      <c r="L4009">
        <v>1</v>
      </c>
      <c r="M4009" t="b">
        <v>0</v>
      </c>
      <c r="N4009" s="11">
        <f t="shared" si="250"/>
        <v>0.25</v>
      </c>
      <c r="O4009" s="22">
        <f t="shared" si="248"/>
        <v>41848.772928240738</v>
      </c>
      <c r="P4009" s="18">
        <f t="shared" si="249"/>
        <v>41877.686111111114</v>
      </c>
      <c r="Q4009" t="s">
        <v>8271</v>
      </c>
      <c r="R4009" s="7">
        <f t="shared" si="251"/>
        <v>5</v>
      </c>
      <c r="S4009" s="12" t="s">
        <v>8316</v>
      </c>
      <c r="T4009" t="s">
        <v>8317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7">
        <v>1000</v>
      </c>
      <c r="E4010">
        <v>60</v>
      </c>
      <c r="F4010" t="s">
        <v>8221</v>
      </c>
      <c r="G4010" t="s">
        <v>8225</v>
      </c>
      <c r="H4010" t="s">
        <v>8247</v>
      </c>
      <c r="I4010" s="9">
        <v>1437606507</v>
      </c>
      <c r="J4010">
        <v>1435014507</v>
      </c>
      <c r="K4010" t="b">
        <v>0</v>
      </c>
      <c r="L4010">
        <v>4</v>
      </c>
      <c r="M4010" t="b">
        <v>0</v>
      </c>
      <c r="N4010" s="11">
        <f t="shared" si="250"/>
        <v>6</v>
      </c>
      <c r="O4010" s="22">
        <f t="shared" si="248"/>
        <v>42177.964201388888</v>
      </c>
      <c r="P4010" s="18">
        <f t="shared" si="249"/>
        <v>42207.964201388888</v>
      </c>
      <c r="Q4010" t="s">
        <v>8271</v>
      </c>
      <c r="R4010" s="7">
        <f t="shared" si="251"/>
        <v>15</v>
      </c>
      <c r="S4010" s="12" t="s">
        <v>8316</v>
      </c>
      <c r="T4010" t="s">
        <v>8317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7">
        <v>1930</v>
      </c>
      <c r="E4011">
        <v>75</v>
      </c>
      <c r="F4011" t="s">
        <v>8221</v>
      </c>
      <c r="G4011" t="s">
        <v>8225</v>
      </c>
      <c r="H4011" t="s">
        <v>8247</v>
      </c>
      <c r="I4011" s="9">
        <v>1410281360</v>
      </c>
      <c r="J4011">
        <v>1406825360</v>
      </c>
      <c r="K4011" t="b">
        <v>0</v>
      </c>
      <c r="L4011">
        <v>3</v>
      </c>
      <c r="M4011" t="b">
        <v>0</v>
      </c>
      <c r="N4011" s="11">
        <f t="shared" si="250"/>
        <v>3.8860103626943006</v>
      </c>
      <c r="O4011" s="22">
        <f t="shared" si="248"/>
        <v>41851.700925925928</v>
      </c>
      <c r="P4011" s="18">
        <f t="shared" si="249"/>
        <v>41891.700925925928</v>
      </c>
      <c r="Q4011" t="s">
        <v>8271</v>
      </c>
      <c r="R4011" s="7">
        <f t="shared" si="251"/>
        <v>25</v>
      </c>
      <c r="S4011" s="12" t="s">
        <v>8316</v>
      </c>
      <c r="T4011" t="s">
        <v>8317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7">
        <v>7200</v>
      </c>
      <c r="E4012">
        <v>1742</v>
      </c>
      <c r="F4012" t="s">
        <v>8221</v>
      </c>
      <c r="G4012" t="s">
        <v>8224</v>
      </c>
      <c r="H4012" t="s">
        <v>8246</v>
      </c>
      <c r="I4012" s="9">
        <v>1414348166</v>
      </c>
      <c r="J4012">
        <v>1412879366</v>
      </c>
      <c r="K4012" t="b">
        <v>0</v>
      </c>
      <c r="L4012">
        <v>38</v>
      </c>
      <c r="M4012" t="b">
        <v>0</v>
      </c>
      <c r="N4012" s="11">
        <f t="shared" si="250"/>
        <v>24.194444444444443</v>
      </c>
      <c r="O4012" s="22">
        <f t="shared" si="248"/>
        <v>41921.770439814813</v>
      </c>
      <c r="P4012" s="18">
        <f t="shared" si="249"/>
        <v>41938.770439814813</v>
      </c>
      <c r="Q4012" t="s">
        <v>8271</v>
      </c>
      <c r="R4012" s="7">
        <f t="shared" si="251"/>
        <v>45.842105263157897</v>
      </c>
      <c r="S4012" s="12" t="s">
        <v>8316</v>
      </c>
      <c r="T4012" t="s">
        <v>8317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7">
        <v>250</v>
      </c>
      <c r="E4013">
        <v>19</v>
      </c>
      <c r="F4013" t="s">
        <v>8221</v>
      </c>
      <c r="G4013" t="s">
        <v>8225</v>
      </c>
      <c r="H4013" t="s">
        <v>8247</v>
      </c>
      <c r="I4013" s="9">
        <v>1422450278</v>
      </c>
      <c r="J4013">
        <v>1419858278</v>
      </c>
      <c r="K4013" t="b">
        <v>0</v>
      </c>
      <c r="L4013">
        <v>4</v>
      </c>
      <c r="M4013" t="b">
        <v>0</v>
      </c>
      <c r="N4013" s="11">
        <f t="shared" si="250"/>
        <v>7.6</v>
      </c>
      <c r="O4013" s="22">
        <f t="shared" si="248"/>
        <v>42002.54488425926</v>
      </c>
      <c r="P4013" s="18">
        <f t="shared" si="249"/>
        <v>42032.54488425926</v>
      </c>
      <c r="Q4013" t="s">
        <v>8271</v>
      </c>
      <c r="R4013" s="7">
        <f t="shared" si="251"/>
        <v>4.75</v>
      </c>
      <c r="S4013" s="12" t="s">
        <v>8316</v>
      </c>
      <c r="T4013" t="s">
        <v>8317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7">
        <v>575</v>
      </c>
      <c r="E4014">
        <v>0</v>
      </c>
      <c r="F4014" t="s">
        <v>8221</v>
      </c>
      <c r="G4014" t="s">
        <v>8225</v>
      </c>
      <c r="H4014" t="s">
        <v>8247</v>
      </c>
      <c r="I4014" s="9">
        <v>1430571849</v>
      </c>
      <c r="J4014">
        <v>1427979849</v>
      </c>
      <c r="K4014" t="b">
        <v>0</v>
      </c>
      <c r="L4014">
        <v>0</v>
      </c>
      <c r="M4014" t="b">
        <v>0</v>
      </c>
      <c r="N4014" s="11">
        <f t="shared" si="250"/>
        <v>0</v>
      </c>
      <c r="O4014" s="22">
        <f t="shared" si="248"/>
        <v>42096.544548611113</v>
      </c>
      <c r="P4014" s="18">
        <f t="shared" si="249"/>
        <v>42126.544548611113</v>
      </c>
      <c r="Q4014" t="s">
        <v>8271</v>
      </c>
      <c r="R4014" s="7" t="e">
        <f t="shared" si="251"/>
        <v>#DIV/0!</v>
      </c>
      <c r="S4014" s="12" t="s">
        <v>8316</v>
      </c>
      <c r="T4014" t="s">
        <v>8317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7">
        <v>2000</v>
      </c>
      <c r="E4015">
        <v>26</v>
      </c>
      <c r="F4015" t="s">
        <v>8221</v>
      </c>
      <c r="G4015" t="s">
        <v>8224</v>
      </c>
      <c r="H4015" t="s">
        <v>8246</v>
      </c>
      <c r="I4015" s="9">
        <v>1424070823</v>
      </c>
      <c r="J4015">
        <v>1421478823</v>
      </c>
      <c r="K4015" t="b">
        <v>0</v>
      </c>
      <c r="L4015">
        <v>2</v>
      </c>
      <c r="M4015" t="b">
        <v>0</v>
      </c>
      <c r="N4015" s="11">
        <f t="shared" si="250"/>
        <v>1.3</v>
      </c>
      <c r="O4015" s="22">
        <f t="shared" si="248"/>
        <v>42021.301192129627</v>
      </c>
      <c r="P4015" s="18">
        <f t="shared" si="249"/>
        <v>42051.301192129627</v>
      </c>
      <c r="Q4015" t="s">
        <v>8271</v>
      </c>
      <c r="R4015" s="7">
        <f t="shared" si="251"/>
        <v>13</v>
      </c>
      <c r="S4015" s="12" t="s">
        <v>8316</v>
      </c>
      <c r="T4015" t="s">
        <v>8317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7">
        <v>9000</v>
      </c>
      <c r="E4016">
        <v>0</v>
      </c>
      <c r="F4016" t="s">
        <v>8221</v>
      </c>
      <c r="G4016" t="s">
        <v>8224</v>
      </c>
      <c r="H4016" t="s">
        <v>8246</v>
      </c>
      <c r="I4016" s="9">
        <v>1457157269</v>
      </c>
      <c r="J4016">
        <v>1455861269</v>
      </c>
      <c r="K4016" t="b">
        <v>0</v>
      </c>
      <c r="L4016">
        <v>0</v>
      </c>
      <c r="M4016" t="b">
        <v>0</v>
      </c>
      <c r="N4016" s="11">
        <f t="shared" si="250"/>
        <v>0</v>
      </c>
      <c r="O4016" s="22">
        <f t="shared" si="248"/>
        <v>42419.246168981481</v>
      </c>
      <c r="P4016" s="18">
        <f t="shared" si="249"/>
        <v>42434.246168981481</v>
      </c>
      <c r="Q4016" t="s">
        <v>8271</v>
      </c>
      <c r="R4016" s="7" t="e">
        <f t="shared" si="251"/>
        <v>#DIV/0!</v>
      </c>
      <c r="S4016" s="12" t="s">
        <v>8316</v>
      </c>
      <c r="T4016" t="s">
        <v>8317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7">
        <v>7000</v>
      </c>
      <c r="E4017">
        <v>1</v>
      </c>
      <c r="F4017" t="s">
        <v>8221</v>
      </c>
      <c r="G4017" t="s">
        <v>8224</v>
      </c>
      <c r="H4017" t="s">
        <v>8246</v>
      </c>
      <c r="I4017" s="9">
        <v>1437331463</v>
      </c>
      <c r="J4017">
        <v>1434739463</v>
      </c>
      <c r="K4017" t="b">
        <v>0</v>
      </c>
      <c r="L4017">
        <v>1</v>
      </c>
      <c r="M4017" t="b">
        <v>0</v>
      </c>
      <c r="N4017" s="11">
        <f t="shared" si="250"/>
        <v>1.4285714285714287E-2</v>
      </c>
      <c r="O4017" s="22">
        <f t="shared" si="248"/>
        <v>42174.780821759254</v>
      </c>
      <c r="P4017" s="18">
        <f t="shared" si="249"/>
        <v>42204.780821759254</v>
      </c>
      <c r="Q4017" t="s">
        <v>8271</v>
      </c>
      <c r="R4017" s="7">
        <f t="shared" si="251"/>
        <v>1</v>
      </c>
      <c r="S4017" s="12" t="s">
        <v>8316</v>
      </c>
      <c r="T4017" t="s">
        <v>8317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7">
        <v>500</v>
      </c>
      <c r="E4018">
        <v>70</v>
      </c>
      <c r="F4018" t="s">
        <v>8221</v>
      </c>
      <c r="G4018" t="s">
        <v>8225</v>
      </c>
      <c r="H4018" t="s">
        <v>8247</v>
      </c>
      <c r="I4018" s="9">
        <v>1410987400</v>
      </c>
      <c r="J4018">
        <v>1408395400</v>
      </c>
      <c r="K4018" t="b">
        <v>0</v>
      </c>
      <c r="L4018">
        <v>7</v>
      </c>
      <c r="M4018" t="b">
        <v>0</v>
      </c>
      <c r="N4018" s="11">
        <f t="shared" si="250"/>
        <v>14.000000000000002</v>
      </c>
      <c r="O4018" s="22">
        <f t="shared" si="248"/>
        <v>41869.872685185182</v>
      </c>
      <c r="P4018" s="18">
        <f t="shared" si="249"/>
        <v>41899.872685185182</v>
      </c>
      <c r="Q4018" t="s">
        <v>8271</v>
      </c>
      <c r="R4018" s="7">
        <f t="shared" si="251"/>
        <v>10</v>
      </c>
      <c r="S4018" s="12" t="s">
        <v>8316</v>
      </c>
      <c r="T4018" t="s">
        <v>8317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7">
        <v>10000</v>
      </c>
      <c r="E4019">
        <v>105</v>
      </c>
      <c r="F4019" t="s">
        <v>8221</v>
      </c>
      <c r="G4019" t="s">
        <v>8224</v>
      </c>
      <c r="H4019" t="s">
        <v>8246</v>
      </c>
      <c r="I4019" s="9">
        <v>1409846874</v>
      </c>
      <c r="J4019">
        <v>1407254874</v>
      </c>
      <c r="K4019" t="b">
        <v>0</v>
      </c>
      <c r="L4019">
        <v>2</v>
      </c>
      <c r="M4019" t="b">
        <v>0</v>
      </c>
      <c r="N4019" s="11">
        <f t="shared" si="250"/>
        <v>1.05</v>
      </c>
      <c r="O4019" s="22">
        <f t="shared" si="248"/>
        <v>41856.672152777777</v>
      </c>
      <c r="P4019" s="18">
        <f t="shared" si="249"/>
        <v>41886.672152777777</v>
      </c>
      <c r="Q4019" t="s">
        <v>8271</v>
      </c>
      <c r="R4019" s="7">
        <f t="shared" si="251"/>
        <v>52.5</v>
      </c>
      <c r="S4019" s="12" t="s">
        <v>8316</v>
      </c>
      <c r="T4019" t="s">
        <v>8317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7">
        <v>1500</v>
      </c>
      <c r="E4020">
        <v>130</v>
      </c>
      <c r="F4020" t="s">
        <v>8221</v>
      </c>
      <c r="G4020" t="s">
        <v>8225</v>
      </c>
      <c r="H4020" t="s">
        <v>8247</v>
      </c>
      <c r="I4020" s="9">
        <v>1475877108</v>
      </c>
      <c r="J4020">
        <v>1473285108</v>
      </c>
      <c r="K4020" t="b">
        <v>0</v>
      </c>
      <c r="L4020">
        <v>4</v>
      </c>
      <c r="M4020" t="b">
        <v>0</v>
      </c>
      <c r="N4020" s="11">
        <f t="shared" si="250"/>
        <v>8.6666666666666679</v>
      </c>
      <c r="O4020" s="22">
        <f t="shared" si="248"/>
        <v>42620.91097222222</v>
      </c>
      <c r="P4020" s="18">
        <f t="shared" si="249"/>
        <v>42650.91097222222</v>
      </c>
      <c r="Q4020" t="s">
        <v>8271</v>
      </c>
      <c r="R4020" s="7">
        <f t="shared" si="251"/>
        <v>32.5</v>
      </c>
      <c r="S4020" s="12" t="s">
        <v>8316</v>
      </c>
      <c r="T4020" t="s">
        <v>8317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7">
        <v>3500</v>
      </c>
      <c r="E4021">
        <v>29</v>
      </c>
      <c r="F4021" t="s">
        <v>8221</v>
      </c>
      <c r="G4021" t="s">
        <v>8224</v>
      </c>
      <c r="H4021" t="s">
        <v>8246</v>
      </c>
      <c r="I4021" s="9">
        <v>1460737680</v>
      </c>
      <c r="J4021">
        <v>1455725596</v>
      </c>
      <c r="K4021" t="b">
        <v>0</v>
      </c>
      <c r="L4021">
        <v>4</v>
      </c>
      <c r="M4021" t="b">
        <v>0</v>
      </c>
      <c r="N4021" s="11">
        <f t="shared" si="250"/>
        <v>0.82857142857142851</v>
      </c>
      <c r="O4021" s="22">
        <f t="shared" si="248"/>
        <v>42417.675879629634</v>
      </c>
      <c r="P4021" s="18">
        <f t="shared" si="249"/>
        <v>42475.686111111107</v>
      </c>
      <c r="Q4021" t="s">
        <v>8271</v>
      </c>
      <c r="R4021" s="7">
        <f t="shared" si="251"/>
        <v>7.25</v>
      </c>
      <c r="S4021" s="12" t="s">
        <v>8316</v>
      </c>
      <c r="T4021" t="s">
        <v>8317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7">
        <v>600</v>
      </c>
      <c r="E4022">
        <v>100</v>
      </c>
      <c r="F4022" t="s">
        <v>8221</v>
      </c>
      <c r="G4022" t="s">
        <v>8224</v>
      </c>
      <c r="H4022" t="s">
        <v>8246</v>
      </c>
      <c r="I4022" s="9">
        <v>1427168099</v>
      </c>
      <c r="J4022">
        <v>1424579699</v>
      </c>
      <c r="K4022" t="b">
        <v>0</v>
      </c>
      <c r="L4022">
        <v>3</v>
      </c>
      <c r="M4022" t="b">
        <v>0</v>
      </c>
      <c r="N4022" s="11">
        <f t="shared" si="250"/>
        <v>16.666666666666664</v>
      </c>
      <c r="O4022" s="22">
        <f t="shared" si="248"/>
        <v>42057.190960648149</v>
      </c>
      <c r="P4022" s="18">
        <f t="shared" si="249"/>
        <v>42087.149293981478</v>
      </c>
      <c r="Q4022" t="s">
        <v>8271</v>
      </c>
      <c r="R4022" s="7">
        <f t="shared" si="251"/>
        <v>33.333333333333336</v>
      </c>
      <c r="S4022" s="12" t="s">
        <v>8316</v>
      </c>
      <c r="T4022" t="s">
        <v>8317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7">
        <v>15000</v>
      </c>
      <c r="E4023">
        <v>125</v>
      </c>
      <c r="F4023" t="s">
        <v>8221</v>
      </c>
      <c r="G4023" t="s">
        <v>8224</v>
      </c>
      <c r="H4023" t="s">
        <v>8246</v>
      </c>
      <c r="I4023" s="9">
        <v>1414360358</v>
      </c>
      <c r="J4023">
        <v>1409176358</v>
      </c>
      <c r="K4023" t="b">
        <v>0</v>
      </c>
      <c r="L4023">
        <v>2</v>
      </c>
      <c r="M4023" t="b">
        <v>0</v>
      </c>
      <c r="N4023" s="11">
        <f t="shared" si="250"/>
        <v>0.83333333333333337</v>
      </c>
      <c r="O4023" s="22">
        <f t="shared" si="248"/>
        <v>41878.911550925928</v>
      </c>
      <c r="P4023" s="18">
        <f t="shared" si="249"/>
        <v>41938.911550925928</v>
      </c>
      <c r="Q4023" t="s">
        <v>8271</v>
      </c>
      <c r="R4023" s="7">
        <f t="shared" si="251"/>
        <v>62.5</v>
      </c>
      <c r="S4023" s="12" t="s">
        <v>8316</v>
      </c>
      <c r="T4023" t="s">
        <v>8317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7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9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>
        <f t="shared" si="250"/>
        <v>69.561111111111103</v>
      </c>
      <c r="O4024" s="22">
        <f t="shared" si="248"/>
        <v>41990.584108796291</v>
      </c>
      <c r="P4024" s="18">
        <f t="shared" si="249"/>
        <v>42036.120833333334</v>
      </c>
      <c r="Q4024" t="s">
        <v>8271</v>
      </c>
      <c r="R4024" s="7">
        <f t="shared" si="251"/>
        <v>63.558375634517766</v>
      </c>
      <c r="S4024" s="12" t="s">
        <v>8316</v>
      </c>
      <c r="T4024" t="s">
        <v>8317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7">
        <v>7000</v>
      </c>
      <c r="E4025">
        <v>0</v>
      </c>
      <c r="F4025" t="s">
        <v>8221</v>
      </c>
      <c r="G4025" t="s">
        <v>8224</v>
      </c>
      <c r="H4025" t="s">
        <v>8246</v>
      </c>
      <c r="I4025" s="9">
        <v>1458860363</v>
      </c>
      <c r="J4025">
        <v>1454975963</v>
      </c>
      <c r="K4025" t="b">
        <v>0</v>
      </c>
      <c r="L4025">
        <v>0</v>
      </c>
      <c r="M4025" t="b">
        <v>0</v>
      </c>
      <c r="N4025" s="11">
        <f t="shared" si="250"/>
        <v>0</v>
      </c>
      <c r="O4025" s="22">
        <f t="shared" si="248"/>
        <v>42408.999571759254</v>
      </c>
      <c r="P4025" s="18">
        <f t="shared" si="249"/>
        <v>42453.957905092597</v>
      </c>
      <c r="Q4025" t="s">
        <v>8271</v>
      </c>
      <c r="R4025" s="7" t="e">
        <f t="shared" si="251"/>
        <v>#DIV/0!</v>
      </c>
      <c r="S4025" s="12" t="s">
        <v>8316</v>
      </c>
      <c r="T4025" t="s">
        <v>8317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7">
        <v>800</v>
      </c>
      <c r="E4026">
        <v>10</v>
      </c>
      <c r="F4026" t="s">
        <v>8221</v>
      </c>
      <c r="G4026" t="s">
        <v>8224</v>
      </c>
      <c r="H4026" t="s">
        <v>8246</v>
      </c>
      <c r="I4026" s="9">
        <v>1441037097</v>
      </c>
      <c r="J4026">
        <v>1438445097</v>
      </c>
      <c r="K4026" t="b">
        <v>0</v>
      </c>
      <c r="L4026">
        <v>1</v>
      </c>
      <c r="M4026" t="b">
        <v>0</v>
      </c>
      <c r="N4026" s="11">
        <f t="shared" si="250"/>
        <v>1.25</v>
      </c>
      <c r="O4026" s="22">
        <f t="shared" si="248"/>
        <v>42217.670104166667</v>
      </c>
      <c r="P4026" s="18">
        <f t="shared" si="249"/>
        <v>42247.670104166667</v>
      </c>
      <c r="Q4026" t="s">
        <v>8271</v>
      </c>
      <c r="R4026" s="7">
        <f t="shared" si="251"/>
        <v>10</v>
      </c>
      <c r="S4026" s="12" t="s">
        <v>8316</v>
      </c>
      <c r="T4026" t="s">
        <v>8317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7">
        <v>5000</v>
      </c>
      <c r="E4027">
        <v>250</v>
      </c>
      <c r="F4027" t="s">
        <v>8221</v>
      </c>
      <c r="G4027" t="s">
        <v>8230</v>
      </c>
      <c r="H4027" t="s">
        <v>8249</v>
      </c>
      <c r="I4027" s="9">
        <v>1437889336</v>
      </c>
      <c r="J4027">
        <v>1432705336</v>
      </c>
      <c r="K4027" t="b">
        <v>0</v>
      </c>
      <c r="L4027">
        <v>4</v>
      </c>
      <c r="M4027" t="b">
        <v>0</v>
      </c>
      <c r="N4027" s="11">
        <f t="shared" si="250"/>
        <v>5</v>
      </c>
      <c r="O4027" s="22">
        <f t="shared" si="248"/>
        <v>42151.237685185188</v>
      </c>
      <c r="P4027" s="18">
        <f t="shared" si="249"/>
        <v>42211.237685185188</v>
      </c>
      <c r="Q4027" t="s">
        <v>8271</v>
      </c>
      <c r="R4027" s="7">
        <f t="shared" si="251"/>
        <v>62.5</v>
      </c>
      <c r="S4027" s="12" t="s">
        <v>8316</v>
      </c>
      <c r="T4027" t="s">
        <v>8317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7">
        <v>4000</v>
      </c>
      <c r="E4028">
        <v>0</v>
      </c>
      <c r="F4028" t="s">
        <v>8221</v>
      </c>
      <c r="G4028" t="s">
        <v>8224</v>
      </c>
      <c r="H4028" t="s">
        <v>8246</v>
      </c>
      <c r="I4028" s="9">
        <v>1449247439</v>
      </c>
      <c r="J4028">
        <v>1444059839</v>
      </c>
      <c r="K4028" t="b">
        <v>0</v>
      </c>
      <c r="L4028">
        <v>0</v>
      </c>
      <c r="M4028" t="b">
        <v>0</v>
      </c>
      <c r="N4028" s="11">
        <f t="shared" si="250"/>
        <v>0</v>
      </c>
      <c r="O4028" s="22">
        <f t="shared" si="248"/>
        <v>42282.655543981484</v>
      </c>
      <c r="P4028" s="18">
        <f t="shared" si="249"/>
        <v>42342.697210648148</v>
      </c>
      <c r="Q4028" t="s">
        <v>8271</v>
      </c>
      <c r="R4028" s="7" t="e">
        <f t="shared" si="251"/>
        <v>#DIV/0!</v>
      </c>
      <c r="S4028" s="12" t="s">
        <v>8316</v>
      </c>
      <c r="T4028" t="s">
        <v>8317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7">
        <v>3000</v>
      </c>
      <c r="E4029">
        <v>215</v>
      </c>
      <c r="F4029" t="s">
        <v>8221</v>
      </c>
      <c r="G4029" t="s">
        <v>8224</v>
      </c>
      <c r="H4029" t="s">
        <v>8246</v>
      </c>
      <c r="I4029" s="9">
        <v>1487811600</v>
      </c>
      <c r="J4029">
        <v>1486077481</v>
      </c>
      <c r="K4029" t="b">
        <v>0</v>
      </c>
      <c r="L4029">
        <v>7</v>
      </c>
      <c r="M4029" t="b">
        <v>0</v>
      </c>
      <c r="N4029" s="11">
        <f t="shared" si="250"/>
        <v>7.166666666666667</v>
      </c>
      <c r="O4029" s="22">
        <f t="shared" si="248"/>
        <v>42768.97084490741</v>
      </c>
      <c r="P4029" s="18">
        <f t="shared" si="249"/>
        <v>42789.041666666672</v>
      </c>
      <c r="Q4029" t="s">
        <v>8271</v>
      </c>
      <c r="R4029" s="7">
        <f t="shared" si="251"/>
        <v>30.714285714285715</v>
      </c>
      <c r="S4029" s="12" t="s">
        <v>8316</v>
      </c>
      <c r="T4029" t="s">
        <v>8317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7">
        <v>2000</v>
      </c>
      <c r="E4030">
        <v>561</v>
      </c>
      <c r="F4030" t="s">
        <v>8221</v>
      </c>
      <c r="G4030" t="s">
        <v>8224</v>
      </c>
      <c r="H4030" t="s">
        <v>8246</v>
      </c>
      <c r="I4030" s="9">
        <v>1402007500</v>
      </c>
      <c r="J4030">
        <v>1399415500</v>
      </c>
      <c r="K4030" t="b">
        <v>0</v>
      </c>
      <c r="L4030">
        <v>11</v>
      </c>
      <c r="M4030" t="b">
        <v>0</v>
      </c>
      <c r="N4030" s="11">
        <f t="shared" si="250"/>
        <v>28.050000000000004</v>
      </c>
      <c r="O4030" s="22">
        <f t="shared" si="248"/>
        <v>41765.938657407409</v>
      </c>
      <c r="P4030" s="18">
        <f t="shared" si="249"/>
        <v>41795.938657407409</v>
      </c>
      <c r="Q4030" t="s">
        <v>8271</v>
      </c>
      <c r="R4030" s="7">
        <f t="shared" si="251"/>
        <v>51</v>
      </c>
      <c r="S4030" s="12" t="s">
        <v>8316</v>
      </c>
      <c r="T4030" t="s">
        <v>8317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7">
        <v>20000</v>
      </c>
      <c r="E4031">
        <v>0</v>
      </c>
      <c r="F4031" t="s">
        <v>8221</v>
      </c>
      <c r="G4031" t="s">
        <v>8224</v>
      </c>
      <c r="H4031" t="s">
        <v>8246</v>
      </c>
      <c r="I4031" s="9">
        <v>1450053370</v>
      </c>
      <c r="J4031">
        <v>1447461370</v>
      </c>
      <c r="K4031" t="b">
        <v>0</v>
      </c>
      <c r="L4031">
        <v>0</v>
      </c>
      <c r="M4031" t="b">
        <v>0</v>
      </c>
      <c r="N4031" s="11">
        <f t="shared" si="250"/>
        <v>0</v>
      </c>
      <c r="O4031" s="22">
        <f t="shared" si="248"/>
        <v>42322.025115740747</v>
      </c>
      <c r="P4031" s="18">
        <f t="shared" si="249"/>
        <v>42352.025115740747</v>
      </c>
      <c r="Q4031" t="s">
        <v>8271</v>
      </c>
      <c r="R4031" s="7" t="e">
        <f t="shared" si="251"/>
        <v>#DIV/0!</v>
      </c>
      <c r="S4031" s="12" t="s">
        <v>8316</v>
      </c>
      <c r="T4031" t="s">
        <v>8317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7">
        <v>2500</v>
      </c>
      <c r="E4032">
        <v>400</v>
      </c>
      <c r="F4032" t="s">
        <v>8221</v>
      </c>
      <c r="G4032" t="s">
        <v>8224</v>
      </c>
      <c r="H4032" t="s">
        <v>8246</v>
      </c>
      <c r="I4032" s="9">
        <v>1454525340</v>
      </c>
      <c r="J4032">
        <v>1452008599</v>
      </c>
      <c r="K4032" t="b">
        <v>0</v>
      </c>
      <c r="L4032">
        <v>6</v>
      </c>
      <c r="M4032" t="b">
        <v>0</v>
      </c>
      <c r="N4032" s="11">
        <f t="shared" si="250"/>
        <v>16</v>
      </c>
      <c r="O4032" s="22">
        <f t="shared" si="248"/>
        <v>42374.655081018514</v>
      </c>
      <c r="P4032" s="18">
        <f t="shared" si="249"/>
        <v>42403.784027777772</v>
      </c>
      <c r="Q4032" t="s">
        <v>8271</v>
      </c>
      <c r="R4032" s="7">
        <f t="shared" si="251"/>
        <v>66.666666666666671</v>
      </c>
      <c r="S4032" s="12" t="s">
        <v>8316</v>
      </c>
      <c r="T4032" t="s">
        <v>8317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7">
        <v>5000</v>
      </c>
      <c r="E4033">
        <v>0</v>
      </c>
      <c r="F4033" t="s">
        <v>8221</v>
      </c>
      <c r="G4033" t="s">
        <v>8224</v>
      </c>
      <c r="H4033" t="s">
        <v>8246</v>
      </c>
      <c r="I4033" s="9">
        <v>1418914964</v>
      </c>
      <c r="J4033">
        <v>1414591364</v>
      </c>
      <c r="K4033" t="b">
        <v>0</v>
      </c>
      <c r="L4033">
        <v>0</v>
      </c>
      <c r="M4033" t="b">
        <v>0</v>
      </c>
      <c r="N4033" s="11">
        <f t="shared" si="250"/>
        <v>0</v>
      </c>
      <c r="O4033" s="22">
        <f t="shared" si="248"/>
        <v>41941.585231481484</v>
      </c>
      <c r="P4033" s="18">
        <f t="shared" si="249"/>
        <v>41991.626898148148</v>
      </c>
      <c r="Q4033" t="s">
        <v>8271</v>
      </c>
      <c r="R4033" s="7" t="e">
        <f t="shared" si="251"/>
        <v>#DIV/0!</v>
      </c>
      <c r="S4033" s="12" t="s">
        <v>8316</v>
      </c>
      <c r="T4033" t="s">
        <v>8317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7">
        <v>6048</v>
      </c>
      <c r="E4034">
        <v>413</v>
      </c>
      <c r="F4034" t="s">
        <v>8221</v>
      </c>
      <c r="G4034" t="s">
        <v>8224</v>
      </c>
      <c r="H4034" t="s">
        <v>8246</v>
      </c>
      <c r="I4034" s="9">
        <v>1450211116</v>
      </c>
      <c r="J4034">
        <v>1445023516</v>
      </c>
      <c r="K4034" t="b">
        <v>0</v>
      </c>
      <c r="L4034">
        <v>7</v>
      </c>
      <c r="M4034" t="b">
        <v>0</v>
      </c>
      <c r="N4034" s="11">
        <f t="shared" si="250"/>
        <v>6.8287037037037033</v>
      </c>
      <c r="O4034" s="22">
        <f t="shared" ref="O4034:O4097" si="252">(((J4034/60)/60)/24)+DATE(1970,1,1)</f>
        <v>42293.809212962966</v>
      </c>
      <c r="P4034" s="18">
        <f t="shared" ref="P4034:P4097" si="253">(((I4034/60)/60)/24)+DATE(1970,1,1)</f>
        <v>42353.85087962963</v>
      </c>
      <c r="Q4034" t="s">
        <v>8271</v>
      </c>
      <c r="R4034" s="7">
        <f t="shared" si="251"/>
        <v>59</v>
      </c>
      <c r="S4034" s="12" t="s">
        <v>8316</v>
      </c>
      <c r="T4034" t="s">
        <v>8317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7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9">
        <v>1475398800</v>
      </c>
      <c r="J4035">
        <v>1472711224</v>
      </c>
      <c r="K4035" t="b">
        <v>0</v>
      </c>
      <c r="L4035">
        <v>94</v>
      </c>
      <c r="M4035" t="b">
        <v>0</v>
      </c>
      <c r="N4035" s="11">
        <f t="shared" ref="N4035:N4098" si="254">E4035/D4035*100</f>
        <v>25.698702928870294</v>
      </c>
      <c r="O4035" s="22">
        <f t="shared" si="252"/>
        <v>42614.268796296295</v>
      </c>
      <c r="P4035" s="18">
        <f t="shared" si="253"/>
        <v>42645.375</v>
      </c>
      <c r="Q4035" t="s">
        <v>8271</v>
      </c>
      <c r="R4035" s="7">
        <f t="shared" ref="R4035:R4098" si="255">E4035/L4035</f>
        <v>65.340319148936175</v>
      </c>
      <c r="S4035" s="12" t="s">
        <v>8316</v>
      </c>
      <c r="T4035" t="s">
        <v>8317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7">
        <v>13500</v>
      </c>
      <c r="E4036">
        <v>200</v>
      </c>
      <c r="F4036" t="s">
        <v>8221</v>
      </c>
      <c r="G4036" t="s">
        <v>8224</v>
      </c>
      <c r="H4036" t="s">
        <v>8246</v>
      </c>
      <c r="I4036" s="9">
        <v>1428097450</v>
      </c>
      <c r="J4036">
        <v>1425509050</v>
      </c>
      <c r="K4036" t="b">
        <v>0</v>
      </c>
      <c r="L4036">
        <v>2</v>
      </c>
      <c r="M4036" t="b">
        <v>0</v>
      </c>
      <c r="N4036" s="11">
        <f t="shared" si="254"/>
        <v>1.4814814814814816</v>
      </c>
      <c r="O4036" s="22">
        <f t="shared" si="252"/>
        <v>42067.947337962964</v>
      </c>
      <c r="P4036" s="18">
        <f t="shared" si="253"/>
        <v>42097.905671296292</v>
      </c>
      <c r="Q4036" t="s">
        <v>8271</v>
      </c>
      <c r="R4036" s="7">
        <f t="shared" si="255"/>
        <v>100</v>
      </c>
      <c r="S4036" s="12" t="s">
        <v>8316</v>
      </c>
      <c r="T4036" t="s">
        <v>8317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9">
        <v>1413925887</v>
      </c>
      <c r="J4037">
        <v>1411333887</v>
      </c>
      <c r="K4037" t="b">
        <v>0</v>
      </c>
      <c r="L4037">
        <v>25</v>
      </c>
      <c r="M4037" t="b">
        <v>0</v>
      </c>
      <c r="N4037" s="11">
        <f t="shared" si="254"/>
        <v>36.85</v>
      </c>
      <c r="O4037" s="22">
        <f t="shared" si="252"/>
        <v>41903.882951388885</v>
      </c>
      <c r="P4037" s="18">
        <f t="shared" si="253"/>
        <v>41933.882951388885</v>
      </c>
      <c r="Q4037" t="s">
        <v>8271</v>
      </c>
      <c r="R4037" s="7">
        <f t="shared" si="255"/>
        <v>147.4</v>
      </c>
      <c r="S4037" s="12" t="s">
        <v>8316</v>
      </c>
      <c r="T4037" t="s">
        <v>8317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7">
        <v>6000</v>
      </c>
      <c r="E4038">
        <v>2823</v>
      </c>
      <c r="F4038" t="s">
        <v>8221</v>
      </c>
      <c r="G4038" t="s">
        <v>8224</v>
      </c>
      <c r="H4038" t="s">
        <v>8246</v>
      </c>
      <c r="I4038" s="9">
        <v>1404253800</v>
      </c>
      <c r="J4038">
        <v>1402784964</v>
      </c>
      <c r="K4038" t="b">
        <v>0</v>
      </c>
      <c r="L4038">
        <v>17</v>
      </c>
      <c r="M4038" t="b">
        <v>0</v>
      </c>
      <c r="N4038" s="11">
        <f t="shared" si="254"/>
        <v>47.05</v>
      </c>
      <c r="O4038" s="22">
        <f t="shared" si="252"/>
        <v>41804.937083333331</v>
      </c>
      <c r="P4038" s="18">
        <f t="shared" si="253"/>
        <v>41821.9375</v>
      </c>
      <c r="Q4038" t="s">
        <v>8271</v>
      </c>
      <c r="R4038" s="7">
        <f t="shared" si="255"/>
        <v>166.05882352941177</v>
      </c>
      <c r="S4038" s="12" t="s">
        <v>8316</v>
      </c>
      <c r="T4038" t="s">
        <v>8317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7">
        <v>700</v>
      </c>
      <c r="E4039">
        <v>80</v>
      </c>
      <c r="F4039" t="s">
        <v>8221</v>
      </c>
      <c r="G4039" t="s">
        <v>8224</v>
      </c>
      <c r="H4039" t="s">
        <v>8246</v>
      </c>
      <c r="I4039" s="9">
        <v>1464099900</v>
      </c>
      <c r="J4039">
        <v>1462585315</v>
      </c>
      <c r="K4039" t="b">
        <v>0</v>
      </c>
      <c r="L4039">
        <v>2</v>
      </c>
      <c r="M4039" t="b">
        <v>0</v>
      </c>
      <c r="N4039" s="11">
        <f t="shared" si="254"/>
        <v>11.428571428571429</v>
      </c>
      <c r="O4039" s="22">
        <f t="shared" si="252"/>
        <v>42497.070775462969</v>
      </c>
      <c r="P4039" s="18">
        <f t="shared" si="253"/>
        <v>42514.600694444445</v>
      </c>
      <c r="Q4039" t="s">
        <v>8271</v>
      </c>
      <c r="R4039" s="7">
        <f t="shared" si="255"/>
        <v>40</v>
      </c>
      <c r="S4039" s="12" t="s">
        <v>8316</v>
      </c>
      <c r="T4039" t="s">
        <v>8317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7">
        <v>2500</v>
      </c>
      <c r="E4040">
        <v>301</v>
      </c>
      <c r="F4040" t="s">
        <v>8221</v>
      </c>
      <c r="G4040" t="s">
        <v>8224</v>
      </c>
      <c r="H4040" t="s">
        <v>8246</v>
      </c>
      <c r="I4040" s="9">
        <v>1413573010</v>
      </c>
      <c r="J4040">
        <v>1408389010</v>
      </c>
      <c r="K4040" t="b">
        <v>0</v>
      </c>
      <c r="L4040">
        <v>4</v>
      </c>
      <c r="M4040" t="b">
        <v>0</v>
      </c>
      <c r="N4040" s="11">
        <f t="shared" si="254"/>
        <v>12.04</v>
      </c>
      <c r="O4040" s="22">
        <f t="shared" si="252"/>
        <v>41869.798726851855</v>
      </c>
      <c r="P4040" s="18">
        <f t="shared" si="253"/>
        <v>41929.798726851855</v>
      </c>
      <c r="Q4040" t="s">
        <v>8271</v>
      </c>
      <c r="R4040" s="7">
        <f t="shared" si="255"/>
        <v>75.25</v>
      </c>
      <c r="S4040" s="12" t="s">
        <v>8316</v>
      </c>
      <c r="T4040" t="s">
        <v>8317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7">
        <v>500</v>
      </c>
      <c r="E4041">
        <v>300</v>
      </c>
      <c r="F4041" t="s">
        <v>8221</v>
      </c>
      <c r="G4041" t="s">
        <v>8224</v>
      </c>
      <c r="H4041" t="s">
        <v>8246</v>
      </c>
      <c r="I4041" s="9">
        <v>1448949540</v>
      </c>
      <c r="J4041">
        <v>1446048367</v>
      </c>
      <c r="K4041" t="b">
        <v>0</v>
      </c>
      <c r="L4041">
        <v>5</v>
      </c>
      <c r="M4041" t="b">
        <v>0</v>
      </c>
      <c r="N4041" s="11">
        <f t="shared" si="254"/>
        <v>60</v>
      </c>
      <c r="O4041" s="22">
        <f t="shared" si="252"/>
        <v>42305.670914351853</v>
      </c>
      <c r="P4041" s="18">
        <f t="shared" si="253"/>
        <v>42339.249305555553</v>
      </c>
      <c r="Q4041" t="s">
        <v>8271</v>
      </c>
      <c r="R4041" s="7">
        <f t="shared" si="255"/>
        <v>60</v>
      </c>
      <c r="S4041" s="12" t="s">
        <v>8316</v>
      </c>
      <c r="T4041" t="s">
        <v>8317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7">
        <v>8000</v>
      </c>
      <c r="E4042">
        <v>2500</v>
      </c>
      <c r="F4042" t="s">
        <v>8221</v>
      </c>
      <c r="G4042" t="s">
        <v>8224</v>
      </c>
      <c r="H4042" t="s">
        <v>8246</v>
      </c>
      <c r="I4042" s="9">
        <v>1437188400</v>
      </c>
      <c r="J4042">
        <v>1432100004</v>
      </c>
      <c r="K4042" t="b">
        <v>0</v>
      </c>
      <c r="L4042">
        <v>2</v>
      </c>
      <c r="M4042" t="b">
        <v>0</v>
      </c>
      <c r="N4042" s="11">
        <f t="shared" si="254"/>
        <v>31.25</v>
      </c>
      <c r="O4042" s="22">
        <f t="shared" si="252"/>
        <v>42144.231527777782</v>
      </c>
      <c r="P4042" s="18">
        <f t="shared" si="253"/>
        <v>42203.125</v>
      </c>
      <c r="Q4042" t="s">
        <v>8271</v>
      </c>
      <c r="R4042" s="7">
        <f t="shared" si="255"/>
        <v>1250</v>
      </c>
      <c r="S4042" s="12" t="s">
        <v>8316</v>
      </c>
      <c r="T4042" t="s">
        <v>8317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7">
        <v>5000</v>
      </c>
      <c r="E4043">
        <v>21</v>
      </c>
      <c r="F4043" t="s">
        <v>8221</v>
      </c>
      <c r="G4043" t="s">
        <v>8225</v>
      </c>
      <c r="H4043" t="s">
        <v>8247</v>
      </c>
      <c r="I4043" s="9">
        <v>1473160954</v>
      </c>
      <c r="J4043">
        <v>1467976954</v>
      </c>
      <c r="K4043" t="b">
        <v>0</v>
      </c>
      <c r="L4043">
        <v>2</v>
      </c>
      <c r="M4043" t="b">
        <v>0</v>
      </c>
      <c r="N4043" s="11">
        <f t="shared" si="254"/>
        <v>0.42</v>
      </c>
      <c r="O4043" s="22">
        <f t="shared" si="252"/>
        <v>42559.474004629628</v>
      </c>
      <c r="P4043" s="18">
        <f t="shared" si="253"/>
        <v>42619.474004629628</v>
      </c>
      <c r="Q4043" t="s">
        <v>8271</v>
      </c>
      <c r="R4043" s="7">
        <f t="shared" si="255"/>
        <v>10.5</v>
      </c>
      <c r="S4043" s="12" t="s">
        <v>8316</v>
      </c>
      <c r="T4043" t="s">
        <v>8317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7">
        <v>10000</v>
      </c>
      <c r="E4044">
        <v>21</v>
      </c>
      <c r="F4044" t="s">
        <v>8221</v>
      </c>
      <c r="G4044" t="s">
        <v>8224</v>
      </c>
      <c r="H4044" t="s">
        <v>8246</v>
      </c>
      <c r="I4044" s="9">
        <v>1421781360</v>
      </c>
      <c r="J4044">
        <v>1419213664</v>
      </c>
      <c r="K4044" t="b">
        <v>0</v>
      </c>
      <c r="L4044">
        <v>3</v>
      </c>
      <c r="M4044" t="b">
        <v>0</v>
      </c>
      <c r="N4044" s="11">
        <f t="shared" si="254"/>
        <v>0.21</v>
      </c>
      <c r="O4044" s="22">
        <f t="shared" si="252"/>
        <v>41995.084074074075</v>
      </c>
      <c r="P4044" s="18">
        <f t="shared" si="253"/>
        <v>42024.802777777775</v>
      </c>
      <c r="Q4044" t="s">
        <v>8271</v>
      </c>
      <c r="R4044" s="7">
        <f t="shared" si="255"/>
        <v>7</v>
      </c>
      <c r="S4044" s="12" t="s">
        <v>8316</v>
      </c>
      <c r="T4044" t="s">
        <v>8317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7">
        <v>300</v>
      </c>
      <c r="E4045">
        <v>0</v>
      </c>
      <c r="F4045" t="s">
        <v>8221</v>
      </c>
      <c r="G4045" t="s">
        <v>8229</v>
      </c>
      <c r="H4045" t="s">
        <v>8251</v>
      </c>
      <c r="I4045" s="9">
        <v>1416524325</v>
      </c>
      <c r="J4045">
        <v>1415228325</v>
      </c>
      <c r="K4045" t="b">
        <v>0</v>
      </c>
      <c r="L4045">
        <v>0</v>
      </c>
      <c r="M4045" t="b">
        <v>0</v>
      </c>
      <c r="N4045" s="11">
        <f t="shared" si="254"/>
        <v>0</v>
      </c>
      <c r="O4045" s="22">
        <f t="shared" si="252"/>
        <v>41948.957465277781</v>
      </c>
      <c r="P4045" s="18">
        <f t="shared" si="253"/>
        <v>41963.957465277781</v>
      </c>
      <c r="Q4045" t="s">
        <v>8271</v>
      </c>
      <c r="R4045" s="7" t="e">
        <f t="shared" si="255"/>
        <v>#DIV/0!</v>
      </c>
      <c r="S4045" s="12" t="s">
        <v>8316</v>
      </c>
      <c r="T4045" t="s">
        <v>8317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7">
        <v>600</v>
      </c>
      <c r="E4046">
        <v>225</v>
      </c>
      <c r="F4046" t="s">
        <v>8221</v>
      </c>
      <c r="G4046" t="s">
        <v>8224</v>
      </c>
      <c r="H4046" t="s">
        <v>8246</v>
      </c>
      <c r="I4046" s="9">
        <v>1428642000</v>
      </c>
      <c r="J4046">
        <v>1426050982</v>
      </c>
      <c r="K4046" t="b">
        <v>0</v>
      </c>
      <c r="L4046">
        <v>4</v>
      </c>
      <c r="M4046" t="b">
        <v>0</v>
      </c>
      <c r="N4046" s="11">
        <f t="shared" si="254"/>
        <v>37.5</v>
      </c>
      <c r="O4046" s="22">
        <f t="shared" si="252"/>
        <v>42074.219699074078</v>
      </c>
      <c r="P4046" s="18">
        <f t="shared" si="253"/>
        <v>42104.208333333328</v>
      </c>
      <c r="Q4046" t="s">
        <v>8271</v>
      </c>
      <c r="R4046" s="7">
        <f t="shared" si="255"/>
        <v>56.25</v>
      </c>
      <c r="S4046" s="12" t="s">
        <v>8316</v>
      </c>
      <c r="T4046" t="s">
        <v>8317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7">
        <v>5000</v>
      </c>
      <c r="E4047">
        <v>1</v>
      </c>
      <c r="F4047" t="s">
        <v>8221</v>
      </c>
      <c r="G4047" t="s">
        <v>8226</v>
      </c>
      <c r="H4047" t="s">
        <v>8248</v>
      </c>
      <c r="I4047" s="9">
        <v>1408596589</v>
      </c>
      <c r="J4047">
        <v>1406004589</v>
      </c>
      <c r="K4047" t="b">
        <v>0</v>
      </c>
      <c r="L4047">
        <v>1</v>
      </c>
      <c r="M4047" t="b">
        <v>0</v>
      </c>
      <c r="N4047" s="11">
        <f t="shared" si="254"/>
        <v>0.02</v>
      </c>
      <c r="O4047" s="22">
        <f t="shared" si="252"/>
        <v>41842.201261574075</v>
      </c>
      <c r="P4047" s="18">
        <f t="shared" si="253"/>
        <v>41872.201261574075</v>
      </c>
      <c r="Q4047" t="s">
        <v>8271</v>
      </c>
      <c r="R4047" s="7">
        <f t="shared" si="255"/>
        <v>1</v>
      </c>
      <c r="S4047" s="12" t="s">
        <v>8316</v>
      </c>
      <c r="T4047" t="s">
        <v>8317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7">
        <v>5600</v>
      </c>
      <c r="E4048">
        <v>460</v>
      </c>
      <c r="F4048" t="s">
        <v>8221</v>
      </c>
      <c r="G4048" t="s">
        <v>8224</v>
      </c>
      <c r="H4048" t="s">
        <v>8246</v>
      </c>
      <c r="I4048" s="9">
        <v>1413992210</v>
      </c>
      <c r="J4048">
        <v>1411400210</v>
      </c>
      <c r="K4048" t="b">
        <v>0</v>
      </c>
      <c r="L4048">
        <v>12</v>
      </c>
      <c r="M4048" t="b">
        <v>0</v>
      </c>
      <c r="N4048" s="11">
        <f t="shared" si="254"/>
        <v>8.2142857142857135</v>
      </c>
      <c r="O4048" s="22">
        <f t="shared" si="252"/>
        <v>41904.650578703702</v>
      </c>
      <c r="P4048" s="18">
        <f t="shared" si="253"/>
        <v>41934.650578703702</v>
      </c>
      <c r="Q4048" t="s">
        <v>8271</v>
      </c>
      <c r="R4048" s="7">
        <f t="shared" si="255"/>
        <v>38.333333333333336</v>
      </c>
      <c r="S4048" s="12" t="s">
        <v>8316</v>
      </c>
      <c r="T4048" t="s">
        <v>8317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7">
        <v>5000</v>
      </c>
      <c r="E4049">
        <v>110</v>
      </c>
      <c r="F4049" t="s">
        <v>8221</v>
      </c>
      <c r="G4049" t="s">
        <v>8224</v>
      </c>
      <c r="H4049" t="s">
        <v>8246</v>
      </c>
      <c r="I4049" s="9">
        <v>1420938000</v>
      </c>
      <c r="J4049">
        <v>1418862743</v>
      </c>
      <c r="K4049" t="b">
        <v>0</v>
      </c>
      <c r="L4049">
        <v>4</v>
      </c>
      <c r="M4049" t="b">
        <v>0</v>
      </c>
      <c r="N4049" s="11">
        <f t="shared" si="254"/>
        <v>2.1999999999999997</v>
      </c>
      <c r="O4049" s="22">
        <f t="shared" si="252"/>
        <v>41991.022488425922</v>
      </c>
      <c r="P4049" s="18">
        <f t="shared" si="253"/>
        <v>42015.041666666672</v>
      </c>
      <c r="Q4049" t="s">
        <v>8271</v>
      </c>
      <c r="R4049" s="7">
        <f t="shared" si="255"/>
        <v>27.5</v>
      </c>
      <c r="S4049" s="12" t="s">
        <v>8316</v>
      </c>
      <c r="T4049" t="s">
        <v>8317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7">
        <v>17000</v>
      </c>
      <c r="E4050">
        <v>3001</v>
      </c>
      <c r="F4050" t="s">
        <v>8221</v>
      </c>
      <c r="G4050" t="s">
        <v>8225</v>
      </c>
      <c r="H4050" t="s">
        <v>8247</v>
      </c>
      <c r="I4050" s="9">
        <v>1460373187</v>
      </c>
      <c r="J4050">
        <v>1457352787</v>
      </c>
      <c r="K4050" t="b">
        <v>0</v>
      </c>
      <c r="L4050">
        <v>91</v>
      </c>
      <c r="M4050" t="b">
        <v>0</v>
      </c>
      <c r="N4050" s="11">
        <f t="shared" si="254"/>
        <v>17.652941176470588</v>
      </c>
      <c r="O4050" s="22">
        <f t="shared" si="252"/>
        <v>42436.509108796294</v>
      </c>
      <c r="P4050" s="18">
        <f t="shared" si="253"/>
        <v>42471.467442129629</v>
      </c>
      <c r="Q4050" t="s">
        <v>8271</v>
      </c>
      <c r="R4050" s="7">
        <f t="shared" si="255"/>
        <v>32.978021978021978</v>
      </c>
      <c r="S4050" s="12" t="s">
        <v>8316</v>
      </c>
      <c r="T4050" t="s">
        <v>8317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7">
        <v>20000</v>
      </c>
      <c r="E4051">
        <v>16</v>
      </c>
      <c r="F4051" t="s">
        <v>8221</v>
      </c>
      <c r="G4051" t="s">
        <v>8224</v>
      </c>
      <c r="H4051" t="s">
        <v>8246</v>
      </c>
      <c r="I4051" s="9">
        <v>1436914815</v>
      </c>
      <c r="J4051">
        <v>1434322815</v>
      </c>
      <c r="K4051" t="b">
        <v>0</v>
      </c>
      <c r="L4051">
        <v>1</v>
      </c>
      <c r="M4051" t="b">
        <v>0</v>
      </c>
      <c r="N4051" s="11">
        <f t="shared" si="254"/>
        <v>0.08</v>
      </c>
      <c r="O4051" s="22">
        <f t="shared" si="252"/>
        <v>42169.958506944444</v>
      </c>
      <c r="P4051" s="18">
        <f t="shared" si="253"/>
        <v>42199.958506944444</v>
      </c>
      <c r="Q4051" t="s">
        <v>8271</v>
      </c>
      <c r="R4051" s="7">
        <f t="shared" si="255"/>
        <v>16</v>
      </c>
      <c r="S4051" s="12" t="s">
        <v>8316</v>
      </c>
      <c r="T4051" t="s">
        <v>8317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7">
        <v>1500</v>
      </c>
      <c r="E4052">
        <v>1</v>
      </c>
      <c r="F4052" t="s">
        <v>8221</v>
      </c>
      <c r="G4052" t="s">
        <v>8224</v>
      </c>
      <c r="H4052" t="s">
        <v>8246</v>
      </c>
      <c r="I4052" s="9">
        <v>1414077391</v>
      </c>
      <c r="J4052">
        <v>1411485391</v>
      </c>
      <c r="K4052" t="b">
        <v>0</v>
      </c>
      <c r="L4052">
        <v>1</v>
      </c>
      <c r="M4052" t="b">
        <v>0</v>
      </c>
      <c r="N4052" s="11">
        <f t="shared" si="254"/>
        <v>6.6666666666666666E-2</v>
      </c>
      <c r="O4052" s="22">
        <f t="shared" si="252"/>
        <v>41905.636469907404</v>
      </c>
      <c r="P4052" s="18">
        <f t="shared" si="253"/>
        <v>41935.636469907404</v>
      </c>
      <c r="Q4052" t="s">
        <v>8271</v>
      </c>
      <c r="R4052" s="7">
        <f t="shared" si="255"/>
        <v>1</v>
      </c>
      <c r="S4052" s="12" t="s">
        <v>8316</v>
      </c>
      <c r="T4052" t="s">
        <v>8317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7">
        <v>500</v>
      </c>
      <c r="E4053">
        <v>0</v>
      </c>
      <c r="F4053" t="s">
        <v>8221</v>
      </c>
      <c r="G4053" t="s">
        <v>8224</v>
      </c>
      <c r="H4053" t="s">
        <v>8246</v>
      </c>
      <c r="I4053" s="9">
        <v>1399618380</v>
      </c>
      <c r="J4053">
        <v>1399058797</v>
      </c>
      <c r="K4053" t="b">
        <v>0</v>
      </c>
      <c r="L4053">
        <v>0</v>
      </c>
      <c r="M4053" t="b">
        <v>0</v>
      </c>
      <c r="N4053" s="11">
        <f t="shared" si="254"/>
        <v>0</v>
      </c>
      <c r="O4053" s="22">
        <f t="shared" si="252"/>
        <v>41761.810150462967</v>
      </c>
      <c r="P4053" s="18">
        <f t="shared" si="253"/>
        <v>41768.286805555559</v>
      </c>
      <c r="Q4053" t="s">
        <v>8271</v>
      </c>
      <c r="R4053" s="7" t="e">
        <f t="shared" si="255"/>
        <v>#DIV/0!</v>
      </c>
      <c r="S4053" s="12" t="s">
        <v>8316</v>
      </c>
      <c r="T4053" t="s">
        <v>8317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7">
        <v>3000</v>
      </c>
      <c r="E4054">
        <v>1126</v>
      </c>
      <c r="F4054" t="s">
        <v>8221</v>
      </c>
      <c r="G4054" t="s">
        <v>8224</v>
      </c>
      <c r="H4054" t="s">
        <v>8246</v>
      </c>
      <c r="I4054" s="9">
        <v>1413234316</v>
      </c>
      <c r="J4054">
        <v>1408050316</v>
      </c>
      <c r="K4054" t="b">
        <v>0</v>
      </c>
      <c r="L4054">
        <v>13</v>
      </c>
      <c r="M4054" t="b">
        <v>0</v>
      </c>
      <c r="N4054" s="11">
        <f t="shared" si="254"/>
        <v>37.533333333333339</v>
      </c>
      <c r="O4054" s="22">
        <f t="shared" si="252"/>
        <v>41865.878657407404</v>
      </c>
      <c r="P4054" s="18">
        <f t="shared" si="253"/>
        <v>41925.878657407404</v>
      </c>
      <c r="Q4054" t="s">
        <v>8271</v>
      </c>
      <c r="R4054" s="7">
        <f t="shared" si="255"/>
        <v>86.615384615384613</v>
      </c>
      <c r="S4054" s="12" t="s">
        <v>8316</v>
      </c>
      <c r="T4054" t="s">
        <v>8317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7">
        <v>500</v>
      </c>
      <c r="E4055">
        <v>110</v>
      </c>
      <c r="F4055" t="s">
        <v>8221</v>
      </c>
      <c r="G4055" t="s">
        <v>8225</v>
      </c>
      <c r="H4055" t="s">
        <v>8247</v>
      </c>
      <c r="I4055" s="9">
        <v>1416081600</v>
      </c>
      <c r="J4055">
        <v>1413477228</v>
      </c>
      <c r="K4055" t="b">
        <v>0</v>
      </c>
      <c r="L4055">
        <v>2</v>
      </c>
      <c r="M4055" t="b">
        <v>0</v>
      </c>
      <c r="N4055" s="11">
        <f t="shared" si="254"/>
        <v>22</v>
      </c>
      <c r="O4055" s="22">
        <f t="shared" si="252"/>
        <v>41928.690138888887</v>
      </c>
      <c r="P4055" s="18">
        <f t="shared" si="253"/>
        <v>41958.833333333328</v>
      </c>
      <c r="Q4055" t="s">
        <v>8271</v>
      </c>
      <c r="R4055" s="7">
        <f t="shared" si="255"/>
        <v>55</v>
      </c>
      <c r="S4055" s="12" t="s">
        <v>8316</v>
      </c>
      <c r="T4055" t="s">
        <v>8317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7">
        <v>8880</v>
      </c>
      <c r="E4056">
        <v>0</v>
      </c>
      <c r="F4056" t="s">
        <v>8221</v>
      </c>
      <c r="G4056" t="s">
        <v>8224</v>
      </c>
      <c r="H4056" t="s">
        <v>8246</v>
      </c>
      <c r="I4056" s="9">
        <v>1475294400</v>
      </c>
      <c r="J4056">
        <v>1472674285</v>
      </c>
      <c r="K4056" t="b">
        <v>0</v>
      </c>
      <c r="L4056">
        <v>0</v>
      </c>
      <c r="M4056" t="b">
        <v>0</v>
      </c>
      <c r="N4056" s="11">
        <f t="shared" si="254"/>
        <v>0</v>
      </c>
      <c r="O4056" s="22">
        <f t="shared" si="252"/>
        <v>42613.841261574074</v>
      </c>
      <c r="P4056" s="18">
        <f t="shared" si="253"/>
        <v>42644.166666666672</v>
      </c>
      <c r="Q4056" t="s">
        <v>8271</v>
      </c>
      <c r="R4056" s="7" t="e">
        <f t="shared" si="255"/>
        <v>#DIV/0!</v>
      </c>
      <c r="S4056" s="12" t="s">
        <v>8316</v>
      </c>
      <c r="T4056" t="s">
        <v>8317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7">
        <v>5000</v>
      </c>
      <c r="E4057">
        <v>881</v>
      </c>
      <c r="F4057" t="s">
        <v>8221</v>
      </c>
      <c r="G4057" t="s">
        <v>8225</v>
      </c>
      <c r="H4057" t="s">
        <v>8247</v>
      </c>
      <c r="I4057" s="9">
        <v>1403192031</v>
      </c>
      <c r="J4057">
        <v>1400600031</v>
      </c>
      <c r="K4057" t="b">
        <v>0</v>
      </c>
      <c r="L4057">
        <v>21</v>
      </c>
      <c r="M4057" t="b">
        <v>0</v>
      </c>
      <c r="N4057" s="11">
        <f t="shared" si="254"/>
        <v>17.62</v>
      </c>
      <c r="O4057" s="22">
        <f t="shared" si="252"/>
        <v>41779.648506944446</v>
      </c>
      <c r="P4057" s="18">
        <f t="shared" si="253"/>
        <v>41809.648506944446</v>
      </c>
      <c r="Q4057" t="s">
        <v>8271</v>
      </c>
      <c r="R4057" s="7">
        <f t="shared" si="255"/>
        <v>41.952380952380949</v>
      </c>
      <c r="S4057" s="12" t="s">
        <v>8316</v>
      </c>
      <c r="T4057" t="s">
        <v>8317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7">
        <v>1500</v>
      </c>
      <c r="E4058">
        <v>795</v>
      </c>
      <c r="F4058" t="s">
        <v>8221</v>
      </c>
      <c r="G4058" t="s">
        <v>8224</v>
      </c>
      <c r="H4058" t="s">
        <v>8246</v>
      </c>
      <c r="I4058" s="9">
        <v>1467575940</v>
      </c>
      <c r="J4058">
        <v>1465856639</v>
      </c>
      <c r="K4058" t="b">
        <v>0</v>
      </c>
      <c r="L4058">
        <v>9</v>
      </c>
      <c r="M4058" t="b">
        <v>0</v>
      </c>
      <c r="N4058" s="11">
        <f t="shared" si="254"/>
        <v>53</v>
      </c>
      <c r="O4058" s="22">
        <f t="shared" si="252"/>
        <v>42534.933321759265</v>
      </c>
      <c r="P4058" s="18">
        <f t="shared" si="253"/>
        <v>42554.832638888889</v>
      </c>
      <c r="Q4058" t="s">
        <v>8271</v>
      </c>
      <c r="R4058" s="7">
        <f t="shared" si="255"/>
        <v>88.333333333333329</v>
      </c>
      <c r="S4058" s="12" t="s">
        <v>8316</v>
      </c>
      <c r="T4058" t="s">
        <v>8317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7">
        <v>3500</v>
      </c>
      <c r="E4059">
        <v>775</v>
      </c>
      <c r="F4059" t="s">
        <v>8221</v>
      </c>
      <c r="G4059" t="s">
        <v>8225</v>
      </c>
      <c r="H4059" t="s">
        <v>8247</v>
      </c>
      <c r="I4059" s="9">
        <v>1448492400</v>
      </c>
      <c r="J4059">
        <v>1446506080</v>
      </c>
      <c r="K4059" t="b">
        <v>0</v>
      </c>
      <c r="L4059">
        <v>6</v>
      </c>
      <c r="M4059" t="b">
        <v>0</v>
      </c>
      <c r="N4059" s="11">
        <f t="shared" si="254"/>
        <v>22.142857142857142</v>
      </c>
      <c r="O4059" s="22">
        <f t="shared" si="252"/>
        <v>42310.968518518523</v>
      </c>
      <c r="P4059" s="18">
        <f t="shared" si="253"/>
        <v>42333.958333333328</v>
      </c>
      <c r="Q4059" t="s">
        <v>8271</v>
      </c>
      <c r="R4059" s="7">
        <f t="shared" si="255"/>
        <v>129.16666666666666</v>
      </c>
      <c r="S4059" s="12" t="s">
        <v>8316</v>
      </c>
      <c r="T4059" t="s">
        <v>8317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7">
        <v>3750</v>
      </c>
      <c r="E4060">
        <v>95</v>
      </c>
      <c r="F4060" t="s">
        <v>8221</v>
      </c>
      <c r="G4060" t="s">
        <v>8224</v>
      </c>
      <c r="H4060" t="s">
        <v>8246</v>
      </c>
      <c r="I4060" s="9">
        <v>1459483140</v>
      </c>
      <c r="J4060">
        <v>1458178044</v>
      </c>
      <c r="K4060" t="b">
        <v>0</v>
      </c>
      <c r="L4060">
        <v>4</v>
      </c>
      <c r="M4060" t="b">
        <v>0</v>
      </c>
      <c r="N4060" s="11">
        <f t="shared" si="254"/>
        <v>2.5333333333333332</v>
      </c>
      <c r="O4060" s="22">
        <f t="shared" si="252"/>
        <v>42446.060694444444</v>
      </c>
      <c r="P4060" s="18">
        <f t="shared" si="253"/>
        <v>42461.165972222225</v>
      </c>
      <c r="Q4060" t="s">
        <v>8271</v>
      </c>
      <c r="R4060" s="7">
        <f t="shared" si="255"/>
        <v>23.75</v>
      </c>
      <c r="S4060" s="12" t="s">
        <v>8316</v>
      </c>
      <c r="T4060" t="s">
        <v>8317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7">
        <v>10000</v>
      </c>
      <c r="E4061">
        <v>250</v>
      </c>
      <c r="F4061" t="s">
        <v>8221</v>
      </c>
      <c r="G4061" t="s">
        <v>8229</v>
      </c>
      <c r="H4061" t="s">
        <v>8251</v>
      </c>
      <c r="I4061" s="9">
        <v>1410836400</v>
      </c>
      <c r="J4061">
        <v>1408116152</v>
      </c>
      <c r="K4061" t="b">
        <v>0</v>
      </c>
      <c r="L4061">
        <v>7</v>
      </c>
      <c r="M4061" t="b">
        <v>0</v>
      </c>
      <c r="N4061" s="11">
        <f t="shared" si="254"/>
        <v>2.5</v>
      </c>
      <c r="O4061" s="22">
        <f t="shared" si="252"/>
        <v>41866.640648148146</v>
      </c>
      <c r="P4061" s="18">
        <f t="shared" si="253"/>
        <v>41898.125</v>
      </c>
      <c r="Q4061" t="s">
        <v>8271</v>
      </c>
      <c r="R4061" s="7">
        <f t="shared" si="255"/>
        <v>35.714285714285715</v>
      </c>
      <c r="S4061" s="12" t="s">
        <v>8316</v>
      </c>
      <c r="T4061" t="s">
        <v>8317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7">
        <v>10000</v>
      </c>
      <c r="E4062">
        <v>285</v>
      </c>
      <c r="F4062" t="s">
        <v>8221</v>
      </c>
      <c r="G4062" t="s">
        <v>8229</v>
      </c>
      <c r="H4062" t="s">
        <v>8251</v>
      </c>
      <c r="I4062" s="9">
        <v>1403539200</v>
      </c>
      <c r="J4062">
        <v>1400604056</v>
      </c>
      <c r="K4062" t="b">
        <v>0</v>
      </c>
      <c r="L4062">
        <v>5</v>
      </c>
      <c r="M4062" t="b">
        <v>0</v>
      </c>
      <c r="N4062" s="11">
        <f t="shared" si="254"/>
        <v>2.85</v>
      </c>
      <c r="O4062" s="22">
        <f t="shared" si="252"/>
        <v>41779.695092592592</v>
      </c>
      <c r="P4062" s="18">
        <f t="shared" si="253"/>
        <v>41813.666666666664</v>
      </c>
      <c r="Q4062" t="s">
        <v>8271</v>
      </c>
      <c r="R4062" s="7">
        <f t="shared" si="255"/>
        <v>57</v>
      </c>
      <c r="S4062" s="12" t="s">
        <v>8316</v>
      </c>
      <c r="T4062" t="s">
        <v>8317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7">
        <v>525</v>
      </c>
      <c r="E4063">
        <v>0</v>
      </c>
      <c r="F4063" t="s">
        <v>8221</v>
      </c>
      <c r="G4063" t="s">
        <v>8224</v>
      </c>
      <c r="H4063" t="s">
        <v>8246</v>
      </c>
      <c r="I4063" s="9">
        <v>1461205423</v>
      </c>
      <c r="J4063">
        <v>1456025023</v>
      </c>
      <c r="K4063" t="b">
        <v>0</v>
      </c>
      <c r="L4063">
        <v>0</v>
      </c>
      <c r="M4063" t="b">
        <v>0</v>
      </c>
      <c r="N4063" s="11">
        <f t="shared" si="254"/>
        <v>0</v>
      </c>
      <c r="O4063" s="22">
        <f t="shared" si="252"/>
        <v>42421.141469907408</v>
      </c>
      <c r="P4063" s="18">
        <f t="shared" si="253"/>
        <v>42481.099803240737</v>
      </c>
      <c r="Q4063" t="s">
        <v>8271</v>
      </c>
      <c r="R4063" s="7" t="e">
        <f t="shared" si="255"/>
        <v>#DIV/0!</v>
      </c>
      <c r="S4063" s="12" t="s">
        <v>8316</v>
      </c>
      <c r="T4063" t="s">
        <v>8317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7">
        <v>20000</v>
      </c>
      <c r="E4064">
        <v>490</v>
      </c>
      <c r="F4064" t="s">
        <v>8221</v>
      </c>
      <c r="G4064" t="s">
        <v>8224</v>
      </c>
      <c r="H4064" t="s">
        <v>8246</v>
      </c>
      <c r="I4064" s="9">
        <v>1467481468</v>
      </c>
      <c r="J4064">
        <v>1464889468</v>
      </c>
      <c r="K4064" t="b">
        <v>0</v>
      </c>
      <c r="L4064">
        <v>3</v>
      </c>
      <c r="M4064" t="b">
        <v>0</v>
      </c>
      <c r="N4064" s="11">
        <f t="shared" si="254"/>
        <v>2.4500000000000002</v>
      </c>
      <c r="O4064" s="22">
        <f t="shared" si="252"/>
        <v>42523.739212962959</v>
      </c>
      <c r="P4064" s="18">
        <f t="shared" si="253"/>
        <v>42553.739212962959</v>
      </c>
      <c r="Q4064" t="s">
        <v>8271</v>
      </c>
      <c r="R4064" s="7">
        <f t="shared" si="255"/>
        <v>163.33333333333334</v>
      </c>
      <c r="S4064" s="12" t="s">
        <v>8316</v>
      </c>
      <c r="T4064" t="s">
        <v>8317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7">
        <v>9500</v>
      </c>
      <c r="E4065">
        <v>135</v>
      </c>
      <c r="F4065" t="s">
        <v>8221</v>
      </c>
      <c r="G4065" t="s">
        <v>8225</v>
      </c>
      <c r="H4065" t="s">
        <v>8247</v>
      </c>
      <c r="I4065" s="9">
        <v>1403886084</v>
      </c>
      <c r="J4065">
        <v>1401294084</v>
      </c>
      <c r="K4065" t="b">
        <v>0</v>
      </c>
      <c r="L4065">
        <v>9</v>
      </c>
      <c r="M4065" t="b">
        <v>0</v>
      </c>
      <c r="N4065" s="11">
        <f t="shared" si="254"/>
        <v>1.4210526315789473</v>
      </c>
      <c r="O4065" s="22">
        <f t="shared" si="252"/>
        <v>41787.681527777779</v>
      </c>
      <c r="P4065" s="18">
        <f t="shared" si="253"/>
        <v>41817.681527777779</v>
      </c>
      <c r="Q4065" t="s">
        <v>8271</v>
      </c>
      <c r="R4065" s="7">
        <f t="shared" si="255"/>
        <v>15</v>
      </c>
      <c r="S4065" s="12" t="s">
        <v>8316</v>
      </c>
      <c r="T4065" t="s">
        <v>8317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7">
        <v>2000</v>
      </c>
      <c r="E4066">
        <v>385</v>
      </c>
      <c r="F4066" t="s">
        <v>8221</v>
      </c>
      <c r="G4066" t="s">
        <v>8226</v>
      </c>
      <c r="H4066" t="s">
        <v>8248</v>
      </c>
      <c r="I4066" s="9">
        <v>1430316426</v>
      </c>
      <c r="J4066">
        <v>1427724426</v>
      </c>
      <c r="K4066" t="b">
        <v>0</v>
      </c>
      <c r="L4066">
        <v>6</v>
      </c>
      <c r="M4066" t="b">
        <v>0</v>
      </c>
      <c r="N4066" s="11">
        <f t="shared" si="254"/>
        <v>19.25</v>
      </c>
      <c r="O4066" s="22">
        <f t="shared" si="252"/>
        <v>42093.588263888887</v>
      </c>
      <c r="P4066" s="18">
        <f t="shared" si="253"/>
        <v>42123.588263888887</v>
      </c>
      <c r="Q4066" t="s">
        <v>8271</v>
      </c>
      <c r="R4066" s="7">
        <f t="shared" si="255"/>
        <v>64.166666666666671</v>
      </c>
      <c r="S4066" s="12" t="s">
        <v>8316</v>
      </c>
      <c r="T4066" t="s">
        <v>8317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7">
        <v>4000</v>
      </c>
      <c r="E4067">
        <v>27</v>
      </c>
      <c r="F4067" t="s">
        <v>8221</v>
      </c>
      <c r="G4067" t="s">
        <v>8224</v>
      </c>
      <c r="H4067" t="s">
        <v>8246</v>
      </c>
      <c r="I4067" s="9">
        <v>1407883811</v>
      </c>
      <c r="J4067">
        <v>1405291811</v>
      </c>
      <c r="K4067" t="b">
        <v>0</v>
      </c>
      <c r="L4067">
        <v>4</v>
      </c>
      <c r="M4067" t="b">
        <v>0</v>
      </c>
      <c r="N4067" s="11">
        <f t="shared" si="254"/>
        <v>0.67500000000000004</v>
      </c>
      <c r="O4067" s="22">
        <f t="shared" si="252"/>
        <v>41833.951516203706</v>
      </c>
      <c r="P4067" s="18">
        <f t="shared" si="253"/>
        <v>41863.951516203706</v>
      </c>
      <c r="Q4067" t="s">
        <v>8271</v>
      </c>
      <c r="R4067" s="7">
        <f t="shared" si="255"/>
        <v>6.75</v>
      </c>
      <c r="S4067" s="12" t="s">
        <v>8316</v>
      </c>
      <c r="T4067" t="s">
        <v>8317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7">
        <v>15000</v>
      </c>
      <c r="E4068">
        <v>25</v>
      </c>
      <c r="F4068" t="s">
        <v>8221</v>
      </c>
      <c r="G4068" t="s">
        <v>8224</v>
      </c>
      <c r="H4068" t="s">
        <v>8246</v>
      </c>
      <c r="I4068" s="9">
        <v>1463619388</v>
      </c>
      <c r="J4068">
        <v>1461027388</v>
      </c>
      <c r="K4068" t="b">
        <v>0</v>
      </c>
      <c r="L4068">
        <v>1</v>
      </c>
      <c r="M4068" t="b">
        <v>0</v>
      </c>
      <c r="N4068" s="11">
        <f t="shared" si="254"/>
        <v>0.16666666666666669</v>
      </c>
      <c r="O4068" s="22">
        <f t="shared" si="252"/>
        <v>42479.039212962962</v>
      </c>
      <c r="P4068" s="18">
        <f t="shared" si="253"/>
        <v>42509.039212962962</v>
      </c>
      <c r="Q4068" t="s">
        <v>8271</v>
      </c>
      <c r="R4068" s="7">
        <f t="shared" si="255"/>
        <v>25</v>
      </c>
      <c r="S4068" s="12" t="s">
        <v>8316</v>
      </c>
      <c r="T4068" t="s">
        <v>8317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7">
        <v>5000</v>
      </c>
      <c r="E4069">
        <v>3045</v>
      </c>
      <c r="F4069" t="s">
        <v>8221</v>
      </c>
      <c r="G4069" t="s">
        <v>8224</v>
      </c>
      <c r="H4069" t="s">
        <v>8246</v>
      </c>
      <c r="I4069" s="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>
        <f t="shared" si="254"/>
        <v>60.9</v>
      </c>
      <c r="O4069" s="22">
        <f t="shared" si="252"/>
        <v>42235.117476851854</v>
      </c>
      <c r="P4069" s="18">
        <f t="shared" si="253"/>
        <v>42275.117476851854</v>
      </c>
      <c r="Q4069" t="s">
        <v>8271</v>
      </c>
      <c r="R4069" s="7">
        <f t="shared" si="255"/>
        <v>179.11764705882354</v>
      </c>
      <c r="S4069" s="12" t="s">
        <v>8316</v>
      </c>
      <c r="T4069" t="s">
        <v>8317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7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9">
        <v>1484348700</v>
      </c>
      <c r="J4070">
        <v>1481756855</v>
      </c>
      <c r="K4070" t="b">
        <v>0</v>
      </c>
      <c r="L4070">
        <v>1</v>
      </c>
      <c r="M4070" t="b">
        <v>0</v>
      </c>
      <c r="N4070" s="11">
        <f t="shared" si="254"/>
        <v>1</v>
      </c>
      <c r="O4070" s="22">
        <f t="shared" si="252"/>
        <v>42718.963599537034</v>
      </c>
      <c r="P4070" s="18">
        <f t="shared" si="253"/>
        <v>42748.961805555555</v>
      </c>
      <c r="Q4070" t="s">
        <v>8271</v>
      </c>
      <c r="R4070" s="7">
        <f t="shared" si="255"/>
        <v>34.950000000000003</v>
      </c>
      <c r="S4070" s="12" t="s">
        <v>8316</v>
      </c>
      <c r="T4070" t="s">
        <v>8317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7">
        <v>1250</v>
      </c>
      <c r="E4071">
        <v>430</v>
      </c>
      <c r="F4071" t="s">
        <v>8221</v>
      </c>
      <c r="G4071" t="s">
        <v>8225</v>
      </c>
      <c r="H4071" t="s">
        <v>8247</v>
      </c>
      <c r="I4071" s="9">
        <v>1425124800</v>
      </c>
      <c r="J4071">
        <v>1421596356</v>
      </c>
      <c r="K4071" t="b">
        <v>0</v>
      </c>
      <c r="L4071">
        <v>13</v>
      </c>
      <c r="M4071" t="b">
        <v>0</v>
      </c>
      <c r="N4071" s="11">
        <f t="shared" si="254"/>
        <v>34.4</v>
      </c>
      <c r="O4071" s="22">
        <f t="shared" si="252"/>
        <v>42022.661527777775</v>
      </c>
      <c r="P4071" s="18">
        <f t="shared" si="253"/>
        <v>42063.5</v>
      </c>
      <c r="Q4071" t="s">
        <v>8271</v>
      </c>
      <c r="R4071" s="7">
        <f t="shared" si="255"/>
        <v>33.07692307692308</v>
      </c>
      <c r="S4071" s="12" t="s">
        <v>8316</v>
      </c>
      <c r="T4071" t="s">
        <v>8317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7">
        <v>1000</v>
      </c>
      <c r="E4072">
        <v>165</v>
      </c>
      <c r="F4072" t="s">
        <v>8221</v>
      </c>
      <c r="G4072" t="s">
        <v>8224</v>
      </c>
      <c r="H4072" t="s">
        <v>8246</v>
      </c>
      <c r="I4072" s="9">
        <v>1425178800</v>
      </c>
      <c r="J4072">
        <v>1422374420</v>
      </c>
      <c r="K4072" t="b">
        <v>0</v>
      </c>
      <c r="L4072">
        <v>6</v>
      </c>
      <c r="M4072" t="b">
        <v>0</v>
      </c>
      <c r="N4072" s="11">
        <f t="shared" si="254"/>
        <v>16.5</v>
      </c>
      <c r="O4072" s="22">
        <f t="shared" si="252"/>
        <v>42031.666898148149</v>
      </c>
      <c r="P4072" s="18">
        <f t="shared" si="253"/>
        <v>42064.125</v>
      </c>
      <c r="Q4072" t="s">
        <v>8271</v>
      </c>
      <c r="R4072" s="7">
        <f t="shared" si="255"/>
        <v>27.5</v>
      </c>
      <c r="S4072" s="12" t="s">
        <v>8316</v>
      </c>
      <c r="T4072" t="s">
        <v>8317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7">
        <v>20000</v>
      </c>
      <c r="E4073">
        <v>0</v>
      </c>
      <c r="F4073" t="s">
        <v>8221</v>
      </c>
      <c r="G4073" t="s">
        <v>8238</v>
      </c>
      <c r="H4073" t="s">
        <v>8256</v>
      </c>
      <c r="I4073" s="9">
        <v>1482779931</v>
      </c>
      <c r="J4073">
        <v>1480187931</v>
      </c>
      <c r="K4073" t="b">
        <v>0</v>
      </c>
      <c r="L4073">
        <v>0</v>
      </c>
      <c r="M4073" t="b">
        <v>0</v>
      </c>
      <c r="N4073" s="11">
        <f t="shared" si="254"/>
        <v>0</v>
      </c>
      <c r="O4073" s="22">
        <f t="shared" si="252"/>
        <v>42700.804756944446</v>
      </c>
      <c r="P4073" s="18">
        <f t="shared" si="253"/>
        <v>42730.804756944446</v>
      </c>
      <c r="Q4073" t="s">
        <v>8271</v>
      </c>
      <c r="R4073" s="7" t="e">
        <f t="shared" si="255"/>
        <v>#DIV/0!</v>
      </c>
      <c r="S4073" s="12" t="s">
        <v>8316</v>
      </c>
      <c r="T4073" t="s">
        <v>8317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7">
        <v>1000</v>
      </c>
      <c r="E4074">
        <v>4</v>
      </c>
      <c r="F4074" t="s">
        <v>8221</v>
      </c>
      <c r="G4074" t="s">
        <v>8225</v>
      </c>
      <c r="H4074" t="s">
        <v>8247</v>
      </c>
      <c r="I4074" s="9">
        <v>1408646111</v>
      </c>
      <c r="J4074">
        <v>1403462111</v>
      </c>
      <c r="K4074" t="b">
        <v>0</v>
      </c>
      <c r="L4074">
        <v>2</v>
      </c>
      <c r="M4074" t="b">
        <v>0</v>
      </c>
      <c r="N4074" s="11">
        <f t="shared" si="254"/>
        <v>0.4</v>
      </c>
      <c r="O4074" s="22">
        <f t="shared" si="252"/>
        <v>41812.77443287037</v>
      </c>
      <c r="P4074" s="18">
        <f t="shared" si="253"/>
        <v>41872.77443287037</v>
      </c>
      <c r="Q4074" t="s">
        <v>8271</v>
      </c>
      <c r="R4074" s="7">
        <f t="shared" si="255"/>
        <v>2</v>
      </c>
      <c r="S4074" s="12" t="s">
        <v>8316</v>
      </c>
      <c r="T4074" t="s">
        <v>8317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7">
        <v>3500</v>
      </c>
      <c r="E4075">
        <v>37</v>
      </c>
      <c r="F4075" t="s">
        <v>8221</v>
      </c>
      <c r="G4075" t="s">
        <v>8224</v>
      </c>
      <c r="H4075" t="s">
        <v>8246</v>
      </c>
      <c r="I4075" s="9">
        <v>1431144000</v>
      </c>
      <c r="J4075">
        <v>1426407426</v>
      </c>
      <c r="K4075" t="b">
        <v>0</v>
      </c>
      <c r="L4075">
        <v>2</v>
      </c>
      <c r="M4075" t="b">
        <v>0</v>
      </c>
      <c r="N4075" s="11">
        <f t="shared" si="254"/>
        <v>1.0571428571428572</v>
      </c>
      <c r="O4075" s="22">
        <f t="shared" si="252"/>
        <v>42078.34520833334</v>
      </c>
      <c r="P4075" s="18">
        <f t="shared" si="253"/>
        <v>42133.166666666672</v>
      </c>
      <c r="Q4075" t="s">
        <v>8271</v>
      </c>
      <c r="R4075" s="7">
        <f t="shared" si="255"/>
        <v>18.5</v>
      </c>
      <c r="S4075" s="12" t="s">
        <v>8316</v>
      </c>
      <c r="T4075" t="s">
        <v>8317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7">
        <v>2750</v>
      </c>
      <c r="E4076">
        <v>735</v>
      </c>
      <c r="F4076" t="s">
        <v>8221</v>
      </c>
      <c r="G4076" t="s">
        <v>8225</v>
      </c>
      <c r="H4076" t="s">
        <v>8247</v>
      </c>
      <c r="I4076" s="9">
        <v>1446732975</v>
      </c>
      <c r="J4076">
        <v>1444137375</v>
      </c>
      <c r="K4076" t="b">
        <v>0</v>
      </c>
      <c r="L4076">
        <v>21</v>
      </c>
      <c r="M4076" t="b">
        <v>0</v>
      </c>
      <c r="N4076" s="11">
        <f t="shared" si="254"/>
        <v>26.727272727272727</v>
      </c>
      <c r="O4076" s="22">
        <f t="shared" si="252"/>
        <v>42283.552951388891</v>
      </c>
      <c r="P4076" s="18">
        <f t="shared" si="253"/>
        <v>42313.594618055555</v>
      </c>
      <c r="Q4076" t="s">
        <v>8271</v>
      </c>
      <c r="R4076" s="7">
        <f t="shared" si="255"/>
        <v>35</v>
      </c>
      <c r="S4076" s="12" t="s">
        <v>8316</v>
      </c>
      <c r="T4076" t="s">
        <v>8317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7">
        <v>2000</v>
      </c>
      <c r="E4077">
        <v>576</v>
      </c>
      <c r="F4077" t="s">
        <v>8221</v>
      </c>
      <c r="G4077" t="s">
        <v>8225</v>
      </c>
      <c r="H4077" t="s">
        <v>8247</v>
      </c>
      <c r="I4077" s="9">
        <v>1404149280</v>
      </c>
      <c r="J4077">
        <v>1400547969</v>
      </c>
      <c r="K4077" t="b">
        <v>0</v>
      </c>
      <c r="L4077">
        <v>13</v>
      </c>
      <c r="M4077" t="b">
        <v>0</v>
      </c>
      <c r="N4077" s="11">
        <f t="shared" si="254"/>
        <v>28.799999999999997</v>
      </c>
      <c r="O4077" s="22">
        <f t="shared" si="252"/>
        <v>41779.045937499999</v>
      </c>
      <c r="P4077" s="18">
        <f t="shared" si="253"/>
        <v>41820.727777777778</v>
      </c>
      <c r="Q4077" t="s">
        <v>8271</v>
      </c>
      <c r="R4077" s="7">
        <f t="shared" si="255"/>
        <v>44.307692307692307</v>
      </c>
      <c r="S4077" s="12" t="s">
        <v>8316</v>
      </c>
      <c r="T4077" t="s">
        <v>8317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7">
        <v>700</v>
      </c>
      <c r="E4078">
        <v>0</v>
      </c>
      <c r="F4078" t="s">
        <v>8221</v>
      </c>
      <c r="G4078" t="s">
        <v>8224</v>
      </c>
      <c r="H4078" t="s">
        <v>8246</v>
      </c>
      <c r="I4078" s="9">
        <v>1413921060</v>
      </c>
      <c r="J4078">
        <v>1411499149</v>
      </c>
      <c r="K4078" t="b">
        <v>0</v>
      </c>
      <c r="L4078">
        <v>0</v>
      </c>
      <c r="M4078" t="b">
        <v>0</v>
      </c>
      <c r="N4078" s="11">
        <f t="shared" si="254"/>
        <v>0</v>
      </c>
      <c r="O4078" s="22">
        <f t="shared" si="252"/>
        <v>41905.795706018522</v>
      </c>
      <c r="P4078" s="18">
        <f t="shared" si="253"/>
        <v>41933.82708333333</v>
      </c>
      <c r="Q4078" t="s">
        <v>8271</v>
      </c>
      <c r="R4078" s="7" t="e">
        <f t="shared" si="255"/>
        <v>#DIV/0!</v>
      </c>
      <c r="S4078" s="12" t="s">
        <v>8316</v>
      </c>
      <c r="T4078" t="s">
        <v>8317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7">
        <v>15000</v>
      </c>
      <c r="E4079">
        <v>1335</v>
      </c>
      <c r="F4079" t="s">
        <v>8221</v>
      </c>
      <c r="G4079" t="s">
        <v>8224</v>
      </c>
      <c r="H4079" t="s">
        <v>8246</v>
      </c>
      <c r="I4079" s="9">
        <v>1482339794</v>
      </c>
      <c r="J4079">
        <v>1479747794</v>
      </c>
      <c r="K4079" t="b">
        <v>0</v>
      </c>
      <c r="L4079">
        <v>6</v>
      </c>
      <c r="M4079" t="b">
        <v>0</v>
      </c>
      <c r="N4079" s="11">
        <f t="shared" si="254"/>
        <v>8.9</v>
      </c>
      <c r="O4079" s="22">
        <f t="shared" si="252"/>
        <v>42695.7105787037</v>
      </c>
      <c r="P4079" s="18">
        <f t="shared" si="253"/>
        <v>42725.7105787037</v>
      </c>
      <c r="Q4079" t="s">
        <v>8271</v>
      </c>
      <c r="R4079" s="7">
        <f t="shared" si="255"/>
        <v>222.5</v>
      </c>
      <c r="S4079" s="12" t="s">
        <v>8316</v>
      </c>
      <c r="T4079" t="s">
        <v>8317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7">
        <v>250</v>
      </c>
      <c r="E4080">
        <v>0</v>
      </c>
      <c r="F4080" t="s">
        <v>8221</v>
      </c>
      <c r="G4080" t="s">
        <v>8225</v>
      </c>
      <c r="H4080" t="s">
        <v>8247</v>
      </c>
      <c r="I4080" s="9">
        <v>1485543242</v>
      </c>
      <c r="J4080">
        <v>1482951242</v>
      </c>
      <c r="K4080" t="b">
        <v>0</v>
      </c>
      <c r="L4080">
        <v>0</v>
      </c>
      <c r="M4080" t="b">
        <v>0</v>
      </c>
      <c r="N4080" s="11">
        <f t="shared" si="254"/>
        <v>0</v>
      </c>
      <c r="O4080" s="22">
        <f t="shared" si="252"/>
        <v>42732.787523148145</v>
      </c>
      <c r="P4080" s="18">
        <f t="shared" si="253"/>
        <v>42762.787523148145</v>
      </c>
      <c r="Q4080" t="s">
        <v>8271</v>
      </c>
      <c r="R4080" s="7" t="e">
        <f t="shared" si="255"/>
        <v>#DIV/0!</v>
      </c>
      <c r="S4080" s="12" t="s">
        <v>8316</v>
      </c>
      <c r="T4080" t="s">
        <v>8317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7">
        <v>3000</v>
      </c>
      <c r="E4081">
        <v>5</v>
      </c>
      <c r="F4081" t="s">
        <v>8221</v>
      </c>
      <c r="G4081" t="s">
        <v>8224</v>
      </c>
      <c r="H4081" t="s">
        <v>8246</v>
      </c>
      <c r="I4081" s="9">
        <v>1466375521</v>
      </c>
      <c r="J4081">
        <v>1463783521</v>
      </c>
      <c r="K4081" t="b">
        <v>0</v>
      </c>
      <c r="L4081">
        <v>1</v>
      </c>
      <c r="M4081" t="b">
        <v>0</v>
      </c>
      <c r="N4081" s="11">
        <f t="shared" si="254"/>
        <v>0.16666666666666669</v>
      </c>
      <c r="O4081" s="22">
        <f t="shared" si="252"/>
        <v>42510.938900462963</v>
      </c>
      <c r="P4081" s="18">
        <f t="shared" si="253"/>
        <v>42540.938900462963</v>
      </c>
      <c r="Q4081" t="s">
        <v>8271</v>
      </c>
      <c r="R4081" s="7">
        <f t="shared" si="255"/>
        <v>5</v>
      </c>
      <c r="S4081" s="12" t="s">
        <v>8316</v>
      </c>
      <c r="T4081" t="s">
        <v>8317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7">
        <v>3000</v>
      </c>
      <c r="E4082">
        <v>0</v>
      </c>
      <c r="F4082" t="s">
        <v>8221</v>
      </c>
      <c r="G4082" t="s">
        <v>8224</v>
      </c>
      <c r="H4082" t="s">
        <v>8246</v>
      </c>
      <c r="I4082" s="9">
        <v>1465930440</v>
      </c>
      <c r="J4082">
        <v>1463849116</v>
      </c>
      <c r="K4082" t="b">
        <v>0</v>
      </c>
      <c r="L4082">
        <v>0</v>
      </c>
      <c r="M4082" t="b">
        <v>0</v>
      </c>
      <c r="N4082" s="11">
        <f t="shared" si="254"/>
        <v>0</v>
      </c>
      <c r="O4082" s="22">
        <f t="shared" si="252"/>
        <v>42511.698101851856</v>
      </c>
      <c r="P4082" s="18">
        <f t="shared" si="253"/>
        <v>42535.787500000006</v>
      </c>
      <c r="Q4082" t="s">
        <v>8271</v>
      </c>
      <c r="R4082" s="7" t="e">
        <f t="shared" si="255"/>
        <v>#DIV/0!</v>
      </c>
      <c r="S4082" s="12" t="s">
        <v>8316</v>
      </c>
      <c r="T4082" t="s">
        <v>8317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7">
        <v>2224</v>
      </c>
      <c r="E4083">
        <v>350</v>
      </c>
      <c r="F4083" t="s">
        <v>8221</v>
      </c>
      <c r="G4083" t="s">
        <v>8224</v>
      </c>
      <c r="H4083" t="s">
        <v>8246</v>
      </c>
      <c r="I4083" s="9">
        <v>1425819425</v>
      </c>
      <c r="J4083">
        <v>1423231025</v>
      </c>
      <c r="K4083" t="b">
        <v>0</v>
      </c>
      <c r="L4083">
        <v>12</v>
      </c>
      <c r="M4083" t="b">
        <v>0</v>
      </c>
      <c r="N4083" s="11">
        <f t="shared" si="254"/>
        <v>15.737410071942445</v>
      </c>
      <c r="O4083" s="22">
        <f t="shared" si="252"/>
        <v>42041.581307870365</v>
      </c>
      <c r="P4083" s="18">
        <f t="shared" si="253"/>
        <v>42071.539641203708</v>
      </c>
      <c r="Q4083" t="s">
        <v>8271</v>
      </c>
      <c r="R4083" s="7">
        <f t="shared" si="255"/>
        <v>29.166666666666668</v>
      </c>
      <c r="S4083" s="12" t="s">
        <v>8316</v>
      </c>
      <c r="T4083" t="s">
        <v>8317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7">
        <v>150</v>
      </c>
      <c r="E4084">
        <v>3</v>
      </c>
      <c r="F4084" t="s">
        <v>8221</v>
      </c>
      <c r="G4084" t="s">
        <v>8224</v>
      </c>
      <c r="H4084" t="s">
        <v>8246</v>
      </c>
      <c r="I4084" s="9">
        <v>1447542000</v>
      </c>
      <c r="J4084">
        <v>1446179553</v>
      </c>
      <c r="K4084" t="b">
        <v>0</v>
      </c>
      <c r="L4084">
        <v>2</v>
      </c>
      <c r="M4084" t="b">
        <v>0</v>
      </c>
      <c r="N4084" s="11">
        <f t="shared" si="254"/>
        <v>2</v>
      </c>
      <c r="O4084" s="22">
        <f t="shared" si="252"/>
        <v>42307.189270833333</v>
      </c>
      <c r="P4084" s="18">
        <f t="shared" si="253"/>
        <v>42322.958333333328</v>
      </c>
      <c r="Q4084" t="s">
        <v>8271</v>
      </c>
      <c r="R4084" s="7">
        <f t="shared" si="255"/>
        <v>1.5</v>
      </c>
      <c r="S4084" s="12" t="s">
        <v>8316</v>
      </c>
      <c r="T4084" t="s">
        <v>8317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7">
        <v>3500</v>
      </c>
      <c r="E4085">
        <v>759</v>
      </c>
      <c r="F4085" t="s">
        <v>8221</v>
      </c>
      <c r="G4085" t="s">
        <v>8224</v>
      </c>
      <c r="H4085" t="s">
        <v>8246</v>
      </c>
      <c r="I4085" s="9">
        <v>1452795416</v>
      </c>
      <c r="J4085">
        <v>1450203416</v>
      </c>
      <c r="K4085" t="b">
        <v>0</v>
      </c>
      <c r="L4085">
        <v>6</v>
      </c>
      <c r="M4085" t="b">
        <v>0</v>
      </c>
      <c r="N4085" s="11">
        <f t="shared" si="254"/>
        <v>21.685714285714287</v>
      </c>
      <c r="O4085" s="22">
        <f t="shared" si="252"/>
        <v>42353.761759259258</v>
      </c>
      <c r="P4085" s="18">
        <f t="shared" si="253"/>
        <v>42383.761759259258</v>
      </c>
      <c r="Q4085" t="s">
        <v>8271</v>
      </c>
      <c r="R4085" s="7">
        <f t="shared" si="255"/>
        <v>126.5</v>
      </c>
      <c r="S4085" s="12" t="s">
        <v>8316</v>
      </c>
      <c r="T4085" t="s">
        <v>8317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7">
        <v>3000</v>
      </c>
      <c r="E4086">
        <v>10</v>
      </c>
      <c r="F4086" t="s">
        <v>8221</v>
      </c>
      <c r="G4086" t="s">
        <v>8237</v>
      </c>
      <c r="H4086" t="s">
        <v>8249</v>
      </c>
      <c r="I4086" s="9">
        <v>1476008906</v>
      </c>
      <c r="J4086">
        <v>1473416906</v>
      </c>
      <c r="K4086" t="b">
        <v>0</v>
      </c>
      <c r="L4086">
        <v>1</v>
      </c>
      <c r="M4086" t="b">
        <v>0</v>
      </c>
      <c r="N4086" s="11">
        <f t="shared" si="254"/>
        <v>0.33333333333333337</v>
      </c>
      <c r="O4086" s="22">
        <f t="shared" si="252"/>
        <v>42622.436412037037</v>
      </c>
      <c r="P4086" s="18">
        <f t="shared" si="253"/>
        <v>42652.436412037037</v>
      </c>
      <c r="Q4086" t="s">
        <v>8271</v>
      </c>
      <c r="R4086" s="7">
        <f t="shared" si="255"/>
        <v>10</v>
      </c>
      <c r="S4086" s="12" t="s">
        <v>8316</v>
      </c>
      <c r="T4086" t="s">
        <v>8317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7">
        <v>3500</v>
      </c>
      <c r="E4087">
        <v>10</v>
      </c>
      <c r="F4087" t="s">
        <v>8221</v>
      </c>
      <c r="G4087" t="s">
        <v>8224</v>
      </c>
      <c r="H4087" t="s">
        <v>8246</v>
      </c>
      <c r="I4087" s="9">
        <v>1427169540</v>
      </c>
      <c r="J4087">
        <v>1424701775</v>
      </c>
      <c r="K4087" t="b">
        <v>0</v>
      </c>
      <c r="L4087">
        <v>1</v>
      </c>
      <c r="M4087" t="b">
        <v>0</v>
      </c>
      <c r="N4087" s="11">
        <f t="shared" si="254"/>
        <v>0.2857142857142857</v>
      </c>
      <c r="O4087" s="22">
        <f t="shared" si="252"/>
        <v>42058.603877314818</v>
      </c>
      <c r="P4087" s="18">
        <f t="shared" si="253"/>
        <v>42087.165972222225</v>
      </c>
      <c r="Q4087" t="s">
        <v>8271</v>
      </c>
      <c r="R4087" s="7">
        <f t="shared" si="255"/>
        <v>10</v>
      </c>
      <c r="S4087" s="12" t="s">
        <v>8316</v>
      </c>
      <c r="T4087" t="s">
        <v>8317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7">
        <v>1000</v>
      </c>
      <c r="E4088">
        <v>47</v>
      </c>
      <c r="F4088" t="s">
        <v>8221</v>
      </c>
      <c r="G4088" t="s">
        <v>8224</v>
      </c>
      <c r="H4088" t="s">
        <v>8246</v>
      </c>
      <c r="I4088" s="9">
        <v>1448078400</v>
      </c>
      <c r="J4088">
        <v>1445985299</v>
      </c>
      <c r="K4088" t="b">
        <v>0</v>
      </c>
      <c r="L4088">
        <v>5</v>
      </c>
      <c r="M4088" t="b">
        <v>0</v>
      </c>
      <c r="N4088" s="11">
        <f t="shared" si="254"/>
        <v>4.7</v>
      </c>
      <c r="O4088" s="22">
        <f t="shared" si="252"/>
        <v>42304.940960648149</v>
      </c>
      <c r="P4088" s="18">
        <f t="shared" si="253"/>
        <v>42329.166666666672</v>
      </c>
      <c r="Q4088" t="s">
        <v>8271</v>
      </c>
      <c r="R4088" s="7">
        <f t="shared" si="255"/>
        <v>9.4</v>
      </c>
      <c r="S4088" s="12" t="s">
        <v>8316</v>
      </c>
      <c r="T4088" t="s">
        <v>8317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7">
        <v>9600</v>
      </c>
      <c r="E4089">
        <v>0</v>
      </c>
      <c r="F4089" t="s">
        <v>8221</v>
      </c>
      <c r="G4089" t="s">
        <v>8224</v>
      </c>
      <c r="H4089" t="s">
        <v>8246</v>
      </c>
      <c r="I4089" s="9">
        <v>1468777786</v>
      </c>
      <c r="J4089">
        <v>1466185786</v>
      </c>
      <c r="K4089" t="b">
        <v>0</v>
      </c>
      <c r="L4089">
        <v>0</v>
      </c>
      <c r="M4089" t="b">
        <v>0</v>
      </c>
      <c r="N4089" s="11">
        <f t="shared" si="254"/>
        <v>0</v>
      </c>
      <c r="O4089" s="22">
        <f t="shared" si="252"/>
        <v>42538.742893518516</v>
      </c>
      <c r="P4089" s="18">
        <f t="shared" si="253"/>
        <v>42568.742893518516</v>
      </c>
      <c r="Q4089" t="s">
        <v>8271</v>
      </c>
      <c r="R4089" s="7" t="e">
        <f t="shared" si="255"/>
        <v>#DIV/0!</v>
      </c>
      <c r="S4089" s="12" t="s">
        <v>8316</v>
      </c>
      <c r="T4089" t="s">
        <v>8317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7">
        <v>2000</v>
      </c>
      <c r="E4090">
        <v>216</v>
      </c>
      <c r="F4090" t="s">
        <v>8221</v>
      </c>
      <c r="G4090" t="s">
        <v>8225</v>
      </c>
      <c r="H4090" t="s">
        <v>8247</v>
      </c>
      <c r="I4090" s="9">
        <v>1421403960</v>
      </c>
      <c r="J4090">
        <v>1418827324</v>
      </c>
      <c r="K4090" t="b">
        <v>0</v>
      </c>
      <c r="L4090">
        <v>3</v>
      </c>
      <c r="M4090" t="b">
        <v>0</v>
      </c>
      <c r="N4090" s="11">
        <f t="shared" si="254"/>
        <v>10.8</v>
      </c>
      <c r="O4090" s="22">
        <f t="shared" si="252"/>
        <v>41990.612546296295</v>
      </c>
      <c r="P4090" s="18">
        <f t="shared" si="253"/>
        <v>42020.434722222228</v>
      </c>
      <c r="Q4090" t="s">
        <v>8271</v>
      </c>
      <c r="R4090" s="7">
        <f t="shared" si="255"/>
        <v>72</v>
      </c>
      <c r="S4090" s="12" t="s">
        <v>8316</v>
      </c>
      <c r="T4090" t="s">
        <v>8317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7">
        <v>5000</v>
      </c>
      <c r="E4091">
        <v>240</v>
      </c>
      <c r="F4091" t="s">
        <v>8221</v>
      </c>
      <c r="G4091" t="s">
        <v>8224</v>
      </c>
      <c r="H4091" t="s">
        <v>8246</v>
      </c>
      <c r="I4091" s="9">
        <v>1433093700</v>
      </c>
      <c r="J4091">
        <v>1430242488</v>
      </c>
      <c r="K4091" t="b">
        <v>0</v>
      </c>
      <c r="L4091">
        <v>8</v>
      </c>
      <c r="M4091" t="b">
        <v>0</v>
      </c>
      <c r="N4091" s="11">
        <f t="shared" si="254"/>
        <v>4.8</v>
      </c>
      <c r="O4091" s="22">
        <f t="shared" si="252"/>
        <v>42122.732499999998</v>
      </c>
      <c r="P4091" s="18">
        <f t="shared" si="253"/>
        <v>42155.732638888891</v>
      </c>
      <c r="Q4091" t="s">
        <v>8271</v>
      </c>
      <c r="R4091" s="7">
        <f t="shared" si="255"/>
        <v>30</v>
      </c>
      <c r="S4091" s="12" t="s">
        <v>8316</v>
      </c>
      <c r="T4091" t="s">
        <v>8317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7">
        <v>1000</v>
      </c>
      <c r="E4092">
        <v>32</v>
      </c>
      <c r="F4092" t="s">
        <v>8221</v>
      </c>
      <c r="G4092" t="s">
        <v>8224</v>
      </c>
      <c r="H4092" t="s">
        <v>8246</v>
      </c>
      <c r="I4092" s="9">
        <v>1438959600</v>
      </c>
      <c r="J4092">
        <v>1437754137</v>
      </c>
      <c r="K4092" t="b">
        <v>0</v>
      </c>
      <c r="L4092">
        <v>3</v>
      </c>
      <c r="M4092" t="b">
        <v>0</v>
      </c>
      <c r="N4092" s="11">
        <f t="shared" si="254"/>
        <v>3.2</v>
      </c>
      <c r="O4092" s="22">
        <f t="shared" si="252"/>
        <v>42209.67288194444</v>
      </c>
      <c r="P4092" s="18">
        <f t="shared" si="253"/>
        <v>42223.625</v>
      </c>
      <c r="Q4092" t="s">
        <v>8271</v>
      </c>
      <c r="R4092" s="7">
        <f t="shared" si="255"/>
        <v>10.666666666666666</v>
      </c>
      <c r="S4092" s="12" t="s">
        <v>8316</v>
      </c>
      <c r="T4092" t="s">
        <v>8317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7">
        <v>1600</v>
      </c>
      <c r="E4093">
        <v>204</v>
      </c>
      <c r="F4093" t="s">
        <v>8221</v>
      </c>
      <c r="G4093" t="s">
        <v>8224</v>
      </c>
      <c r="H4093" t="s">
        <v>8246</v>
      </c>
      <c r="I4093" s="9">
        <v>1421410151</v>
      </c>
      <c r="J4093">
        <v>1418818151</v>
      </c>
      <c r="K4093" t="b">
        <v>0</v>
      </c>
      <c r="L4093">
        <v>8</v>
      </c>
      <c r="M4093" t="b">
        <v>0</v>
      </c>
      <c r="N4093" s="11">
        <f t="shared" si="254"/>
        <v>12.75</v>
      </c>
      <c r="O4093" s="22">
        <f t="shared" si="252"/>
        <v>41990.506377314814</v>
      </c>
      <c r="P4093" s="18">
        <f t="shared" si="253"/>
        <v>42020.506377314814</v>
      </c>
      <c r="Q4093" t="s">
        <v>8271</v>
      </c>
      <c r="R4093" s="7">
        <f t="shared" si="255"/>
        <v>25.5</v>
      </c>
      <c r="S4093" s="12" t="s">
        <v>8316</v>
      </c>
      <c r="T4093" t="s">
        <v>8317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7">
        <v>110000</v>
      </c>
      <c r="E4094">
        <v>20</v>
      </c>
      <c r="F4094" t="s">
        <v>8221</v>
      </c>
      <c r="G4094" t="s">
        <v>8224</v>
      </c>
      <c r="H4094" t="s">
        <v>8246</v>
      </c>
      <c r="I4094" s="9">
        <v>1428205247</v>
      </c>
      <c r="J4094">
        <v>1423024847</v>
      </c>
      <c r="K4094" t="b">
        <v>0</v>
      </c>
      <c r="L4094">
        <v>1</v>
      </c>
      <c r="M4094" t="b">
        <v>0</v>
      </c>
      <c r="N4094" s="11">
        <f t="shared" si="254"/>
        <v>1.8181818181818181E-2</v>
      </c>
      <c r="O4094" s="22">
        <f t="shared" si="252"/>
        <v>42039.194988425923</v>
      </c>
      <c r="P4094" s="18">
        <f t="shared" si="253"/>
        <v>42099.153321759266</v>
      </c>
      <c r="Q4094" t="s">
        <v>8271</v>
      </c>
      <c r="R4094" s="7">
        <f t="shared" si="255"/>
        <v>20</v>
      </c>
      <c r="S4094" s="12" t="s">
        <v>8316</v>
      </c>
      <c r="T4094" t="s">
        <v>8317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7">
        <v>2500</v>
      </c>
      <c r="E4095">
        <v>60</v>
      </c>
      <c r="F4095" t="s">
        <v>8221</v>
      </c>
      <c r="G4095" t="s">
        <v>8225</v>
      </c>
      <c r="H4095" t="s">
        <v>8247</v>
      </c>
      <c r="I4095" s="9">
        <v>1440272093</v>
      </c>
      <c r="J4095">
        <v>1435088093</v>
      </c>
      <c r="K4095" t="b">
        <v>0</v>
      </c>
      <c r="L4095">
        <v>4</v>
      </c>
      <c r="M4095" t="b">
        <v>0</v>
      </c>
      <c r="N4095" s="11">
        <f t="shared" si="254"/>
        <v>2.4</v>
      </c>
      <c r="O4095" s="22">
        <f t="shared" si="252"/>
        <v>42178.815891203703</v>
      </c>
      <c r="P4095" s="18">
        <f t="shared" si="253"/>
        <v>42238.815891203703</v>
      </c>
      <c r="Q4095" t="s">
        <v>8271</v>
      </c>
      <c r="R4095" s="7">
        <f t="shared" si="255"/>
        <v>15</v>
      </c>
      <c r="S4095" s="12" t="s">
        <v>8316</v>
      </c>
      <c r="T4095" t="s">
        <v>8317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7">
        <v>2000</v>
      </c>
      <c r="E4096">
        <v>730</v>
      </c>
      <c r="F4096" t="s">
        <v>8221</v>
      </c>
      <c r="G4096" t="s">
        <v>8224</v>
      </c>
      <c r="H4096" t="s">
        <v>8246</v>
      </c>
      <c r="I4096" s="9">
        <v>1413953940</v>
      </c>
      <c r="J4096">
        <v>1410141900</v>
      </c>
      <c r="K4096" t="b">
        <v>0</v>
      </c>
      <c r="L4096">
        <v>8</v>
      </c>
      <c r="M4096" t="b">
        <v>0</v>
      </c>
      <c r="N4096" s="11">
        <f t="shared" si="254"/>
        <v>36.5</v>
      </c>
      <c r="O4096" s="22">
        <f t="shared" si="252"/>
        <v>41890.086805555555</v>
      </c>
      <c r="P4096" s="18">
        <f t="shared" si="253"/>
        <v>41934.207638888889</v>
      </c>
      <c r="Q4096" t="s">
        <v>8271</v>
      </c>
      <c r="R4096" s="7">
        <f t="shared" si="255"/>
        <v>91.25</v>
      </c>
      <c r="S4096" s="12" t="s">
        <v>8316</v>
      </c>
      <c r="T4096" t="s">
        <v>8317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7">
        <v>30000</v>
      </c>
      <c r="E4097">
        <v>800</v>
      </c>
      <c r="F4097" t="s">
        <v>8221</v>
      </c>
      <c r="G4097" t="s">
        <v>8238</v>
      </c>
      <c r="H4097" t="s">
        <v>8256</v>
      </c>
      <c r="I4097" s="9">
        <v>1482108350</v>
      </c>
      <c r="J4097">
        <v>1479516350</v>
      </c>
      <c r="K4097" t="b">
        <v>0</v>
      </c>
      <c r="L4097">
        <v>1</v>
      </c>
      <c r="M4097" t="b">
        <v>0</v>
      </c>
      <c r="N4097" s="11">
        <f t="shared" si="254"/>
        <v>2.666666666666667</v>
      </c>
      <c r="O4097" s="22">
        <f t="shared" si="252"/>
        <v>42693.031828703708</v>
      </c>
      <c r="P4097" s="18">
        <f t="shared" si="253"/>
        <v>42723.031828703708</v>
      </c>
      <c r="Q4097" t="s">
        <v>8271</v>
      </c>
      <c r="R4097" s="7">
        <f t="shared" si="255"/>
        <v>800</v>
      </c>
      <c r="S4097" s="12" t="s">
        <v>8316</v>
      </c>
      <c r="T4097" t="s">
        <v>8317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7">
        <v>3500</v>
      </c>
      <c r="E4098">
        <v>400</v>
      </c>
      <c r="F4098" t="s">
        <v>8221</v>
      </c>
      <c r="G4098" t="s">
        <v>8225</v>
      </c>
      <c r="H4098" t="s">
        <v>8247</v>
      </c>
      <c r="I4098" s="9">
        <v>1488271860</v>
      </c>
      <c r="J4098">
        <v>1484484219</v>
      </c>
      <c r="K4098" t="b">
        <v>0</v>
      </c>
      <c r="L4098">
        <v>5</v>
      </c>
      <c r="M4098" t="b">
        <v>0</v>
      </c>
      <c r="N4098" s="11">
        <f t="shared" si="254"/>
        <v>11.428571428571429</v>
      </c>
      <c r="O4098" s="22">
        <f t="shared" ref="O4098:O4115" si="256">(((J4098/60)/60)/24)+DATE(1970,1,1)</f>
        <v>42750.530312499999</v>
      </c>
      <c r="P4098" s="18">
        <f t="shared" ref="P4098:P4115" si="257">(((I4098/60)/60)/24)+DATE(1970,1,1)</f>
        <v>42794.368749999994</v>
      </c>
      <c r="Q4098" t="s">
        <v>8271</v>
      </c>
      <c r="R4098" s="7">
        <f t="shared" si="255"/>
        <v>80</v>
      </c>
      <c r="S4098" s="12" t="s">
        <v>8316</v>
      </c>
      <c r="T4098" t="s">
        <v>8317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7">
        <v>10000</v>
      </c>
      <c r="E4099">
        <v>0</v>
      </c>
      <c r="F4099" t="s">
        <v>8221</v>
      </c>
      <c r="G4099" t="s">
        <v>8225</v>
      </c>
      <c r="H4099" t="s">
        <v>8247</v>
      </c>
      <c r="I4099" s="9">
        <v>1454284500</v>
      </c>
      <c r="J4099">
        <v>1449431237</v>
      </c>
      <c r="K4099" t="b">
        <v>0</v>
      </c>
      <c r="L4099">
        <v>0</v>
      </c>
      <c r="M4099" t="b">
        <v>0</v>
      </c>
      <c r="N4099" s="11">
        <f t="shared" ref="N4099:N4115" si="258">E4099/D4099*100</f>
        <v>0</v>
      </c>
      <c r="O4099" s="22">
        <f t="shared" si="256"/>
        <v>42344.824502314819</v>
      </c>
      <c r="P4099" s="18">
        <f t="shared" si="257"/>
        <v>42400.996527777781</v>
      </c>
      <c r="Q4099" t="s">
        <v>8271</v>
      </c>
      <c r="R4099" s="7" t="e">
        <f t="shared" ref="R4099:R4115" si="259">E4099/L4099</f>
        <v>#DIV/0!</v>
      </c>
      <c r="S4099" s="12" t="s">
        <v>8316</v>
      </c>
      <c r="T4099" t="s">
        <v>8317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7">
        <v>75000</v>
      </c>
      <c r="E4100">
        <v>0</v>
      </c>
      <c r="F4100" t="s">
        <v>8221</v>
      </c>
      <c r="G4100" t="s">
        <v>8224</v>
      </c>
      <c r="H4100" t="s">
        <v>8246</v>
      </c>
      <c r="I4100" s="9">
        <v>1465060797</v>
      </c>
      <c r="J4100">
        <v>1462468797</v>
      </c>
      <c r="K4100" t="b">
        <v>0</v>
      </c>
      <c r="L4100">
        <v>0</v>
      </c>
      <c r="M4100" t="b">
        <v>0</v>
      </c>
      <c r="N4100" s="11">
        <f t="shared" si="258"/>
        <v>0</v>
      </c>
      <c r="O4100" s="22">
        <f t="shared" si="256"/>
        <v>42495.722187499996</v>
      </c>
      <c r="P4100" s="18">
        <f t="shared" si="257"/>
        <v>42525.722187499996</v>
      </c>
      <c r="Q4100" t="s">
        <v>8271</v>
      </c>
      <c r="R4100" s="7" t="e">
        <f t="shared" si="259"/>
        <v>#DIV/0!</v>
      </c>
      <c r="S4100" s="12" t="s">
        <v>8316</v>
      </c>
      <c r="T4100" t="s">
        <v>8317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7">
        <v>4500</v>
      </c>
      <c r="E4101">
        <v>50</v>
      </c>
      <c r="F4101" t="s">
        <v>8221</v>
      </c>
      <c r="G4101" t="s">
        <v>8224</v>
      </c>
      <c r="H4101" t="s">
        <v>8246</v>
      </c>
      <c r="I4101" s="9">
        <v>1472847873</v>
      </c>
      <c r="J4101">
        <v>1468959873</v>
      </c>
      <c r="K4101" t="b">
        <v>0</v>
      </c>
      <c r="L4101">
        <v>1</v>
      </c>
      <c r="M4101" t="b">
        <v>0</v>
      </c>
      <c r="N4101" s="11">
        <f t="shared" si="258"/>
        <v>1.1111111111111112</v>
      </c>
      <c r="O4101" s="22">
        <f t="shared" si="256"/>
        <v>42570.850381944445</v>
      </c>
      <c r="P4101" s="18">
        <f t="shared" si="257"/>
        <v>42615.850381944445</v>
      </c>
      <c r="Q4101" t="s">
        <v>8271</v>
      </c>
      <c r="R4101" s="7">
        <f t="shared" si="259"/>
        <v>50</v>
      </c>
      <c r="S4101" s="12" t="s">
        <v>8316</v>
      </c>
      <c r="T4101" t="s">
        <v>8317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7">
        <v>270</v>
      </c>
      <c r="E4102">
        <v>0</v>
      </c>
      <c r="F4102" t="s">
        <v>8221</v>
      </c>
      <c r="G4102" t="s">
        <v>8224</v>
      </c>
      <c r="H4102" t="s">
        <v>8246</v>
      </c>
      <c r="I4102" s="9">
        <v>1414205990</v>
      </c>
      <c r="J4102">
        <v>1413341990</v>
      </c>
      <c r="K4102" t="b">
        <v>0</v>
      </c>
      <c r="L4102">
        <v>0</v>
      </c>
      <c r="M4102" t="b">
        <v>0</v>
      </c>
      <c r="N4102" s="11">
        <f t="shared" si="258"/>
        <v>0</v>
      </c>
      <c r="O4102" s="22">
        <f t="shared" si="256"/>
        <v>41927.124884259261</v>
      </c>
      <c r="P4102" s="18">
        <f t="shared" si="257"/>
        <v>41937.124884259261</v>
      </c>
      <c r="Q4102" t="s">
        <v>8271</v>
      </c>
      <c r="R4102" s="7" t="e">
        <f t="shared" si="259"/>
        <v>#DIV/0!</v>
      </c>
      <c r="S4102" s="12" t="s">
        <v>8316</v>
      </c>
      <c r="T4102" t="s">
        <v>8317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7">
        <v>600</v>
      </c>
      <c r="E4103">
        <v>0</v>
      </c>
      <c r="F4103" t="s">
        <v>8221</v>
      </c>
      <c r="G4103" t="s">
        <v>8224</v>
      </c>
      <c r="H4103" t="s">
        <v>8246</v>
      </c>
      <c r="I4103" s="9">
        <v>1485380482</v>
      </c>
      <c r="J4103">
        <v>1482788482</v>
      </c>
      <c r="K4103" t="b">
        <v>0</v>
      </c>
      <c r="L4103">
        <v>0</v>
      </c>
      <c r="M4103" t="b">
        <v>0</v>
      </c>
      <c r="N4103" s="11">
        <f t="shared" si="258"/>
        <v>0</v>
      </c>
      <c r="O4103" s="22">
        <f t="shared" si="256"/>
        <v>42730.903726851851</v>
      </c>
      <c r="P4103" s="18">
        <f t="shared" si="257"/>
        <v>42760.903726851851</v>
      </c>
      <c r="Q4103" t="s">
        <v>8271</v>
      </c>
      <c r="R4103" s="7" t="e">
        <f t="shared" si="259"/>
        <v>#DIV/0!</v>
      </c>
      <c r="S4103" s="12" t="s">
        <v>8316</v>
      </c>
      <c r="T4103" t="s">
        <v>8317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7">
        <v>500</v>
      </c>
      <c r="E4104">
        <v>137</v>
      </c>
      <c r="F4104" t="s">
        <v>8221</v>
      </c>
      <c r="G4104" t="s">
        <v>8224</v>
      </c>
      <c r="H4104" t="s">
        <v>8246</v>
      </c>
      <c r="I4104" s="9">
        <v>1463343673</v>
      </c>
      <c r="J4104">
        <v>1460751673</v>
      </c>
      <c r="K4104" t="b">
        <v>0</v>
      </c>
      <c r="L4104">
        <v>6</v>
      </c>
      <c r="M4104" t="b">
        <v>0</v>
      </c>
      <c r="N4104" s="11">
        <f t="shared" si="258"/>
        <v>27.400000000000002</v>
      </c>
      <c r="O4104" s="22">
        <f t="shared" si="256"/>
        <v>42475.848067129627</v>
      </c>
      <c r="P4104" s="18">
        <f t="shared" si="257"/>
        <v>42505.848067129627</v>
      </c>
      <c r="Q4104" t="s">
        <v>8271</v>
      </c>
      <c r="R4104" s="7">
        <f t="shared" si="259"/>
        <v>22.833333333333332</v>
      </c>
      <c r="S4104" s="12" t="s">
        <v>8316</v>
      </c>
      <c r="T4104" t="s">
        <v>8317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7">
        <v>1000</v>
      </c>
      <c r="E4105">
        <v>100</v>
      </c>
      <c r="F4105" t="s">
        <v>8221</v>
      </c>
      <c r="G4105" t="s">
        <v>8224</v>
      </c>
      <c r="H4105" t="s">
        <v>8246</v>
      </c>
      <c r="I4105" s="9">
        <v>1440613920</v>
      </c>
      <c r="J4105">
        <v>1435953566</v>
      </c>
      <c r="K4105" t="b">
        <v>0</v>
      </c>
      <c r="L4105">
        <v>6</v>
      </c>
      <c r="M4105" t="b">
        <v>0</v>
      </c>
      <c r="N4105" s="11">
        <f t="shared" si="258"/>
        <v>10</v>
      </c>
      <c r="O4105" s="22">
        <f t="shared" si="256"/>
        <v>42188.83293981482</v>
      </c>
      <c r="P4105" s="18">
        <f t="shared" si="257"/>
        <v>42242.772222222222</v>
      </c>
      <c r="Q4105" t="s">
        <v>8271</v>
      </c>
      <c r="R4105" s="7">
        <f t="shared" si="259"/>
        <v>16.666666666666668</v>
      </c>
      <c r="S4105" s="12" t="s">
        <v>8316</v>
      </c>
      <c r="T4105" t="s">
        <v>8317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7">
        <v>3000</v>
      </c>
      <c r="E4106">
        <v>641</v>
      </c>
      <c r="F4106" t="s">
        <v>8221</v>
      </c>
      <c r="G4106" t="s">
        <v>8226</v>
      </c>
      <c r="H4106" t="s">
        <v>8248</v>
      </c>
      <c r="I4106" s="9">
        <v>1477550434</v>
      </c>
      <c r="J4106">
        <v>1474958434</v>
      </c>
      <c r="K4106" t="b">
        <v>0</v>
      </c>
      <c r="L4106">
        <v>14</v>
      </c>
      <c r="M4106" t="b">
        <v>0</v>
      </c>
      <c r="N4106" s="11">
        <f t="shared" si="258"/>
        <v>21.366666666666667</v>
      </c>
      <c r="O4106" s="22">
        <f t="shared" si="256"/>
        <v>42640.278171296297</v>
      </c>
      <c r="P4106" s="18">
        <f t="shared" si="257"/>
        <v>42670.278171296297</v>
      </c>
      <c r="Q4106" t="s">
        <v>8271</v>
      </c>
      <c r="R4106" s="7">
        <f t="shared" si="259"/>
        <v>45.785714285714285</v>
      </c>
      <c r="S4106" s="12" t="s">
        <v>8316</v>
      </c>
      <c r="T4106" t="s">
        <v>8317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9">
        <v>1482711309</v>
      </c>
      <c r="J4107">
        <v>1479860109</v>
      </c>
      <c r="K4107" t="b">
        <v>0</v>
      </c>
      <c r="L4107">
        <v>6</v>
      </c>
      <c r="M4107" t="b">
        <v>0</v>
      </c>
      <c r="N4107" s="11">
        <f t="shared" si="258"/>
        <v>6.9696969696969706</v>
      </c>
      <c r="O4107" s="22">
        <f t="shared" si="256"/>
        <v>42697.010520833333</v>
      </c>
      <c r="P4107" s="18">
        <f t="shared" si="257"/>
        <v>42730.010520833333</v>
      </c>
      <c r="Q4107" t="s">
        <v>8271</v>
      </c>
      <c r="R4107" s="7">
        <f t="shared" si="259"/>
        <v>383.33333333333331</v>
      </c>
      <c r="S4107" s="12" t="s">
        <v>8316</v>
      </c>
      <c r="T4107" t="s">
        <v>8317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7">
        <v>5000</v>
      </c>
      <c r="E4108">
        <v>3530</v>
      </c>
      <c r="F4108" t="s">
        <v>8221</v>
      </c>
      <c r="G4108" t="s">
        <v>8224</v>
      </c>
      <c r="H4108" t="s">
        <v>8246</v>
      </c>
      <c r="I4108" s="9">
        <v>1427936400</v>
      </c>
      <c r="J4108">
        <v>1424221866</v>
      </c>
      <c r="K4108" t="b">
        <v>0</v>
      </c>
      <c r="L4108">
        <v>33</v>
      </c>
      <c r="M4108" t="b">
        <v>0</v>
      </c>
      <c r="N4108" s="11">
        <f t="shared" si="258"/>
        <v>70.599999999999994</v>
      </c>
      <c r="O4108" s="22">
        <f t="shared" si="256"/>
        <v>42053.049375000002</v>
      </c>
      <c r="P4108" s="18">
        <f t="shared" si="257"/>
        <v>42096.041666666672</v>
      </c>
      <c r="Q4108" t="s">
        <v>8271</v>
      </c>
      <c r="R4108" s="7">
        <f t="shared" si="259"/>
        <v>106.96969696969697</v>
      </c>
      <c r="S4108" s="12" t="s">
        <v>8316</v>
      </c>
      <c r="T4108" t="s">
        <v>8317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7">
        <v>2000</v>
      </c>
      <c r="E4109">
        <v>41</v>
      </c>
      <c r="F4109" t="s">
        <v>8221</v>
      </c>
      <c r="G4109" t="s">
        <v>8224</v>
      </c>
      <c r="H4109" t="s">
        <v>8246</v>
      </c>
      <c r="I4109" s="9">
        <v>1411596001</v>
      </c>
      <c r="J4109">
        <v>1409608801</v>
      </c>
      <c r="K4109" t="b">
        <v>0</v>
      </c>
      <c r="L4109">
        <v>4</v>
      </c>
      <c r="M4109" t="b">
        <v>0</v>
      </c>
      <c r="N4109" s="11">
        <f t="shared" si="258"/>
        <v>2.0500000000000003</v>
      </c>
      <c r="O4109" s="22">
        <f t="shared" si="256"/>
        <v>41883.916678240741</v>
      </c>
      <c r="P4109" s="18">
        <f t="shared" si="257"/>
        <v>41906.916678240741</v>
      </c>
      <c r="Q4109" t="s">
        <v>8271</v>
      </c>
      <c r="R4109" s="7">
        <f t="shared" si="259"/>
        <v>10.25</v>
      </c>
      <c r="S4109" s="12" t="s">
        <v>8316</v>
      </c>
      <c r="T4109" t="s">
        <v>8317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7">
        <v>3000</v>
      </c>
      <c r="E4110">
        <v>59</v>
      </c>
      <c r="F4110" t="s">
        <v>8221</v>
      </c>
      <c r="G4110" t="s">
        <v>8224</v>
      </c>
      <c r="H4110" t="s">
        <v>8246</v>
      </c>
      <c r="I4110" s="9">
        <v>1488517200</v>
      </c>
      <c r="J4110">
        <v>1485909937</v>
      </c>
      <c r="K4110" t="b">
        <v>0</v>
      </c>
      <c r="L4110">
        <v>1</v>
      </c>
      <c r="M4110" t="b">
        <v>0</v>
      </c>
      <c r="N4110" s="11">
        <f t="shared" si="258"/>
        <v>1.9666666666666666</v>
      </c>
      <c r="O4110" s="22">
        <f t="shared" si="256"/>
        <v>42767.031678240746</v>
      </c>
      <c r="P4110" s="18">
        <f t="shared" si="257"/>
        <v>42797.208333333328</v>
      </c>
      <c r="Q4110" t="s">
        <v>8271</v>
      </c>
      <c r="R4110" s="7">
        <f t="shared" si="259"/>
        <v>59</v>
      </c>
      <c r="S4110" s="12" t="s">
        <v>8316</v>
      </c>
      <c r="T4110" t="s">
        <v>8317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7">
        <v>500</v>
      </c>
      <c r="E4111">
        <v>0</v>
      </c>
      <c r="F4111" t="s">
        <v>8221</v>
      </c>
      <c r="G4111" t="s">
        <v>8225</v>
      </c>
      <c r="H4111" t="s">
        <v>8247</v>
      </c>
      <c r="I4111" s="9">
        <v>1448805404</v>
      </c>
      <c r="J4111">
        <v>1446209804</v>
      </c>
      <c r="K4111" t="b">
        <v>0</v>
      </c>
      <c r="L4111">
        <v>0</v>
      </c>
      <c r="M4111" t="b">
        <v>0</v>
      </c>
      <c r="N4111" s="11">
        <f t="shared" si="258"/>
        <v>0</v>
      </c>
      <c r="O4111" s="22">
        <f t="shared" si="256"/>
        <v>42307.539398148147</v>
      </c>
      <c r="P4111" s="18">
        <f t="shared" si="257"/>
        <v>42337.581064814818</v>
      </c>
      <c r="Q4111" t="s">
        <v>8271</v>
      </c>
      <c r="R4111" s="7" t="e">
        <f t="shared" si="259"/>
        <v>#DIV/0!</v>
      </c>
      <c r="S4111" s="12" t="s">
        <v>8316</v>
      </c>
      <c r="T4111" t="s">
        <v>8317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7">
        <v>300</v>
      </c>
      <c r="E4112">
        <v>86</v>
      </c>
      <c r="F4112" t="s">
        <v>8221</v>
      </c>
      <c r="G4112" t="s">
        <v>8225</v>
      </c>
      <c r="H4112" t="s">
        <v>8247</v>
      </c>
      <c r="I4112" s="9">
        <v>1469113351</v>
      </c>
      <c r="J4112">
        <v>1463929351</v>
      </c>
      <c r="K4112" t="b">
        <v>0</v>
      </c>
      <c r="L4112">
        <v>6</v>
      </c>
      <c r="M4112" t="b">
        <v>0</v>
      </c>
      <c r="N4112" s="11">
        <f t="shared" si="258"/>
        <v>28.666666666666668</v>
      </c>
      <c r="O4112" s="22">
        <f t="shared" si="256"/>
        <v>42512.626747685179</v>
      </c>
      <c r="P4112" s="18">
        <f t="shared" si="257"/>
        <v>42572.626747685179</v>
      </c>
      <c r="Q4112" t="s">
        <v>8271</v>
      </c>
      <c r="R4112" s="7">
        <f t="shared" si="259"/>
        <v>14.333333333333334</v>
      </c>
      <c r="S4112" s="12" t="s">
        <v>8316</v>
      </c>
      <c r="T4112" t="s">
        <v>8317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7">
        <v>3000</v>
      </c>
      <c r="E4113">
        <v>94</v>
      </c>
      <c r="F4113" t="s">
        <v>8221</v>
      </c>
      <c r="G4113" t="s">
        <v>8224</v>
      </c>
      <c r="H4113" t="s">
        <v>8246</v>
      </c>
      <c r="I4113" s="9">
        <v>1424747740</v>
      </c>
      <c r="J4113">
        <v>1422155740</v>
      </c>
      <c r="K4113" t="b">
        <v>0</v>
      </c>
      <c r="L4113">
        <v>6</v>
      </c>
      <c r="M4113" t="b">
        <v>0</v>
      </c>
      <c r="N4113" s="11">
        <f t="shared" si="258"/>
        <v>3.1333333333333333</v>
      </c>
      <c r="O4113" s="22">
        <f t="shared" si="256"/>
        <v>42029.135879629626</v>
      </c>
      <c r="P4113" s="18">
        <f t="shared" si="257"/>
        <v>42059.135879629626</v>
      </c>
      <c r="Q4113" t="s">
        <v>8271</v>
      </c>
      <c r="R4113" s="7">
        <f t="shared" si="259"/>
        <v>15.666666666666666</v>
      </c>
      <c r="S4113" s="12" t="s">
        <v>8316</v>
      </c>
      <c r="T4113" t="s">
        <v>8317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7">
        <v>2500</v>
      </c>
      <c r="E4114">
        <v>1</v>
      </c>
      <c r="F4114" t="s">
        <v>8221</v>
      </c>
      <c r="G4114" t="s">
        <v>8241</v>
      </c>
      <c r="H4114" t="s">
        <v>8249</v>
      </c>
      <c r="I4114" s="9">
        <v>1456617600</v>
      </c>
      <c r="J4114">
        <v>1454280186</v>
      </c>
      <c r="K4114" t="b">
        <v>0</v>
      </c>
      <c r="L4114">
        <v>1</v>
      </c>
      <c r="M4114" t="b">
        <v>0</v>
      </c>
      <c r="N4114" s="11">
        <f t="shared" si="258"/>
        <v>0.04</v>
      </c>
      <c r="O4114" s="22">
        <f t="shared" si="256"/>
        <v>42400.946597222224</v>
      </c>
      <c r="P4114" s="18">
        <f t="shared" si="257"/>
        <v>42428</v>
      </c>
      <c r="Q4114" t="s">
        <v>8271</v>
      </c>
      <c r="R4114" s="7">
        <f t="shared" si="259"/>
        <v>1</v>
      </c>
      <c r="S4114" s="12" t="s">
        <v>8316</v>
      </c>
      <c r="T4114" t="s">
        <v>8317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7">
        <v>1500</v>
      </c>
      <c r="E4115">
        <v>3</v>
      </c>
      <c r="F4115" t="s">
        <v>8221</v>
      </c>
      <c r="G4115" t="s">
        <v>8224</v>
      </c>
      <c r="H4115" t="s">
        <v>8246</v>
      </c>
      <c r="I4115" s="9">
        <v>1452234840</v>
      </c>
      <c r="J4115">
        <v>1450619123</v>
      </c>
      <c r="K4115" t="b">
        <v>0</v>
      </c>
      <c r="L4115">
        <v>3</v>
      </c>
      <c r="M4115" t="b">
        <v>0</v>
      </c>
      <c r="N4115" s="11">
        <f t="shared" si="258"/>
        <v>0.2</v>
      </c>
      <c r="O4115" s="22">
        <f t="shared" si="256"/>
        <v>42358.573182870372</v>
      </c>
      <c r="P4115" s="18">
        <f t="shared" si="257"/>
        <v>42377.273611111115</v>
      </c>
      <c r="Q4115" t="s">
        <v>8271</v>
      </c>
      <c r="R4115" s="7">
        <f t="shared" si="259"/>
        <v>1</v>
      </c>
      <c r="S4115" s="12" t="s">
        <v>8316</v>
      </c>
      <c r="T4115" t="s">
        <v>8317</v>
      </c>
    </row>
  </sheetData>
  <conditionalFormatting sqref="F1:F1048576">
    <cfRule type="cellIs" dxfId="3" priority="4" operator="equal">
      <formula>"canceled"</formula>
    </cfRule>
    <cfRule type="cellIs" dxfId="2" priority="5" operator="equal">
      <formula>"live"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F42025"/>
        <color rgb="FF2FA335"/>
        <color rgb="FF184DE2"/>
      </colorScale>
    </cfRule>
    <cfRule type="colorScale" priority="2">
      <colorScale>
        <cfvo type="min"/>
        <cfvo type="percentile" val="50"/>
        <cfvo type="max"/>
        <color rgb="FFFF0000"/>
        <color rgb="FF00B050"/>
        <color rgb="FF184DE2"/>
      </colorScale>
    </cfRule>
    <cfRule type="colorScale" priority="3">
      <colorScale>
        <cfvo type="min"/>
        <cfvo type="percentile" val="100"/>
        <cfvo type="max"/>
        <color rgb="FFF42025"/>
        <color rgb="FF2FA335"/>
        <color rgb="FF184DE2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2079-96CB-41DA-B4EC-CD348FB7E9E6}">
  <sheetPr>
    <tabColor rgb="FF7030A0"/>
  </sheetPr>
  <dimension ref="A1:H13"/>
  <sheetViews>
    <sheetView workbookViewId="0">
      <selection activeCell="I18" sqref="I18"/>
    </sheetView>
  </sheetViews>
  <sheetFormatPr defaultRowHeight="14.5" x14ac:dyDescent="0.35"/>
  <cols>
    <col min="1" max="5" width="17.1796875" customWidth="1"/>
    <col min="6" max="8" width="17.1796875" style="29" customWidth="1"/>
    <col min="9" max="9" width="25.81640625" customWidth="1"/>
  </cols>
  <sheetData>
    <row r="1" spans="1:8" x14ac:dyDescent="0.35">
      <c r="A1" s="1" t="s">
        <v>8415</v>
      </c>
      <c r="B1" s="20" t="s">
        <v>8383</v>
      </c>
      <c r="C1" s="20" t="s">
        <v>8384</v>
      </c>
      <c r="D1" s="20" t="s">
        <v>8385</v>
      </c>
      <c r="E1" s="20" t="s">
        <v>8386</v>
      </c>
      <c r="F1" s="28" t="s">
        <v>8387</v>
      </c>
      <c r="G1" s="28" t="s">
        <v>8388</v>
      </c>
      <c r="H1" s="28" t="s">
        <v>8389</v>
      </c>
    </row>
    <row r="2" spans="1:8" x14ac:dyDescent="0.35">
      <c r="A2" t="s">
        <v>8416</v>
      </c>
      <c r="B2">
        <f>COUNTIFS(Kickstarter!F:F,"=successful",Kickstarter!D:D,"&lt;1000")</f>
        <v>322</v>
      </c>
      <c r="C2">
        <f>COUNTIFS(Kickstarter!F:F,"=failed",Kickstarter!D:D,"&lt;1000")</f>
        <v>113</v>
      </c>
      <c r="D2">
        <f>COUNTIFS(Kickstarter!F:F,"=canceled",Kickstarter!D:D,"&lt;1000")</f>
        <v>18</v>
      </c>
      <c r="E2">
        <f>B2+C2+D2</f>
        <v>453</v>
      </c>
      <c r="F2" s="29">
        <f>B2/$E2</f>
        <v>0.71081677704194257</v>
      </c>
      <c r="G2" s="29">
        <f>C2/$E2</f>
        <v>0.24944812362030905</v>
      </c>
      <c r="H2" s="29">
        <f>D2/$E2</f>
        <v>3.9735099337748346E-2</v>
      </c>
    </row>
    <row r="3" spans="1:8" x14ac:dyDescent="0.35">
      <c r="A3" t="s">
        <v>8390</v>
      </c>
      <c r="B3">
        <f>COUNTIFS(Kickstarter!F:F,"=successful",Kickstarter!D:D,"&gt;=1000",Kickstarter!D:D,"&lt;=4999")</f>
        <v>932</v>
      </c>
      <c r="C3">
        <f>COUNTIFS(Kickstarter!F:F,"=failed",Kickstarter!D:D,"&gt;=1000",Kickstarter!D:D,"&lt;=4999")</f>
        <v>420</v>
      </c>
      <c r="D3">
        <f>COUNTIFS(Kickstarter!F:F,"=canceled",Kickstarter!D:D,"&gt;=1000",Kickstarter!D:D,"&lt;=4999")</f>
        <v>60</v>
      </c>
      <c r="E3">
        <f t="shared" ref="E3:E13" si="0">B3+C3+D3</f>
        <v>1412</v>
      </c>
      <c r="F3" s="29">
        <f t="shared" ref="F3:F13" si="1">B3/$E3</f>
        <v>0.66005665722379603</v>
      </c>
      <c r="G3" s="29">
        <f t="shared" ref="G3:G13" si="2">C3/$E3</f>
        <v>0.29745042492917845</v>
      </c>
      <c r="H3" s="29">
        <f t="shared" ref="H3:H13" si="3">D3/$E3</f>
        <v>4.2492917847025496E-2</v>
      </c>
    </row>
    <row r="4" spans="1:8" x14ac:dyDescent="0.35">
      <c r="A4" t="s">
        <v>8391</v>
      </c>
      <c r="B4">
        <f>COUNTIFS(Kickstarter!F:F,"=successful",Kickstarter!D:D,"&gt;=5000",Kickstarter!D:D,"&lt;9999")</f>
        <v>380</v>
      </c>
      <c r="C4">
        <f>COUNTIFS(Kickstarter!F:F,"=failed",Kickstarter!D:D,"&gt;=5000",Kickstarter!D:D,"&lt;9999")</f>
        <v>282</v>
      </c>
      <c r="D4">
        <f>COUNTIFS(Kickstarter!F:F,"=canceled",Kickstarter!D:D,"&gt;=5000",Kickstarter!D:D,"&lt;=9999")</f>
        <v>52</v>
      </c>
      <c r="E4">
        <f t="shared" si="0"/>
        <v>714</v>
      </c>
      <c r="F4" s="29">
        <f t="shared" si="1"/>
        <v>0.53221288515406162</v>
      </c>
      <c r="G4" s="29">
        <f t="shared" si="2"/>
        <v>0.3949579831932773</v>
      </c>
      <c r="H4" s="29">
        <f t="shared" si="3"/>
        <v>7.2829131652661069E-2</v>
      </c>
    </row>
    <row r="5" spans="1:8" x14ac:dyDescent="0.35">
      <c r="A5" t="s">
        <v>8392</v>
      </c>
      <c r="B5">
        <f>COUNTIFS(Kickstarter!F:F,"=successful",Kickstarter!D:D,"&gt;=10000",Kickstarter!D:D,"&lt;=14999")</f>
        <v>168</v>
      </c>
      <c r="C5">
        <f>COUNTIFS(Kickstarter!F:F,"=failed",Kickstarter!D:D,"&gt;=10000",Kickstarter!D:D,"&lt;=14999")</f>
        <v>144</v>
      </c>
      <c r="D5">
        <f>COUNTIFS(Kickstarter!F:F,"=canceled",Kickstarter!D:D,"&gt;=10000",Kickstarter!D:D,"&lt;=14999")</f>
        <v>40</v>
      </c>
      <c r="E5">
        <f t="shared" si="0"/>
        <v>352</v>
      </c>
      <c r="F5" s="29">
        <f t="shared" si="1"/>
        <v>0.47727272727272729</v>
      </c>
      <c r="G5" s="29">
        <f t="shared" si="2"/>
        <v>0.40909090909090912</v>
      </c>
      <c r="H5" s="29">
        <f t="shared" si="3"/>
        <v>0.11363636363636363</v>
      </c>
    </row>
    <row r="6" spans="1:8" x14ac:dyDescent="0.35">
      <c r="A6" t="s">
        <v>8393</v>
      </c>
      <c r="B6">
        <f>COUNTIFS(Kickstarter!F:F,"=successful",Kickstarter!D:D,"&gt;=15000",Kickstarter!D:D,"&lt;=19999")</f>
        <v>94</v>
      </c>
      <c r="C6">
        <f>COUNTIFS(Kickstarter!F:F,"=failed",Kickstarter!D:D,"&gt;=15000",Kickstarter!D:D,"&lt;=19999")</f>
        <v>90</v>
      </c>
      <c r="D6">
        <f>COUNTIFS(Kickstarter!F:F,"=canceled",Kickstarter!D:D,"&gt;=15000",Kickstarter!D:D,"&lt;=19999")</f>
        <v>17</v>
      </c>
      <c r="E6">
        <f t="shared" si="0"/>
        <v>201</v>
      </c>
      <c r="F6" s="29">
        <f t="shared" si="1"/>
        <v>0.46766169154228854</v>
      </c>
      <c r="G6" s="29">
        <f t="shared" si="2"/>
        <v>0.44776119402985076</v>
      </c>
      <c r="H6" s="29">
        <f t="shared" si="3"/>
        <v>8.45771144278607E-2</v>
      </c>
    </row>
    <row r="7" spans="1:8" x14ac:dyDescent="0.35">
      <c r="A7" t="s">
        <v>8394</v>
      </c>
      <c r="B7">
        <f>COUNTIFS(Kickstarter!F:F,"=successful",Kickstarter!D:D,"&gt;=20000",Kickstarter!D:D,"&lt;=24999")</f>
        <v>62</v>
      </c>
      <c r="C7">
        <f>COUNTIFS(Kickstarter!F:F,"=failed",Kickstarter!D:D,"&gt;=20000",Kickstarter!D:D,"&lt;=24999")</f>
        <v>72</v>
      </c>
      <c r="D7">
        <f>COUNTIFS(Kickstarter!F:F,"=canceled",Kickstarter!D:D,"&gt;=20000",Kickstarter!D:D,"&lt;=24999")</f>
        <v>14</v>
      </c>
      <c r="E7">
        <f t="shared" si="0"/>
        <v>148</v>
      </c>
      <c r="F7" s="29">
        <f t="shared" si="1"/>
        <v>0.41891891891891891</v>
      </c>
      <c r="G7" s="29">
        <f t="shared" si="2"/>
        <v>0.48648648648648651</v>
      </c>
      <c r="H7" s="29">
        <f t="shared" si="3"/>
        <v>9.45945945945946E-2</v>
      </c>
    </row>
    <row r="8" spans="1:8" x14ac:dyDescent="0.35">
      <c r="A8" t="s">
        <v>8395</v>
      </c>
      <c r="B8">
        <f>COUNTIFS(Kickstarter!F:F,"=successful",Kickstarter!D:D,"&gt;=25000",Kickstarter!D:D,"&lt;=29999")</f>
        <v>55</v>
      </c>
      <c r="C8">
        <f>COUNTIFS(Kickstarter!F:F,"=failed",Kickstarter!D:D,"&gt;=25000",Kickstarter!D:D,"&lt;=29999")</f>
        <v>64</v>
      </c>
      <c r="D8">
        <f>COUNTIFS(Kickstarter!F:F,"=canceled",Kickstarter!D:D,"&gt;=25000",Kickstarter!D:D,"&lt;=29999")</f>
        <v>18</v>
      </c>
      <c r="E8">
        <f t="shared" si="0"/>
        <v>137</v>
      </c>
      <c r="F8" s="29">
        <f t="shared" si="1"/>
        <v>0.40145985401459855</v>
      </c>
      <c r="G8" s="29">
        <f t="shared" si="2"/>
        <v>0.46715328467153283</v>
      </c>
      <c r="H8" s="29">
        <f t="shared" si="3"/>
        <v>0.13138686131386862</v>
      </c>
    </row>
    <row r="9" spans="1:8" x14ac:dyDescent="0.35">
      <c r="A9" t="s">
        <v>8396</v>
      </c>
      <c r="B9">
        <f>COUNTIFS(Kickstarter!F:F,"=successful",Kickstarter!D:D,"&gt;=30000",Kickstarter!D:D,"&lt;=34999")</f>
        <v>32</v>
      </c>
      <c r="C9">
        <f>COUNTIFS(Kickstarter!F:F,"=failed",Kickstarter!D:D,"&gt;=30000",Kickstarter!D:D,"&lt;=34999")</f>
        <v>37</v>
      </c>
      <c r="D9">
        <f>COUNTIFS(Kickstarter!F:F,"=canceled",Kickstarter!D:D,"&gt;=30000",Kickstarter!D:D,"&lt;=34999")</f>
        <v>13</v>
      </c>
      <c r="E9">
        <f t="shared" si="0"/>
        <v>82</v>
      </c>
      <c r="F9" s="29">
        <f t="shared" si="1"/>
        <v>0.3902439024390244</v>
      </c>
      <c r="G9" s="29">
        <f t="shared" si="2"/>
        <v>0.45121951219512196</v>
      </c>
      <c r="H9" s="29">
        <f t="shared" si="3"/>
        <v>0.15853658536585366</v>
      </c>
    </row>
    <row r="10" spans="1:8" x14ac:dyDescent="0.35">
      <c r="A10" t="s">
        <v>8397</v>
      </c>
      <c r="B10">
        <f>COUNTIFS(Kickstarter!F:F,"=successful",Kickstarter!D:D,"&gt;=35000",Kickstarter!D:D,"&lt;=39999")</f>
        <v>26</v>
      </c>
      <c r="C10">
        <f>COUNTIFS(Kickstarter!F:F,"=failed",Kickstarter!D:D,"&gt;=35000",Kickstarter!D:D,"&lt;=39999")</f>
        <v>22</v>
      </c>
      <c r="D10">
        <f>COUNTIFS(Kickstarter!F:F,"=canceled",Kickstarter!D:D,"&gt;=35000",Kickstarter!D:D,"&lt;=39999")</f>
        <v>7</v>
      </c>
      <c r="E10">
        <f t="shared" si="0"/>
        <v>55</v>
      </c>
      <c r="F10" s="29">
        <f t="shared" si="1"/>
        <v>0.47272727272727272</v>
      </c>
      <c r="G10" s="29">
        <f t="shared" si="2"/>
        <v>0.4</v>
      </c>
      <c r="H10" s="29">
        <f t="shared" si="3"/>
        <v>0.12727272727272726</v>
      </c>
    </row>
    <row r="11" spans="1:8" x14ac:dyDescent="0.35">
      <c r="A11" t="s">
        <v>8398</v>
      </c>
      <c r="B11">
        <f>COUNTIFS(Kickstarter!F:F,"=successful",Kickstarter!D:D,"&gt;=40000",Kickstarter!D:D,"&lt;=44999")</f>
        <v>21</v>
      </c>
      <c r="C11">
        <f>COUNTIFS(Kickstarter!F:F,"=failed",Kickstarter!D:D,"&gt;=40000",Kickstarter!D:D,"&lt;=44999")</f>
        <v>16</v>
      </c>
      <c r="D11">
        <f>COUNTIFS(Kickstarter!F:F,"=canceled",Kickstarter!D:D,"&gt;=40000",Kickstarter!D:D,"&lt;=44999")</f>
        <v>6</v>
      </c>
      <c r="E11">
        <f t="shared" si="0"/>
        <v>43</v>
      </c>
      <c r="F11" s="29">
        <f>B11/$E11</f>
        <v>0.48837209302325579</v>
      </c>
      <c r="G11" s="29">
        <f t="shared" si="2"/>
        <v>0.37209302325581395</v>
      </c>
      <c r="H11" s="29">
        <f t="shared" si="3"/>
        <v>0.13953488372093023</v>
      </c>
    </row>
    <row r="12" spans="1:8" x14ac:dyDescent="0.35">
      <c r="A12" t="s">
        <v>8399</v>
      </c>
      <c r="B12">
        <f>COUNTIFS(Kickstarter!F:F,"=successful",Kickstarter!D:D,"&gt;=45000",Kickstarter!D:D,"&lt;=49999")</f>
        <v>6</v>
      </c>
      <c r="C12">
        <f>COUNTIFS(Kickstarter!F:F,"=failed",Kickstarter!D:D,"&gt;=45000",Kickstarter!D:D,"&lt;=49999")</f>
        <v>11</v>
      </c>
      <c r="D12">
        <f>COUNTIFS(Kickstarter!F:F,"=canceled",Kickstarter!D:D,"&gt;=45000",Kickstarter!D:D,"&lt;=49999")</f>
        <v>4</v>
      </c>
      <c r="E12">
        <f t="shared" si="0"/>
        <v>21</v>
      </c>
      <c r="F12" s="29">
        <f t="shared" si="1"/>
        <v>0.2857142857142857</v>
      </c>
      <c r="G12" s="29">
        <f t="shared" si="2"/>
        <v>0.52380952380952384</v>
      </c>
      <c r="H12" s="29">
        <f t="shared" si="3"/>
        <v>0.19047619047619047</v>
      </c>
    </row>
    <row r="13" spans="1:8" x14ac:dyDescent="0.35">
      <c r="A13" t="s">
        <v>8417</v>
      </c>
      <c r="B13">
        <f>COUNTIFS(Kickstarter!F:F,"=successful",Kickstarter!D:D,"&gt;=50000")</f>
        <v>86</v>
      </c>
      <c r="C13">
        <f>COUNTIFS(Kickstarter!F:F,"=failed",Kickstarter!D:D,"&gt;=50000")</f>
        <v>258</v>
      </c>
      <c r="D13">
        <f>COUNTIFS(Kickstarter!F:F,"=canceled",Kickstarter!D:D,"&gt;=50000")</f>
        <v>100</v>
      </c>
      <c r="E13">
        <f t="shared" si="0"/>
        <v>444</v>
      </c>
      <c r="F13" s="29">
        <f t="shared" si="1"/>
        <v>0.19369369369369369</v>
      </c>
      <c r="G13" s="29">
        <f t="shared" si="2"/>
        <v>0.58108108108108103</v>
      </c>
      <c r="H13" s="29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5A5D6-713E-4606-9348-E4E8017EB34C}">
  <sheetPr codeName="Sheet12">
    <tabColor rgb="FFFFC000"/>
  </sheetPr>
  <dimension ref="A3:W2190"/>
  <sheetViews>
    <sheetView tabSelected="1" topLeftCell="E1" workbookViewId="0">
      <selection activeCell="T6" sqref="T6:W11"/>
    </sheetView>
  </sheetViews>
  <sheetFormatPr defaultRowHeight="14.5" x14ac:dyDescent="0.35"/>
  <cols>
    <col min="1" max="1" width="12.6328125" hidden="1" customWidth="1"/>
    <col min="2" max="2" width="19.6328125" hidden="1" customWidth="1"/>
    <col min="3" max="3" width="20.7265625" hidden="1" customWidth="1"/>
    <col min="4" max="4" width="0" hidden="1" customWidth="1"/>
    <col min="6" max="6" width="11.453125" customWidth="1"/>
    <col min="7" max="9" width="14.08984375" customWidth="1"/>
    <col min="10" max="10" width="14.08984375" style="26" customWidth="1"/>
    <col min="11" max="11" width="14.08984375" customWidth="1"/>
    <col min="13" max="13" width="14.7265625" customWidth="1"/>
    <col min="17" max="17" width="10.81640625" customWidth="1"/>
  </cols>
  <sheetData>
    <row r="3" spans="1:23" x14ac:dyDescent="0.35">
      <c r="A3" s="14" t="s">
        <v>8359</v>
      </c>
      <c r="B3" t="s">
        <v>8404</v>
      </c>
      <c r="C3" t="s">
        <v>8410</v>
      </c>
      <c r="I3" s="31" t="s">
        <v>8418</v>
      </c>
      <c r="J3" s="31"/>
      <c r="P3" s="32" t="s">
        <v>8419</v>
      </c>
      <c r="Q3" s="32"/>
    </row>
    <row r="4" spans="1:23" x14ac:dyDescent="0.35">
      <c r="A4" s="15" t="s">
        <v>8219</v>
      </c>
      <c r="B4" s="9">
        <v>424819</v>
      </c>
      <c r="C4" s="9">
        <v>26457</v>
      </c>
      <c r="E4" t="s">
        <v>8406</v>
      </c>
      <c r="F4" s="20" t="s">
        <v>8218</v>
      </c>
      <c r="G4" s="20" t="s">
        <v>8405</v>
      </c>
      <c r="H4" s="20"/>
      <c r="I4" s="20" t="s">
        <v>8407</v>
      </c>
      <c r="J4" s="27">
        <f>SUM($G$5:$G$2189)</f>
        <v>424819</v>
      </c>
      <c r="K4" s="20"/>
      <c r="L4" t="s">
        <v>8218</v>
      </c>
      <c r="M4" t="s">
        <v>8405</v>
      </c>
      <c r="P4" s="20" t="s">
        <v>8407</v>
      </c>
      <c r="Q4" s="27">
        <f>SUM($M$5:$M$1534)</f>
        <v>27096</v>
      </c>
    </row>
    <row r="5" spans="1:23" x14ac:dyDescent="0.35">
      <c r="A5" s="23">
        <v>0</v>
      </c>
      <c r="B5" s="9">
        <v>182</v>
      </c>
      <c r="C5" s="9">
        <v>182</v>
      </c>
      <c r="E5" s="23">
        <v>1</v>
      </c>
      <c r="F5" s="24" t="s">
        <v>8219</v>
      </c>
      <c r="G5" s="9">
        <v>1</v>
      </c>
      <c r="H5" s="9"/>
      <c r="I5" s="9" t="s">
        <v>8408</v>
      </c>
      <c r="J5" s="26">
        <f>COUNT(E5:E2189)</f>
        <v>2185</v>
      </c>
      <c r="K5" s="9"/>
      <c r="L5" s="25" t="s">
        <v>8221</v>
      </c>
      <c r="M5" s="9">
        <v>0</v>
      </c>
      <c r="P5" s="9" t="s">
        <v>8408</v>
      </c>
      <c r="Q5" s="26">
        <f>COUNT(M5:M1534)</f>
        <v>1530</v>
      </c>
    </row>
    <row r="6" spans="1:23" x14ac:dyDescent="0.35">
      <c r="A6" s="23">
        <v>1</v>
      </c>
      <c r="B6" s="9">
        <v>79</v>
      </c>
      <c r="C6" s="9">
        <v>79</v>
      </c>
      <c r="E6" s="23">
        <v>2</v>
      </c>
      <c r="F6" s="24" t="s">
        <v>8219</v>
      </c>
      <c r="G6" s="9">
        <v>1</v>
      </c>
      <c r="H6" s="9"/>
      <c r="I6" s="9" t="s">
        <v>8409</v>
      </c>
      <c r="J6" s="26">
        <f>AVERAGE($G$5:$G$2189)</f>
        <v>194.42517162471395</v>
      </c>
      <c r="L6" s="25" t="s">
        <v>8221</v>
      </c>
      <c r="M6" s="9">
        <v>0</v>
      </c>
      <c r="P6" s="9" t="s">
        <v>8409</v>
      </c>
      <c r="Q6" s="26">
        <f>AVERAGE($M$5:$M$1534)</f>
        <v>17.709803921568628</v>
      </c>
      <c r="T6" s="30" t="s">
        <v>8420</v>
      </c>
      <c r="U6" s="30"/>
      <c r="V6" s="30"/>
      <c r="W6" s="30"/>
    </row>
    <row r="7" spans="1:23" x14ac:dyDescent="0.35">
      <c r="A7" s="23">
        <v>2</v>
      </c>
      <c r="B7" s="9">
        <v>35</v>
      </c>
      <c r="C7" s="9">
        <v>35</v>
      </c>
      <c r="E7" s="23">
        <v>3</v>
      </c>
      <c r="F7" s="24" t="s">
        <v>8219</v>
      </c>
      <c r="G7" s="9">
        <v>1</v>
      </c>
      <c r="H7" s="9"/>
      <c r="I7" s="9" t="s">
        <v>8400</v>
      </c>
      <c r="J7" s="26">
        <f>AVERAGE($G$5:$G$2189)</f>
        <v>194.42517162471395</v>
      </c>
      <c r="K7" s="9"/>
      <c r="L7" s="25" t="s">
        <v>8221</v>
      </c>
      <c r="M7" s="9">
        <v>0</v>
      </c>
      <c r="P7" s="9" t="s">
        <v>8400</v>
      </c>
      <c r="Q7" s="26">
        <f>AVERAGE($M$5:$M$1534)</f>
        <v>17.709803921568628</v>
      </c>
      <c r="T7" s="30"/>
      <c r="U7" s="30"/>
      <c r="V7" s="30"/>
      <c r="W7" s="30"/>
    </row>
    <row r="8" spans="1:23" x14ac:dyDescent="0.35">
      <c r="A8" s="23">
        <v>3</v>
      </c>
      <c r="B8" s="9">
        <v>150</v>
      </c>
      <c r="C8" s="9">
        <v>150</v>
      </c>
      <c r="E8" s="23">
        <v>4</v>
      </c>
      <c r="F8" s="24" t="s">
        <v>8219</v>
      </c>
      <c r="G8" s="9">
        <v>2</v>
      </c>
      <c r="H8" s="9"/>
      <c r="I8" s="9" t="s">
        <v>8401</v>
      </c>
      <c r="J8" s="11">
        <f>MEDIAN($G$5:$G$2189)</f>
        <v>62</v>
      </c>
      <c r="K8" s="9"/>
      <c r="L8" s="25" t="s">
        <v>8221</v>
      </c>
      <c r="M8" s="9">
        <v>0</v>
      </c>
      <c r="P8" s="9" t="s">
        <v>8401</v>
      </c>
      <c r="Q8" s="11">
        <f>MEDIAN($M$5:$M$1534)</f>
        <v>4</v>
      </c>
      <c r="T8" s="30"/>
      <c r="U8" s="30"/>
      <c r="V8" s="30"/>
      <c r="W8" s="30"/>
    </row>
    <row r="9" spans="1:23" x14ac:dyDescent="0.35">
      <c r="A9" s="23">
        <v>4</v>
      </c>
      <c r="B9" s="9">
        <v>284</v>
      </c>
      <c r="C9" s="9">
        <v>284</v>
      </c>
      <c r="E9" s="23">
        <v>5</v>
      </c>
      <c r="F9" s="24" t="s">
        <v>8219</v>
      </c>
      <c r="G9" s="9">
        <v>3</v>
      </c>
      <c r="H9" s="9"/>
      <c r="I9" s="9" t="s">
        <v>8411</v>
      </c>
      <c r="J9" s="11">
        <v>26457</v>
      </c>
      <c r="K9" s="9"/>
      <c r="L9" s="25" t="s">
        <v>8221</v>
      </c>
      <c r="M9" s="9">
        <v>0</v>
      </c>
      <c r="P9" s="9" t="s">
        <v>8411</v>
      </c>
      <c r="Q9" s="11">
        <v>1293</v>
      </c>
      <c r="T9" s="30"/>
      <c r="U9" s="30"/>
      <c r="V9" s="30"/>
      <c r="W9" s="30"/>
    </row>
    <row r="10" spans="1:23" x14ac:dyDescent="0.35">
      <c r="A10" s="23">
        <v>5</v>
      </c>
      <c r="B10" s="9">
        <v>47</v>
      </c>
      <c r="C10" s="9">
        <v>47</v>
      </c>
      <c r="E10" s="23">
        <v>6</v>
      </c>
      <c r="F10" s="24" t="s">
        <v>8219</v>
      </c>
      <c r="G10" s="9">
        <v>3</v>
      </c>
      <c r="H10" s="9"/>
      <c r="I10" s="9" t="s">
        <v>8412</v>
      </c>
      <c r="J10" s="11">
        <v>1</v>
      </c>
      <c r="K10" s="9"/>
      <c r="L10" s="25" t="s">
        <v>8221</v>
      </c>
      <c r="M10" s="9">
        <v>0</v>
      </c>
      <c r="P10" s="9" t="s">
        <v>8412</v>
      </c>
      <c r="Q10" s="11">
        <v>0</v>
      </c>
      <c r="T10" s="30"/>
      <c r="U10" s="30"/>
      <c r="V10" s="30"/>
      <c r="W10" s="30"/>
    </row>
    <row r="11" spans="1:23" x14ac:dyDescent="0.35">
      <c r="A11" s="23">
        <v>6</v>
      </c>
      <c r="B11" s="9">
        <v>58</v>
      </c>
      <c r="C11" s="9">
        <v>58</v>
      </c>
      <c r="E11" s="23">
        <v>7</v>
      </c>
      <c r="F11" s="24" t="s">
        <v>8219</v>
      </c>
      <c r="G11" s="9">
        <v>3</v>
      </c>
      <c r="H11" s="9"/>
      <c r="I11" s="9" t="s">
        <v>8403</v>
      </c>
      <c r="J11" s="26">
        <f>_xlfn.VAR.S($G$5:$G$2189)</f>
        <v>713167.37912800396</v>
      </c>
      <c r="K11" s="9"/>
      <c r="L11" s="25" t="s">
        <v>8221</v>
      </c>
      <c r="M11" s="9">
        <v>0</v>
      </c>
      <c r="P11" s="9" t="s">
        <v>8403</v>
      </c>
      <c r="Q11" s="26">
        <f>_xlfn.VAR.S($M$5:$M$1534)</f>
        <v>3775.6894394644714</v>
      </c>
      <c r="T11" s="30"/>
      <c r="U11" s="30"/>
      <c r="V11" s="30"/>
      <c r="W11" s="30"/>
    </row>
    <row r="12" spans="1:23" x14ac:dyDescent="0.35">
      <c r="A12" s="23">
        <v>7</v>
      </c>
      <c r="B12" s="9">
        <v>57</v>
      </c>
      <c r="C12" s="9">
        <v>57</v>
      </c>
      <c r="E12" s="23">
        <v>8</v>
      </c>
      <c r="F12" s="24" t="s">
        <v>8219</v>
      </c>
      <c r="G12" s="9">
        <v>3</v>
      </c>
      <c r="H12" s="9"/>
      <c r="I12" s="9" t="s">
        <v>8402</v>
      </c>
      <c r="J12" s="26">
        <f>_xlfn.VAR.P($G$5:$G$2189)</f>
        <v>712840.9867348104</v>
      </c>
      <c r="K12" s="9"/>
      <c r="L12" s="25" t="s">
        <v>8221</v>
      </c>
      <c r="M12" s="9">
        <v>0</v>
      </c>
      <c r="P12" s="9" t="s">
        <v>8402</v>
      </c>
      <c r="Q12" s="26">
        <f>_xlfn.VAR.P($M$5:$M$1534)</f>
        <v>3773.2216685890044</v>
      </c>
    </row>
    <row r="13" spans="1:23" x14ac:dyDescent="0.35">
      <c r="A13" s="23">
        <v>8</v>
      </c>
      <c r="B13" s="9">
        <v>12</v>
      </c>
      <c r="C13" s="9">
        <v>12</v>
      </c>
      <c r="E13" s="23">
        <v>9</v>
      </c>
      <c r="F13" s="24" t="s">
        <v>8219</v>
      </c>
      <c r="G13" s="9">
        <v>3</v>
      </c>
      <c r="H13" s="9"/>
      <c r="I13" s="9" t="s">
        <v>8413</v>
      </c>
      <c r="J13" s="26">
        <f>_xlfn.STDEV.S($G$5:$G$2189)</f>
        <v>844.49237955591047</v>
      </c>
      <c r="K13" s="9"/>
      <c r="L13" s="25" t="s">
        <v>8221</v>
      </c>
      <c r="M13" s="9">
        <v>0</v>
      </c>
      <c r="P13" s="9" t="s">
        <v>8413</v>
      </c>
      <c r="Q13" s="26">
        <f>_xlfn.STDEV.S($M$5:$M$1534)</f>
        <v>61.446638959868842</v>
      </c>
    </row>
    <row r="14" spans="1:23" x14ac:dyDescent="0.35">
      <c r="A14" s="23">
        <v>9</v>
      </c>
      <c r="B14" s="9">
        <v>20</v>
      </c>
      <c r="C14" s="9">
        <v>20</v>
      </c>
      <c r="E14" s="23">
        <v>10</v>
      </c>
      <c r="F14" s="24" t="s">
        <v>8219</v>
      </c>
      <c r="G14" s="9">
        <v>3</v>
      </c>
      <c r="H14" s="9"/>
      <c r="I14" s="9" t="s">
        <v>8414</v>
      </c>
      <c r="J14" s="26">
        <f>_xlfn.STDEV.P($G$5:$G$2189)</f>
        <v>844.29910975602149</v>
      </c>
      <c r="K14" s="9"/>
      <c r="L14" s="25" t="s">
        <v>8221</v>
      </c>
      <c r="M14" s="9">
        <v>0</v>
      </c>
      <c r="P14" s="9" t="s">
        <v>8414</v>
      </c>
      <c r="Q14" s="26">
        <f>_xlfn.STDEV.P($M$5:$M$1534)</f>
        <v>61.426555076684906</v>
      </c>
    </row>
    <row r="15" spans="1:23" x14ac:dyDescent="0.35">
      <c r="A15" s="23">
        <v>10</v>
      </c>
      <c r="B15" s="9">
        <v>19</v>
      </c>
      <c r="C15" s="9">
        <v>19</v>
      </c>
      <c r="E15" s="23">
        <v>11</v>
      </c>
      <c r="F15" s="24" t="s">
        <v>8219</v>
      </c>
      <c r="G15" s="9">
        <v>3</v>
      </c>
      <c r="H15" s="9"/>
      <c r="I15" s="9"/>
      <c r="K15" s="9"/>
      <c r="L15" s="25" t="s">
        <v>8221</v>
      </c>
      <c r="M15" s="9">
        <v>0</v>
      </c>
    </row>
    <row r="16" spans="1:23" x14ac:dyDescent="0.35">
      <c r="A16" s="23">
        <v>11</v>
      </c>
      <c r="B16" s="9">
        <v>75</v>
      </c>
      <c r="C16" s="9">
        <v>75</v>
      </c>
      <c r="E16" s="23">
        <v>12</v>
      </c>
      <c r="F16" s="24" t="s">
        <v>8219</v>
      </c>
      <c r="G16" s="9">
        <v>3</v>
      </c>
      <c r="H16" s="9"/>
      <c r="I16" s="9"/>
      <c r="K16" s="9"/>
      <c r="L16" s="25" t="s">
        <v>8221</v>
      </c>
      <c r="M16" s="9">
        <v>0</v>
      </c>
    </row>
    <row r="17" spans="1:13" x14ac:dyDescent="0.35">
      <c r="A17" s="23">
        <v>12</v>
      </c>
      <c r="B17" s="9">
        <v>827</v>
      </c>
      <c r="C17" s="9">
        <v>827</v>
      </c>
      <c r="E17" s="23">
        <v>13</v>
      </c>
      <c r="F17" s="24" t="s">
        <v>8219</v>
      </c>
      <c r="G17" s="9">
        <v>3</v>
      </c>
      <c r="H17" s="9"/>
      <c r="I17" s="9"/>
      <c r="K17" s="9"/>
      <c r="L17" s="25" t="s">
        <v>8221</v>
      </c>
      <c r="M17" s="9">
        <v>0</v>
      </c>
    </row>
    <row r="18" spans="1:13" x14ac:dyDescent="0.35">
      <c r="A18" s="23">
        <v>13</v>
      </c>
      <c r="B18" s="9">
        <v>51</v>
      </c>
      <c r="C18" s="9">
        <v>51</v>
      </c>
      <c r="E18" s="23">
        <v>14</v>
      </c>
      <c r="F18" s="24" t="s">
        <v>8219</v>
      </c>
      <c r="G18" s="9">
        <v>3</v>
      </c>
      <c r="H18" s="9"/>
      <c r="I18" s="9"/>
      <c r="K18" s="9"/>
      <c r="L18" s="25" t="s">
        <v>8221</v>
      </c>
      <c r="M18" s="9">
        <v>0</v>
      </c>
    </row>
    <row r="19" spans="1:13" x14ac:dyDescent="0.35">
      <c r="A19" s="23">
        <v>14</v>
      </c>
      <c r="B19" s="9">
        <v>41</v>
      </c>
      <c r="C19" s="9">
        <v>41</v>
      </c>
      <c r="E19" s="23">
        <v>15</v>
      </c>
      <c r="F19" s="24" t="s">
        <v>8219</v>
      </c>
      <c r="G19" s="9">
        <v>4</v>
      </c>
      <c r="H19" s="9"/>
      <c r="I19" s="9"/>
      <c r="K19" s="9"/>
      <c r="L19" s="25" t="s">
        <v>8221</v>
      </c>
      <c r="M19" s="9">
        <v>0</v>
      </c>
    </row>
    <row r="20" spans="1:13" x14ac:dyDescent="0.35">
      <c r="A20" s="23">
        <v>15</v>
      </c>
      <c r="B20" s="9">
        <v>98</v>
      </c>
      <c r="C20" s="9">
        <v>98</v>
      </c>
      <c r="E20" s="23">
        <v>16</v>
      </c>
      <c r="F20" s="24" t="s">
        <v>8219</v>
      </c>
      <c r="G20" s="9">
        <v>4</v>
      </c>
      <c r="H20" s="9"/>
      <c r="I20" s="9"/>
      <c r="K20" s="9"/>
      <c r="L20" s="25" t="s">
        <v>8221</v>
      </c>
      <c r="M20" s="9">
        <v>0</v>
      </c>
    </row>
    <row r="21" spans="1:13" x14ac:dyDescent="0.35">
      <c r="A21" s="23">
        <v>16</v>
      </c>
      <c r="B21" s="9">
        <v>70</v>
      </c>
      <c r="C21" s="9">
        <v>70</v>
      </c>
      <c r="E21" s="23">
        <v>17</v>
      </c>
      <c r="F21" s="24" t="s">
        <v>8219</v>
      </c>
      <c r="G21" s="9">
        <v>4</v>
      </c>
      <c r="H21" s="9"/>
      <c r="I21" s="9"/>
      <c r="K21" s="9"/>
      <c r="L21" s="25" t="s">
        <v>8221</v>
      </c>
      <c r="M21" s="9">
        <v>0</v>
      </c>
    </row>
    <row r="22" spans="1:13" x14ac:dyDescent="0.35">
      <c r="A22" s="23">
        <v>17</v>
      </c>
      <c r="B22" s="9">
        <v>36</v>
      </c>
      <c r="C22" s="9">
        <v>36</v>
      </c>
      <c r="E22" s="23">
        <v>18</v>
      </c>
      <c r="F22" s="24" t="s">
        <v>8219</v>
      </c>
      <c r="G22" s="9">
        <v>4</v>
      </c>
      <c r="H22" s="9"/>
      <c r="I22" s="9"/>
      <c r="K22" s="9"/>
      <c r="L22" s="25" t="s">
        <v>8221</v>
      </c>
      <c r="M22" s="9">
        <v>0</v>
      </c>
    </row>
    <row r="23" spans="1:13" x14ac:dyDescent="0.35">
      <c r="A23" s="23">
        <v>18</v>
      </c>
      <c r="B23" s="9">
        <v>342</v>
      </c>
      <c r="C23" s="9">
        <v>342</v>
      </c>
      <c r="E23" s="23">
        <v>19</v>
      </c>
      <c r="F23" s="24" t="s">
        <v>8219</v>
      </c>
      <c r="G23" s="9">
        <v>4</v>
      </c>
      <c r="H23" s="9"/>
      <c r="I23" s="9"/>
      <c r="K23" s="9"/>
      <c r="L23" s="25" t="s">
        <v>8221</v>
      </c>
      <c r="M23" s="9">
        <v>0</v>
      </c>
    </row>
    <row r="24" spans="1:13" x14ac:dyDescent="0.35">
      <c r="A24" s="23">
        <v>19</v>
      </c>
      <c r="B24" s="9">
        <v>22</v>
      </c>
      <c r="C24" s="9">
        <v>22</v>
      </c>
      <c r="E24" s="23">
        <v>20</v>
      </c>
      <c r="F24" s="24" t="s">
        <v>8219</v>
      </c>
      <c r="G24" s="9">
        <v>5</v>
      </c>
      <c r="H24" s="9"/>
      <c r="I24" s="9"/>
      <c r="K24" s="9"/>
      <c r="L24" s="25" t="s">
        <v>8221</v>
      </c>
      <c r="M24" s="9">
        <v>0</v>
      </c>
    </row>
    <row r="25" spans="1:13" x14ac:dyDescent="0.35">
      <c r="A25" s="23">
        <v>20</v>
      </c>
      <c r="B25" s="9">
        <v>25</v>
      </c>
      <c r="C25" s="9">
        <v>25</v>
      </c>
      <c r="E25" s="23">
        <v>21</v>
      </c>
      <c r="F25" s="24" t="s">
        <v>8219</v>
      </c>
      <c r="G25" s="9">
        <v>5</v>
      </c>
      <c r="H25" s="9"/>
      <c r="I25" s="9"/>
      <c r="K25" s="9"/>
      <c r="L25" s="25" t="s">
        <v>8221</v>
      </c>
      <c r="M25" s="9">
        <v>0</v>
      </c>
    </row>
    <row r="26" spans="1:13" x14ac:dyDescent="0.35">
      <c r="A26" s="23">
        <v>21</v>
      </c>
      <c r="B26" s="9">
        <v>101</v>
      </c>
      <c r="C26" s="9">
        <v>101</v>
      </c>
      <c r="E26" s="23">
        <v>22</v>
      </c>
      <c r="F26" s="24" t="s">
        <v>8219</v>
      </c>
      <c r="G26" s="9">
        <v>5</v>
      </c>
      <c r="H26" s="9"/>
      <c r="I26" s="9"/>
      <c r="K26" s="9"/>
      <c r="L26" s="25" t="s">
        <v>8221</v>
      </c>
      <c r="M26" s="9">
        <v>0</v>
      </c>
    </row>
    <row r="27" spans="1:13" x14ac:dyDescent="0.35">
      <c r="A27" s="23">
        <v>22</v>
      </c>
      <c r="B27" s="9">
        <v>8</v>
      </c>
      <c r="C27" s="9">
        <v>8</v>
      </c>
      <c r="E27" s="23">
        <v>23</v>
      </c>
      <c r="F27" s="24" t="s">
        <v>8219</v>
      </c>
      <c r="G27" s="9">
        <v>6</v>
      </c>
      <c r="H27" s="9"/>
      <c r="I27" s="9"/>
      <c r="K27" s="9"/>
      <c r="L27" s="25" t="s">
        <v>8221</v>
      </c>
      <c r="M27" s="9">
        <v>0</v>
      </c>
    </row>
    <row r="28" spans="1:13" x14ac:dyDescent="0.35">
      <c r="A28" s="23">
        <v>23</v>
      </c>
      <c r="B28" s="9">
        <v>23</v>
      </c>
      <c r="C28" s="9">
        <v>23</v>
      </c>
      <c r="E28" s="23">
        <v>24</v>
      </c>
      <c r="F28" s="24" t="s">
        <v>8219</v>
      </c>
      <c r="G28" s="9">
        <v>6</v>
      </c>
      <c r="H28" s="9"/>
      <c r="I28" s="9"/>
      <c r="K28" s="9"/>
      <c r="L28" s="25" t="s">
        <v>8221</v>
      </c>
      <c r="M28" s="9">
        <v>0</v>
      </c>
    </row>
    <row r="29" spans="1:13" x14ac:dyDescent="0.35">
      <c r="A29" s="23">
        <v>24</v>
      </c>
      <c r="B29" s="9">
        <v>574</v>
      </c>
      <c r="C29" s="9">
        <v>574</v>
      </c>
      <c r="E29" s="23">
        <v>25</v>
      </c>
      <c r="F29" s="24" t="s">
        <v>8219</v>
      </c>
      <c r="G29" s="9">
        <v>6</v>
      </c>
      <c r="H29" s="9"/>
      <c r="I29" s="9"/>
      <c r="K29" s="9"/>
      <c r="L29" s="25" t="s">
        <v>8221</v>
      </c>
      <c r="M29" s="9">
        <v>0</v>
      </c>
    </row>
    <row r="30" spans="1:13" x14ac:dyDescent="0.35">
      <c r="A30" s="23">
        <v>25</v>
      </c>
      <c r="B30" s="9">
        <v>14</v>
      </c>
      <c r="C30" s="9">
        <v>14</v>
      </c>
      <c r="E30" s="23">
        <v>26</v>
      </c>
      <c r="F30" s="24" t="s">
        <v>8219</v>
      </c>
      <c r="G30" s="9">
        <v>6</v>
      </c>
      <c r="H30" s="9"/>
      <c r="I30" s="9"/>
      <c r="K30" s="9"/>
      <c r="L30" s="25" t="s">
        <v>8221</v>
      </c>
      <c r="M30" s="9">
        <v>0</v>
      </c>
    </row>
    <row r="31" spans="1:13" x14ac:dyDescent="0.35">
      <c r="A31" s="23">
        <v>26</v>
      </c>
      <c r="B31" s="9">
        <v>19</v>
      </c>
      <c r="C31" s="9">
        <v>19</v>
      </c>
      <c r="E31" s="23">
        <v>27</v>
      </c>
      <c r="F31" s="24" t="s">
        <v>8219</v>
      </c>
      <c r="G31" s="9">
        <v>6</v>
      </c>
      <c r="H31" s="9"/>
      <c r="I31" s="9"/>
      <c r="K31" s="9"/>
      <c r="L31" s="25" t="s">
        <v>8221</v>
      </c>
      <c r="M31" s="9">
        <v>0</v>
      </c>
    </row>
    <row r="32" spans="1:13" x14ac:dyDescent="0.35">
      <c r="A32" s="23">
        <v>27</v>
      </c>
      <c r="B32" s="9">
        <v>150</v>
      </c>
      <c r="C32" s="9">
        <v>150</v>
      </c>
      <c r="E32" s="23">
        <v>28</v>
      </c>
      <c r="F32" s="24" t="s">
        <v>8219</v>
      </c>
      <c r="G32" s="9">
        <v>7</v>
      </c>
      <c r="H32" s="9"/>
      <c r="I32" s="9"/>
      <c r="K32" s="9"/>
      <c r="L32" s="25" t="s">
        <v>8221</v>
      </c>
      <c r="M32" s="9">
        <v>0</v>
      </c>
    </row>
    <row r="33" spans="1:13" x14ac:dyDescent="0.35">
      <c r="A33" s="23">
        <v>28</v>
      </c>
      <c r="B33" s="9">
        <v>71</v>
      </c>
      <c r="C33" s="9">
        <v>71</v>
      </c>
      <c r="E33" s="23">
        <v>29</v>
      </c>
      <c r="F33" s="24" t="s">
        <v>8219</v>
      </c>
      <c r="G33" s="9">
        <v>7</v>
      </c>
      <c r="H33" s="9"/>
      <c r="I33" s="9"/>
      <c r="K33" s="9"/>
      <c r="L33" s="25" t="s">
        <v>8221</v>
      </c>
      <c r="M33" s="9">
        <v>0</v>
      </c>
    </row>
    <row r="34" spans="1:13" x14ac:dyDescent="0.35">
      <c r="A34" s="23">
        <v>29</v>
      </c>
      <c r="B34" s="9">
        <v>117</v>
      </c>
      <c r="C34" s="9">
        <v>117</v>
      </c>
      <c r="E34" s="23">
        <v>30</v>
      </c>
      <c r="F34" s="24" t="s">
        <v>8219</v>
      </c>
      <c r="G34" s="9">
        <v>7</v>
      </c>
      <c r="H34" s="9"/>
      <c r="I34" s="9"/>
      <c r="K34" s="9"/>
      <c r="L34" s="25" t="s">
        <v>8221</v>
      </c>
      <c r="M34" s="9">
        <v>0</v>
      </c>
    </row>
    <row r="35" spans="1:13" x14ac:dyDescent="0.35">
      <c r="A35" s="23">
        <v>30</v>
      </c>
      <c r="B35" s="9">
        <v>53</v>
      </c>
      <c r="C35" s="9">
        <v>53</v>
      </c>
      <c r="E35" s="23">
        <v>31</v>
      </c>
      <c r="F35" s="24" t="s">
        <v>8219</v>
      </c>
      <c r="G35" s="9">
        <v>7</v>
      </c>
      <c r="H35" s="9"/>
      <c r="I35" s="9"/>
      <c r="K35" s="9"/>
      <c r="L35" s="25" t="s">
        <v>8221</v>
      </c>
      <c r="M35" s="9">
        <v>0</v>
      </c>
    </row>
    <row r="36" spans="1:13" x14ac:dyDescent="0.35">
      <c r="A36" s="23">
        <v>31</v>
      </c>
      <c r="B36" s="9">
        <v>1</v>
      </c>
      <c r="C36" s="9">
        <v>1</v>
      </c>
      <c r="E36" s="23">
        <v>32</v>
      </c>
      <c r="F36" s="24" t="s">
        <v>8219</v>
      </c>
      <c r="G36" s="9">
        <v>7</v>
      </c>
      <c r="H36" s="9"/>
      <c r="I36" s="9"/>
      <c r="K36" s="9"/>
      <c r="L36" s="25" t="s">
        <v>8221</v>
      </c>
      <c r="M36" s="9">
        <v>0</v>
      </c>
    </row>
    <row r="37" spans="1:13" x14ac:dyDescent="0.35">
      <c r="A37" s="23">
        <v>32</v>
      </c>
      <c r="B37" s="9">
        <v>89</v>
      </c>
      <c r="C37" s="9">
        <v>89</v>
      </c>
      <c r="E37" s="23">
        <v>33</v>
      </c>
      <c r="F37" s="24" t="s">
        <v>8219</v>
      </c>
      <c r="G37" s="9">
        <v>7</v>
      </c>
      <c r="H37" s="9"/>
      <c r="I37" s="9"/>
      <c r="K37" s="9"/>
      <c r="L37" s="25" t="s">
        <v>8221</v>
      </c>
      <c r="M37" s="9">
        <v>0</v>
      </c>
    </row>
    <row r="38" spans="1:13" x14ac:dyDescent="0.35">
      <c r="A38" s="23">
        <v>33</v>
      </c>
      <c r="B38" s="9">
        <v>64</v>
      </c>
      <c r="C38" s="9">
        <v>64</v>
      </c>
      <c r="E38" s="23">
        <v>34</v>
      </c>
      <c r="F38" s="24" t="s">
        <v>8219</v>
      </c>
      <c r="G38" s="9">
        <v>7</v>
      </c>
      <c r="H38" s="9"/>
      <c r="I38" s="9"/>
      <c r="K38" s="9"/>
      <c r="L38" s="25" t="s">
        <v>8221</v>
      </c>
      <c r="M38" s="9">
        <v>0</v>
      </c>
    </row>
    <row r="39" spans="1:13" x14ac:dyDescent="0.35">
      <c r="A39" s="23">
        <v>34</v>
      </c>
      <c r="B39" s="9">
        <v>68</v>
      </c>
      <c r="C39" s="9">
        <v>68</v>
      </c>
      <c r="E39" s="23">
        <v>35</v>
      </c>
      <c r="F39" s="24" t="s">
        <v>8219</v>
      </c>
      <c r="G39" s="9">
        <v>7</v>
      </c>
      <c r="H39" s="9"/>
      <c r="I39" s="9"/>
      <c r="K39" s="9"/>
      <c r="L39" s="25" t="s">
        <v>8221</v>
      </c>
      <c r="M39" s="9">
        <v>0</v>
      </c>
    </row>
    <row r="40" spans="1:13" x14ac:dyDescent="0.35">
      <c r="A40" s="23">
        <v>35</v>
      </c>
      <c r="B40" s="9">
        <v>28</v>
      </c>
      <c r="C40" s="9">
        <v>28</v>
      </c>
      <c r="E40" s="23">
        <v>36</v>
      </c>
      <c r="F40" s="24" t="s">
        <v>8219</v>
      </c>
      <c r="G40" s="9">
        <v>7</v>
      </c>
      <c r="H40" s="9"/>
      <c r="I40" s="9"/>
      <c r="K40" s="9"/>
      <c r="L40" s="25" t="s">
        <v>8221</v>
      </c>
      <c r="M40" s="9">
        <v>0</v>
      </c>
    </row>
    <row r="41" spans="1:13" x14ac:dyDescent="0.35">
      <c r="A41" s="23">
        <v>36</v>
      </c>
      <c r="B41" s="9">
        <v>44</v>
      </c>
      <c r="C41" s="9">
        <v>44</v>
      </c>
      <c r="E41" s="23">
        <v>37</v>
      </c>
      <c r="F41" s="24" t="s">
        <v>8219</v>
      </c>
      <c r="G41" s="9">
        <v>7</v>
      </c>
      <c r="H41" s="9"/>
      <c r="I41" s="9"/>
      <c r="K41" s="9"/>
      <c r="L41" s="25" t="s">
        <v>8221</v>
      </c>
      <c r="M41" s="9">
        <v>0</v>
      </c>
    </row>
    <row r="42" spans="1:13" x14ac:dyDescent="0.35">
      <c r="A42" s="23">
        <v>37</v>
      </c>
      <c r="B42" s="9">
        <v>253</v>
      </c>
      <c r="C42" s="9">
        <v>253</v>
      </c>
      <c r="E42" s="23">
        <v>38</v>
      </c>
      <c r="F42" s="24" t="s">
        <v>8219</v>
      </c>
      <c r="G42" s="9">
        <v>8</v>
      </c>
      <c r="H42" s="9"/>
      <c r="I42" s="9"/>
      <c r="K42" s="9"/>
      <c r="L42" s="25" t="s">
        <v>8221</v>
      </c>
      <c r="M42" s="9">
        <v>0</v>
      </c>
    </row>
    <row r="43" spans="1:13" x14ac:dyDescent="0.35">
      <c r="A43" s="23">
        <v>38</v>
      </c>
      <c r="B43" s="9">
        <v>66</v>
      </c>
      <c r="C43" s="9">
        <v>66</v>
      </c>
      <c r="E43" s="23">
        <v>39</v>
      </c>
      <c r="F43" s="24" t="s">
        <v>8219</v>
      </c>
      <c r="G43" s="9">
        <v>8</v>
      </c>
      <c r="H43" s="9"/>
      <c r="I43" s="9"/>
      <c r="K43" s="9"/>
      <c r="L43" s="25" t="s">
        <v>8221</v>
      </c>
      <c r="M43" s="9">
        <v>0</v>
      </c>
    </row>
    <row r="44" spans="1:13" x14ac:dyDescent="0.35">
      <c r="A44" s="23">
        <v>39</v>
      </c>
      <c r="B44" s="9">
        <v>217</v>
      </c>
      <c r="C44" s="9">
        <v>217</v>
      </c>
      <c r="E44" s="23">
        <v>40</v>
      </c>
      <c r="F44" s="24" t="s">
        <v>8219</v>
      </c>
      <c r="G44" s="9">
        <v>8</v>
      </c>
      <c r="H44" s="9"/>
      <c r="I44" s="9"/>
      <c r="K44" s="9"/>
      <c r="L44" s="25" t="s">
        <v>8221</v>
      </c>
      <c r="M44" s="9">
        <v>0</v>
      </c>
    </row>
    <row r="45" spans="1:13" x14ac:dyDescent="0.35">
      <c r="A45" s="23">
        <v>40</v>
      </c>
      <c r="B45" s="9">
        <v>16</v>
      </c>
      <c r="C45" s="9">
        <v>16</v>
      </c>
      <c r="E45" s="23">
        <v>41</v>
      </c>
      <c r="F45" s="24" t="s">
        <v>8219</v>
      </c>
      <c r="G45" s="9">
        <v>8</v>
      </c>
      <c r="H45" s="9"/>
      <c r="I45" s="9"/>
      <c r="K45" s="9"/>
      <c r="L45" s="25" t="s">
        <v>8221</v>
      </c>
      <c r="M45" s="9">
        <v>0</v>
      </c>
    </row>
    <row r="46" spans="1:13" x14ac:dyDescent="0.35">
      <c r="A46" s="23">
        <v>41</v>
      </c>
      <c r="B46" s="9">
        <v>19</v>
      </c>
      <c r="C46" s="9">
        <v>19</v>
      </c>
      <c r="E46" s="23">
        <v>42</v>
      </c>
      <c r="F46" s="24" t="s">
        <v>8219</v>
      </c>
      <c r="G46" s="9">
        <v>8</v>
      </c>
      <c r="H46" s="9"/>
      <c r="I46" s="9"/>
      <c r="K46" s="9"/>
      <c r="L46" s="25" t="s">
        <v>8221</v>
      </c>
      <c r="M46" s="9">
        <v>0</v>
      </c>
    </row>
    <row r="47" spans="1:13" x14ac:dyDescent="0.35">
      <c r="A47" s="23">
        <v>42</v>
      </c>
      <c r="B47" s="9">
        <v>169</v>
      </c>
      <c r="C47" s="9">
        <v>169</v>
      </c>
      <c r="E47" s="23">
        <v>43</v>
      </c>
      <c r="F47" s="24" t="s">
        <v>8219</v>
      </c>
      <c r="G47" s="9">
        <v>8</v>
      </c>
      <c r="H47" s="9"/>
      <c r="I47" s="9"/>
      <c r="K47" s="9"/>
      <c r="L47" s="25" t="s">
        <v>8221</v>
      </c>
      <c r="M47" s="9">
        <v>0</v>
      </c>
    </row>
    <row r="48" spans="1:13" x14ac:dyDescent="0.35">
      <c r="A48" s="23">
        <v>43</v>
      </c>
      <c r="B48" s="9">
        <v>263</v>
      </c>
      <c r="C48" s="9">
        <v>263</v>
      </c>
      <c r="E48" s="23">
        <v>44</v>
      </c>
      <c r="F48" s="24" t="s">
        <v>8219</v>
      </c>
      <c r="G48" s="9">
        <v>8</v>
      </c>
      <c r="H48" s="9"/>
      <c r="I48" s="9"/>
      <c r="K48" s="9"/>
      <c r="L48" s="25" t="s">
        <v>8221</v>
      </c>
      <c r="M48" s="9">
        <v>0</v>
      </c>
    </row>
    <row r="49" spans="1:13" x14ac:dyDescent="0.35">
      <c r="A49" s="23">
        <v>44</v>
      </c>
      <c r="B49" s="9">
        <v>15</v>
      </c>
      <c r="C49" s="9">
        <v>15</v>
      </c>
      <c r="E49" s="23">
        <v>45</v>
      </c>
      <c r="F49" s="24" t="s">
        <v>8219</v>
      </c>
      <c r="G49" s="9">
        <v>8</v>
      </c>
      <c r="H49" s="9"/>
      <c r="I49" s="9"/>
      <c r="K49" s="9"/>
      <c r="L49" s="25" t="s">
        <v>8221</v>
      </c>
      <c r="M49" s="9">
        <v>0</v>
      </c>
    </row>
    <row r="50" spans="1:13" x14ac:dyDescent="0.35">
      <c r="A50" s="23">
        <v>45</v>
      </c>
      <c r="B50" s="9">
        <v>61</v>
      </c>
      <c r="C50" s="9">
        <v>61</v>
      </c>
      <c r="E50" s="23">
        <v>46</v>
      </c>
      <c r="F50" s="24" t="s">
        <v>8219</v>
      </c>
      <c r="G50" s="9">
        <v>8</v>
      </c>
      <c r="H50" s="9"/>
      <c r="I50" s="9"/>
      <c r="K50" s="9"/>
      <c r="L50" s="25" t="s">
        <v>8221</v>
      </c>
      <c r="M50" s="9">
        <v>0</v>
      </c>
    </row>
    <row r="51" spans="1:13" x14ac:dyDescent="0.35">
      <c r="A51" s="23">
        <v>46</v>
      </c>
      <c r="B51" s="9">
        <v>45</v>
      </c>
      <c r="C51" s="9">
        <v>45</v>
      </c>
      <c r="E51" s="23">
        <v>47</v>
      </c>
      <c r="F51" s="24" t="s">
        <v>8219</v>
      </c>
      <c r="G51" s="9">
        <v>8</v>
      </c>
      <c r="H51" s="9"/>
      <c r="I51" s="9"/>
      <c r="K51" s="9"/>
      <c r="L51" s="25" t="s">
        <v>8221</v>
      </c>
      <c r="M51" s="9">
        <v>0</v>
      </c>
    </row>
    <row r="52" spans="1:13" x14ac:dyDescent="0.35">
      <c r="A52" s="23">
        <v>47</v>
      </c>
      <c r="B52" s="9">
        <v>70</v>
      </c>
      <c r="C52" s="9">
        <v>70</v>
      </c>
      <c r="E52" s="23">
        <v>48</v>
      </c>
      <c r="F52" s="24" t="s">
        <v>8219</v>
      </c>
      <c r="G52" s="9">
        <v>8</v>
      </c>
      <c r="H52" s="9"/>
      <c r="I52" s="9"/>
      <c r="K52" s="9"/>
      <c r="L52" s="25" t="s">
        <v>8221</v>
      </c>
      <c r="M52" s="9">
        <v>0</v>
      </c>
    </row>
    <row r="53" spans="1:13" x14ac:dyDescent="0.35">
      <c r="A53" s="23">
        <v>48</v>
      </c>
      <c r="B53" s="9">
        <v>38</v>
      </c>
      <c r="C53" s="9">
        <v>38</v>
      </c>
      <c r="E53" s="23">
        <v>49</v>
      </c>
      <c r="F53" s="24" t="s">
        <v>8219</v>
      </c>
      <c r="G53" s="9">
        <v>8</v>
      </c>
      <c r="H53" s="9"/>
      <c r="I53" s="9"/>
      <c r="K53" s="9"/>
      <c r="L53" s="25" t="s">
        <v>8221</v>
      </c>
      <c r="M53" s="9">
        <v>0</v>
      </c>
    </row>
    <row r="54" spans="1:13" x14ac:dyDescent="0.35">
      <c r="A54" s="23">
        <v>49</v>
      </c>
      <c r="B54" s="9">
        <v>87</v>
      </c>
      <c r="C54" s="9">
        <v>87</v>
      </c>
      <c r="E54" s="23">
        <v>50</v>
      </c>
      <c r="F54" s="24" t="s">
        <v>8219</v>
      </c>
      <c r="G54" s="9">
        <v>8</v>
      </c>
      <c r="H54" s="9"/>
      <c r="I54" s="9"/>
      <c r="K54" s="9"/>
      <c r="L54" s="25" t="s">
        <v>8221</v>
      </c>
      <c r="M54" s="9">
        <v>0</v>
      </c>
    </row>
    <row r="55" spans="1:13" x14ac:dyDescent="0.35">
      <c r="A55" s="23">
        <v>50</v>
      </c>
      <c r="B55" s="9">
        <v>22</v>
      </c>
      <c r="C55" s="9">
        <v>22</v>
      </c>
      <c r="E55" s="23">
        <v>51</v>
      </c>
      <c r="F55" s="24" t="s">
        <v>8219</v>
      </c>
      <c r="G55" s="9">
        <v>8</v>
      </c>
      <c r="H55" s="9"/>
      <c r="I55" s="9"/>
      <c r="K55" s="9"/>
      <c r="L55" s="25" t="s">
        <v>8221</v>
      </c>
      <c r="M55" s="9">
        <v>0</v>
      </c>
    </row>
    <row r="56" spans="1:13" x14ac:dyDescent="0.35">
      <c r="A56" s="23">
        <v>51</v>
      </c>
      <c r="B56" s="9">
        <v>119</v>
      </c>
      <c r="C56" s="9">
        <v>119</v>
      </c>
      <c r="E56" s="23">
        <v>52</v>
      </c>
      <c r="F56" s="24" t="s">
        <v>8219</v>
      </c>
      <c r="G56" s="9">
        <v>8</v>
      </c>
      <c r="H56" s="9"/>
      <c r="I56" s="9"/>
      <c r="K56" s="9"/>
      <c r="L56" s="25" t="s">
        <v>8221</v>
      </c>
      <c r="M56" s="9">
        <v>0</v>
      </c>
    </row>
    <row r="57" spans="1:13" x14ac:dyDescent="0.35">
      <c r="A57" s="23">
        <v>52</v>
      </c>
      <c r="B57" s="9">
        <v>52</v>
      </c>
      <c r="C57" s="9">
        <v>52</v>
      </c>
      <c r="E57" s="23">
        <v>53</v>
      </c>
      <c r="F57" s="24" t="s">
        <v>8219</v>
      </c>
      <c r="G57" s="9">
        <v>9</v>
      </c>
      <c r="H57" s="9"/>
      <c r="I57" s="9"/>
      <c r="K57" s="9"/>
      <c r="L57" s="25" t="s">
        <v>8221</v>
      </c>
      <c r="M57" s="9">
        <v>0</v>
      </c>
    </row>
    <row r="58" spans="1:13" x14ac:dyDescent="0.35">
      <c r="A58" s="23">
        <v>53</v>
      </c>
      <c r="B58" s="9">
        <v>117</v>
      </c>
      <c r="C58" s="9">
        <v>117</v>
      </c>
      <c r="E58" s="23">
        <v>54</v>
      </c>
      <c r="F58" s="24" t="s">
        <v>8219</v>
      </c>
      <c r="G58" s="9">
        <v>9</v>
      </c>
      <c r="H58" s="9"/>
      <c r="I58" s="9"/>
      <c r="K58" s="9"/>
      <c r="L58" s="25" t="s">
        <v>8221</v>
      </c>
      <c r="M58" s="9">
        <v>0</v>
      </c>
    </row>
    <row r="59" spans="1:13" x14ac:dyDescent="0.35">
      <c r="A59" s="23">
        <v>54</v>
      </c>
      <c r="B59" s="9">
        <v>52</v>
      </c>
      <c r="C59" s="9">
        <v>52</v>
      </c>
      <c r="E59" s="23">
        <v>55</v>
      </c>
      <c r="F59" s="24" t="s">
        <v>8219</v>
      </c>
      <c r="G59" s="9">
        <v>9</v>
      </c>
      <c r="H59" s="9"/>
      <c r="I59" s="9"/>
      <c r="K59" s="9"/>
      <c r="L59" s="25" t="s">
        <v>8221</v>
      </c>
      <c r="M59" s="9">
        <v>0</v>
      </c>
    </row>
    <row r="60" spans="1:13" x14ac:dyDescent="0.35">
      <c r="A60" s="23">
        <v>55</v>
      </c>
      <c r="B60" s="9">
        <v>86</v>
      </c>
      <c r="C60" s="9">
        <v>86</v>
      </c>
      <c r="E60" s="23">
        <v>56</v>
      </c>
      <c r="F60" s="24" t="s">
        <v>8219</v>
      </c>
      <c r="G60" s="9">
        <v>9</v>
      </c>
      <c r="H60" s="9"/>
      <c r="I60" s="9"/>
      <c r="K60" s="9"/>
      <c r="L60" s="25" t="s">
        <v>8221</v>
      </c>
      <c r="M60" s="9">
        <v>0</v>
      </c>
    </row>
    <row r="61" spans="1:13" x14ac:dyDescent="0.35">
      <c r="A61" s="23">
        <v>56</v>
      </c>
      <c r="B61" s="9">
        <v>174</v>
      </c>
      <c r="C61" s="9">
        <v>174</v>
      </c>
      <c r="E61" s="23">
        <v>57</v>
      </c>
      <c r="F61" s="24" t="s">
        <v>8219</v>
      </c>
      <c r="G61" s="9">
        <v>9</v>
      </c>
      <c r="H61" s="9"/>
      <c r="I61" s="9"/>
      <c r="K61" s="9"/>
      <c r="L61" s="25" t="s">
        <v>8221</v>
      </c>
      <c r="M61" s="9">
        <v>0</v>
      </c>
    </row>
    <row r="62" spans="1:13" x14ac:dyDescent="0.35">
      <c r="A62" s="23">
        <v>57</v>
      </c>
      <c r="B62" s="9">
        <v>69</v>
      </c>
      <c r="C62" s="9">
        <v>69</v>
      </c>
      <c r="E62" s="23">
        <v>58</v>
      </c>
      <c r="F62" s="24" t="s">
        <v>8219</v>
      </c>
      <c r="G62" s="9">
        <v>9</v>
      </c>
      <c r="H62" s="9"/>
      <c r="I62" s="9"/>
      <c r="K62" s="9"/>
      <c r="L62" s="25" t="s">
        <v>8221</v>
      </c>
      <c r="M62" s="9">
        <v>0</v>
      </c>
    </row>
    <row r="63" spans="1:13" x14ac:dyDescent="0.35">
      <c r="A63" s="23">
        <v>58</v>
      </c>
      <c r="B63" s="9">
        <v>75</v>
      </c>
      <c r="C63" s="9">
        <v>75</v>
      </c>
      <c r="E63" s="23">
        <v>59</v>
      </c>
      <c r="F63" s="24" t="s">
        <v>8219</v>
      </c>
      <c r="G63" s="9">
        <v>9</v>
      </c>
      <c r="H63" s="9"/>
      <c r="I63" s="9"/>
      <c r="K63" s="9"/>
      <c r="L63" s="25" t="s">
        <v>8221</v>
      </c>
      <c r="M63" s="9">
        <v>0</v>
      </c>
    </row>
    <row r="64" spans="1:13" x14ac:dyDescent="0.35">
      <c r="A64" s="23">
        <v>59</v>
      </c>
      <c r="B64" s="9">
        <v>33</v>
      </c>
      <c r="C64" s="9">
        <v>33</v>
      </c>
      <c r="E64" s="23">
        <v>60</v>
      </c>
      <c r="F64" s="24" t="s">
        <v>8219</v>
      </c>
      <c r="G64" s="9">
        <v>9</v>
      </c>
      <c r="H64" s="9"/>
      <c r="I64" s="9"/>
      <c r="K64" s="9"/>
      <c r="L64" s="25" t="s">
        <v>8221</v>
      </c>
      <c r="M64" s="9">
        <v>0</v>
      </c>
    </row>
    <row r="65" spans="1:13" x14ac:dyDescent="0.35">
      <c r="A65" s="23">
        <v>60</v>
      </c>
      <c r="B65" s="9">
        <v>108</v>
      </c>
      <c r="C65" s="9">
        <v>108</v>
      </c>
      <c r="E65" s="23">
        <v>61</v>
      </c>
      <c r="F65" s="24" t="s">
        <v>8219</v>
      </c>
      <c r="G65" s="9">
        <v>9</v>
      </c>
      <c r="H65" s="9"/>
      <c r="I65" s="9"/>
      <c r="K65" s="9"/>
      <c r="L65" s="25" t="s">
        <v>8221</v>
      </c>
      <c r="M65" s="9">
        <v>0</v>
      </c>
    </row>
    <row r="66" spans="1:13" x14ac:dyDescent="0.35">
      <c r="A66" s="23">
        <v>61</v>
      </c>
      <c r="B66" s="9">
        <v>23</v>
      </c>
      <c r="C66" s="9">
        <v>23</v>
      </c>
      <c r="E66" s="23">
        <v>62</v>
      </c>
      <c r="F66" s="24" t="s">
        <v>8219</v>
      </c>
      <c r="G66" s="9">
        <v>9</v>
      </c>
      <c r="H66" s="9"/>
      <c r="I66" s="9"/>
      <c r="K66" s="9"/>
      <c r="L66" s="25" t="s">
        <v>8221</v>
      </c>
      <c r="M66" s="9">
        <v>0</v>
      </c>
    </row>
    <row r="67" spans="1:13" x14ac:dyDescent="0.35">
      <c r="A67" s="23">
        <v>62</v>
      </c>
      <c r="B67" s="9">
        <v>48</v>
      </c>
      <c r="C67" s="9">
        <v>48</v>
      </c>
      <c r="E67" s="23">
        <v>63</v>
      </c>
      <c r="F67" s="24" t="s">
        <v>8219</v>
      </c>
      <c r="G67" s="9">
        <v>9</v>
      </c>
      <c r="H67" s="9"/>
      <c r="I67" s="9"/>
      <c r="K67" s="9"/>
      <c r="L67" s="25" t="s">
        <v>8221</v>
      </c>
      <c r="M67" s="9">
        <v>0</v>
      </c>
    </row>
    <row r="68" spans="1:13" x14ac:dyDescent="0.35">
      <c r="A68" s="23">
        <v>63</v>
      </c>
      <c r="B68" s="9">
        <v>64</v>
      </c>
      <c r="C68" s="9">
        <v>64</v>
      </c>
      <c r="E68" s="23">
        <v>64</v>
      </c>
      <c r="F68" s="24" t="s">
        <v>8219</v>
      </c>
      <c r="G68" s="9">
        <v>9</v>
      </c>
      <c r="H68" s="9"/>
      <c r="I68" s="9"/>
      <c r="K68" s="9"/>
      <c r="L68" s="25" t="s">
        <v>8221</v>
      </c>
      <c r="M68" s="9">
        <v>0</v>
      </c>
    </row>
    <row r="69" spans="1:13" x14ac:dyDescent="0.35">
      <c r="A69" s="23">
        <v>64</v>
      </c>
      <c r="B69" s="9">
        <v>24</v>
      </c>
      <c r="C69" s="9">
        <v>24</v>
      </c>
      <c r="E69" s="23">
        <v>65</v>
      </c>
      <c r="F69" s="24" t="s">
        <v>8219</v>
      </c>
      <c r="G69" s="9">
        <v>9</v>
      </c>
      <c r="H69" s="9"/>
      <c r="I69" s="9"/>
      <c r="K69" s="9"/>
      <c r="L69" s="25" t="s">
        <v>8221</v>
      </c>
      <c r="M69" s="9">
        <v>0</v>
      </c>
    </row>
    <row r="70" spans="1:13" x14ac:dyDescent="0.35">
      <c r="A70" s="23">
        <v>65</v>
      </c>
      <c r="B70" s="9">
        <v>57</v>
      </c>
      <c r="C70" s="9">
        <v>57</v>
      </c>
      <c r="E70" s="23">
        <v>66</v>
      </c>
      <c r="F70" s="24" t="s">
        <v>8219</v>
      </c>
      <c r="G70" s="9">
        <v>9</v>
      </c>
      <c r="H70" s="9"/>
      <c r="I70" s="9"/>
      <c r="K70" s="9"/>
      <c r="L70" s="25" t="s">
        <v>8221</v>
      </c>
      <c r="M70" s="9">
        <v>0</v>
      </c>
    </row>
    <row r="71" spans="1:13" x14ac:dyDescent="0.35">
      <c r="A71" s="23">
        <v>66</v>
      </c>
      <c r="B71" s="9">
        <v>26</v>
      </c>
      <c r="C71" s="9">
        <v>26</v>
      </c>
      <c r="E71" s="23">
        <v>67</v>
      </c>
      <c r="F71" s="24" t="s">
        <v>8219</v>
      </c>
      <c r="G71" s="9">
        <v>9</v>
      </c>
      <c r="H71" s="9"/>
      <c r="I71" s="9"/>
      <c r="K71" s="9"/>
      <c r="L71" s="25" t="s">
        <v>8221</v>
      </c>
      <c r="M71" s="9">
        <v>0</v>
      </c>
    </row>
    <row r="72" spans="1:13" x14ac:dyDescent="0.35">
      <c r="A72" s="23">
        <v>67</v>
      </c>
      <c r="B72" s="9">
        <v>20</v>
      </c>
      <c r="C72" s="9">
        <v>20</v>
      </c>
      <c r="E72" s="23">
        <v>68</v>
      </c>
      <c r="F72" s="24" t="s">
        <v>8219</v>
      </c>
      <c r="G72" s="9">
        <v>9</v>
      </c>
      <c r="H72" s="9"/>
      <c r="I72" s="9"/>
      <c r="K72" s="9"/>
      <c r="L72" s="25" t="s">
        <v>8221</v>
      </c>
      <c r="M72" s="9">
        <v>0</v>
      </c>
    </row>
    <row r="73" spans="1:13" x14ac:dyDescent="0.35">
      <c r="A73" s="23">
        <v>68</v>
      </c>
      <c r="B73" s="9">
        <v>36</v>
      </c>
      <c r="C73" s="9">
        <v>36</v>
      </c>
      <c r="E73" s="23">
        <v>69</v>
      </c>
      <c r="F73" s="24" t="s">
        <v>8219</v>
      </c>
      <c r="G73" s="9">
        <v>10</v>
      </c>
      <c r="H73" s="9"/>
      <c r="I73" s="9"/>
      <c r="K73" s="9"/>
      <c r="L73" s="25" t="s">
        <v>8221</v>
      </c>
      <c r="M73" s="9">
        <v>0</v>
      </c>
    </row>
    <row r="74" spans="1:13" x14ac:dyDescent="0.35">
      <c r="A74" s="23">
        <v>69</v>
      </c>
      <c r="B74" s="9">
        <v>178</v>
      </c>
      <c r="C74" s="9">
        <v>178</v>
      </c>
      <c r="E74" s="23">
        <v>70</v>
      </c>
      <c r="F74" s="24" t="s">
        <v>8219</v>
      </c>
      <c r="G74" s="9">
        <v>10</v>
      </c>
      <c r="H74" s="9"/>
      <c r="I74" s="9"/>
      <c r="K74" s="9"/>
      <c r="L74" s="25" t="s">
        <v>8221</v>
      </c>
      <c r="M74" s="9">
        <v>0</v>
      </c>
    </row>
    <row r="75" spans="1:13" x14ac:dyDescent="0.35">
      <c r="A75" s="23">
        <v>70</v>
      </c>
      <c r="B75" s="9">
        <v>17</v>
      </c>
      <c r="C75" s="9">
        <v>17</v>
      </c>
      <c r="E75" s="23">
        <v>71</v>
      </c>
      <c r="F75" s="24" t="s">
        <v>8219</v>
      </c>
      <c r="G75" s="9">
        <v>10</v>
      </c>
      <c r="H75" s="9"/>
      <c r="I75" s="9"/>
      <c r="K75" s="9"/>
      <c r="L75" s="25" t="s">
        <v>8221</v>
      </c>
      <c r="M75" s="9">
        <v>0</v>
      </c>
    </row>
    <row r="76" spans="1:13" x14ac:dyDescent="0.35">
      <c r="A76" s="23">
        <v>71</v>
      </c>
      <c r="B76" s="9">
        <v>32</v>
      </c>
      <c r="C76" s="9">
        <v>32</v>
      </c>
      <c r="E76" s="23">
        <v>72</v>
      </c>
      <c r="F76" s="24" t="s">
        <v>8219</v>
      </c>
      <c r="G76" s="9">
        <v>10</v>
      </c>
      <c r="H76" s="9"/>
      <c r="I76" s="9"/>
      <c r="K76" s="9"/>
      <c r="L76" s="25" t="s">
        <v>8221</v>
      </c>
      <c r="M76" s="9">
        <v>0</v>
      </c>
    </row>
    <row r="77" spans="1:13" x14ac:dyDescent="0.35">
      <c r="A77" s="23">
        <v>72</v>
      </c>
      <c r="B77" s="9">
        <v>41</v>
      </c>
      <c r="C77" s="9">
        <v>41</v>
      </c>
      <c r="E77" s="23">
        <v>73</v>
      </c>
      <c r="F77" s="24" t="s">
        <v>8219</v>
      </c>
      <c r="G77" s="9">
        <v>10</v>
      </c>
      <c r="H77" s="9"/>
      <c r="I77" s="9"/>
      <c r="K77" s="9"/>
      <c r="L77" s="25" t="s">
        <v>8221</v>
      </c>
      <c r="M77" s="9">
        <v>0</v>
      </c>
    </row>
    <row r="78" spans="1:13" x14ac:dyDescent="0.35">
      <c r="A78" s="23">
        <v>73</v>
      </c>
      <c r="B78" s="9">
        <v>18</v>
      </c>
      <c r="C78" s="9">
        <v>18</v>
      </c>
      <c r="E78" s="23">
        <v>74</v>
      </c>
      <c r="F78" s="24" t="s">
        <v>8219</v>
      </c>
      <c r="G78" s="9">
        <v>10</v>
      </c>
      <c r="H78" s="9"/>
      <c r="I78" s="9"/>
      <c r="K78" s="9"/>
      <c r="L78" s="25" t="s">
        <v>8221</v>
      </c>
      <c r="M78" s="9">
        <v>0</v>
      </c>
    </row>
    <row r="79" spans="1:13" x14ac:dyDescent="0.35">
      <c r="A79" s="23">
        <v>74</v>
      </c>
      <c r="B79" s="9">
        <v>29</v>
      </c>
      <c r="C79" s="9">
        <v>29</v>
      </c>
      <c r="E79" s="23">
        <v>75</v>
      </c>
      <c r="F79" s="24" t="s">
        <v>8219</v>
      </c>
      <c r="G79" s="9">
        <v>10</v>
      </c>
      <c r="H79" s="9"/>
      <c r="I79" s="9"/>
      <c r="K79" s="9"/>
      <c r="L79" s="25" t="s">
        <v>8221</v>
      </c>
      <c r="M79" s="9">
        <v>0</v>
      </c>
    </row>
    <row r="80" spans="1:13" x14ac:dyDescent="0.35">
      <c r="A80" s="23">
        <v>75</v>
      </c>
      <c r="B80" s="9">
        <v>47</v>
      </c>
      <c r="C80" s="9">
        <v>47</v>
      </c>
      <c r="E80" s="23">
        <v>76</v>
      </c>
      <c r="F80" s="24" t="s">
        <v>8219</v>
      </c>
      <c r="G80" s="9">
        <v>10</v>
      </c>
      <c r="H80" s="9"/>
      <c r="I80" s="9"/>
      <c r="K80" s="9"/>
      <c r="L80" s="25" t="s">
        <v>8221</v>
      </c>
      <c r="M80" s="9">
        <v>0</v>
      </c>
    </row>
    <row r="81" spans="1:13" x14ac:dyDescent="0.35">
      <c r="A81" s="23">
        <v>76</v>
      </c>
      <c r="B81" s="9">
        <v>15</v>
      </c>
      <c r="C81" s="9">
        <v>15</v>
      </c>
      <c r="E81" s="23">
        <v>77</v>
      </c>
      <c r="F81" s="24" t="s">
        <v>8219</v>
      </c>
      <c r="G81" s="9">
        <v>10</v>
      </c>
      <c r="H81" s="9"/>
      <c r="I81" s="9"/>
      <c r="K81" s="9"/>
      <c r="L81" s="25" t="s">
        <v>8221</v>
      </c>
      <c r="M81" s="9">
        <v>0</v>
      </c>
    </row>
    <row r="82" spans="1:13" x14ac:dyDescent="0.35">
      <c r="A82" s="23">
        <v>77</v>
      </c>
      <c r="B82" s="9">
        <v>26</v>
      </c>
      <c r="C82" s="9">
        <v>26</v>
      </c>
      <c r="E82" s="23">
        <v>78</v>
      </c>
      <c r="F82" s="24" t="s">
        <v>8219</v>
      </c>
      <c r="G82" s="9">
        <v>10</v>
      </c>
      <c r="H82" s="9"/>
      <c r="I82" s="9"/>
      <c r="K82" s="9"/>
      <c r="L82" s="25" t="s">
        <v>8221</v>
      </c>
      <c r="M82" s="9">
        <v>0</v>
      </c>
    </row>
    <row r="83" spans="1:13" x14ac:dyDescent="0.35">
      <c r="A83" s="23">
        <v>78</v>
      </c>
      <c r="B83" s="9">
        <v>35</v>
      </c>
      <c r="C83" s="9">
        <v>35</v>
      </c>
      <c r="E83" s="23">
        <v>79</v>
      </c>
      <c r="F83" s="24" t="s">
        <v>8219</v>
      </c>
      <c r="G83" s="9">
        <v>10</v>
      </c>
      <c r="H83" s="9"/>
      <c r="I83" s="9"/>
      <c r="K83" s="9"/>
      <c r="L83" s="25" t="s">
        <v>8221</v>
      </c>
      <c r="M83" s="9">
        <v>0</v>
      </c>
    </row>
    <row r="84" spans="1:13" x14ac:dyDescent="0.35">
      <c r="A84" s="23">
        <v>79</v>
      </c>
      <c r="B84" s="9">
        <v>41</v>
      </c>
      <c r="C84" s="9">
        <v>41</v>
      </c>
      <c r="E84" s="23">
        <v>80</v>
      </c>
      <c r="F84" s="24" t="s">
        <v>8219</v>
      </c>
      <c r="G84" s="9">
        <v>10</v>
      </c>
      <c r="H84" s="9"/>
      <c r="I84" s="9"/>
      <c r="K84" s="9"/>
      <c r="L84" s="25" t="s">
        <v>8221</v>
      </c>
      <c r="M84" s="9">
        <v>0</v>
      </c>
    </row>
    <row r="85" spans="1:13" x14ac:dyDescent="0.35">
      <c r="A85" s="23">
        <v>80</v>
      </c>
      <c r="B85" s="9">
        <v>47</v>
      </c>
      <c r="C85" s="9">
        <v>47</v>
      </c>
      <c r="E85" s="23">
        <v>81</v>
      </c>
      <c r="F85" s="24" t="s">
        <v>8219</v>
      </c>
      <c r="G85" s="9">
        <v>10</v>
      </c>
      <c r="H85" s="9"/>
      <c r="I85" s="9"/>
      <c r="K85" s="9"/>
      <c r="L85" s="25" t="s">
        <v>8221</v>
      </c>
      <c r="M85" s="9">
        <v>0</v>
      </c>
    </row>
    <row r="86" spans="1:13" x14ac:dyDescent="0.35">
      <c r="A86" s="23">
        <v>81</v>
      </c>
      <c r="B86" s="9">
        <v>28</v>
      </c>
      <c r="C86" s="9">
        <v>28</v>
      </c>
      <c r="E86" s="23">
        <v>82</v>
      </c>
      <c r="F86" s="24" t="s">
        <v>8219</v>
      </c>
      <c r="G86" s="9">
        <v>10</v>
      </c>
      <c r="H86" s="9"/>
      <c r="I86" s="9"/>
      <c r="K86" s="9"/>
      <c r="L86" s="25" t="s">
        <v>8221</v>
      </c>
      <c r="M86" s="9">
        <v>0</v>
      </c>
    </row>
    <row r="87" spans="1:13" x14ac:dyDescent="0.35">
      <c r="A87" s="23">
        <v>82</v>
      </c>
      <c r="B87" s="9">
        <v>100</v>
      </c>
      <c r="C87" s="9">
        <v>100</v>
      </c>
      <c r="E87" s="23">
        <v>83</v>
      </c>
      <c r="F87" s="24" t="s">
        <v>8219</v>
      </c>
      <c r="G87" s="9">
        <v>10</v>
      </c>
      <c r="H87" s="9"/>
      <c r="I87" s="9"/>
      <c r="K87" s="9"/>
      <c r="L87" s="25" t="s">
        <v>8221</v>
      </c>
      <c r="M87" s="9">
        <v>0</v>
      </c>
    </row>
    <row r="88" spans="1:13" x14ac:dyDescent="0.35">
      <c r="A88" s="23">
        <v>83</v>
      </c>
      <c r="B88" s="9">
        <v>13</v>
      </c>
      <c r="C88" s="9">
        <v>13</v>
      </c>
      <c r="E88" s="23">
        <v>84</v>
      </c>
      <c r="F88" s="24" t="s">
        <v>8219</v>
      </c>
      <c r="G88" s="9">
        <v>11</v>
      </c>
      <c r="H88" s="9"/>
      <c r="I88" s="9"/>
      <c r="K88" s="9"/>
      <c r="L88" s="25" t="s">
        <v>8221</v>
      </c>
      <c r="M88" s="9">
        <v>0</v>
      </c>
    </row>
    <row r="89" spans="1:13" x14ac:dyDescent="0.35">
      <c r="A89" s="23">
        <v>84</v>
      </c>
      <c r="B89" s="9">
        <v>7</v>
      </c>
      <c r="C89" s="9">
        <v>7</v>
      </c>
      <c r="E89" s="23">
        <v>85</v>
      </c>
      <c r="F89" s="24" t="s">
        <v>8219</v>
      </c>
      <c r="G89" s="9">
        <v>11</v>
      </c>
      <c r="H89" s="9"/>
      <c r="I89" s="9"/>
      <c r="K89" s="9"/>
      <c r="L89" s="25" t="s">
        <v>8221</v>
      </c>
      <c r="M89" s="9">
        <v>0</v>
      </c>
    </row>
    <row r="90" spans="1:13" x14ac:dyDescent="0.35">
      <c r="A90" s="23">
        <v>85</v>
      </c>
      <c r="B90" s="9">
        <v>21</v>
      </c>
      <c r="C90" s="9">
        <v>21</v>
      </c>
      <c r="E90" s="23">
        <v>86</v>
      </c>
      <c r="F90" s="24" t="s">
        <v>8219</v>
      </c>
      <c r="G90" s="9">
        <v>11</v>
      </c>
      <c r="H90" s="9"/>
      <c r="I90" s="9"/>
      <c r="K90" s="9"/>
      <c r="L90" s="25" t="s">
        <v>8221</v>
      </c>
      <c r="M90" s="9">
        <v>0</v>
      </c>
    </row>
    <row r="91" spans="1:13" x14ac:dyDescent="0.35">
      <c r="A91" s="23">
        <v>86</v>
      </c>
      <c r="B91" s="9">
        <v>17</v>
      </c>
      <c r="C91" s="9">
        <v>17</v>
      </c>
      <c r="E91" s="23">
        <v>87</v>
      </c>
      <c r="F91" s="24" t="s">
        <v>8219</v>
      </c>
      <c r="G91" s="9">
        <v>11</v>
      </c>
      <c r="H91" s="9"/>
      <c r="I91" s="9"/>
      <c r="K91" s="9"/>
      <c r="L91" s="25" t="s">
        <v>8221</v>
      </c>
      <c r="M91" s="9">
        <v>0</v>
      </c>
    </row>
    <row r="92" spans="1:13" x14ac:dyDescent="0.35">
      <c r="A92" s="23">
        <v>87</v>
      </c>
      <c r="B92" s="9">
        <v>25</v>
      </c>
      <c r="C92" s="9">
        <v>25</v>
      </c>
      <c r="E92" s="23">
        <v>88</v>
      </c>
      <c r="F92" s="24" t="s">
        <v>8219</v>
      </c>
      <c r="G92" s="9">
        <v>11</v>
      </c>
      <c r="H92" s="9"/>
      <c r="I92" s="9"/>
      <c r="K92" s="9"/>
      <c r="L92" s="25" t="s">
        <v>8221</v>
      </c>
      <c r="M92" s="9">
        <v>0</v>
      </c>
    </row>
    <row r="93" spans="1:13" x14ac:dyDescent="0.35">
      <c r="A93" s="23">
        <v>88</v>
      </c>
      <c r="B93" s="9">
        <v>60</v>
      </c>
      <c r="C93" s="9">
        <v>60</v>
      </c>
      <c r="E93" s="23">
        <v>89</v>
      </c>
      <c r="F93" s="24" t="s">
        <v>8219</v>
      </c>
      <c r="G93" s="9">
        <v>11</v>
      </c>
      <c r="H93" s="9"/>
      <c r="I93" s="9"/>
      <c r="K93" s="9"/>
      <c r="L93" s="25" t="s">
        <v>8221</v>
      </c>
      <c r="M93" s="9">
        <v>0</v>
      </c>
    </row>
    <row r="94" spans="1:13" x14ac:dyDescent="0.35">
      <c r="A94" s="23">
        <v>89</v>
      </c>
      <c r="B94" s="9">
        <v>56</v>
      </c>
      <c r="C94" s="9">
        <v>56</v>
      </c>
      <c r="E94" s="23">
        <v>90</v>
      </c>
      <c r="F94" s="24" t="s">
        <v>8219</v>
      </c>
      <c r="G94" s="9">
        <v>11</v>
      </c>
      <c r="H94" s="9"/>
      <c r="I94" s="9"/>
      <c r="K94" s="9"/>
      <c r="L94" s="25" t="s">
        <v>8221</v>
      </c>
      <c r="M94" s="9">
        <v>0</v>
      </c>
    </row>
    <row r="95" spans="1:13" x14ac:dyDescent="0.35">
      <c r="A95" s="23">
        <v>90</v>
      </c>
      <c r="B95" s="9">
        <v>16</v>
      </c>
      <c r="C95" s="9">
        <v>16</v>
      </c>
      <c r="E95" s="23">
        <v>91</v>
      </c>
      <c r="F95" s="24" t="s">
        <v>8219</v>
      </c>
      <c r="G95" s="9">
        <v>11</v>
      </c>
      <c r="H95" s="9"/>
      <c r="I95" s="9"/>
      <c r="K95" s="9"/>
      <c r="L95" s="25" t="s">
        <v>8221</v>
      </c>
      <c r="M95" s="9">
        <v>0</v>
      </c>
    </row>
    <row r="96" spans="1:13" x14ac:dyDescent="0.35">
      <c r="A96" s="23">
        <v>91</v>
      </c>
      <c r="B96" s="9">
        <v>46</v>
      </c>
      <c r="C96" s="9">
        <v>46</v>
      </c>
      <c r="E96" s="23">
        <v>92</v>
      </c>
      <c r="F96" s="24" t="s">
        <v>8219</v>
      </c>
      <c r="G96" s="9">
        <v>11</v>
      </c>
      <c r="H96" s="9"/>
      <c r="I96" s="9"/>
      <c r="K96" s="9"/>
      <c r="L96" s="25" t="s">
        <v>8221</v>
      </c>
      <c r="M96" s="9">
        <v>0</v>
      </c>
    </row>
    <row r="97" spans="1:13" x14ac:dyDescent="0.35">
      <c r="A97" s="23">
        <v>92</v>
      </c>
      <c r="B97" s="9">
        <v>43</v>
      </c>
      <c r="C97" s="9">
        <v>43</v>
      </c>
      <c r="E97" s="23">
        <v>93</v>
      </c>
      <c r="F97" s="24" t="s">
        <v>8219</v>
      </c>
      <c r="G97" s="9">
        <v>11</v>
      </c>
      <c r="H97" s="9"/>
      <c r="I97" s="9"/>
      <c r="K97" s="9"/>
      <c r="L97" s="25" t="s">
        <v>8221</v>
      </c>
      <c r="M97" s="9">
        <v>0</v>
      </c>
    </row>
    <row r="98" spans="1:13" x14ac:dyDescent="0.35">
      <c r="A98" s="23">
        <v>93</v>
      </c>
      <c r="B98" s="9">
        <v>15</v>
      </c>
      <c r="C98" s="9">
        <v>15</v>
      </c>
      <c r="E98" s="23">
        <v>94</v>
      </c>
      <c r="F98" s="24" t="s">
        <v>8219</v>
      </c>
      <c r="G98" s="9">
        <v>11</v>
      </c>
      <c r="H98" s="9"/>
      <c r="I98" s="9"/>
      <c r="K98" s="9"/>
      <c r="L98" s="25" t="s">
        <v>8221</v>
      </c>
      <c r="M98" s="9">
        <v>0</v>
      </c>
    </row>
    <row r="99" spans="1:13" x14ac:dyDescent="0.35">
      <c r="A99" s="23">
        <v>94</v>
      </c>
      <c r="B99" s="9">
        <v>12</v>
      </c>
      <c r="C99" s="9">
        <v>12</v>
      </c>
      <c r="E99" s="23">
        <v>95</v>
      </c>
      <c r="F99" s="24" t="s">
        <v>8219</v>
      </c>
      <c r="G99" s="9">
        <v>11</v>
      </c>
      <c r="H99" s="9"/>
      <c r="I99" s="9"/>
      <c r="K99" s="9"/>
      <c r="L99" s="25" t="s">
        <v>8221</v>
      </c>
      <c r="M99" s="9">
        <v>0</v>
      </c>
    </row>
    <row r="100" spans="1:13" x14ac:dyDescent="0.35">
      <c r="A100" s="23">
        <v>95</v>
      </c>
      <c r="B100" s="9">
        <v>21</v>
      </c>
      <c r="C100" s="9">
        <v>21</v>
      </c>
      <c r="E100" s="23">
        <v>96</v>
      </c>
      <c r="F100" s="24" t="s">
        <v>8219</v>
      </c>
      <c r="G100" s="9">
        <v>11</v>
      </c>
      <c r="H100" s="9"/>
      <c r="I100" s="9"/>
      <c r="K100" s="9"/>
      <c r="L100" s="25" t="s">
        <v>8221</v>
      </c>
      <c r="M100" s="9">
        <v>0</v>
      </c>
    </row>
    <row r="101" spans="1:13" x14ac:dyDescent="0.35">
      <c r="A101" s="23">
        <v>96</v>
      </c>
      <c r="B101" s="9">
        <v>34</v>
      </c>
      <c r="C101" s="9">
        <v>34</v>
      </c>
      <c r="E101" s="23">
        <v>97</v>
      </c>
      <c r="F101" s="24" t="s">
        <v>8219</v>
      </c>
      <c r="G101" s="9">
        <v>11</v>
      </c>
      <c r="H101" s="9"/>
      <c r="I101" s="9"/>
      <c r="K101" s="9"/>
      <c r="L101" s="25" t="s">
        <v>8221</v>
      </c>
      <c r="M101" s="9">
        <v>0</v>
      </c>
    </row>
    <row r="102" spans="1:13" x14ac:dyDescent="0.35">
      <c r="A102" s="23">
        <v>97</v>
      </c>
      <c r="B102" s="9">
        <v>8</v>
      </c>
      <c r="C102" s="9">
        <v>8</v>
      </c>
      <c r="E102" s="23">
        <v>98</v>
      </c>
      <c r="F102" s="24" t="s">
        <v>8219</v>
      </c>
      <c r="G102" s="9">
        <v>11</v>
      </c>
      <c r="H102" s="9"/>
      <c r="I102" s="9"/>
      <c r="K102" s="9"/>
      <c r="L102" s="25" t="s">
        <v>8221</v>
      </c>
      <c r="M102" s="9">
        <v>0</v>
      </c>
    </row>
    <row r="103" spans="1:13" x14ac:dyDescent="0.35">
      <c r="A103" s="23">
        <v>98</v>
      </c>
      <c r="B103" s="9">
        <v>60</v>
      </c>
      <c r="C103" s="9">
        <v>60</v>
      </c>
      <c r="E103" s="23">
        <v>99</v>
      </c>
      <c r="F103" s="24" t="s">
        <v>8219</v>
      </c>
      <c r="G103" s="9">
        <v>12</v>
      </c>
      <c r="H103" s="9"/>
      <c r="I103" s="9"/>
      <c r="K103" s="9"/>
      <c r="L103" s="25" t="s">
        <v>8221</v>
      </c>
      <c r="M103" s="9">
        <v>0</v>
      </c>
    </row>
    <row r="104" spans="1:13" x14ac:dyDescent="0.35">
      <c r="A104" s="23">
        <v>99</v>
      </c>
      <c r="B104" s="9">
        <v>39</v>
      </c>
      <c r="C104" s="9">
        <v>39</v>
      </c>
      <c r="E104" s="23">
        <v>100</v>
      </c>
      <c r="F104" s="24" t="s">
        <v>8219</v>
      </c>
      <c r="G104" s="9">
        <v>12</v>
      </c>
      <c r="H104" s="9"/>
      <c r="I104" s="9"/>
      <c r="K104" s="9"/>
      <c r="L104" s="25" t="s">
        <v>8221</v>
      </c>
      <c r="M104" s="9">
        <v>0</v>
      </c>
    </row>
    <row r="105" spans="1:13" x14ac:dyDescent="0.35">
      <c r="A105" s="23">
        <v>100</v>
      </c>
      <c r="B105" s="9">
        <v>26</v>
      </c>
      <c r="C105" s="9">
        <v>26</v>
      </c>
      <c r="E105" s="23">
        <v>101</v>
      </c>
      <c r="F105" s="24" t="s">
        <v>8219</v>
      </c>
      <c r="G105" s="9">
        <v>12</v>
      </c>
      <c r="H105" s="9"/>
      <c r="I105" s="9"/>
      <c r="K105" s="9"/>
      <c r="L105" s="25" t="s">
        <v>8221</v>
      </c>
      <c r="M105" s="9">
        <v>0</v>
      </c>
    </row>
    <row r="106" spans="1:13" x14ac:dyDescent="0.35">
      <c r="A106" s="23">
        <v>101</v>
      </c>
      <c r="B106" s="9">
        <v>35</v>
      </c>
      <c r="C106" s="9">
        <v>35</v>
      </c>
      <c r="E106" s="23">
        <v>102</v>
      </c>
      <c r="F106" s="24" t="s">
        <v>8219</v>
      </c>
      <c r="G106" s="9">
        <v>12</v>
      </c>
      <c r="H106" s="9"/>
      <c r="I106" s="9"/>
      <c r="K106" s="9"/>
      <c r="L106" s="25" t="s">
        <v>8221</v>
      </c>
      <c r="M106" s="9">
        <v>0</v>
      </c>
    </row>
    <row r="107" spans="1:13" x14ac:dyDescent="0.35">
      <c r="A107" s="23">
        <v>102</v>
      </c>
      <c r="B107" s="9">
        <v>65</v>
      </c>
      <c r="C107" s="9">
        <v>65</v>
      </c>
      <c r="E107" s="23">
        <v>103</v>
      </c>
      <c r="F107" s="24" t="s">
        <v>8219</v>
      </c>
      <c r="G107" s="9">
        <v>12</v>
      </c>
      <c r="H107" s="9"/>
      <c r="I107" s="9"/>
      <c r="K107" s="9"/>
      <c r="L107" s="25" t="s">
        <v>8221</v>
      </c>
      <c r="M107" s="9">
        <v>0</v>
      </c>
    </row>
    <row r="108" spans="1:13" x14ac:dyDescent="0.35">
      <c r="A108" s="23">
        <v>103</v>
      </c>
      <c r="B108" s="9">
        <v>49</v>
      </c>
      <c r="C108" s="9">
        <v>49</v>
      </c>
      <c r="E108" s="23">
        <v>104</v>
      </c>
      <c r="F108" s="24" t="s">
        <v>8219</v>
      </c>
      <c r="G108" s="9">
        <v>12</v>
      </c>
      <c r="H108" s="9"/>
      <c r="I108" s="9"/>
      <c r="K108" s="9"/>
      <c r="L108" s="25" t="s">
        <v>8221</v>
      </c>
      <c r="M108" s="9">
        <v>0</v>
      </c>
    </row>
    <row r="109" spans="1:13" x14ac:dyDescent="0.35">
      <c r="A109" s="23">
        <v>104</v>
      </c>
      <c r="B109" s="9">
        <v>10</v>
      </c>
      <c r="C109" s="9">
        <v>10</v>
      </c>
      <c r="E109" s="23">
        <v>105</v>
      </c>
      <c r="F109" s="24" t="s">
        <v>8219</v>
      </c>
      <c r="G109" s="9">
        <v>12</v>
      </c>
      <c r="H109" s="9"/>
      <c r="I109" s="9"/>
      <c r="K109" s="9"/>
      <c r="L109" s="25" t="s">
        <v>8221</v>
      </c>
      <c r="M109" s="9">
        <v>0</v>
      </c>
    </row>
    <row r="110" spans="1:13" x14ac:dyDescent="0.35">
      <c r="A110" s="23">
        <v>105</v>
      </c>
      <c r="B110" s="9">
        <v>60</v>
      </c>
      <c r="C110" s="9">
        <v>60</v>
      </c>
      <c r="E110" s="23">
        <v>106</v>
      </c>
      <c r="F110" s="24" t="s">
        <v>8219</v>
      </c>
      <c r="G110" s="9">
        <v>12</v>
      </c>
      <c r="H110" s="9"/>
      <c r="I110" s="9"/>
      <c r="K110" s="9"/>
      <c r="L110" s="25" t="s">
        <v>8221</v>
      </c>
      <c r="M110" s="9">
        <v>0</v>
      </c>
    </row>
    <row r="111" spans="1:13" x14ac:dyDescent="0.35">
      <c r="A111" s="23">
        <v>106</v>
      </c>
      <c r="B111" s="9">
        <v>27</v>
      </c>
      <c r="C111" s="9">
        <v>27</v>
      </c>
      <c r="E111" s="23">
        <v>107</v>
      </c>
      <c r="F111" s="24" t="s">
        <v>8219</v>
      </c>
      <c r="G111" s="9">
        <v>12</v>
      </c>
      <c r="H111" s="9"/>
      <c r="I111" s="9"/>
      <c r="K111" s="9"/>
      <c r="L111" s="25" t="s">
        <v>8221</v>
      </c>
      <c r="M111" s="9">
        <v>0</v>
      </c>
    </row>
    <row r="112" spans="1:13" x14ac:dyDescent="0.35">
      <c r="A112" s="23">
        <v>107</v>
      </c>
      <c r="B112" s="9">
        <v>69</v>
      </c>
      <c r="C112" s="9">
        <v>69</v>
      </c>
      <c r="E112" s="23">
        <v>108</v>
      </c>
      <c r="F112" s="24" t="s">
        <v>8219</v>
      </c>
      <c r="G112" s="9">
        <v>12</v>
      </c>
      <c r="H112" s="9"/>
      <c r="I112" s="9"/>
      <c r="K112" s="9"/>
      <c r="L112" s="25" t="s">
        <v>8221</v>
      </c>
      <c r="M112" s="9">
        <v>0</v>
      </c>
    </row>
    <row r="113" spans="1:13" x14ac:dyDescent="0.35">
      <c r="A113" s="23">
        <v>108</v>
      </c>
      <c r="B113" s="9">
        <v>47</v>
      </c>
      <c r="C113" s="9">
        <v>47</v>
      </c>
      <c r="E113" s="23">
        <v>109</v>
      </c>
      <c r="F113" s="24" t="s">
        <v>8219</v>
      </c>
      <c r="G113" s="9">
        <v>12</v>
      </c>
      <c r="H113" s="9"/>
      <c r="I113" s="9"/>
      <c r="K113" s="9"/>
      <c r="L113" s="25" t="s">
        <v>8221</v>
      </c>
      <c r="M113" s="9">
        <v>0</v>
      </c>
    </row>
    <row r="114" spans="1:13" x14ac:dyDescent="0.35">
      <c r="A114" s="23">
        <v>109</v>
      </c>
      <c r="B114" s="9">
        <v>47</v>
      </c>
      <c r="C114" s="9">
        <v>47</v>
      </c>
      <c r="E114" s="23">
        <v>110</v>
      </c>
      <c r="F114" s="24" t="s">
        <v>8219</v>
      </c>
      <c r="G114" s="9">
        <v>13</v>
      </c>
      <c r="H114" s="9"/>
      <c r="I114" s="9"/>
      <c r="K114" s="9"/>
      <c r="L114" s="25" t="s">
        <v>8221</v>
      </c>
      <c r="M114" s="9">
        <v>0</v>
      </c>
    </row>
    <row r="115" spans="1:13" x14ac:dyDescent="0.35">
      <c r="A115" s="23">
        <v>110</v>
      </c>
      <c r="B115" s="9">
        <v>26</v>
      </c>
      <c r="C115" s="9">
        <v>26</v>
      </c>
      <c r="E115" s="23">
        <v>111</v>
      </c>
      <c r="F115" s="24" t="s">
        <v>8219</v>
      </c>
      <c r="G115" s="9">
        <v>13</v>
      </c>
      <c r="H115" s="9"/>
      <c r="I115" s="9"/>
      <c r="K115" s="9"/>
      <c r="L115" s="25" t="s">
        <v>8221</v>
      </c>
      <c r="M115" s="9">
        <v>0</v>
      </c>
    </row>
    <row r="116" spans="1:13" x14ac:dyDescent="0.35">
      <c r="A116" s="23">
        <v>111</v>
      </c>
      <c r="B116" s="9">
        <v>53</v>
      </c>
      <c r="C116" s="9">
        <v>53</v>
      </c>
      <c r="E116" s="23">
        <v>112</v>
      </c>
      <c r="F116" s="24" t="s">
        <v>8219</v>
      </c>
      <c r="G116" s="9">
        <v>13</v>
      </c>
      <c r="H116" s="9"/>
      <c r="I116" s="9"/>
      <c r="K116" s="9"/>
      <c r="L116" s="25" t="s">
        <v>8221</v>
      </c>
      <c r="M116" s="9">
        <v>0</v>
      </c>
    </row>
    <row r="117" spans="1:13" x14ac:dyDescent="0.35">
      <c r="A117" s="23">
        <v>112</v>
      </c>
      <c r="B117" s="9">
        <v>81</v>
      </c>
      <c r="C117" s="9">
        <v>81</v>
      </c>
      <c r="E117" s="23">
        <v>113</v>
      </c>
      <c r="F117" s="24" t="s">
        <v>8219</v>
      </c>
      <c r="G117" s="9">
        <v>13</v>
      </c>
      <c r="H117" s="9"/>
      <c r="I117" s="9"/>
      <c r="K117" s="9"/>
      <c r="L117" s="25" t="s">
        <v>8221</v>
      </c>
      <c r="M117" s="9">
        <v>0</v>
      </c>
    </row>
    <row r="118" spans="1:13" x14ac:dyDescent="0.35">
      <c r="A118" s="23">
        <v>113</v>
      </c>
      <c r="B118" s="9">
        <v>78</v>
      </c>
      <c r="C118" s="9">
        <v>78</v>
      </c>
      <c r="E118" s="23">
        <v>114</v>
      </c>
      <c r="F118" s="24" t="s">
        <v>8219</v>
      </c>
      <c r="G118" s="9">
        <v>13</v>
      </c>
      <c r="H118" s="9"/>
      <c r="I118" s="9"/>
      <c r="K118" s="9"/>
      <c r="L118" s="25" t="s">
        <v>8221</v>
      </c>
      <c r="M118" s="9">
        <v>0</v>
      </c>
    </row>
    <row r="119" spans="1:13" x14ac:dyDescent="0.35">
      <c r="A119" s="23">
        <v>114</v>
      </c>
      <c r="B119" s="9">
        <v>35</v>
      </c>
      <c r="C119" s="9">
        <v>35</v>
      </c>
      <c r="E119" s="23">
        <v>115</v>
      </c>
      <c r="F119" s="24" t="s">
        <v>8219</v>
      </c>
      <c r="G119" s="9">
        <v>13</v>
      </c>
      <c r="H119" s="9"/>
      <c r="I119" s="9"/>
      <c r="K119" s="9"/>
      <c r="L119" s="25" t="s">
        <v>8221</v>
      </c>
      <c r="M119" s="9">
        <v>0</v>
      </c>
    </row>
    <row r="120" spans="1:13" x14ac:dyDescent="0.35">
      <c r="A120" s="23">
        <v>115</v>
      </c>
      <c r="B120" s="9">
        <v>22</v>
      </c>
      <c r="C120" s="9">
        <v>22</v>
      </c>
      <c r="E120" s="23">
        <v>116</v>
      </c>
      <c r="F120" s="24" t="s">
        <v>8219</v>
      </c>
      <c r="G120" s="9">
        <v>13</v>
      </c>
      <c r="H120" s="9"/>
      <c r="I120" s="9"/>
      <c r="K120" s="9"/>
      <c r="L120" s="25" t="s">
        <v>8221</v>
      </c>
      <c r="M120" s="9">
        <v>0</v>
      </c>
    </row>
    <row r="121" spans="1:13" x14ac:dyDescent="0.35">
      <c r="A121" s="23">
        <v>116</v>
      </c>
      <c r="B121" s="9">
        <v>57</v>
      </c>
      <c r="C121" s="9">
        <v>57</v>
      </c>
      <c r="E121" s="23">
        <v>117</v>
      </c>
      <c r="F121" s="24" t="s">
        <v>8219</v>
      </c>
      <c r="G121" s="9">
        <v>13</v>
      </c>
      <c r="H121" s="9"/>
      <c r="I121" s="9"/>
      <c r="K121" s="9"/>
      <c r="L121" s="25" t="s">
        <v>8221</v>
      </c>
      <c r="M121" s="9">
        <v>0</v>
      </c>
    </row>
    <row r="122" spans="1:13" x14ac:dyDescent="0.35">
      <c r="A122" s="23">
        <v>117</v>
      </c>
      <c r="B122" s="9">
        <v>27</v>
      </c>
      <c r="C122" s="9">
        <v>27</v>
      </c>
      <c r="E122" s="23">
        <v>118</v>
      </c>
      <c r="F122" s="24" t="s">
        <v>8219</v>
      </c>
      <c r="G122" s="9">
        <v>13</v>
      </c>
      <c r="H122" s="9"/>
      <c r="I122" s="9"/>
      <c r="K122" s="9"/>
      <c r="L122" s="25" t="s">
        <v>8221</v>
      </c>
      <c r="M122" s="9">
        <v>0</v>
      </c>
    </row>
    <row r="123" spans="1:13" x14ac:dyDescent="0.35">
      <c r="A123" s="23">
        <v>118</v>
      </c>
      <c r="B123" s="9">
        <v>39</v>
      </c>
      <c r="C123" s="9">
        <v>39</v>
      </c>
      <c r="E123" s="23">
        <v>119</v>
      </c>
      <c r="F123" s="24" t="s">
        <v>8219</v>
      </c>
      <c r="G123" s="9">
        <v>13</v>
      </c>
      <c r="H123" s="9"/>
      <c r="I123" s="9"/>
      <c r="K123" s="9"/>
      <c r="L123" s="25" t="s">
        <v>8221</v>
      </c>
      <c r="M123" s="9">
        <v>0</v>
      </c>
    </row>
    <row r="124" spans="1:13" x14ac:dyDescent="0.35">
      <c r="A124" s="23">
        <v>119</v>
      </c>
      <c r="B124" s="9">
        <v>37</v>
      </c>
      <c r="C124" s="9">
        <v>37</v>
      </c>
      <c r="E124" s="23">
        <v>120</v>
      </c>
      <c r="F124" s="24" t="s">
        <v>8219</v>
      </c>
      <c r="G124" s="9">
        <v>13</v>
      </c>
      <c r="H124" s="9"/>
      <c r="I124" s="9"/>
      <c r="K124" s="9"/>
      <c r="L124" s="25" t="s">
        <v>8221</v>
      </c>
      <c r="M124" s="9">
        <v>0</v>
      </c>
    </row>
    <row r="125" spans="1:13" x14ac:dyDescent="0.35">
      <c r="A125" s="23">
        <v>240</v>
      </c>
      <c r="B125" s="9">
        <v>137</v>
      </c>
      <c r="C125" s="9">
        <v>137</v>
      </c>
      <c r="E125" s="23">
        <v>121</v>
      </c>
      <c r="F125" s="24" t="s">
        <v>8219</v>
      </c>
      <c r="G125" s="9">
        <v>13</v>
      </c>
      <c r="H125" s="9"/>
      <c r="I125" s="9"/>
      <c r="K125" s="9"/>
      <c r="L125" s="25" t="s">
        <v>8221</v>
      </c>
      <c r="M125" s="9">
        <v>0</v>
      </c>
    </row>
    <row r="126" spans="1:13" x14ac:dyDescent="0.35">
      <c r="A126" s="23">
        <v>241</v>
      </c>
      <c r="B126" s="9">
        <v>376</v>
      </c>
      <c r="C126" s="9">
        <v>376</v>
      </c>
      <c r="E126" s="23">
        <v>122</v>
      </c>
      <c r="F126" s="24" t="s">
        <v>8219</v>
      </c>
      <c r="G126" s="9">
        <v>13</v>
      </c>
      <c r="H126" s="9"/>
      <c r="I126" s="9"/>
      <c r="K126" s="9"/>
      <c r="L126" s="25" t="s">
        <v>8221</v>
      </c>
      <c r="M126" s="9">
        <v>0</v>
      </c>
    </row>
    <row r="127" spans="1:13" x14ac:dyDescent="0.35">
      <c r="A127" s="23">
        <v>242</v>
      </c>
      <c r="B127" s="9">
        <v>202</v>
      </c>
      <c r="C127" s="9">
        <v>202</v>
      </c>
      <c r="E127" s="23">
        <v>123</v>
      </c>
      <c r="F127" s="24" t="s">
        <v>8219</v>
      </c>
      <c r="G127" s="9">
        <v>13</v>
      </c>
      <c r="H127" s="9"/>
      <c r="I127" s="9"/>
      <c r="K127" s="9"/>
      <c r="L127" s="25" t="s">
        <v>8221</v>
      </c>
      <c r="M127" s="9">
        <v>0</v>
      </c>
    </row>
    <row r="128" spans="1:13" x14ac:dyDescent="0.35">
      <c r="A128" s="23">
        <v>243</v>
      </c>
      <c r="B128" s="9">
        <v>328</v>
      </c>
      <c r="C128" s="9">
        <v>328</v>
      </c>
      <c r="E128" s="23">
        <v>124</v>
      </c>
      <c r="F128" s="24" t="s">
        <v>8219</v>
      </c>
      <c r="G128" s="9">
        <v>13</v>
      </c>
      <c r="H128" s="9"/>
      <c r="I128" s="9"/>
      <c r="K128" s="9"/>
      <c r="L128" s="25" t="s">
        <v>8221</v>
      </c>
      <c r="M128" s="9">
        <v>0</v>
      </c>
    </row>
    <row r="129" spans="1:13" x14ac:dyDescent="0.35">
      <c r="A129" s="23">
        <v>244</v>
      </c>
      <c r="B129" s="9">
        <v>84</v>
      </c>
      <c r="C129" s="9">
        <v>84</v>
      </c>
      <c r="E129" s="23">
        <v>125</v>
      </c>
      <c r="F129" s="24" t="s">
        <v>8219</v>
      </c>
      <c r="G129" s="9">
        <v>13</v>
      </c>
      <c r="H129" s="9"/>
      <c r="I129" s="9"/>
      <c r="K129" s="9"/>
      <c r="L129" s="25" t="s">
        <v>8221</v>
      </c>
      <c r="M129" s="9">
        <v>0</v>
      </c>
    </row>
    <row r="130" spans="1:13" x14ac:dyDescent="0.35">
      <c r="A130" s="23">
        <v>245</v>
      </c>
      <c r="B130" s="9">
        <v>96</v>
      </c>
      <c r="C130" s="9">
        <v>96</v>
      </c>
      <c r="E130" s="23">
        <v>126</v>
      </c>
      <c r="F130" s="24" t="s">
        <v>8219</v>
      </c>
      <c r="G130" s="9">
        <v>13</v>
      </c>
      <c r="H130" s="9"/>
      <c r="I130" s="9"/>
      <c r="K130" s="9"/>
      <c r="L130" s="25" t="s">
        <v>8221</v>
      </c>
      <c r="M130" s="9">
        <v>0</v>
      </c>
    </row>
    <row r="131" spans="1:13" x14ac:dyDescent="0.35">
      <c r="A131" s="23">
        <v>246</v>
      </c>
      <c r="B131" s="9">
        <v>223</v>
      </c>
      <c r="C131" s="9">
        <v>223</v>
      </c>
      <c r="E131" s="23">
        <v>127</v>
      </c>
      <c r="F131" s="24" t="s">
        <v>8219</v>
      </c>
      <c r="G131" s="9">
        <v>13</v>
      </c>
      <c r="H131" s="9"/>
      <c r="I131" s="9"/>
      <c r="K131" s="9"/>
      <c r="L131" s="25" t="s">
        <v>8221</v>
      </c>
      <c r="M131" s="9">
        <v>0</v>
      </c>
    </row>
    <row r="132" spans="1:13" x14ac:dyDescent="0.35">
      <c r="A132" s="23">
        <v>247</v>
      </c>
      <c r="B132" s="9">
        <v>62</v>
      </c>
      <c r="C132" s="9">
        <v>62</v>
      </c>
      <c r="E132" s="23">
        <v>128</v>
      </c>
      <c r="F132" s="24" t="s">
        <v>8219</v>
      </c>
      <c r="G132" s="9">
        <v>13</v>
      </c>
      <c r="H132" s="9"/>
      <c r="I132" s="9"/>
      <c r="K132" s="9"/>
      <c r="L132" s="25" t="s">
        <v>8221</v>
      </c>
      <c r="M132" s="9">
        <v>0</v>
      </c>
    </row>
    <row r="133" spans="1:13" x14ac:dyDescent="0.35">
      <c r="A133" s="23">
        <v>248</v>
      </c>
      <c r="B133" s="9">
        <v>146</v>
      </c>
      <c r="C133" s="9">
        <v>146</v>
      </c>
      <c r="E133" s="23">
        <v>129</v>
      </c>
      <c r="F133" s="24" t="s">
        <v>8219</v>
      </c>
      <c r="G133" s="9">
        <v>13</v>
      </c>
      <c r="H133" s="9"/>
      <c r="I133" s="9"/>
      <c r="K133" s="9"/>
      <c r="L133" s="25" t="s">
        <v>8221</v>
      </c>
      <c r="M133" s="9">
        <v>0</v>
      </c>
    </row>
    <row r="134" spans="1:13" x14ac:dyDescent="0.35">
      <c r="A134" s="23">
        <v>249</v>
      </c>
      <c r="B134" s="9">
        <v>235</v>
      </c>
      <c r="C134" s="9">
        <v>235</v>
      </c>
      <c r="E134" s="23">
        <v>130</v>
      </c>
      <c r="F134" s="24" t="s">
        <v>8219</v>
      </c>
      <c r="G134" s="9">
        <v>13</v>
      </c>
      <c r="H134" s="9"/>
      <c r="I134" s="9"/>
      <c r="K134" s="9"/>
      <c r="L134" s="25" t="s">
        <v>8221</v>
      </c>
      <c r="M134" s="9">
        <v>0</v>
      </c>
    </row>
    <row r="135" spans="1:13" x14ac:dyDescent="0.35">
      <c r="A135" s="23">
        <v>250</v>
      </c>
      <c r="B135" s="9">
        <v>437</v>
      </c>
      <c r="C135" s="9">
        <v>437</v>
      </c>
      <c r="E135" s="23">
        <v>131</v>
      </c>
      <c r="F135" s="24" t="s">
        <v>8219</v>
      </c>
      <c r="G135" s="9">
        <v>13</v>
      </c>
      <c r="H135" s="9"/>
      <c r="I135" s="9"/>
      <c r="K135" s="9"/>
      <c r="L135" s="25" t="s">
        <v>8221</v>
      </c>
      <c r="M135" s="9">
        <v>0</v>
      </c>
    </row>
    <row r="136" spans="1:13" x14ac:dyDescent="0.35">
      <c r="A136" s="23">
        <v>251</v>
      </c>
      <c r="B136" s="9">
        <v>77</v>
      </c>
      <c r="C136" s="9">
        <v>77</v>
      </c>
      <c r="E136" s="23">
        <v>132</v>
      </c>
      <c r="F136" s="24" t="s">
        <v>8219</v>
      </c>
      <c r="G136" s="9">
        <v>13</v>
      </c>
      <c r="H136" s="9"/>
      <c r="I136" s="9"/>
      <c r="K136" s="9"/>
      <c r="L136" s="25" t="s">
        <v>8221</v>
      </c>
      <c r="M136" s="9">
        <v>0</v>
      </c>
    </row>
    <row r="137" spans="1:13" x14ac:dyDescent="0.35">
      <c r="A137" s="23">
        <v>252</v>
      </c>
      <c r="B137" s="9">
        <v>108</v>
      </c>
      <c r="C137" s="9">
        <v>108</v>
      </c>
      <c r="E137" s="23">
        <v>133</v>
      </c>
      <c r="F137" s="24" t="s">
        <v>8219</v>
      </c>
      <c r="G137" s="9">
        <v>14</v>
      </c>
      <c r="H137" s="9"/>
      <c r="I137" s="9"/>
      <c r="K137" s="9"/>
      <c r="L137" s="25" t="s">
        <v>8221</v>
      </c>
      <c r="M137" s="9">
        <v>0</v>
      </c>
    </row>
    <row r="138" spans="1:13" x14ac:dyDescent="0.35">
      <c r="A138" s="23">
        <v>253</v>
      </c>
      <c r="B138" s="9">
        <v>7</v>
      </c>
      <c r="C138" s="9">
        <v>7</v>
      </c>
      <c r="E138" s="23">
        <v>134</v>
      </c>
      <c r="F138" s="24" t="s">
        <v>8219</v>
      </c>
      <c r="G138" s="9">
        <v>14</v>
      </c>
      <c r="H138" s="9"/>
      <c r="I138" s="9"/>
      <c r="K138" s="9"/>
      <c r="L138" s="25" t="s">
        <v>8221</v>
      </c>
      <c r="M138" s="9">
        <v>0</v>
      </c>
    </row>
    <row r="139" spans="1:13" x14ac:dyDescent="0.35">
      <c r="A139" s="23">
        <v>254</v>
      </c>
      <c r="B139" s="9">
        <v>314</v>
      </c>
      <c r="C139" s="9">
        <v>314</v>
      </c>
      <c r="E139" s="23">
        <v>135</v>
      </c>
      <c r="F139" s="24" t="s">
        <v>8219</v>
      </c>
      <c r="G139" s="9">
        <v>14</v>
      </c>
      <c r="H139" s="9"/>
      <c r="I139" s="9"/>
      <c r="K139" s="9"/>
      <c r="L139" s="25" t="s">
        <v>8221</v>
      </c>
      <c r="M139" s="9">
        <v>0</v>
      </c>
    </row>
    <row r="140" spans="1:13" x14ac:dyDescent="0.35">
      <c r="A140" s="23">
        <v>255</v>
      </c>
      <c r="B140" s="9">
        <v>188</v>
      </c>
      <c r="C140" s="9">
        <v>188</v>
      </c>
      <c r="E140" s="23">
        <v>136</v>
      </c>
      <c r="F140" s="24" t="s">
        <v>8219</v>
      </c>
      <c r="G140" s="9">
        <v>14</v>
      </c>
      <c r="H140" s="9"/>
      <c r="I140" s="9"/>
      <c r="K140" s="9"/>
      <c r="L140" s="25" t="s">
        <v>8221</v>
      </c>
      <c r="M140" s="9">
        <v>0</v>
      </c>
    </row>
    <row r="141" spans="1:13" x14ac:dyDescent="0.35">
      <c r="A141" s="23">
        <v>256</v>
      </c>
      <c r="B141" s="9">
        <v>275</v>
      </c>
      <c r="C141" s="9">
        <v>275</v>
      </c>
      <c r="E141" s="23">
        <v>137</v>
      </c>
      <c r="F141" s="24" t="s">
        <v>8219</v>
      </c>
      <c r="G141" s="9">
        <v>14</v>
      </c>
      <c r="H141" s="9"/>
      <c r="I141" s="9"/>
      <c r="K141" s="9"/>
      <c r="L141" s="25" t="s">
        <v>8221</v>
      </c>
      <c r="M141" s="9">
        <v>0</v>
      </c>
    </row>
    <row r="142" spans="1:13" x14ac:dyDescent="0.35">
      <c r="A142" s="23">
        <v>257</v>
      </c>
      <c r="B142" s="9">
        <v>560</v>
      </c>
      <c r="C142" s="9">
        <v>560</v>
      </c>
      <c r="E142" s="23">
        <v>138</v>
      </c>
      <c r="F142" s="24" t="s">
        <v>8219</v>
      </c>
      <c r="G142" s="9">
        <v>14</v>
      </c>
      <c r="H142" s="9"/>
      <c r="I142" s="9"/>
      <c r="K142" s="9"/>
      <c r="L142" s="25" t="s">
        <v>8221</v>
      </c>
      <c r="M142" s="9">
        <v>0</v>
      </c>
    </row>
    <row r="143" spans="1:13" x14ac:dyDescent="0.35">
      <c r="A143" s="23">
        <v>258</v>
      </c>
      <c r="B143" s="9">
        <v>688</v>
      </c>
      <c r="C143" s="9">
        <v>688</v>
      </c>
      <c r="E143" s="23">
        <v>139</v>
      </c>
      <c r="F143" s="24" t="s">
        <v>8219</v>
      </c>
      <c r="G143" s="9">
        <v>14</v>
      </c>
      <c r="H143" s="9"/>
      <c r="I143" s="9"/>
      <c r="K143" s="9"/>
      <c r="L143" s="25" t="s">
        <v>8221</v>
      </c>
      <c r="M143" s="9">
        <v>0</v>
      </c>
    </row>
    <row r="144" spans="1:13" x14ac:dyDescent="0.35">
      <c r="A144" s="23">
        <v>259</v>
      </c>
      <c r="B144" s="9">
        <v>942</v>
      </c>
      <c r="C144" s="9">
        <v>942</v>
      </c>
      <c r="E144" s="23">
        <v>140</v>
      </c>
      <c r="F144" s="24" t="s">
        <v>8219</v>
      </c>
      <c r="G144" s="9">
        <v>14</v>
      </c>
      <c r="H144" s="9"/>
      <c r="I144" s="9"/>
      <c r="K144" s="9"/>
      <c r="L144" s="25" t="s">
        <v>8221</v>
      </c>
      <c r="M144" s="9">
        <v>0</v>
      </c>
    </row>
    <row r="145" spans="1:13" x14ac:dyDescent="0.35">
      <c r="A145" s="23">
        <v>260</v>
      </c>
      <c r="B145" s="9">
        <v>88</v>
      </c>
      <c r="C145" s="9">
        <v>88</v>
      </c>
      <c r="E145" s="23">
        <v>141</v>
      </c>
      <c r="F145" s="24" t="s">
        <v>8219</v>
      </c>
      <c r="G145" s="9">
        <v>14</v>
      </c>
      <c r="H145" s="9"/>
      <c r="I145" s="9"/>
      <c r="K145" s="9"/>
      <c r="L145" s="25" t="s">
        <v>8221</v>
      </c>
      <c r="M145" s="9">
        <v>0</v>
      </c>
    </row>
    <row r="146" spans="1:13" x14ac:dyDescent="0.35">
      <c r="A146" s="23">
        <v>261</v>
      </c>
      <c r="B146" s="9">
        <v>220</v>
      </c>
      <c r="C146" s="9">
        <v>220</v>
      </c>
      <c r="E146" s="23">
        <v>142</v>
      </c>
      <c r="F146" s="24" t="s">
        <v>8219</v>
      </c>
      <c r="G146" s="9">
        <v>14</v>
      </c>
      <c r="H146" s="9"/>
      <c r="I146" s="9"/>
      <c r="K146" s="9"/>
      <c r="L146" s="25" t="s">
        <v>8221</v>
      </c>
      <c r="M146" s="9">
        <v>0</v>
      </c>
    </row>
    <row r="147" spans="1:13" x14ac:dyDescent="0.35">
      <c r="A147" s="23">
        <v>262</v>
      </c>
      <c r="B147" s="9">
        <v>145</v>
      </c>
      <c r="C147" s="9">
        <v>145</v>
      </c>
      <c r="E147" s="23">
        <v>143</v>
      </c>
      <c r="F147" s="24" t="s">
        <v>8219</v>
      </c>
      <c r="G147" s="9">
        <v>14</v>
      </c>
      <c r="H147" s="9"/>
      <c r="I147" s="9"/>
      <c r="K147" s="9"/>
      <c r="L147" s="25" t="s">
        <v>8221</v>
      </c>
      <c r="M147" s="9">
        <v>0</v>
      </c>
    </row>
    <row r="148" spans="1:13" x14ac:dyDescent="0.35">
      <c r="A148" s="23">
        <v>263</v>
      </c>
      <c r="B148" s="9">
        <v>963</v>
      </c>
      <c r="C148" s="9">
        <v>963</v>
      </c>
      <c r="E148" s="23">
        <v>144</v>
      </c>
      <c r="F148" s="24" t="s">
        <v>8219</v>
      </c>
      <c r="G148" s="9">
        <v>14</v>
      </c>
      <c r="H148" s="9"/>
      <c r="I148" s="9"/>
      <c r="K148" s="9"/>
      <c r="L148" s="25" t="s">
        <v>8221</v>
      </c>
      <c r="M148" s="9">
        <v>0</v>
      </c>
    </row>
    <row r="149" spans="1:13" x14ac:dyDescent="0.35">
      <c r="A149" s="23">
        <v>264</v>
      </c>
      <c r="B149" s="9">
        <v>91</v>
      </c>
      <c r="C149" s="9">
        <v>91</v>
      </c>
      <c r="E149" s="23">
        <v>145</v>
      </c>
      <c r="F149" s="24" t="s">
        <v>8219</v>
      </c>
      <c r="G149" s="9">
        <v>14</v>
      </c>
      <c r="H149" s="9"/>
      <c r="I149" s="9"/>
      <c r="K149" s="9"/>
      <c r="L149" s="25" t="s">
        <v>8221</v>
      </c>
      <c r="M149" s="9">
        <v>0</v>
      </c>
    </row>
    <row r="150" spans="1:13" x14ac:dyDescent="0.35">
      <c r="A150" s="23">
        <v>265</v>
      </c>
      <c r="B150" s="9">
        <v>58</v>
      </c>
      <c r="C150" s="9">
        <v>58</v>
      </c>
      <c r="E150" s="23">
        <v>146</v>
      </c>
      <c r="F150" s="24" t="s">
        <v>8219</v>
      </c>
      <c r="G150" s="9">
        <v>14</v>
      </c>
      <c r="H150" s="9"/>
      <c r="I150" s="9"/>
      <c r="K150" s="9"/>
      <c r="L150" s="25" t="s">
        <v>8221</v>
      </c>
      <c r="M150" s="9">
        <v>0</v>
      </c>
    </row>
    <row r="151" spans="1:13" x14ac:dyDescent="0.35">
      <c r="A151" s="23">
        <v>266</v>
      </c>
      <c r="B151" s="9">
        <v>36</v>
      </c>
      <c r="C151" s="9">
        <v>36</v>
      </c>
      <c r="E151" s="23">
        <v>147</v>
      </c>
      <c r="F151" s="24" t="s">
        <v>8219</v>
      </c>
      <c r="G151" s="9">
        <v>14</v>
      </c>
      <c r="H151" s="9"/>
      <c r="I151" s="9"/>
      <c r="K151" s="9"/>
      <c r="L151" s="25" t="s">
        <v>8221</v>
      </c>
      <c r="M151" s="9">
        <v>0</v>
      </c>
    </row>
    <row r="152" spans="1:13" x14ac:dyDescent="0.35">
      <c r="A152" s="23">
        <v>267</v>
      </c>
      <c r="B152" s="9">
        <v>165</v>
      </c>
      <c r="C152" s="9">
        <v>165</v>
      </c>
      <c r="E152" s="23">
        <v>148</v>
      </c>
      <c r="F152" s="24" t="s">
        <v>8219</v>
      </c>
      <c r="G152" s="9">
        <v>14</v>
      </c>
      <c r="H152" s="9"/>
      <c r="I152" s="9"/>
      <c r="K152" s="9"/>
      <c r="L152" s="25" t="s">
        <v>8221</v>
      </c>
      <c r="M152" s="9">
        <v>0</v>
      </c>
    </row>
    <row r="153" spans="1:13" x14ac:dyDescent="0.35">
      <c r="A153" s="23">
        <v>268</v>
      </c>
      <c r="B153" s="9">
        <v>111</v>
      </c>
      <c r="C153" s="9">
        <v>111</v>
      </c>
      <c r="E153" s="23">
        <v>149</v>
      </c>
      <c r="F153" s="24" t="s">
        <v>8219</v>
      </c>
      <c r="G153" s="9">
        <v>14</v>
      </c>
      <c r="H153" s="9"/>
      <c r="I153" s="9"/>
      <c r="K153" s="9"/>
      <c r="L153" s="25" t="s">
        <v>8221</v>
      </c>
      <c r="M153" s="9">
        <v>0</v>
      </c>
    </row>
    <row r="154" spans="1:13" x14ac:dyDescent="0.35">
      <c r="A154" s="23">
        <v>269</v>
      </c>
      <c r="B154" s="9">
        <v>1596</v>
      </c>
      <c r="C154" s="9">
        <v>1596</v>
      </c>
      <c r="E154" s="23">
        <v>150</v>
      </c>
      <c r="F154" s="24" t="s">
        <v>8219</v>
      </c>
      <c r="G154" s="9">
        <v>14</v>
      </c>
      <c r="H154" s="9"/>
      <c r="I154" s="9"/>
      <c r="K154" s="9"/>
      <c r="L154" s="25" t="s">
        <v>8221</v>
      </c>
      <c r="M154" s="9">
        <v>0</v>
      </c>
    </row>
    <row r="155" spans="1:13" x14ac:dyDescent="0.35">
      <c r="A155" s="23">
        <v>270</v>
      </c>
      <c r="B155" s="9">
        <v>61</v>
      </c>
      <c r="C155" s="9">
        <v>61</v>
      </c>
      <c r="E155" s="23">
        <v>151</v>
      </c>
      <c r="F155" s="24" t="s">
        <v>8219</v>
      </c>
      <c r="G155" s="9">
        <v>14</v>
      </c>
      <c r="H155" s="9"/>
      <c r="I155" s="9"/>
      <c r="K155" s="9"/>
      <c r="L155" s="25" t="s">
        <v>8221</v>
      </c>
      <c r="M155" s="9">
        <v>0</v>
      </c>
    </row>
    <row r="156" spans="1:13" x14ac:dyDescent="0.35">
      <c r="A156" s="23">
        <v>271</v>
      </c>
      <c r="B156" s="9">
        <v>287</v>
      </c>
      <c r="C156" s="9">
        <v>287</v>
      </c>
      <c r="E156" s="23">
        <v>152</v>
      </c>
      <c r="F156" s="24" t="s">
        <v>8219</v>
      </c>
      <c r="G156" s="9">
        <v>14</v>
      </c>
      <c r="H156" s="9"/>
      <c r="I156" s="9"/>
      <c r="K156" s="9"/>
      <c r="L156" s="25" t="s">
        <v>8221</v>
      </c>
      <c r="M156" s="9">
        <v>0</v>
      </c>
    </row>
    <row r="157" spans="1:13" x14ac:dyDescent="0.35">
      <c r="A157" s="23">
        <v>272</v>
      </c>
      <c r="B157" s="9">
        <v>65</v>
      </c>
      <c r="C157" s="9">
        <v>65</v>
      </c>
      <c r="E157" s="23">
        <v>153</v>
      </c>
      <c r="F157" s="24" t="s">
        <v>8219</v>
      </c>
      <c r="G157" s="9">
        <v>14</v>
      </c>
      <c r="H157" s="9"/>
      <c r="I157" s="9"/>
      <c r="K157" s="9"/>
      <c r="L157" s="25" t="s">
        <v>8221</v>
      </c>
      <c r="M157" s="9">
        <v>0</v>
      </c>
    </row>
    <row r="158" spans="1:13" x14ac:dyDescent="0.35">
      <c r="A158" s="23">
        <v>273</v>
      </c>
      <c r="B158" s="9">
        <v>118</v>
      </c>
      <c r="C158" s="9">
        <v>118</v>
      </c>
      <c r="E158" s="23">
        <v>154</v>
      </c>
      <c r="F158" s="24" t="s">
        <v>8219</v>
      </c>
      <c r="G158" s="9">
        <v>14</v>
      </c>
      <c r="H158" s="9"/>
      <c r="I158" s="9"/>
      <c r="K158" s="9"/>
      <c r="L158" s="25" t="s">
        <v>8221</v>
      </c>
      <c r="M158" s="9">
        <v>0</v>
      </c>
    </row>
    <row r="159" spans="1:13" x14ac:dyDescent="0.35">
      <c r="A159" s="23">
        <v>274</v>
      </c>
      <c r="B159" s="9">
        <v>113</v>
      </c>
      <c r="C159" s="9">
        <v>113</v>
      </c>
      <c r="E159" s="23">
        <v>155</v>
      </c>
      <c r="F159" s="24" t="s">
        <v>8219</v>
      </c>
      <c r="G159" s="9">
        <v>14</v>
      </c>
      <c r="H159" s="9"/>
      <c r="I159" s="9"/>
      <c r="K159" s="9"/>
      <c r="L159" s="25" t="s">
        <v>8221</v>
      </c>
      <c r="M159" s="9">
        <v>0</v>
      </c>
    </row>
    <row r="160" spans="1:13" x14ac:dyDescent="0.35">
      <c r="A160" s="23">
        <v>275</v>
      </c>
      <c r="B160" s="9">
        <v>332</v>
      </c>
      <c r="C160" s="9">
        <v>332</v>
      </c>
      <c r="E160" s="23">
        <v>156</v>
      </c>
      <c r="F160" s="24" t="s">
        <v>8219</v>
      </c>
      <c r="G160" s="9">
        <v>14</v>
      </c>
      <c r="H160" s="9"/>
      <c r="I160" s="9"/>
      <c r="K160" s="9"/>
      <c r="L160" s="25" t="s">
        <v>8221</v>
      </c>
      <c r="M160" s="9">
        <v>0</v>
      </c>
    </row>
    <row r="161" spans="1:13" x14ac:dyDescent="0.35">
      <c r="A161" s="23">
        <v>276</v>
      </c>
      <c r="B161" s="9">
        <v>62</v>
      </c>
      <c r="C161" s="9">
        <v>62</v>
      </c>
      <c r="E161" s="23">
        <v>157</v>
      </c>
      <c r="F161" s="24" t="s">
        <v>8219</v>
      </c>
      <c r="G161" s="9">
        <v>14</v>
      </c>
      <c r="H161" s="9"/>
      <c r="I161" s="9"/>
      <c r="K161" s="9"/>
      <c r="L161" s="25" t="s">
        <v>8221</v>
      </c>
      <c r="M161" s="9">
        <v>0</v>
      </c>
    </row>
    <row r="162" spans="1:13" x14ac:dyDescent="0.35">
      <c r="A162" s="23">
        <v>277</v>
      </c>
      <c r="B162" s="9">
        <v>951</v>
      </c>
      <c r="C162" s="9">
        <v>951</v>
      </c>
      <c r="E162" s="23">
        <v>158</v>
      </c>
      <c r="F162" s="24" t="s">
        <v>8219</v>
      </c>
      <c r="G162" s="9">
        <v>14</v>
      </c>
      <c r="H162" s="9"/>
      <c r="I162" s="9"/>
      <c r="K162" s="9"/>
      <c r="L162" s="25" t="s">
        <v>8221</v>
      </c>
      <c r="M162" s="9">
        <v>0</v>
      </c>
    </row>
    <row r="163" spans="1:13" x14ac:dyDescent="0.35">
      <c r="A163" s="23">
        <v>278</v>
      </c>
      <c r="B163" s="9">
        <v>415</v>
      </c>
      <c r="C163" s="9">
        <v>415</v>
      </c>
      <c r="E163" s="23">
        <v>159</v>
      </c>
      <c r="F163" s="24" t="s">
        <v>8219</v>
      </c>
      <c r="G163" s="9">
        <v>14</v>
      </c>
      <c r="H163" s="9"/>
      <c r="I163" s="9"/>
      <c r="K163" s="9"/>
      <c r="L163" s="25" t="s">
        <v>8221</v>
      </c>
      <c r="M163" s="9">
        <v>0</v>
      </c>
    </row>
    <row r="164" spans="1:13" x14ac:dyDescent="0.35">
      <c r="A164" s="23">
        <v>279</v>
      </c>
      <c r="B164" s="9">
        <v>305</v>
      </c>
      <c r="C164" s="9">
        <v>305</v>
      </c>
      <c r="E164" s="23">
        <v>160</v>
      </c>
      <c r="F164" s="24" t="s">
        <v>8219</v>
      </c>
      <c r="G164" s="9">
        <v>14</v>
      </c>
      <c r="H164" s="9"/>
      <c r="I164" s="9"/>
      <c r="K164" s="9"/>
      <c r="L164" s="25" t="s">
        <v>8221</v>
      </c>
      <c r="M164" s="9">
        <v>0</v>
      </c>
    </row>
    <row r="165" spans="1:13" x14ac:dyDescent="0.35">
      <c r="A165" s="23">
        <v>280</v>
      </c>
      <c r="B165" s="9">
        <v>2139</v>
      </c>
      <c r="C165" s="9">
        <v>2139</v>
      </c>
      <c r="E165" s="23">
        <v>161</v>
      </c>
      <c r="F165" s="24" t="s">
        <v>8219</v>
      </c>
      <c r="G165" s="9">
        <v>14</v>
      </c>
      <c r="H165" s="9"/>
      <c r="I165" s="9"/>
      <c r="K165" s="9"/>
      <c r="L165" s="25" t="s">
        <v>8221</v>
      </c>
      <c r="M165" s="9">
        <v>0</v>
      </c>
    </row>
    <row r="166" spans="1:13" x14ac:dyDescent="0.35">
      <c r="A166" s="23">
        <v>281</v>
      </c>
      <c r="B166" s="9">
        <v>79</v>
      </c>
      <c r="C166" s="9">
        <v>79</v>
      </c>
      <c r="E166" s="23">
        <v>162</v>
      </c>
      <c r="F166" s="24" t="s">
        <v>8219</v>
      </c>
      <c r="G166" s="9">
        <v>14</v>
      </c>
      <c r="H166" s="9"/>
      <c r="I166" s="9"/>
      <c r="K166" s="9"/>
      <c r="L166" s="25" t="s">
        <v>8221</v>
      </c>
      <c r="M166" s="9">
        <v>0</v>
      </c>
    </row>
    <row r="167" spans="1:13" x14ac:dyDescent="0.35">
      <c r="A167" s="23">
        <v>282</v>
      </c>
      <c r="B167" s="9">
        <v>179</v>
      </c>
      <c r="C167" s="9">
        <v>179</v>
      </c>
      <c r="E167" s="23">
        <v>163</v>
      </c>
      <c r="F167" s="24" t="s">
        <v>8219</v>
      </c>
      <c r="G167" s="9">
        <v>14</v>
      </c>
      <c r="H167" s="9"/>
      <c r="I167" s="9"/>
      <c r="K167" s="9"/>
      <c r="L167" s="25" t="s">
        <v>8221</v>
      </c>
      <c r="M167" s="9">
        <v>0</v>
      </c>
    </row>
    <row r="168" spans="1:13" x14ac:dyDescent="0.35">
      <c r="A168" s="23">
        <v>283</v>
      </c>
      <c r="B168" s="9">
        <v>202</v>
      </c>
      <c r="C168" s="9">
        <v>202</v>
      </c>
      <c r="E168" s="23">
        <v>164</v>
      </c>
      <c r="F168" s="24" t="s">
        <v>8219</v>
      </c>
      <c r="G168" s="9">
        <v>15</v>
      </c>
      <c r="H168" s="9"/>
      <c r="I168" s="9"/>
      <c r="K168" s="9"/>
      <c r="L168" s="25" t="s">
        <v>8221</v>
      </c>
      <c r="M168" s="9">
        <v>0</v>
      </c>
    </row>
    <row r="169" spans="1:13" x14ac:dyDescent="0.35">
      <c r="A169" s="23">
        <v>284</v>
      </c>
      <c r="B169" s="9">
        <v>760</v>
      </c>
      <c r="C169" s="9">
        <v>760</v>
      </c>
      <c r="E169" s="23">
        <v>165</v>
      </c>
      <c r="F169" s="24" t="s">
        <v>8219</v>
      </c>
      <c r="G169" s="9">
        <v>15</v>
      </c>
      <c r="H169" s="9"/>
      <c r="I169" s="9"/>
      <c r="K169" s="9"/>
      <c r="L169" s="25" t="s">
        <v>8221</v>
      </c>
      <c r="M169" s="9">
        <v>0</v>
      </c>
    </row>
    <row r="170" spans="1:13" x14ac:dyDescent="0.35">
      <c r="A170" s="23">
        <v>285</v>
      </c>
      <c r="B170" s="9">
        <v>563</v>
      </c>
      <c r="C170" s="9">
        <v>563</v>
      </c>
      <c r="E170" s="23">
        <v>166</v>
      </c>
      <c r="F170" s="24" t="s">
        <v>8219</v>
      </c>
      <c r="G170" s="9">
        <v>15</v>
      </c>
      <c r="H170" s="9"/>
      <c r="I170" s="9"/>
      <c r="K170" s="9"/>
      <c r="L170" s="25" t="s">
        <v>8221</v>
      </c>
      <c r="M170" s="9">
        <v>0</v>
      </c>
    </row>
    <row r="171" spans="1:13" x14ac:dyDescent="0.35">
      <c r="A171" s="23">
        <v>286</v>
      </c>
      <c r="B171" s="9">
        <v>135</v>
      </c>
      <c r="C171" s="9">
        <v>135</v>
      </c>
      <c r="E171" s="23">
        <v>167</v>
      </c>
      <c r="F171" s="24" t="s">
        <v>8219</v>
      </c>
      <c r="G171" s="9">
        <v>15</v>
      </c>
      <c r="H171" s="9"/>
      <c r="I171" s="9"/>
      <c r="K171" s="9"/>
      <c r="L171" s="25" t="s">
        <v>8221</v>
      </c>
      <c r="M171" s="9">
        <v>0</v>
      </c>
    </row>
    <row r="172" spans="1:13" x14ac:dyDescent="0.35">
      <c r="A172" s="23">
        <v>287</v>
      </c>
      <c r="B172" s="9">
        <v>290</v>
      </c>
      <c r="C172" s="9">
        <v>290</v>
      </c>
      <c r="E172" s="23">
        <v>168</v>
      </c>
      <c r="F172" s="24" t="s">
        <v>8219</v>
      </c>
      <c r="G172" s="9">
        <v>15</v>
      </c>
      <c r="H172" s="9"/>
      <c r="I172" s="9"/>
      <c r="K172" s="9"/>
      <c r="L172" s="25" t="s">
        <v>8221</v>
      </c>
      <c r="M172" s="9">
        <v>0</v>
      </c>
    </row>
    <row r="173" spans="1:13" x14ac:dyDescent="0.35">
      <c r="A173" s="23">
        <v>288</v>
      </c>
      <c r="B173" s="9">
        <v>447</v>
      </c>
      <c r="C173" s="9">
        <v>447</v>
      </c>
      <c r="E173" s="23">
        <v>169</v>
      </c>
      <c r="F173" s="24" t="s">
        <v>8219</v>
      </c>
      <c r="G173" s="9">
        <v>15</v>
      </c>
      <c r="H173" s="9"/>
      <c r="I173" s="9"/>
      <c r="K173" s="9"/>
      <c r="L173" s="25" t="s">
        <v>8221</v>
      </c>
      <c r="M173" s="9">
        <v>0</v>
      </c>
    </row>
    <row r="174" spans="1:13" x14ac:dyDescent="0.35">
      <c r="A174" s="23">
        <v>289</v>
      </c>
      <c r="B174" s="9">
        <v>232</v>
      </c>
      <c r="C174" s="9">
        <v>232</v>
      </c>
      <c r="E174" s="23">
        <v>170</v>
      </c>
      <c r="F174" s="24" t="s">
        <v>8219</v>
      </c>
      <c r="G174" s="9">
        <v>15</v>
      </c>
      <c r="H174" s="9"/>
      <c r="I174" s="9"/>
      <c r="K174" s="9"/>
      <c r="L174" s="25" t="s">
        <v>8221</v>
      </c>
      <c r="M174" s="9">
        <v>0</v>
      </c>
    </row>
    <row r="175" spans="1:13" x14ac:dyDescent="0.35">
      <c r="A175" s="23">
        <v>290</v>
      </c>
      <c r="B175" s="9">
        <v>168</v>
      </c>
      <c r="C175" s="9">
        <v>168</v>
      </c>
      <c r="E175" s="23">
        <v>171</v>
      </c>
      <c r="F175" s="24" t="s">
        <v>8219</v>
      </c>
      <c r="G175" s="9">
        <v>15</v>
      </c>
      <c r="H175" s="9"/>
      <c r="I175" s="9"/>
      <c r="K175" s="9"/>
      <c r="L175" s="25" t="s">
        <v>8221</v>
      </c>
      <c r="M175" s="9">
        <v>0</v>
      </c>
    </row>
    <row r="176" spans="1:13" x14ac:dyDescent="0.35">
      <c r="A176" s="23">
        <v>291</v>
      </c>
      <c r="B176" s="9">
        <v>128</v>
      </c>
      <c r="C176" s="9">
        <v>128</v>
      </c>
      <c r="E176" s="23">
        <v>172</v>
      </c>
      <c r="F176" s="24" t="s">
        <v>8219</v>
      </c>
      <c r="G176" s="9">
        <v>15</v>
      </c>
      <c r="H176" s="9"/>
      <c r="I176" s="9"/>
      <c r="K176" s="9"/>
      <c r="L176" s="25" t="s">
        <v>8221</v>
      </c>
      <c r="M176" s="9">
        <v>0</v>
      </c>
    </row>
    <row r="177" spans="1:13" x14ac:dyDescent="0.35">
      <c r="A177" s="23">
        <v>292</v>
      </c>
      <c r="B177" s="9">
        <v>493</v>
      </c>
      <c r="C177" s="9">
        <v>493</v>
      </c>
      <c r="E177" s="23">
        <v>173</v>
      </c>
      <c r="F177" s="24" t="s">
        <v>8219</v>
      </c>
      <c r="G177" s="9">
        <v>15</v>
      </c>
      <c r="H177" s="9"/>
      <c r="I177" s="9"/>
      <c r="K177" s="9"/>
      <c r="L177" s="25" t="s">
        <v>8221</v>
      </c>
      <c r="M177" s="9">
        <v>0</v>
      </c>
    </row>
    <row r="178" spans="1:13" x14ac:dyDescent="0.35">
      <c r="A178" s="23">
        <v>293</v>
      </c>
      <c r="B178" s="9">
        <v>131</v>
      </c>
      <c r="C178" s="9">
        <v>131</v>
      </c>
      <c r="E178" s="23">
        <v>174</v>
      </c>
      <c r="F178" s="24" t="s">
        <v>8219</v>
      </c>
      <c r="G178" s="9">
        <v>15</v>
      </c>
      <c r="H178" s="9"/>
      <c r="I178" s="9"/>
      <c r="K178" s="9"/>
      <c r="L178" s="25" t="s">
        <v>8221</v>
      </c>
      <c r="M178" s="9">
        <v>0</v>
      </c>
    </row>
    <row r="179" spans="1:13" x14ac:dyDescent="0.35">
      <c r="A179" s="23">
        <v>294</v>
      </c>
      <c r="B179" s="9">
        <v>50</v>
      </c>
      <c r="C179" s="9">
        <v>50</v>
      </c>
      <c r="E179" s="23">
        <v>175</v>
      </c>
      <c r="F179" s="24" t="s">
        <v>8219</v>
      </c>
      <c r="G179" s="9">
        <v>15</v>
      </c>
      <c r="H179" s="9"/>
      <c r="I179" s="9"/>
      <c r="K179" s="9"/>
      <c r="L179" s="25" t="s">
        <v>8221</v>
      </c>
      <c r="M179" s="9">
        <v>0</v>
      </c>
    </row>
    <row r="180" spans="1:13" x14ac:dyDescent="0.35">
      <c r="A180" s="23">
        <v>295</v>
      </c>
      <c r="B180" s="9">
        <v>665</v>
      </c>
      <c r="C180" s="9">
        <v>665</v>
      </c>
      <c r="E180" s="23">
        <v>176</v>
      </c>
      <c r="F180" s="24" t="s">
        <v>8219</v>
      </c>
      <c r="G180" s="9">
        <v>15</v>
      </c>
      <c r="H180" s="9"/>
      <c r="I180" s="9"/>
      <c r="K180" s="9"/>
      <c r="L180" s="25" t="s">
        <v>8221</v>
      </c>
      <c r="M180" s="9">
        <v>0</v>
      </c>
    </row>
    <row r="181" spans="1:13" x14ac:dyDescent="0.35">
      <c r="A181" s="23">
        <v>296</v>
      </c>
      <c r="B181" s="9">
        <v>129</v>
      </c>
      <c r="C181" s="9">
        <v>129</v>
      </c>
      <c r="E181" s="23">
        <v>177</v>
      </c>
      <c r="F181" s="24" t="s">
        <v>8219</v>
      </c>
      <c r="G181" s="9">
        <v>15</v>
      </c>
      <c r="H181" s="9"/>
      <c r="I181" s="9"/>
      <c r="K181" s="9"/>
      <c r="L181" s="25" t="s">
        <v>8221</v>
      </c>
      <c r="M181" s="9">
        <v>0</v>
      </c>
    </row>
    <row r="182" spans="1:13" x14ac:dyDescent="0.35">
      <c r="A182" s="23">
        <v>297</v>
      </c>
      <c r="B182" s="9">
        <v>142</v>
      </c>
      <c r="C182" s="9">
        <v>142</v>
      </c>
      <c r="E182" s="23">
        <v>178</v>
      </c>
      <c r="F182" s="24" t="s">
        <v>8219</v>
      </c>
      <c r="G182" s="9">
        <v>15</v>
      </c>
      <c r="H182" s="9"/>
      <c r="I182" s="9"/>
      <c r="K182" s="9"/>
      <c r="L182" s="25" t="s">
        <v>8221</v>
      </c>
      <c r="M182" s="9">
        <v>0</v>
      </c>
    </row>
    <row r="183" spans="1:13" x14ac:dyDescent="0.35">
      <c r="A183" s="23">
        <v>298</v>
      </c>
      <c r="B183" s="9">
        <v>2436</v>
      </c>
      <c r="C183" s="9">
        <v>2436</v>
      </c>
      <c r="E183" s="23">
        <v>179</v>
      </c>
      <c r="F183" s="24" t="s">
        <v>8219</v>
      </c>
      <c r="G183" s="9">
        <v>15</v>
      </c>
      <c r="H183" s="9"/>
      <c r="I183" s="9"/>
      <c r="K183" s="9"/>
      <c r="L183" s="25" t="s">
        <v>8221</v>
      </c>
      <c r="M183" s="9">
        <v>0</v>
      </c>
    </row>
    <row r="184" spans="1:13" x14ac:dyDescent="0.35">
      <c r="A184" s="23">
        <v>299</v>
      </c>
      <c r="B184" s="9">
        <v>244</v>
      </c>
      <c r="C184" s="9">
        <v>244</v>
      </c>
      <c r="E184" s="23">
        <v>180</v>
      </c>
      <c r="F184" s="24" t="s">
        <v>8219</v>
      </c>
      <c r="G184" s="9">
        <v>15</v>
      </c>
      <c r="H184" s="9"/>
      <c r="I184" s="9"/>
      <c r="K184" s="9"/>
      <c r="L184" s="25" t="s">
        <v>8221</v>
      </c>
      <c r="M184" s="9">
        <v>0</v>
      </c>
    </row>
    <row r="185" spans="1:13" x14ac:dyDescent="0.35">
      <c r="A185" s="23">
        <v>300</v>
      </c>
      <c r="B185" s="9">
        <v>298</v>
      </c>
      <c r="C185" s="9">
        <v>298</v>
      </c>
      <c r="E185" s="23">
        <v>181</v>
      </c>
      <c r="F185" s="24" t="s">
        <v>8219</v>
      </c>
      <c r="G185" s="9">
        <v>15</v>
      </c>
      <c r="H185" s="9"/>
      <c r="I185" s="9"/>
      <c r="K185" s="9"/>
      <c r="L185" s="25" t="s">
        <v>8221</v>
      </c>
      <c r="M185" s="9">
        <v>0</v>
      </c>
    </row>
    <row r="186" spans="1:13" x14ac:dyDescent="0.35">
      <c r="A186" s="23">
        <v>301</v>
      </c>
      <c r="B186" s="9">
        <v>251</v>
      </c>
      <c r="C186" s="9">
        <v>251</v>
      </c>
      <c r="E186" s="23">
        <v>182</v>
      </c>
      <c r="F186" s="24" t="s">
        <v>8219</v>
      </c>
      <c r="G186" s="9">
        <v>15</v>
      </c>
      <c r="H186" s="9"/>
      <c r="I186" s="9"/>
      <c r="K186" s="9"/>
      <c r="L186" s="25" t="s">
        <v>8221</v>
      </c>
      <c r="M186" s="9">
        <v>0</v>
      </c>
    </row>
    <row r="187" spans="1:13" x14ac:dyDescent="0.35">
      <c r="A187" s="23">
        <v>302</v>
      </c>
      <c r="B187" s="9">
        <v>108</v>
      </c>
      <c r="C187" s="9">
        <v>108</v>
      </c>
      <c r="E187" s="23">
        <v>183</v>
      </c>
      <c r="F187" s="24" t="s">
        <v>8219</v>
      </c>
      <c r="G187" s="9">
        <v>15</v>
      </c>
      <c r="H187" s="9"/>
      <c r="I187" s="9"/>
      <c r="K187" s="9"/>
      <c r="L187" s="25" t="s">
        <v>8221</v>
      </c>
      <c r="M187" s="9">
        <v>0</v>
      </c>
    </row>
    <row r="188" spans="1:13" x14ac:dyDescent="0.35">
      <c r="A188" s="23">
        <v>303</v>
      </c>
      <c r="B188" s="9">
        <v>82</v>
      </c>
      <c r="C188" s="9">
        <v>82</v>
      </c>
      <c r="E188" s="23">
        <v>184</v>
      </c>
      <c r="F188" s="24" t="s">
        <v>8219</v>
      </c>
      <c r="G188" s="9">
        <v>15</v>
      </c>
      <c r="H188" s="9"/>
      <c r="I188" s="9"/>
      <c r="K188" s="9"/>
      <c r="L188" s="25" t="s">
        <v>8221</v>
      </c>
      <c r="M188" s="9">
        <v>0</v>
      </c>
    </row>
    <row r="189" spans="1:13" x14ac:dyDescent="0.35">
      <c r="A189" s="23">
        <v>304</v>
      </c>
      <c r="B189" s="9">
        <v>74</v>
      </c>
      <c r="C189" s="9">
        <v>74</v>
      </c>
      <c r="E189" s="23">
        <v>185</v>
      </c>
      <c r="F189" s="24" t="s">
        <v>8219</v>
      </c>
      <c r="G189" s="9">
        <v>15</v>
      </c>
      <c r="H189" s="9"/>
      <c r="I189" s="9"/>
      <c r="K189" s="9"/>
      <c r="L189" s="25" t="s">
        <v>8221</v>
      </c>
      <c r="M189" s="9">
        <v>0</v>
      </c>
    </row>
    <row r="190" spans="1:13" x14ac:dyDescent="0.35">
      <c r="A190" s="23">
        <v>305</v>
      </c>
      <c r="B190" s="9">
        <v>189</v>
      </c>
      <c r="C190" s="9">
        <v>189</v>
      </c>
      <c r="E190" s="23">
        <v>186</v>
      </c>
      <c r="F190" s="24" t="s">
        <v>8219</v>
      </c>
      <c r="G190" s="9">
        <v>15</v>
      </c>
      <c r="H190" s="9"/>
      <c r="I190" s="9"/>
      <c r="K190" s="9"/>
      <c r="L190" s="25" t="s">
        <v>8221</v>
      </c>
      <c r="M190" s="9">
        <v>0</v>
      </c>
    </row>
    <row r="191" spans="1:13" x14ac:dyDescent="0.35">
      <c r="A191" s="23">
        <v>306</v>
      </c>
      <c r="B191" s="9">
        <v>80</v>
      </c>
      <c r="C191" s="9">
        <v>80</v>
      </c>
      <c r="E191" s="23">
        <v>187</v>
      </c>
      <c r="F191" s="24" t="s">
        <v>8219</v>
      </c>
      <c r="G191" s="9">
        <v>15</v>
      </c>
      <c r="H191" s="9"/>
      <c r="I191" s="9"/>
      <c r="K191" s="9"/>
      <c r="L191" s="25" t="s">
        <v>8221</v>
      </c>
      <c r="M191" s="9">
        <v>0</v>
      </c>
    </row>
    <row r="192" spans="1:13" x14ac:dyDescent="0.35">
      <c r="A192" s="23">
        <v>307</v>
      </c>
      <c r="B192" s="9">
        <v>576</v>
      </c>
      <c r="C192" s="9">
        <v>576</v>
      </c>
      <c r="E192" s="23">
        <v>188</v>
      </c>
      <c r="F192" s="24" t="s">
        <v>8219</v>
      </c>
      <c r="G192" s="9">
        <v>15</v>
      </c>
      <c r="H192" s="9"/>
      <c r="I192" s="9"/>
      <c r="K192" s="9"/>
      <c r="L192" s="25" t="s">
        <v>8221</v>
      </c>
      <c r="M192" s="9">
        <v>0</v>
      </c>
    </row>
    <row r="193" spans="1:13" x14ac:dyDescent="0.35">
      <c r="A193" s="23">
        <v>308</v>
      </c>
      <c r="B193" s="9">
        <v>202</v>
      </c>
      <c r="C193" s="9">
        <v>202</v>
      </c>
      <c r="E193" s="23">
        <v>189</v>
      </c>
      <c r="F193" s="24" t="s">
        <v>8219</v>
      </c>
      <c r="G193" s="9">
        <v>15</v>
      </c>
      <c r="H193" s="9"/>
      <c r="I193" s="9"/>
      <c r="K193" s="9"/>
      <c r="L193" s="25" t="s">
        <v>8221</v>
      </c>
      <c r="M193" s="9">
        <v>0</v>
      </c>
    </row>
    <row r="194" spans="1:13" x14ac:dyDescent="0.35">
      <c r="A194" s="23">
        <v>309</v>
      </c>
      <c r="B194" s="9">
        <v>238</v>
      </c>
      <c r="C194" s="9">
        <v>238</v>
      </c>
      <c r="E194" s="23">
        <v>190</v>
      </c>
      <c r="F194" s="24" t="s">
        <v>8219</v>
      </c>
      <c r="G194" s="9">
        <v>16</v>
      </c>
      <c r="H194" s="9"/>
      <c r="I194" s="9"/>
      <c r="K194" s="9"/>
      <c r="L194" s="25" t="s">
        <v>8221</v>
      </c>
      <c r="M194" s="9">
        <v>0</v>
      </c>
    </row>
    <row r="195" spans="1:13" x14ac:dyDescent="0.35">
      <c r="A195" s="23">
        <v>310</v>
      </c>
      <c r="B195" s="9">
        <v>36</v>
      </c>
      <c r="C195" s="9">
        <v>36</v>
      </c>
      <c r="E195" s="23">
        <v>191</v>
      </c>
      <c r="F195" s="24" t="s">
        <v>8219</v>
      </c>
      <c r="G195" s="9">
        <v>16</v>
      </c>
      <c r="H195" s="9"/>
      <c r="I195" s="9"/>
      <c r="K195" s="9"/>
      <c r="L195" s="25" t="s">
        <v>8221</v>
      </c>
      <c r="M195" s="9">
        <v>0</v>
      </c>
    </row>
    <row r="196" spans="1:13" x14ac:dyDescent="0.35">
      <c r="A196" s="23">
        <v>311</v>
      </c>
      <c r="B196" s="9">
        <v>150</v>
      </c>
      <c r="C196" s="9">
        <v>150</v>
      </c>
      <c r="E196" s="23">
        <v>192</v>
      </c>
      <c r="F196" s="24" t="s">
        <v>8219</v>
      </c>
      <c r="G196" s="9">
        <v>16</v>
      </c>
      <c r="H196" s="9"/>
      <c r="I196" s="9"/>
      <c r="K196" s="9"/>
      <c r="L196" s="25" t="s">
        <v>8221</v>
      </c>
      <c r="M196" s="9">
        <v>0</v>
      </c>
    </row>
    <row r="197" spans="1:13" x14ac:dyDescent="0.35">
      <c r="A197" s="23">
        <v>312</v>
      </c>
      <c r="B197" s="9">
        <v>146</v>
      </c>
      <c r="C197" s="9">
        <v>146</v>
      </c>
      <c r="E197" s="23">
        <v>193</v>
      </c>
      <c r="F197" s="24" t="s">
        <v>8219</v>
      </c>
      <c r="G197" s="9">
        <v>16</v>
      </c>
      <c r="H197" s="9"/>
      <c r="I197" s="9"/>
      <c r="K197" s="9"/>
      <c r="L197" s="25" t="s">
        <v>8221</v>
      </c>
      <c r="M197" s="9">
        <v>0</v>
      </c>
    </row>
    <row r="198" spans="1:13" x14ac:dyDescent="0.35">
      <c r="A198" s="23">
        <v>313</v>
      </c>
      <c r="B198" s="9">
        <v>222</v>
      </c>
      <c r="C198" s="9">
        <v>222</v>
      </c>
      <c r="E198" s="23">
        <v>194</v>
      </c>
      <c r="F198" s="24" t="s">
        <v>8219</v>
      </c>
      <c r="G198" s="9">
        <v>16</v>
      </c>
      <c r="H198" s="9"/>
      <c r="I198" s="9"/>
      <c r="K198" s="9"/>
      <c r="L198" s="25" t="s">
        <v>8221</v>
      </c>
      <c r="M198" s="9">
        <v>0</v>
      </c>
    </row>
    <row r="199" spans="1:13" x14ac:dyDescent="0.35">
      <c r="A199" s="23">
        <v>314</v>
      </c>
      <c r="B199" s="9">
        <v>120</v>
      </c>
      <c r="C199" s="9">
        <v>120</v>
      </c>
      <c r="E199" s="23">
        <v>195</v>
      </c>
      <c r="F199" s="24" t="s">
        <v>8219</v>
      </c>
      <c r="G199" s="9">
        <v>16</v>
      </c>
      <c r="H199" s="9"/>
      <c r="I199" s="9"/>
      <c r="K199" s="9"/>
      <c r="L199" s="25" t="s">
        <v>8221</v>
      </c>
      <c r="M199" s="9">
        <v>0</v>
      </c>
    </row>
    <row r="200" spans="1:13" x14ac:dyDescent="0.35">
      <c r="A200" s="23">
        <v>315</v>
      </c>
      <c r="B200" s="9">
        <v>126</v>
      </c>
      <c r="C200" s="9">
        <v>126</v>
      </c>
      <c r="E200" s="23">
        <v>196</v>
      </c>
      <c r="F200" s="24" t="s">
        <v>8219</v>
      </c>
      <c r="G200" s="9">
        <v>16</v>
      </c>
      <c r="H200" s="9"/>
      <c r="I200" s="9"/>
      <c r="K200" s="9"/>
      <c r="L200" s="25" t="s">
        <v>8221</v>
      </c>
      <c r="M200" s="9">
        <v>0</v>
      </c>
    </row>
    <row r="201" spans="1:13" x14ac:dyDescent="0.35">
      <c r="A201" s="23">
        <v>316</v>
      </c>
      <c r="B201" s="9">
        <v>158</v>
      </c>
      <c r="C201" s="9">
        <v>158</v>
      </c>
      <c r="E201" s="23">
        <v>197</v>
      </c>
      <c r="F201" s="24" t="s">
        <v>8219</v>
      </c>
      <c r="G201" s="9">
        <v>16</v>
      </c>
      <c r="H201" s="9"/>
      <c r="I201" s="9"/>
      <c r="K201" s="9"/>
      <c r="L201" s="25" t="s">
        <v>8221</v>
      </c>
      <c r="M201" s="9">
        <v>0</v>
      </c>
    </row>
    <row r="202" spans="1:13" x14ac:dyDescent="0.35">
      <c r="A202" s="23">
        <v>317</v>
      </c>
      <c r="B202" s="9">
        <v>316</v>
      </c>
      <c r="C202" s="9">
        <v>316</v>
      </c>
      <c r="E202" s="23">
        <v>198</v>
      </c>
      <c r="F202" s="24" t="s">
        <v>8219</v>
      </c>
      <c r="G202" s="9">
        <v>16</v>
      </c>
      <c r="H202" s="9"/>
      <c r="I202" s="9"/>
      <c r="K202" s="9"/>
      <c r="L202" s="25" t="s">
        <v>8221</v>
      </c>
      <c r="M202" s="9">
        <v>0</v>
      </c>
    </row>
    <row r="203" spans="1:13" x14ac:dyDescent="0.35">
      <c r="A203" s="23">
        <v>318</v>
      </c>
      <c r="B203" s="9">
        <v>284</v>
      </c>
      <c r="C203" s="9">
        <v>284</v>
      </c>
      <c r="E203" s="23">
        <v>199</v>
      </c>
      <c r="F203" s="24" t="s">
        <v>8219</v>
      </c>
      <c r="G203" s="9">
        <v>16</v>
      </c>
      <c r="H203" s="9"/>
      <c r="I203" s="9"/>
      <c r="K203" s="9"/>
      <c r="L203" s="25" t="s">
        <v>8221</v>
      </c>
      <c r="M203" s="9">
        <v>0</v>
      </c>
    </row>
    <row r="204" spans="1:13" x14ac:dyDescent="0.35">
      <c r="A204" s="23">
        <v>319</v>
      </c>
      <c r="B204" s="9">
        <v>51</v>
      </c>
      <c r="C204" s="9">
        <v>51</v>
      </c>
      <c r="E204" s="23">
        <v>200</v>
      </c>
      <c r="F204" s="24" t="s">
        <v>8219</v>
      </c>
      <c r="G204" s="9">
        <v>16</v>
      </c>
      <c r="H204" s="9"/>
      <c r="I204" s="9"/>
      <c r="K204" s="9"/>
      <c r="L204" s="25" t="s">
        <v>8221</v>
      </c>
      <c r="M204" s="9">
        <v>0</v>
      </c>
    </row>
    <row r="205" spans="1:13" x14ac:dyDescent="0.35">
      <c r="A205" s="23">
        <v>320</v>
      </c>
      <c r="B205" s="9">
        <v>158</v>
      </c>
      <c r="C205" s="9">
        <v>158</v>
      </c>
      <c r="E205" s="23">
        <v>201</v>
      </c>
      <c r="F205" s="24" t="s">
        <v>8219</v>
      </c>
      <c r="G205" s="9">
        <v>16</v>
      </c>
      <c r="H205" s="9"/>
      <c r="I205" s="9"/>
      <c r="K205" s="9"/>
      <c r="L205" s="25" t="s">
        <v>8221</v>
      </c>
      <c r="M205" s="9">
        <v>0</v>
      </c>
    </row>
    <row r="206" spans="1:13" x14ac:dyDescent="0.35">
      <c r="A206" s="23">
        <v>321</v>
      </c>
      <c r="B206" s="9">
        <v>337</v>
      </c>
      <c r="C206" s="9">
        <v>337</v>
      </c>
      <c r="E206" s="23">
        <v>202</v>
      </c>
      <c r="F206" s="24" t="s">
        <v>8219</v>
      </c>
      <c r="G206" s="9">
        <v>16</v>
      </c>
      <c r="H206" s="9"/>
      <c r="I206" s="9"/>
      <c r="K206" s="9"/>
      <c r="L206" s="25" t="s">
        <v>8221</v>
      </c>
      <c r="M206" s="9">
        <v>0</v>
      </c>
    </row>
    <row r="207" spans="1:13" x14ac:dyDescent="0.35">
      <c r="A207" s="23">
        <v>322</v>
      </c>
      <c r="B207" s="9">
        <v>186</v>
      </c>
      <c r="C207" s="9">
        <v>186</v>
      </c>
      <c r="E207" s="23">
        <v>203</v>
      </c>
      <c r="F207" s="24" t="s">
        <v>8219</v>
      </c>
      <c r="G207" s="9">
        <v>17</v>
      </c>
      <c r="H207" s="9"/>
      <c r="I207" s="9"/>
      <c r="K207" s="9"/>
      <c r="L207" s="25" t="s">
        <v>8221</v>
      </c>
      <c r="M207" s="9">
        <v>0</v>
      </c>
    </row>
    <row r="208" spans="1:13" x14ac:dyDescent="0.35">
      <c r="A208" s="23">
        <v>323</v>
      </c>
      <c r="B208" s="9">
        <v>58</v>
      </c>
      <c r="C208" s="9">
        <v>58</v>
      </c>
      <c r="E208" s="23">
        <v>204</v>
      </c>
      <c r="F208" s="24" t="s">
        <v>8219</v>
      </c>
      <c r="G208" s="9">
        <v>17</v>
      </c>
      <c r="H208" s="9"/>
      <c r="I208" s="9"/>
      <c r="K208" s="9"/>
      <c r="L208" s="25" t="s">
        <v>8221</v>
      </c>
      <c r="M208" s="9">
        <v>0</v>
      </c>
    </row>
    <row r="209" spans="1:13" x14ac:dyDescent="0.35">
      <c r="A209" s="23">
        <v>324</v>
      </c>
      <c r="B209" s="9">
        <v>82</v>
      </c>
      <c r="C209" s="9">
        <v>82</v>
      </c>
      <c r="E209" s="23">
        <v>205</v>
      </c>
      <c r="F209" s="24" t="s">
        <v>8219</v>
      </c>
      <c r="G209" s="9">
        <v>17</v>
      </c>
      <c r="H209" s="9"/>
      <c r="I209" s="9"/>
      <c r="K209" s="9"/>
      <c r="L209" s="25" t="s">
        <v>8221</v>
      </c>
      <c r="M209" s="9">
        <v>0</v>
      </c>
    </row>
    <row r="210" spans="1:13" x14ac:dyDescent="0.35">
      <c r="A210" s="23">
        <v>325</v>
      </c>
      <c r="B210" s="9">
        <v>736</v>
      </c>
      <c r="C210" s="9">
        <v>736</v>
      </c>
      <c r="E210" s="23">
        <v>206</v>
      </c>
      <c r="F210" s="24" t="s">
        <v>8219</v>
      </c>
      <c r="G210" s="9">
        <v>17</v>
      </c>
      <c r="H210" s="9"/>
      <c r="I210" s="9"/>
      <c r="K210" s="9"/>
      <c r="L210" s="25" t="s">
        <v>8221</v>
      </c>
      <c r="M210" s="9">
        <v>0</v>
      </c>
    </row>
    <row r="211" spans="1:13" x14ac:dyDescent="0.35">
      <c r="A211" s="23">
        <v>326</v>
      </c>
      <c r="B211" s="9">
        <v>1151</v>
      </c>
      <c r="C211" s="9">
        <v>1151</v>
      </c>
      <c r="E211" s="23">
        <v>207</v>
      </c>
      <c r="F211" s="24" t="s">
        <v>8219</v>
      </c>
      <c r="G211" s="9">
        <v>17</v>
      </c>
      <c r="H211" s="9"/>
      <c r="I211" s="9"/>
      <c r="K211" s="9"/>
      <c r="L211" s="25" t="s">
        <v>8221</v>
      </c>
      <c r="M211" s="9">
        <v>0</v>
      </c>
    </row>
    <row r="212" spans="1:13" x14ac:dyDescent="0.35">
      <c r="A212" s="23">
        <v>327</v>
      </c>
      <c r="B212" s="9">
        <v>34</v>
      </c>
      <c r="C212" s="9">
        <v>34</v>
      </c>
      <c r="E212" s="23">
        <v>208</v>
      </c>
      <c r="F212" s="24" t="s">
        <v>8219</v>
      </c>
      <c r="G212" s="9">
        <v>17</v>
      </c>
      <c r="H212" s="9"/>
      <c r="I212" s="9"/>
      <c r="K212" s="9"/>
      <c r="L212" s="25" t="s">
        <v>8221</v>
      </c>
      <c r="M212" s="9">
        <v>0</v>
      </c>
    </row>
    <row r="213" spans="1:13" x14ac:dyDescent="0.35">
      <c r="A213" s="23">
        <v>328</v>
      </c>
      <c r="B213" s="9">
        <v>498</v>
      </c>
      <c r="C213" s="9">
        <v>498</v>
      </c>
      <c r="E213" s="23">
        <v>209</v>
      </c>
      <c r="F213" s="24" t="s">
        <v>8219</v>
      </c>
      <c r="G213" s="9">
        <v>17</v>
      </c>
      <c r="H213" s="9"/>
      <c r="I213" s="9"/>
      <c r="K213" s="9"/>
      <c r="L213" s="25" t="s">
        <v>8221</v>
      </c>
      <c r="M213" s="9">
        <v>0</v>
      </c>
    </row>
    <row r="214" spans="1:13" x14ac:dyDescent="0.35">
      <c r="A214" s="23">
        <v>329</v>
      </c>
      <c r="B214" s="9">
        <v>167</v>
      </c>
      <c r="C214" s="9">
        <v>167</v>
      </c>
      <c r="E214" s="23">
        <v>210</v>
      </c>
      <c r="F214" s="24" t="s">
        <v>8219</v>
      </c>
      <c r="G214" s="9">
        <v>17</v>
      </c>
      <c r="H214" s="9"/>
      <c r="I214" s="9"/>
      <c r="K214" s="9"/>
      <c r="L214" s="25" t="s">
        <v>8221</v>
      </c>
      <c r="M214" s="9">
        <v>0</v>
      </c>
    </row>
    <row r="215" spans="1:13" x14ac:dyDescent="0.35">
      <c r="A215" s="23">
        <v>330</v>
      </c>
      <c r="B215" s="9">
        <v>340</v>
      </c>
      <c r="C215" s="9">
        <v>340</v>
      </c>
      <c r="E215" s="23">
        <v>211</v>
      </c>
      <c r="F215" s="24" t="s">
        <v>8219</v>
      </c>
      <c r="G215" s="9">
        <v>17</v>
      </c>
      <c r="H215" s="9"/>
      <c r="I215" s="9"/>
      <c r="K215" s="9"/>
      <c r="L215" s="25" t="s">
        <v>8221</v>
      </c>
      <c r="M215" s="9">
        <v>0</v>
      </c>
    </row>
    <row r="216" spans="1:13" x14ac:dyDescent="0.35">
      <c r="A216" s="23">
        <v>331</v>
      </c>
      <c r="B216" s="9">
        <v>438</v>
      </c>
      <c r="C216" s="9">
        <v>438</v>
      </c>
      <c r="E216" s="23">
        <v>212</v>
      </c>
      <c r="F216" s="24" t="s">
        <v>8219</v>
      </c>
      <c r="G216" s="9">
        <v>17</v>
      </c>
      <c r="H216" s="9"/>
      <c r="I216" s="9"/>
      <c r="K216" s="9"/>
      <c r="L216" s="25" t="s">
        <v>8221</v>
      </c>
      <c r="M216" s="9">
        <v>0</v>
      </c>
    </row>
    <row r="217" spans="1:13" x14ac:dyDescent="0.35">
      <c r="A217" s="23">
        <v>332</v>
      </c>
      <c r="B217" s="9">
        <v>555</v>
      </c>
      <c r="C217" s="9">
        <v>555</v>
      </c>
      <c r="E217" s="23">
        <v>213</v>
      </c>
      <c r="F217" s="24" t="s">
        <v>8219</v>
      </c>
      <c r="G217" s="9">
        <v>17</v>
      </c>
      <c r="H217" s="9"/>
      <c r="I217" s="9"/>
      <c r="K217" s="9"/>
      <c r="L217" s="25" t="s">
        <v>8221</v>
      </c>
      <c r="M217" s="9">
        <v>0</v>
      </c>
    </row>
    <row r="218" spans="1:13" x14ac:dyDescent="0.35">
      <c r="A218" s="23">
        <v>333</v>
      </c>
      <c r="B218" s="9">
        <v>266</v>
      </c>
      <c r="C218" s="9">
        <v>266</v>
      </c>
      <c r="E218" s="23">
        <v>214</v>
      </c>
      <c r="F218" s="24" t="s">
        <v>8219</v>
      </c>
      <c r="G218" s="9">
        <v>17</v>
      </c>
      <c r="H218" s="9"/>
      <c r="I218" s="9"/>
      <c r="K218" s="9"/>
      <c r="L218" s="25" t="s">
        <v>8221</v>
      </c>
      <c r="M218" s="9">
        <v>0</v>
      </c>
    </row>
    <row r="219" spans="1:13" x14ac:dyDescent="0.35">
      <c r="A219" s="23">
        <v>334</v>
      </c>
      <c r="B219" s="9">
        <v>69</v>
      </c>
      <c r="C219" s="9">
        <v>69</v>
      </c>
      <c r="E219" s="23">
        <v>215</v>
      </c>
      <c r="F219" s="24" t="s">
        <v>8219</v>
      </c>
      <c r="G219" s="9">
        <v>17</v>
      </c>
      <c r="H219" s="9"/>
      <c r="I219" s="9"/>
      <c r="K219" s="9"/>
      <c r="L219" s="25" t="s">
        <v>8221</v>
      </c>
      <c r="M219" s="9">
        <v>0</v>
      </c>
    </row>
    <row r="220" spans="1:13" x14ac:dyDescent="0.35">
      <c r="A220" s="23">
        <v>335</v>
      </c>
      <c r="B220" s="9">
        <v>80</v>
      </c>
      <c r="C220" s="9">
        <v>80</v>
      </c>
      <c r="E220" s="23">
        <v>216</v>
      </c>
      <c r="F220" s="24" t="s">
        <v>8219</v>
      </c>
      <c r="G220" s="9">
        <v>17</v>
      </c>
      <c r="H220" s="9"/>
      <c r="I220" s="9"/>
      <c r="K220" s="9"/>
      <c r="L220" s="25" t="s">
        <v>8221</v>
      </c>
      <c r="M220" s="9">
        <v>0</v>
      </c>
    </row>
    <row r="221" spans="1:13" x14ac:dyDescent="0.35">
      <c r="A221" s="23">
        <v>336</v>
      </c>
      <c r="B221" s="9">
        <v>493</v>
      </c>
      <c r="C221" s="9">
        <v>493</v>
      </c>
      <c r="E221" s="23">
        <v>217</v>
      </c>
      <c r="F221" s="24" t="s">
        <v>8219</v>
      </c>
      <c r="G221" s="9">
        <v>17</v>
      </c>
      <c r="H221" s="9"/>
      <c r="I221" s="9"/>
      <c r="K221" s="9"/>
      <c r="L221" s="25" t="s">
        <v>8221</v>
      </c>
      <c r="M221" s="9">
        <v>0</v>
      </c>
    </row>
    <row r="222" spans="1:13" x14ac:dyDescent="0.35">
      <c r="A222" s="23">
        <v>337</v>
      </c>
      <c r="B222" s="9">
        <v>31</v>
      </c>
      <c r="C222" s="9">
        <v>31</v>
      </c>
      <c r="E222" s="23">
        <v>218</v>
      </c>
      <c r="F222" s="24" t="s">
        <v>8219</v>
      </c>
      <c r="G222" s="9">
        <v>17</v>
      </c>
      <c r="H222" s="9"/>
      <c r="I222" s="9"/>
      <c r="K222" s="9"/>
      <c r="L222" s="25" t="s">
        <v>8221</v>
      </c>
      <c r="M222" s="9">
        <v>0</v>
      </c>
    </row>
    <row r="223" spans="1:13" x14ac:dyDescent="0.35">
      <c r="A223" s="23">
        <v>338</v>
      </c>
      <c r="B223" s="9">
        <v>236</v>
      </c>
      <c r="C223" s="9">
        <v>236</v>
      </c>
      <c r="E223" s="23">
        <v>219</v>
      </c>
      <c r="F223" s="24" t="s">
        <v>8219</v>
      </c>
      <c r="G223" s="9">
        <v>17</v>
      </c>
      <c r="H223" s="9"/>
      <c r="I223" s="9"/>
      <c r="K223" s="9"/>
      <c r="L223" s="25" t="s">
        <v>8221</v>
      </c>
      <c r="M223" s="9">
        <v>0</v>
      </c>
    </row>
    <row r="224" spans="1:13" x14ac:dyDescent="0.35">
      <c r="A224" s="23">
        <v>339</v>
      </c>
      <c r="B224" s="9">
        <v>89</v>
      </c>
      <c r="C224" s="9">
        <v>89</v>
      </c>
      <c r="E224" s="23">
        <v>220</v>
      </c>
      <c r="F224" s="24" t="s">
        <v>8219</v>
      </c>
      <c r="G224" s="9">
        <v>17</v>
      </c>
      <c r="H224" s="9"/>
      <c r="I224" s="9"/>
      <c r="K224" s="9"/>
      <c r="L224" s="25" t="s">
        <v>8221</v>
      </c>
      <c r="M224" s="9">
        <v>0</v>
      </c>
    </row>
    <row r="225" spans="1:13" x14ac:dyDescent="0.35">
      <c r="A225" s="23">
        <v>340</v>
      </c>
      <c r="B225" s="9">
        <v>299</v>
      </c>
      <c r="C225" s="9">
        <v>299</v>
      </c>
      <c r="E225" s="23">
        <v>221</v>
      </c>
      <c r="F225" s="24" t="s">
        <v>8219</v>
      </c>
      <c r="G225" s="9">
        <v>17</v>
      </c>
      <c r="H225" s="9"/>
      <c r="I225" s="9"/>
      <c r="K225" s="9"/>
      <c r="L225" s="25" t="s">
        <v>8221</v>
      </c>
      <c r="M225" s="9">
        <v>0</v>
      </c>
    </row>
    <row r="226" spans="1:13" x14ac:dyDescent="0.35">
      <c r="A226" s="23">
        <v>341</v>
      </c>
      <c r="B226" s="9">
        <v>55</v>
      </c>
      <c r="C226" s="9">
        <v>55</v>
      </c>
      <c r="E226" s="23">
        <v>222</v>
      </c>
      <c r="F226" s="24" t="s">
        <v>8219</v>
      </c>
      <c r="G226" s="9">
        <v>17</v>
      </c>
      <c r="H226" s="9"/>
      <c r="I226" s="9"/>
      <c r="K226" s="9"/>
      <c r="L226" s="25" t="s">
        <v>8221</v>
      </c>
      <c r="M226" s="9">
        <v>0</v>
      </c>
    </row>
    <row r="227" spans="1:13" x14ac:dyDescent="0.35">
      <c r="A227" s="23">
        <v>342</v>
      </c>
      <c r="B227" s="9">
        <v>325</v>
      </c>
      <c r="C227" s="9">
        <v>325</v>
      </c>
      <c r="E227" s="23">
        <v>223</v>
      </c>
      <c r="F227" s="24" t="s">
        <v>8219</v>
      </c>
      <c r="G227" s="9">
        <v>17</v>
      </c>
      <c r="H227" s="9"/>
      <c r="I227" s="9"/>
      <c r="K227" s="9"/>
      <c r="L227" s="25" t="s">
        <v>8221</v>
      </c>
      <c r="M227" s="9">
        <v>0</v>
      </c>
    </row>
    <row r="228" spans="1:13" x14ac:dyDescent="0.35">
      <c r="A228" s="23">
        <v>343</v>
      </c>
      <c r="B228" s="9">
        <v>524</v>
      </c>
      <c r="C228" s="9">
        <v>524</v>
      </c>
      <c r="E228" s="23">
        <v>224</v>
      </c>
      <c r="F228" s="24" t="s">
        <v>8219</v>
      </c>
      <c r="G228" s="9">
        <v>17</v>
      </c>
      <c r="H228" s="9"/>
      <c r="I228" s="9"/>
      <c r="K228" s="9"/>
      <c r="L228" s="25" t="s">
        <v>8221</v>
      </c>
      <c r="M228" s="9">
        <v>0</v>
      </c>
    </row>
    <row r="229" spans="1:13" x14ac:dyDescent="0.35">
      <c r="A229" s="23">
        <v>344</v>
      </c>
      <c r="B229" s="9">
        <v>285</v>
      </c>
      <c r="C229" s="9">
        <v>285</v>
      </c>
      <c r="E229" s="23">
        <v>225</v>
      </c>
      <c r="F229" s="24" t="s">
        <v>8219</v>
      </c>
      <c r="G229" s="9">
        <v>17</v>
      </c>
      <c r="H229" s="9"/>
      <c r="I229" s="9"/>
      <c r="K229" s="9"/>
      <c r="L229" s="25" t="s">
        <v>8221</v>
      </c>
      <c r="M229" s="9">
        <v>0</v>
      </c>
    </row>
    <row r="230" spans="1:13" x14ac:dyDescent="0.35">
      <c r="A230" s="23">
        <v>345</v>
      </c>
      <c r="B230" s="9">
        <v>179</v>
      </c>
      <c r="C230" s="9">
        <v>179</v>
      </c>
      <c r="E230" s="23">
        <v>226</v>
      </c>
      <c r="F230" s="24" t="s">
        <v>8219</v>
      </c>
      <c r="G230" s="9">
        <v>17</v>
      </c>
      <c r="H230" s="9"/>
      <c r="I230" s="9"/>
      <c r="K230" s="9"/>
      <c r="L230" s="25" t="s">
        <v>8221</v>
      </c>
      <c r="M230" s="9">
        <v>0</v>
      </c>
    </row>
    <row r="231" spans="1:13" x14ac:dyDescent="0.35">
      <c r="A231" s="23">
        <v>346</v>
      </c>
      <c r="B231" s="9">
        <v>188</v>
      </c>
      <c r="C231" s="9">
        <v>188</v>
      </c>
      <c r="E231" s="23">
        <v>227</v>
      </c>
      <c r="F231" s="24" t="s">
        <v>8219</v>
      </c>
      <c r="G231" s="9">
        <v>17</v>
      </c>
      <c r="H231" s="9"/>
      <c r="I231" s="9"/>
      <c r="K231" s="9"/>
      <c r="L231" s="25" t="s">
        <v>8221</v>
      </c>
      <c r="M231" s="9">
        <v>0</v>
      </c>
    </row>
    <row r="232" spans="1:13" x14ac:dyDescent="0.35">
      <c r="A232" s="23">
        <v>347</v>
      </c>
      <c r="B232" s="9">
        <v>379</v>
      </c>
      <c r="C232" s="9">
        <v>379</v>
      </c>
      <c r="E232" s="23">
        <v>228</v>
      </c>
      <c r="F232" s="24" t="s">
        <v>8219</v>
      </c>
      <c r="G232" s="9">
        <v>17</v>
      </c>
      <c r="H232" s="9"/>
      <c r="I232" s="9"/>
      <c r="K232" s="9"/>
      <c r="L232" s="25" t="s">
        <v>8221</v>
      </c>
      <c r="M232" s="9">
        <v>0</v>
      </c>
    </row>
    <row r="233" spans="1:13" x14ac:dyDescent="0.35">
      <c r="A233" s="23">
        <v>348</v>
      </c>
      <c r="B233" s="9">
        <v>119</v>
      </c>
      <c r="C233" s="9">
        <v>119</v>
      </c>
      <c r="E233" s="23">
        <v>229</v>
      </c>
      <c r="F233" s="24" t="s">
        <v>8219</v>
      </c>
      <c r="G233" s="9">
        <v>17</v>
      </c>
      <c r="H233" s="9"/>
      <c r="I233" s="9"/>
      <c r="K233" s="9"/>
      <c r="L233" s="25" t="s">
        <v>8221</v>
      </c>
      <c r="M233" s="9">
        <v>0</v>
      </c>
    </row>
    <row r="234" spans="1:13" x14ac:dyDescent="0.35">
      <c r="A234" s="23">
        <v>349</v>
      </c>
      <c r="B234" s="9">
        <v>167</v>
      </c>
      <c r="C234" s="9">
        <v>167</v>
      </c>
      <c r="E234" s="23">
        <v>230</v>
      </c>
      <c r="F234" s="24" t="s">
        <v>8219</v>
      </c>
      <c r="G234" s="9">
        <v>17</v>
      </c>
      <c r="H234" s="9"/>
      <c r="I234" s="9"/>
      <c r="K234" s="9"/>
      <c r="L234" s="25" t="s">
        <v>8221</v>
      </c>
      <c r="M234" s="9">
        <v>0</v>
      </c>
    </row>
    <row r="235" spans="1:13" x14ac:dyDescent="0.35">
      <c r="A235" s="23">
        <v>350</v>
      </c>
      <c r="B235" s="9">
        <v>221</v>
      </c>
      <c r="C235" s="9">
        <v>221</v>
      </c>
      <c r="E235" s="23">
        <v>231</v>
      </c>
      <c r="F235" s="24" t="s">
        <v>8219</v>
      </c>
      <c r="G235" s="9">
        <v>17</v>
      </c>
      <c r="H235" s="9"/>
      <c r="I235" s="9"/>
      <c r="K235" s="9"/>
      <c r="L235" s="25" t="s">
        <v>8221</v>
      </c>
      <c r="M235" s="9">
        <v>0</v>
      </c>
    </row>
    <row r="236" spans="1:13" x14ac:dyDescent="0.35">
      <c r="A236" s="23">
        <v>351</v>
      </c>
      <c r="B236" s="9">
        <v>964</v>
      </c>
      <c r="C236" s="9">
        <v>964</v>
      </c>
      <c r="E236" s="23">
        <v>232</v>
      </c>
      <c r="F236" s="24" t="s">
        <v>8219</v>
      </c>
      <c r="G236" s="9">
        <v>17</v>
      </c>
      <c r="H236" s="9"/>
      <c r="I236" s="9"/>
      <c r="K236" s="9"/>
      <c r="L236" s="25" t="s">
        <v>8221</v>
      </c>
      <c r="M236" s="9">
        <v>0</v>
      </c>
    </row>
    <row r="237" spans="1:13" x14ac:dyDescent="0.35">
      <c r="A237" s="23">
        <v>352</v>
      </c>
      <c r="B237" s="9">
        <v>286</v>
      </c>
      <c r="C237" s="9">
        <v>286</v>
      </c>
      <c r="E237" s="23">
        <v>233</v>
      </c>
      <c r="F237" s="24" t="s">
        <v>8219</v>
      </c>
      <c r="G237" s="9">
        <v>17</v>
      </c>
      <c r="H237" s="9"/>
      <c r="I237" s="9"/>
      <c r="K237" s="9"/>
      <c r="L237" s="25" t="s">
        <v>8221</v>
      </c>
      <c r="M237" s="9">
        <v>0</v>
      </c>
    </row>
    <row r="238" spans="1:13" x14ac:dyDescent="0.35">
      <c r="A238" s="23">
        <v>353</v>
      </c>
      <c r="B238" s="9">
        <v>613</v>
      </c>
      <c r="C238" s="9">
        <v>613</v>
      </c>
      <c r="E238" s="23">
        <v>234</v>
      </c>
      <c r="F238" s="24" t="s">
        <v>8219</v>
      </c>
      <c r="G238" s="9">
        <v>17</v>
      </c>
      <c r="H238" s="9"/>
      <c r="I238" s="9"/>
      <c r="K238" s="9"/>
      <c r="L238" s="25" t="s">
        <v>8221</v>
      </c>
      <c r="M238" s="9">
        <v>0</v>
      </c>
    </row>
    <row r="239" spans="1:13" x14ac:dyDescent="0.35">
      <c r="A239" s="23">
        <v>354</v>
      </c>
      <c r="B239" s="9">
        <v>29</v>
      </c>
      <c r="C239" s="9">
        <v>29</v>
      </c>
      <c r="E239" s="23">
        <v>235</v>
      </c>
      <c r="F239" s="24" t="s">
        <v>8219</v>
      </c>
      <c r="G239" s="9">
        <v>17</v>
      </c>
      <c r="H239" s="9"/>
      <c r="I239" s="9"/>
      <c r="K239" s="9"/>
      <c r="L239" s="25" t="s">
        <v>8221</v>
      </c>
      <c r="M239" s="9">
        <v>0</v>
      </c>
    </row>
    <row r="240" spans="1:13" x14ac:dyDescent="0.35">
      <c r="A240" s="23">
        <v>355</v>
      </c>
      <c r="B240" s="9">
        <v>165</v>
      </c>
      <c r="C240" s="9">
        <v>165</v>
      </c>
      <c r="E240" s="23">
        <v>236</v>
      </c>
      <c r="F240" s="24" t="s">
        <v>8219</v>
      </c>
      <c r="G240" s="9">
        <v>17</v>
      </c>
      <c r="H240" s="9"/>
      <c r="I240" s="9"/>
      <c r="K240" s="9"/>
      <c r="L240" s="25" t="s">
        <v>8221</v>
      </c>
      <c r="M240" s="9">
        <v>0</v>
      </c>
    </row>
    <row r="241" spans="1:13" x14ac:dyDescent="0.35">
      <c r="A241" s="23">
        <v>356</v>
      </c>
      <c r="B241" s="9">
        <v>97</v>
      </c>
      <c r="C241" s="9">
        <v>97</v>
      </c>
      <c r="E241" s="23">
        <v>237</v>
      </c>
      <c r="F241" s="24" t="s">
        <v>8219</v>
      </c>
      <c r="G241" s="9">
        <v>18</v>
      </c>
      <c r="H241" s="9"/>
      <c r="I241" s="9"/>
      <c r="K241" s="9"/>
      <c r="L241" s="25" t="s">
        <v>8221</v>
      </c>
      <c r="M241" s="9">
        <v>0</v>
      </c>
    </row>
    <row r="242" spans="1:13" x14ac:dyDescent="0.35">
      <c r="A242" s="23">
        <v>357</v>
      </c>
      <c r="B242" s="9">
        <v>303</v>
      </c>
      <c r="C242" s="9">
        <v>303</v>
      </c>
      <c r="E242" s="23">
        <v>238</v>
      </c>
      <c r="F242" s="24" t="s">
        <v>8219</v>
      </c>
      <c r="G242" s="9">
        <v>18</v>
      </c>
      <c r="H242" s="9"/>
      <c r="I242" s="9"/>
      <c r="K242" s="9"/>
      <c r="L242" s="25" t="s">
        <v>8221</v>
      </c>
      <c r="M242" s="9">
        <v>0</v>
      </c>
    </row>
    <row r="243" spans="1:13" x14ac:dyDescent="0.35">
      <c r="A243" s="23">
        <v>358</v>
      </c>
      <c r="B243" s="9">
        <v>267</v>
      </c>
      <c r="C243" s="9">
        <v>267</v>
      </c>
      <c r="E243" s="23">
        <v>239</v>
      </c>
      <c r="F243" s="24" t="s">
        <v>8219</v>
      </c>
      <c r="G243" s="9">
        <v>18</v>
      </c>
      <c r="H243" s="9"/>
      <c r="I243" s="9"/>
      <c r="K243" s="9"/>
      <c r="L243" s="25" t="s">
        <v>8221</v>
      </c>
      <c r="M243" s="9">
        <v>0</v>
      </c>
    </row>
    <row r="244" spans="1:13" x14ac:dyDescent="0.35">
      <c r="A244" s="23">
        <v>359</v>
      </c>
      <c r="B244" s="9">
        <v>302</v>
      </c>
      <c r="C244" s="9">
        <v>302</v>
      </c>
      <c r="E244" s="23">
        <v>240</v>
      </c>
      <c r="F244" s="24" t="s">
        <v>8219</v>
      </c>
      <c r="G244" s="9">
        <v>18</v>
      </c>
      <c r="H244" s="9"/>
      <c r="I244" s="9"/>
      <c r="K244" s="9"/>
      <c r="L244" s="25" t="s">
        <v>8221</v>
      </c>
      <c r="M244" s="9">
        <v>0</v>
      </c>
    </row>
    <row r="245" spans="1:13" x14ac:dyDescent="0.35">
      <c r="A245" s="23">
        <v>360</v>
      </c>
      <c r="B245" s="9">
        <v>87</v>
      </c>
      <c r="C245" s="9">
        <v>87</v>
      </c>
      <c r="E245" s="23">
        <v>241</v>
      </c>
      <c r="F245" s="24" t="s">
        <v>8219</v>
      </c>
      <c r="G245" s="9">
        <v>18</v>
      </c>
      <c r="H245" s="9"/>
      <c r="I245" s="9"/>
      <c r="K245" s="9"/>
      <c r="L245" s="25" t="s">
        <v>8221</v>
      </c>
      <c r="M245" s="9">
        <v>0</v>
      </c>
    </row>
    <row r="246" spans="1:13" x14ac:dyDescent="0.35">
      <c r="A246" s="23">
        <v>361</v>
      </c>
      <c r="B246" s="9">
        <v>354</v>
      </c>
      <c r="C246" s="9">
        <v>354</v>
      </c>
      <c r="E246" s="23">
        <v>242</v>
      </c>
      <c r="F246" s="24" t="s">
        <v>8219</v>
      </c>
      <c r="G246" s="9">
        <v>18</v>
      </c>
      <c r="H246" s="9"/>
      <c r="I246" s="9"/>
      <c r="K246" s="9"/>
      <c r="L246" s="25" t="s">
        <v>8221</v>
      </c>
      <c r="M246" s="9">
        <v>0</v>
      </c>
    </row>
    <row r="247" spans="1:13" x14ac:dyDescent="0.35">
      <c r="A247" s="23">
        <v>362</v>
      </c>
      <c r="B247" s="9">
        <v>86</v>
      </c>
      <c r="C247" s="9">
        <v>86</v>
      </c>
      <c r="E247" s="23">
        <v>243</v>
      </c>
      <c r="F247" s="24" t="s">
        <v>8219</v>
      </c>
      <c r="G247" s="9">
        <v>18</v>
      </c>
      <c r="H247" s="9"/>
      <c r="I247" s="9"/>
      <c r="K247" s="9"/>
      <c r="L247" s="25" t="s">
        <v>8221</v>
      </c>
      <c r="M247" s="9">
        <v>0</v>
      </c>
    </row>
    <row r="248" spans="1:13" x14ac:dyDescent="0.35">
      <c r="A248" s="23">
        <v>363</v>
      </c>
      <c r="B248" s="9">
        <v>26</v>
      </c>
      <c r="C248" s="9">
        <v>26</v>
      </c>
      <c r="E248" s="23">
        <v>244</v>
      </c>
      <c r="F248" s="24" t="s">
        <v>8219</v>
      </c>
      <c r="G248" s="9">
        <v>18</v>
      </c>
      <c r="H248" s="9"/>
      <c r="I248" s="9"/>
      <c r="K248" s="9"/>
      <c r="L248" s="25" t="s">
        <v>8221</v>
      </c>
      <c r="M248" s="9">
        <v>0</v>
      </c>
    </row>
    <row r="249" spans="1:13" x14ac:dyDescent="0.35">
      <c r="A249" s="23">
        <v>364</v>
      </c>
      <c r="B249" s="9">
        <v>113</v>
      </c>
      <c r="C249" s="9">
        <v>113</v>
      </c>
      <c r="E249" s="23">
        <v>245</v>
      </c>
      <c r="F249" s="24" t="s">
        <v>8219</v>
      </c>
      <c r="G249" s="9">
        <v>18</v>
      </c>
      <c r="H249" s="9"/>
      <c r="I249" s="9"/>
      <c r="K249" s="9"/>
      <c r="L249" s="25" t="s">
        <v>8221</v>
      </c>
      <c r="M249" s="9">
        <v>0</v>
      </c>
    </row>
    <row r="250" spans="1:13" x14ac:dyDescent="0.35">
      <c r="A250" s="23">
        <v>365</v>
      </c>
      <c r="B250" s="9">
        <v>65</v>
      </c>
      <c r="C250" s="9">
        <v>65</v>
      </c>
      <c r="E250" s="23">
        <v>246</v>
      </c>
      <c r="F250" s="24" t="s">
        <v>8219</v>
      </c>
      <c r="G250" s="9">
        <v>18</v>
      </c>
      <c r="H250" s="9"/>
      <c r="I250" s="9"/>
      <c r="K250" s="9"/>
      <c r="L250" s="25" t="s">
        <v>8221</v>
      </c>
      <c r="M250" s="9">
        <v>0</v>
      </c>
    </row>
    <row r="251" spans="1:13" x14ac:dyDescent="0.35">
      <c r="A251" s="23">
        <v>366</v>
      </c>
      <c r="B251" s="9">
        <v>134</v>
      </c>
      <c r="C251" s="9">
        <v>134</v>
      </c>
      <c r="E251" s="23">
        <v>247</v>
      </c>
      <c r="F251" s="24" t="s">
        <v>8219</v>
      </c>
      <c r="G251" s="9">
        <v>18</v>
      </c>
      <c r="H251" s="9"/>
      <c r="I251" s="9"/>
      <c r="K251" s="9"/>
      <c r="L251" s="25" t="s">
        <v>8221</v>
      </c>
      <c r="M251" s="9">
        <v>0</v>
      </c>
    </row>
    <row r="252" spans="1:13" x14ac:dyDescent="0.35">
      <c r="A252" s="23">
        <v>367</v>
      </c>
      <c r="B252" s="9">
        <v>119</v>
      </c>
      <c r="C252" s="9">
        <v>119</v>
      </c>
      <c r="E252" s="23">
        <v>248</v>
      </c>
      <c r="F252" s="24" t="s">
        <v>8219</v>
      </c>
      <c r="G252" s="9">
        <v>18</v>
      </c>
      <c r="H252" s="9"/>
      <c r="I252" s="9"/>
      <c r="K252" s="9"/>
      <c r="L252" s="25" t="s">
        <v>8221</v>
      </c>
      <c r="M252" s="9">
        <v>0</v>
      </c>
    </row>
    <row r="253" spans="1:13" x14ac:dyDescent="0.35">
      <c r="A253" s="23">
        <v>368</v>
      </c>
      <c r="B253" s="9">
        <v>159</v>
      </c>
      <c r="C253" s="9">
        <v>159</v>
      </c>
      <c r="E253" s="23">
        <v>249</v>
      </c>
      <c r="F253" s="24" t="s">
        <v>8219</v>
      </c>
      <c r="G253" s="9">
        <v>18</v>
      </c>
      <c r="H253" s="9"/>
      <c r="I253" s="9"/>
      <c r="K253" s="9"/>
      <c r="L253" s="25" t="s">
        <v>8221</v>
      </c>
      <c r="M253" s="9">
        <v>0</v>
      </c>
    </row>
    <row r="254" spans="1:13" x14ac:dyDescent="0.35">
      <c r="A254" s="23">
        <v>369</v>
      </c>
      <c r="B254" s="9">
        <v>167</v>
      </c>
      <c r="C254" s="9">
        <v>167</v>
      </c>
      <c r="E254" s="23">
        <v>250</v>
      </c>
      <c r="F254" s="24" t="s">
        <v>8219</v>
      </c>
      <c r="G254" s="9">
        <v>18</v>
      </c>
      <c r="H254" s="9"/>
      <c r="I254" s="9"/>
      <c r="K254" s="9"/>
      <c r="L254" s="25" t="s">
        <v>8221</v>
      </c>
      <c r="M254" s="9">
        <v>0</v>
      </c>
    </row>
    <row r="255" spans="1:13" x14ac:dyDescent="0.35">
      <c r="A255" s="23">
        <v>370</v>
      </c>
      <c r="B255" s="9">
        <v>43</v>
      </c>
      <c r="C255" s="9">
        <v>43</v>
      </c>
      <c r="E255" s="23">
        <v>251</v>
      </c>
      <c r="F255" s="24" t="s">
        <v>8219</v>
      </c>
      <c r="G255" s="9">
        <v>18</v>
      </c>
      <c r="H255" s="9"/>
      <c r="I255" s="9"/>
      <c r="K255" s="9"/>
      <c r="L255" s="25" t="s">
        <v>8221</v>
      </c>
      <c r="M255" s="9">
        <v>0</v>
      </c>
    </row>
    <row r="256" spans="1:13" x14ac:dyDescent="0.35">
      <c r="A256" s="23">
        <v>371</v>
      </c>
      <c r="B256" s="9">
        <v>1062</v>
      </c>
      <c r="C256" s="9">
        <v>1062</v>
      </c>
      <c r="E256" s="23">
        <v>252</v>
      </c>
      <c r="F256" s="24" t="s">
        <v>8219</v>
      </c>
      <c r="G256" s="9">
        <v>18</v>
      </c>
      <c r="H256" s="9"/>
      <c r="I256" s="9"/>
      <c r="K256" s="9"/>
      <c r="L256" s="25" t="s">
        <v>8221</v>
      </c>
      <c r="M256" s="9">
        <v>0</v>
      </c>
    </row>
    <row r="257" spans="1:13" x14ac:dyDescent="0.35">
      <c r="A257" s="23">
        <v>372</v>
      </c>
      <c r="B257" s="9">
        <v>9</v>
      </c>
      <c r="C257" s="9">
        <v>9</v>
      </c>
      <c r="E257" s="23">
        <v>253</v>
      </c>
      <c r="F257" s="24" t="s">
        <v>8219</v>
      </c>
      <c r="G257" s="9">
        <v>18</v>
      </c>
      <c r="H257" s="9"/>
      <c r="I257" s="9"/>
      <c r="K257" s="9"/>
      <c r="L257" s="25" t="s">
        <v>8221</v>
      </c>
      <c r="M257" s="9">
        <v>0</v>
      </c>
    </row>
    <row r="258" spans="1:13" x14ac:dyDescent="0.35">
      <c r="A258" s="23">
        <v>373</v>
      </c>
      <c r="B258" s="9">
        <v>89</v>
      </c>
      <c r="C258" s="9">
        <v>89</v>
      </c>
      <c r="E258" s="23">
        <v>254</v>
      </c>
      <c r="F258" s="24" t="s">
        <v>8219</v>
      </c>
      <c r="G258" s="9">
        <v>18</v>
      </c>
      <c r="H258" s="9"/>
      <c r="I258" s="9"/>
      <c r="K258" s="9"/>
      <c r="L258" s="25" t="s">
        <v>8221</v>
      </c>
      <c r="M258" s="9">
        <v>0</v>
      </c>
    </row>
    <row r="259" spans="1:13" x14ac:dyDescent="0.35">
      <c r="A259" s="23">
        <v>374</v>
      </c>
      <c r="B259" s="9">
        <v>174</v>
      </c>
      <c r="C259" s="9">
        <v>174</v>
      </c>
      <c r="E259" s="23">
        <v>255</v>
      </c>
      <c r="F259" s="24" t="s">
        <v>8219</v>
      </c>
      <c r="G259" s="9">
        <v>18</v>
      </c>
      <c r="H259" s="9"/>
      <c r="I259" s="9"/>
      <c r="K259" s="9"/>
      <c r="L259" s="25" t="s">
        <v>8221</v>
      </c>
      <c r="M259" s="9">
        <v>0</v>
      </c>
    </row>
    <row r="260" spans="1:13" x14ac:dyDescent="0.35">
      <c r="A260" s="23">
        <v>375</v>
      </c>
      <c r="B260" s="9">
        <v>14</v>
      </c>
      <c r="C260" s="9">
        <v>14</v>
      </c>
      <c r="E260" s="23">
        <v>256</v>
      </c>
      <c r="F260" s="24" t="s">
        <v>8219</v>
      </c>
      <c r="G260" s="9">
        <v>18</v>
      </c>
      <c r="H260" s="9"/>
      <c r="I260" s="9"/>
      <c r="K260" s="9"/>
      <c r="L260" s="25" t="s">
        <v>8221</v>
      </c>
      <c r="M260" s="9">
        <v>0</v>
      </c>
    </row>
    <row r="261" spans="1:13" x14ac:dyDescent="0.35">
      <c r="A261" s="23">
        <v>376</v>
      </c>
      <c r="B261" s="9">
        <v>48</v>
      </c>
      <c r="C261" s="9">
        <v>48</v>
      </c>
      <c r="E261" s="23">
        <v>257</v>
      </c>
      <c r="F261" s="24" t="s">
        <v>8219</v>
      </c>
      <c r="G261" s="9">
        <v>18</v>
      </c>
      <c r="H261" s="9"/>
      <c r="I261" s="9"/>
      <c r="K261" s="9"/>
      <c r="L261" s="25" t="s">
        <v>8221</v>
      </c>
      <c r="M261" s="9">
        <v>0</v>
      </c>
    </row>
    <row r="262" spans="1:13" x14ac:dyDescent="0.35">
      <c r="A262" s="23">
        <v>377</v>
      </c>
      <c r="B262" s="9">
        <v>133</v>
      </c>
      <c r="C262" s="9">
        <v>133</v>
      </c>
      <c r="E262" s="23">
        <v>258</v>
      </c>
      <c r="F262" s="24" t="s">
        <v>8219</v>
      </c>
      <c r="G262" s="9">
        <v>19</v>
      </c>
      <c r="H262" s="9"/>
      <c r="I262" s="9"/>
      <c r="K262" s="9"/>
      <c r="L262" s="25" t="s">
        <v>8221</v>
      </c>
      <c r="M262" s="9">
        <v>0</v>
      </c>
    </row>
    <row r="263" spans="1:13" x14ac:dyDescent="0.35">
      <c r="A263" s="23">
        <v>378</v>
      </c>
      <c r="B263" s="9">
        <v>83</v>
      </c>
      <c r="C263" s="9">
        <v>83</v>
      </c>
      <c r="E263" s="23">
        <v>259</v>
      </c>
      <c r="F263" s="24" t="s">
        <v>8219</v>
      </c>
      <c r="G263" s="9">
        <v>19</v>
      </c>
      <c r="H263" s="9"/>
      <c r="I263" s="9"/>
      <c r="K263" s="9"/>
      <c r="L263" s="25" t="s">
        <v>8221</v>
      </c>
      <c r="M263" s="9">
        <v>0</v>
      </c>
    </row>
    <row r="264" spans="1:13" x14ac:dyDescent="0.35">
      <c r="A264" s="23">
        <v>379</v>
      </c>
      <c r="B264" s="9">
        <v>149</v>
      </c>
      <c r="C264" s="9">
        <v>149</v>
      </c>
      <c r="E264" s="23">
        <v>260</v>
      </c>
      <c r="F264" s="24" t="s">
        <v>8219</v>
      </c>
      <c r="G264" s="9">
        <v>19</v>
      </c>
      <c r="H264" s="9"/>
      <c r="I264" s="9"/>
      <c r="K264" s="9"/>
      <c r="L264" s="25" t="s">
        <v>8221</v>
      </c>
      <c r="M264" s="9">
        <v>0</v>
      </c>
    </row>
    <row r="265" spans="1:13" x14ac:dyDescent="0.35">
      <c r="A265" s="23">
        <v>380</v>
      </c>
      <c r="B265" s="9">
        <v>49</v>
      </c>
      <c r="C265" s="9">
        <v>49</v>
      </c>
      <c r="E265" s="23">
        <v>261</v>
      </c>
      <c r="F265" s="24" t="s">
        <v>8219</v>
      </c>
      <c r="G265" s="9">
        <v>19</v>
      </c>
      <c r="H265" s="9"/>
      <c r="I265" s="9"/>
      <c r="K265" s="9"/>
      <c r="L265" s="25" t="s">
        <v>8221</v>
      </c>
      <c r="M265" s="9">
        <v>0</v>
      </c>
    </row>
    <row r="266" spans="1:13" x14ac:dyDescent="0.35">
      <c r="A266" s="23">
        <v>381</v>
      </c>
      <c r="B266" s="9">
        <v>251</v>
      </c>
      <c r="C266" s="9">
        <v>251</v>
      </c>
      <c r="E266" s="23">
        <v>262</v>
      </c>
      <c r="F266" s="24" t="s">
        <v>8219</v>
      </c>
      <c r="G266" s="9">
        <v>19</v>
      </c>
      <c r="H266" s="9"/>
      <c r="I266" s="9"/>
      <c r="K266" s="9"/>
      <c r="L266" s="25" t="s">
        <v>8221</v>
      </c>
      <c r="M266" s="9">
        <v>0</v>
      </c>
    </row>
    <row r="267" spans="1:13" x14ac:dyDescent="0.35">
      <c r="A267" s="23">
        <v>382</v>
      </c>
      <c r="B267" s="9">
        <v>22</v>
      </c>
      <c r="C267" s="9">
        <v>22</v>
      </c>
      <c r="E267" s="23">
        <v>263</v>
      </c>
      <c r="F267" s="24" t="s">
        <v>8219</v>
      </c>
      <c r="G267" s="9">
        <v>19</v>
      </c>
      <c r="H267" s="9"/>
      <c r="I267" s="9"/>
      <c r="K267" s="9"/>
      <c r="L267" s="25" t="s">
        <v>8221</v>
      </c>
      <c r="M267" s="9">
        <v>0</v>
      </c>
    </row>
    <row r="268" spans="1:13" x14ac:dyDescent="0.35">
      <c r="A268" s="23">
        <v>383</v>
      </c>
      <c r="B268" s="9">
        <v>48</v>
      </c>
      <c r="C268" s="9">
        <v>48</v>
      </c>
      <c r="E268" s="23">
        <v>264</v>
      </c>
      <c r="F268" s="24" t="s">
        <v>8219</v>
      </c>
      <c r="G268" s="9">
        <v>19</v>
      </c>
      <c r="H268" s="9"/>
      <c r="I268" s="9"/>
      <c r="K268" s="9"/>
      <c r="L268" s="25" t="s">
        <v>8221</v>
      </c>
      <c r="M268" s="9">
        <v>0</v>
      </c>
    </row>
    <row r="269" spans="1:13" x14ac:dyDescent="0.35">
      <c r="A269" s="23">
        <v>384</v>
      </c>
      <c r="B269" s="9">
        <v>383</v>
      </c>
      <c r="C269" s="9">
        <v>383</v>
      </c>
      <c r="E269" s="23">
        <v>265</v>
      </c>
      <c r="F269" s="24" t="s">
        <v>8219</v>
      </c>
      <c r="G269" s="9">
        <v>19</v>
      </c>
      <c r="H269" s="9"/>
      <c r="I269" s="9"/>
      <c r="K269" s="9"/>
      <c r="L269" s="25" t="s">
        <v>8221</v>
      </c>
      <c r="M269" s="9">
        <v>0</v>
      </c>
    </row>
    <row r="270" spans="1:13" x14ac:dyDescent="0.35">
      <c r="A270" s="23">
        <v>385</v>
      </c>
      <c r="B270" s="9">
        <v>237</v>
      </c>
      <c r="C270" s="9">
        <v>237</v>
      </c>
      <c r="E270" s="23">
        <v>266</v>
      </c>
      <c r="F270" s="24" t="s">
        <v>8219</v>
      </c>
      <c r="G270" s="9">
        <v>19</v>
      </c>
      <c r="H270" s="9"/>
      <c r="I270" s="9"/>
      <c r="K270" s="9"/>
      <c r="L270" s="25" t="s">
        <v>8221</v>
      </c>
      <c r="M270" s="9">
        <v>0</v>
      </c>
    </row>
    <row r="271" spans="1:13" x14ac:dyDescent="0.35">
      <c r="A271" s="23">
        <v>386</v>
      </c>
      <c r="B271" s="9">
        <v>13</v>
      </c>
      <c r="C271" s="9">
        <v>13</v>
      </c>
      <c r="E271" s="23">
        <v>267</v>
      </c>
      <c r="F271" s="24" t="s">
        <v>8219</v>
      </c>
      <c r="G271" s="9">
        <v>19</v>
      </c>
      <c r="H271" s="9"/>
      <c r="I271" s="9"/>
      <c r="K271" s="9"/>
      <c r="L271" s="25" t="s">
        <v>8221</v>
      </c>
      <c r="M271" s="9">
        <v>0</v>
      </c>
    </row>
    <row r="272" spans="1:13" x14ac:dyDescent="0.35">
      <c r="A272" s="23">
        <v>387</v>
      </c>
      <c r="B272" s="9">
        <v>562</v>
      </c>
      <c r="C272" s="9">
        <v>562</v>
      </c>
      <c r="E272" s="23">
        <v>268</v>
      </c>
      <c r="F272" s="24" t="s">
        <v>8219</v>
      </c>
      <c r="G272" s="9">
        <v>19</v>
      </c>
      <c r="H272" s="9"/>
      <c r="I272" s="9"/>
      <c r="K272" s="9"/>
      <c r="L272" s="25" t="s">
        <v>8221</v>
      </c>
      <c r="M272" s="9">
        <v>0</v>
      </c>
    </row>
    <row r="273" spans="1:13" x14ac:dyDescent="0.35">
      <c r="A273" s="23">
        <v>388</v>
      </c>
      <c r="B273" s="9">
        <v>71</v>
      </c>
      <c r="C273" s="9">
        <v>71</v>
      </c>
      <c r="E273" s="23">
        <v>269</v>
      </c>
      <c r="F273" s="24" t="s">
        <v>8219</v>
      </c>
      <c r="G273" s="9">
        <v>19</v>
      </c>
      <c r="H273" s="9"/>
      <c r="I273" s="9"/>
      <c r="K273" s="9"/>
      <c r="L273" s="25" t="s">
        <v>8221</v>
      </c>
      <c r="M273" s="9">
        <v>0</v>
      </c>
    </row>
    <row r="274" spans="1:13" x14ac:dyDescent="0.35">
      <c r="A274" s="23">
        <v>389</v>
      </c>
      <c r="B274" s="9">
        <v>1510</v>
      </c>
      <c r="C274" s="9">
        <v>1510</v>
      </c>
      <c r="E274" s="23">
        <v>270</v>
      </c>
      <c r="F274" s="24" t="s">
        <v>8219</v>
      </c>
      <c r="G274" s="9">
        <v>19</v>
      </c>
      <c r="H274" s="9"/>
      <c r="I274" s="9"/>
      <c r="K274" s="9"/>
      <c r="L274" s="25" t="s">
        <v>8221</v>
      </c>
      <c r="M274" s="9">
        <v>0</v>
      </c>
    </row>
    <row r="275" spans="1:13" x14ac:dyDescent="0.35">
      <c r="A275" s="23">
        <v>390</v>
      </c>
      <c r="B275" s="9">
        <v>14</v>
      </c>
      <c r="C275" s="9">
        <v>14</v>
      </c>
      <c r="E275" s="23">
        <v>271</v>
      </c>
      <c r="F275" s="24" t="s">
        <v>8219</v>
      </c>
      <c r="G275" s="9">
        <v>19</v>
      </c>
      <c r="H275" s="9"/>
      <c r="I275" s="9"/>
      <c r="K275" s="9"/>
      <c r="L275" s="25" t="s">
        <v>8221</v>
      </c>
      <c r="M275" s="9">
        <v>0</v>
      </c>
    </row>
    <row r="276" spans="1:13" x14ac:dyDescent="0.35">
      <c r="A276" s="23">
        <v>391</v>
      </c>
      <c r="B276" s="9">
        <v>193</v>
      </c>
      <c r="C276" s="9">
        <v>193</v>
      </c>
      <c r="E276" s="23">
        <v>272</v>
      </c>
      <c r="F276" s="24" t="s">
        <v>8219</v>
      </c>
      <c r="G276" s="9">
        <v>19</v>
      </c>
      <c r="H276" s="9"/>
      <c r="I276" s="9"/>
      <c r="K276" s="9"/>
      <c r="L276" s="25" t="s">
        <v>8221</v>
      </c>
      <c r="M276" s="9">
        <v>0</v>
      </c>
    </row>
    <row r="277" spans="1:13" x14ac:dyDescent="0.35">
      <c r="A277" s="23">
        <v>392</v>
      </c>
      <c r="B277" s="9">
        <v>206</v>
      </c>
      <c r="C277" s="9">
        <v>206</v>
      </c>
      <c r="E277" s="23">
        <v>273</v>
      </c>
      <c r="F277" s="24" t="s">
        <v>8219</v>
      </c>
      <c r="G277" s="9">
        <v>19</v>
      </c>
      <c r="H277" s="9"/>
      <c r="I277" s="9"/>
      <c r="K277" s="9"/>
      <c r="L277" s="25" t="s">
        <v>8221</v>
      </c>
      <c r="M277" s="9">
        <v>0</v>
      </c>
    </row>
    <row r="278" spans="1:13" x14ac:dyDescent="0.35">
      <c r="A278" s="23">
        <v>393</v>
      </c>
      <c r="B278" s="9">
        <v>351</v>
      </c>
      <c r="C278" s="9">
        <v>351</v>
      </c>
      <c r="E278" s="23">
        <v>274</v>
      </c>
      <c r="F278" s="24" t="s">
        <v>8219</v>
      </c>
      <c r="G278" s="9">
        <v>19</v>
      </c>
      <c r="H278" s="9"/>
      <c r="I278" s="9"/>
      <c r="K278" s="9"/>
      <c r="L278" s="25" t="s">
        <v>8221</v>
      </c>
      <c r="M278" s="9">
        <v>0</v>
      </c>
    </row>
    <row r="279" spans="1:13" x14ac:dyDescent="0.35">
      <c r="A279" s="23">
        <v>394</v>
      </c>
      <c r="B279" s="9">
        <v>50</v>
      </c>
      <c r="C279" s="9">
        <v>50</v>
      </c>
      <c r="E279" s="23">
        <v>275</v>
      </c>
      <c r="F279" s="24" t="s">
        <v>8219</v>
      </c>
      <c r="G279" s="9">
        <v>19</v>
      </c>
      <c r="H279" s="9"/>
      <c r="I279" s="9"/>
      <c r="K279" s="9"/>
      <c r="L279" s="25" t="s">
        <v>8221</v>
      </c>
      <c r="M279" s="9">
        <v>0</v>
      </c>
    </row>
    <row r="280" spans="1:13" x14ac:dyDescent="0.35">
      <c r="A280" s="23">
        <v>395</v>
      </c>
      <c r="B280" s="9">
        <v>184</v>
      </c>
      <c r="C280" s="9">
        <v>184</v>
      </c>
      <c r="E280" s="23">
        <v>276</v>
      </c>
      <c r="F280" s="24" t="s">
        <v>8219</v>
      </c>
      <c r="G280" s="9">
        <v>19</v>
      </c>
      <c r="H280" s="9"/>
      <c r="I280" s="9"/>
      <c r="K280" s="9"/>
      <c r="L280" s="25" t="s">
        <v>8221</v>
      </c>
      <c r="M280" s="9">
        <v>0</v>
      </c>
    </row>
    <row r="281" spans="1:13" x14ac:dyDescent="0.35">
      <c r="A281" s="23">
        <v>396</v>
      </c>
      <c r="B281" s="9">
        <v>196</v>
      </c>
      <c r="C281" s="9">
        <v>196</v>
      </c>
      <c r="E281" s="23">
        <v>277</v>
      </c>
      <c r="F281" s="24" t="s">
        <v>8219</v>
      </c>
      <c r="G281" s="9">
        <v>19</v>
      </c>
      <c r="H281" s="9"/>
      <c r="I281" s="9"/>
      <c r="K281" s="9"/>
      <c r="L281" s="25" t="s">
        <v>8221</v>
      </c>
      <c r="M281" s="9">
        <v>0</v>
      </c>
    </row>
    <row r="282" spans="1:13" x14ac:dyDescent="0.35">
      <c r="A282" s="23">
        <v>397</v>
      </c>
      <c r="B282" s="9">
        <v>229</v>
      </c>
      <c r="C282" s="9">
        <v>229</v>
      </c>
      <c r="E282" s="23">
        <v>278</v>
      </c>
      <c r="F282" s="24" t="s">
        <v>8219</v>
      </c>
      <c r="G282" s="9">
        <v>19</v>
      </c>
      <c r="H282" s="9"/>
      <c r="I282" s="9"/>
      <c r="K282" s="9"/>
      <c r="L282" s="25" t="s">
        <v>8221</v>
      </c>
      <c r="M282" s="9">
        <v>0</v>
      </c>
    </row>
    <row r="283" spans="1:13" x14ac:dyDescent="0.35">
      <c r="A283" s="23">
        <v>398</v>
      </c>
      <c r="B283" s="9">
        <v>67</v>
      </c>
      <c r="C283" s="9">
        <v>67</v>
      </c>
      <c r="E283" s="23">
        <v>279</v>
      </c>
      <c r="F283" s="24" t="s">
        <v>8219</v>
      </c>
      <c r="G283" s="9">
        <v>19</v>
      </c>
      <c r="H283" s="9"/>
      <c r="I283" s="9"/>
      <c r="K283" s="9"/>
      <c r="L283" s="25" t="s">
        <v>8221</v>
      </c>
      <c r="M283" s="9">
        <v>0</v>
      </c>
    </row>
    <row r="284" spans="1:13" x14ac:dyDescent="0.35">
      <c r="A284" s="23">
        <v>399</v>
      </c>
      <c r="B284" s="9">
        <v>95</v>
      </c>
      <c r="C284" s="9">
        <v>95</v>
      </c>
      <c r="E284" s="23">
        <v>280</v>
      </c>
      <c r="F284" s="24" t="s">
        <v>8219</v>
      </c>
      <c r="G284" s="9">
        <v>19</v>
      </c>
      <c r="H284" s="9"/>
      <c r="I284" s="9"/>
      <c r="K284" s="9"/>
      <c r="L284" s="25" t="s">
        <v>8221</v>
      </c>
      <c r="M284" s="9">
        <v>0</v>
      </c>
    </row>
    <row r="285" spans="1:13" x14ac:dyDescent="0.35">
      <c r="A285" s="23">
        <v>400</v>
      </c>
      <c r="B285" s="9">
        <v>62</v>
      </c>
      <c r="C285" s="9">
        <v>62</v>
      </c>
      <c r="E285" s="23">
        <v>281</v>
      </c>
      <c r="F285" s="24" t="s">
        <v>8219</v>
      </c>
      <c r="G285" s="9">
        <v>19</v>
      </c>
      <c r="H285" s="9"/>
      <c r="I285" s="9"/>
      <c r="K285" s="9"/>
      <c r="L285" s="25" t="s">
        <v>8221</v>
      </c>
      <c r="M285" s="9">
        <v>0</v>
      </c>
    </row>
    <row r="286" spans="1:13" x14ac:dyDescent="0.35">
      <c r="A286" s="23">
        <v>401</v>
      </c>
      <c r="B286" s="9">
        <v>73</v>
      </c>
      <c r="C286" s="9">
        <v>73</v>
      </c>
      <c r="E286" s="23">
        <v>282</v>
      </c>
      <c r="F286" s="24" t="s">
        <v>8219</v>
      </c>
      <c r="G286" s="9">
        <v>19</v>
      </c>
      <c r="H286" s="9"/>
      <c r="I286" s="9"/>
      <c r="K286" s="9"/>
      <c r="L286" s="25" t="s">
        <v>8221</v>
      </c>
      <c r="M286" s="9">
        <v>0</v>
      </c>
    </row>
    <row r="287" spans="1:13" x14ac:dyDescent="0.35">
      <c r="A287" s="23">
        <v>402</v>
      </c>
      <c r="B287" s="9">
        <v>43</v>
      </c>
      <c r="C287" s="9">
        <v>43</v>
      </c>
      <c r="E287" s="23">
        <v>283</v>
      </c>
      <c r="F287" s="24" t="s">
        <v>8219</v>
      </c>
      <c r="G287" s="9">
        <v>20</v>
      </c>
      <c r="H287" s="9"/>
      <c r="I287" s="9"/>
      <c r="K287" s="9"/>
      <c r="L287" s="25" t="s">
        <v>8221</v>
      </c>
      <c r="M287" s="9">
        <v>0</v>
      </c>
    </row>
    <row r="288" spans="1:13" x14ac:dyDescent="0.35">
      <c r="A288" s="23">
        <v>403</v>
      </c>
      <c r="B288" s="9">
        <v>70</v>
      </c>
      <c r="C288" s="9">
        <v>70</v>
      </c>
      <c r="E288" s="23">
        <v>284</v>
      </c>
      <c r="F288" s="24" t="s">
        <v>8219</v>
      </c>
      <c r="G288" s="9">
        <v>20</v>
      </c>
      <c r="H288" s="9"/>
      <c r="I288" s="9"/>
      <c r="K288" s="9"/>
      <c r="L288" s="25" t="s">
        <v>8221</v>
      </c>
      <c r="M288" s="9">
        <v>0</v>
      </c>
    </row>
    <row r="289" spans="1:13" x14ac:dyDescent="0.35">
      <c r="A289" s="23">
        <v>404</v>
      </c>
      <c r="B289" s="9">
        <v>271</v>
      </c>
      <c r="C289" s="9">
        <v>271</v>
      </c>
      <c r="E289" s="23">
        <v>285</v>
      </c>
      <c r="F289" s="24" t="s">
        <v>8219</v>
      </c>
      <c r="G289" s="9">
        <v>20</v>
      </c>
      <c r="H289" s="9"/>
      <c r="I289" s="9"/>
      <c r="K289" s="9"/>
      <c r="L289" s="25" t="s">
        <v>8221</v>
      </c>
      <c r="M289" s="9">
        <v>0</v>
      </c>
    </row>
    <row r="290" spans="1:13" x14ac:dyDescent="0.35">
      <c r="A290" s="23">
        <v>405</v>
      </c>
      <c r="B290" s="9">
        <v>55</v>
      </c>
      <c r="C290" s="9">
        <v>55</v>
      </c>
      <c r="E290" s="23">
        <v>286</v>
      </c>
      <c r="F290" s="24" t="s">
        <v>8219</v>
      </c>
      <c r="G290" s="9">
        <v>20</v>
      </c>
      <c r="H290" s="9"/>
      <c r="I290" s="9"/>
      <c r="K290" s="9"/>
      <c r="L290" s="25" t="s">
        <v>8221</v>
      </c>
      <c r="M290" s="9">
        <v>0</v>
      </c>
    </row>
    <row r="291" spans="1:13" x14ac:dyDescent="0.35">
      <c r="A291" s="23">
        <v>406</v>
      </c>
      <c r="B291" s="9">
        <v>35</v>
      </c>
      <c r="C291" s="9">
        <v>35</v>
      </c>
      <c r="E291" s="23">
        <v>287</v>
      </c>
      <c r="F291" s="24" t="s">
        <v>8219</v>
      </c>
      <c r="G291" s="9">
        <v>20</v>
      </c>
      <c r="H291" s="9"/>
      <c r="I291" s="9"/>
      <c r="K291" s="9"/>
      <c r="L291" s="25" t="s">
        <v>8221</v>
      </c>
      <c r="M291" s="9">
        <v>0</v>
      </c>
    </row>
    <row r="292" spans="1:13" x14ac:dyDescent="0.35">
      <c r="A292" s="23">
        <v>407</v>
      </c>
      <c r="B292" s="9">
        <v>22</v>
      </c>
      <c r="C292" s="9">
        <v>22</v>
      </c>
      <c r="E292" s="23">
        <v>288</v>
      </c>
      <c r="F292" s="24" t="s">
        <v>8219</v>
      </c>
      <c r="G292" s="9">
        <v>20</v>
      </c>
      <c r="H292" s="9"/>
      <c r="I292" s="9"/>
      <c r="K292" s="9"/>
      <c r="L292" s="25" t="s">
        <v>8221</v>
      </c>
      <c r="M292" s="9">
        <v>1</v>
      </c>
    </row>
    <row r="293" spans="1:13" x14ac:dyDescent="0.35">
      <c r="A293" s="23">
        <v>408</v>
      </c>
      <c r="B293" s="9">
        <v>38</v>
      </c>
      <c r="C293" s="9">
        <v>38</v>
      </c>
      <c r="E293" s="23">
        <v>289</v>
      </c>
      <c r="F293" s="24" t="s">
        <v>8219</v>
      </c>
      <c r="G293" s="9">
        <v>20</v>
      </c>
      <c r="H293" s="9"/>
      <c r="I293" s="9"/>
      <c r="K293" s="9"/>
      <c r="L293" s="25" t="s">
        <v>8221</v>
      </c>
      <c r="M293" s="9">
        <v>1</v>
      </c>
    </row>
    <row r="294" spans="1:13" x14ac:dyDescent="0.35">
      <c r="A294" s="23">
        <v>409</v>
      </c>
      <c r="B294" s="9">
        <v>15</v>
      </c>
      <c r="C294" s="9">
        <v>15</v>
      </c>
      <c r="E294" s="23">
        <v>290</v>
      </c>
      <c r="F294" s="24" t="s">
        <v>8219</v>
      </c>
      <c r="G294" s="9">
        <v>20</v>
      </c>
      <c r="H294" s="9"/>
      <c r="I294" s="9"/>
      <c r="K294" s="9"/>
      <c r="L294" s="25" t="s">
        <v>8221</v>
      </c>
      <c r="M294" s="9">
        <v>1</v>
      </c>
    </row>
    <row r="295" spans="1:13" x14ac:dyDescent="0.35">
      <c r="A295" s="23">
        <v>410</v>
      </c>
      <c r="B295" s="9">
        <v>7</v>
      </c>
      <c r="C295" s="9">
        <v>7</v>
      </c>
      <c r="E295" s="23">
        <v>291</v>
      </c>
      <c r="F295" s="24" t="s">
        <v>8219</v>
      </c>
      <c r="G295" s="9">
        <v>20</v>
      </c>
      <c r="H295" s="9"/>
      <c r="I295" s="9"/>
      <c r="K295" s="9"/>
      <c r="L295" s="25" t="s">
        <v>8221</v>
      </c>
      <c r="M295" s="9">
        <v>1</v>
      </c>
    </row>
    <row r="296" spans="1:13" x14ac:dyDescent="0.35">
      <c r="A296" s="23">
        <v>411</v>
      </c>
      <c r="B296" s="9">
        <v>241</v>
      </c>
      <c r="C296" s="9">
        <v>241</v>
      </c>
      <c r="E296" s="23">
        <v>292</v>
      </c>
      <c r="F296" s="24" t="s">
        <v>8219</v>
      </c>
      <c r="G296" s="9">
        <v>20</v>
      </c>
      <c r="H296" s="9"/>
      <c r="I296" s="9"/>
      <c r="K296" s="9"/>
      <c r="L296" s="25" t="s">
        <v>8221</v>
      </c>
      <c r="M296" s="9">
        <v>1</v>
      </c>
    </row>
    <row r="297" spans="1:13" x14ac:dyDescent="0.35">
      <c r="A297" s="23">
        <v>412</v>
      </c>
      <c r="B297" s="9">
        <v>55</v>
      </c>
      <c r="C297" s="9">
        <v>55</v>
      </c>
      <c r="E297" s="23">
        <v>293</v>
      </c>
      <c r="F297" s="24" t="s">
        <v>8219</v>
      </c>
      <c r="G297" s="9">
        <v>20</v>
      </c>
      <c r="H297" s="9"/>
      <c r="I297" s="9"/>
      <c r="K297" s="9"/>
      <c r="L297" s="25" t="s">
        <v>8221</v>
      </c>
      <c r="M297" s="9">
        <v>1</v>
      </c>
    </row>
    <row r="298" spans="1:13" x14ac:dyDescent="0.35">
      <c r="A298" s="23">
        <v>413</v>
      </c>
      <c r="B298" s="9">
        <v>171</v>
      </c>
      <c r="C298" s="9">
        <v>171</v>
      </c>
      <c r="E298" s="23">
        <v>294</v>
      </c>
      <c r="F298" s="24" t="s">
        <v>8219</v>
      </c>
      <c r="G298" s="9">
        <v>20</v>
      </c>
      <c r="H298" s="9"/>
      <c r="I298" s="9"/>
      <c r="K298" s="9"/>
      <c r="L298" s="25" t="s">
        <v>8221</v>
      </c>
      <c r="M298" s="9">
        <v>1</v>
      </c>
    </row>
    <row r="299" spans="1:13" x14ac:dyDescent="0.35">
      <c r="A299" s="23">
        <v>414</v>
      </c>
      <c r="B299" s="9">
        <v>208</v>
      </c>
      <c r="C299" s="9">
        <v>208</v>
      </c>
      <c r="E299" s="23">
        <v>295</v>
      </c>
      <c r="F299" s="24" t="s">
        <v>8219</v>
      </c>
      <c r="G299" s="9">
        <v>20</v>
      </c>
      <c r="H299" s="9"/>
      <c r="I299" s="9"/>
      <c r="K299" s="9"/>
      <c r="L299" s="25" t="s">
        <v>8221</v>
      </c>
      <c r="M299" s="9">
        <v>1</v>
      </c>
    </row>
    <row r="300" spans="1:13" x14ac:dyDescent="0.35">
      <c r="A300" s="23">
        <v>415</v>
      </c>
      <c r="B300" s="9">
        <v>21</v>
      </c>
      <c r="C300" s="9">
        <v>21</v>
      </c>
      <c r="E300" s="23">
        <v>296</v>
      </c>
      <c r="F300" s="24" t="s">
        <v>8219</v>
      </c>
      <c r="G300" s="9">
        <v>20</v>
      </c>
      <c r="H300" s="9"/>
      <c r="I300" s="9"/>
      <c r="K300" s="9"/>
      <c r="L300" s="25" t="s">
        <v>8221</v>
      </c>
      <c r="M300" s="9">
        <v>1</v>
      </c>
    </row>
    <row r="301" spans="1:13" x14ac:dyDescent="0.35">
      <c r="A301" s="23">
        <v>416</v>
      </c>
      <c r="B301" s="9">
        <v>25</v>
      </c>
      <c r="C301" s="9">
        <v>25</v>
      </c>
      <c r="E301" s="23">
        <v>297</v>
      </c>
      <c r="F301" s="24" t="s">
        <v>8219</v>
      </c>
      <c r="G301" s="9">
        <v>20</v>
      </c>
      <c r="H301" s="9"/>
      <c r="I301" s="9"/>
      <c r="K301" s="9"/>
      <c r="L301" s="25" t="s">
        <v>8221</v>
      </c>
      <c r="M301" s="9">
        <v>1</v>
      </c>
    </row>
    <row r="302" spans="1:13" x14ac:dyDescent="0.35">
      <c r="A302" s="23">
        <v>417</v>
      </c>
      <c r="B302" s="9">
        <v>52</v>
      </c>
      <c r="C302" s="9">
        <v>52</v>
      </c>
      <c r="E302" s="23">
        <v>298</v>
      </c>
      <c r="F302" s="24" t="s">
        <v>8219</v>
      </c>
      <c r="G302" s="9">
        <v>20</v>
      </c>
      <c r="H302" s="9"/>
      <c r="I302" s="9"/>
      <c r="K302" s="9"/>
      <c r="L302" s="25" t="s">
        <v>8221</v>
      </c>
      <c r="M302" s="9">
        <v>1</v>
      </c>
    </row>
    <row r="303" spans="1:13" x14ac:dyDescent="0.35">
      <c r="A303" s="23">
        <v>418</v>
      </c>
      <c r="B303" s="9">
        <v>104</v>
      </c>
      <c r="C303" s="9">
        <v>104</v>
      </c>
      <c r="E303" s="23">
        <v>299</v>
      </c>
      <c r="F303" s="24" t="s">
        <v>8219</v>
      </c>
      <c r="G303" s="9">
        <v>20</v>
      </c>
      <c r="H303" s="9"/>
      <c r="I303" s="9"/>
      <c r="K303" s="9"/>
      <c r="L303" s="25" t="s">
        <v>8221</v>
      </c>
      <c r="M303" s="9">
        <v>1</v>
      </c>
    </row>
    <row r="304" spans="1:13" x14ac:dyDescent="0.35">
      <c r="A304" s="23">
        <v>419</v>
      </c>
      <c r="B304" s="9">
        <v>73</v>
      </c>
      <c r="C304" s="9">
        <v>73</v>
      </c>
      <c r="E304" s="23">
        <v>300</v>
      </c>
      <c r="F304" s="24" t="s">
        <v>8219</v>
      </c>
      <c r="G304" s="9">
        <v>20</v>
      </c>
      <c r="H304" s="9"/>
      <c r="I304" s="9"/>
      <c r="K304" s="9"/>
      <c r="L304" s="25" t="s">
        <v>8221</v>
      </c>
      <c r="M304" s="9">
        <v>1</v>
      </c>
    </row>
    <row r="305" spans="1:13" x14ac:dyDescent="0.35">
      <c r="A305" s="23">
        <v>520</v>
      </c>
      <c r="B305" s="9">
        <v>34</v>
      </c>
      <c r="C305" s="9">
        <v>34</v>
      </c>
      <c r="E305" s="23">
        <v>301</v>
      </c>
      <c r="F305" s="24" t="s">
        <v>8219</v>
      </c>
      <c r="G305" s="9">
        <v>20</v>
      </c>
      <c r="H305" s="9"/>
      <c r="I305" s="9"/>
      <c r="K305" s="9"/>
      <c r="L305" s="25" t="s">
        <v>8221</v>
      </c>
      <c r="M305" s="9">
        <v>1</v>
      </c>
    </row>
    <row r="306" spans="1:13" x14ac:dyDescent="0.35">
      <c r="A306" s="23">
        <v>521</v>
      </c>
      <c r="B306" s="9">
        <v>56</v>
      </c>
      <c r="C306" s="9">
        <v>56</v>
      </c>
      <c r="E306" s="23">
        <v>302</v>
      </c>
      <c r="F306" s="24" t="s">
        <v>8219</v>
      </c>
      <c r="G306" s="9">
        <v>20</v>
      </c>
      <c r="H306" s="9"/>
      <c r="I306" s="9"/>
      <c r="K306" s="9"/>
      <c r="L306" s="25" t="s">
        <v>8221</v>
      </c>
      <c r="M306" s="9">
        <v>1</v>
      </c>
    </row>
    <row r="307" spans="1:13" x14ac:dyDescent="0.35">
      <c r="A307" s="23">
        <v>522</v>
      </c>
      <c r="B307" s="9">
        <v>31</v>
      </c>
      <c r="C307" s="9">
        <v>31</v>
      </c>
      <c r="E307" s="23">
        <v>303</v>
      </c>
      <c r="F307" s="24" t="s">
        <v>8219</v>
      </c>
      <c r="G307" s="9">
        <v>20</v>
      </c>
      <c r="H307" s="9"/>
      <c r="I307" s="9"/>
      <c r="K307" s="9"/>
      <c r="L307" s="25" t="s">
        <v>8221</v>
      </c>
      <c r="M307" s="9">
        <v>1</v>
      </c>
    </row>
    <row r="308" spans="1:13" x14ac:dyDescent="0.35">
      <c r="A308" s="23">
        <v>523</v>
      </c>
      <c r="B308" s="9">
        <v>84</v>
      </c>
      <c r="C308" s="9">
        <v>84</v>
      </c>
      <c r="E308" s="23">
        <v>304</v>
      </c>
      <c r="F308" s="24" t="s">
        <v>8219</v>
      </c>
      <c r="G308" s="9">
        <v>20</v>
      </c>
      <c r="H308" s="9"/>
      <c r="I308" s="9"/>
      <c r="K308" s="9"/>
      <c r="L308" s="25" t="s">
        <v>8221</v>
      </c>
      <c r="M308" s="9">
        <v>1</v>
      </c>
    </row>
    <row r="309" spans="1:13" x14ac:dyDescent="0.35">
      <c r="A309" s="23">
        <v>524</v>
      </c>
      <c r="B309" s="9">
        <v>130</v>
      </c>
      <c r="C309" s="9">
        <v>130</v>
      </c>
      <c r="E309" s="23">
        <v>305</v>
      </c>
      <c r="F309" s="24" t="s">
        <v>8219</v>
      </c>
      <c r="G309" s="9">
        <v>20</v>
      </c>
      <c r="H309" s="9"/>
      <c r="I309" s="9"/>
      <c r="K309" s="9"/>
      <c r="L309" s="25" t="s">
        <v>8221</v>
      </c>
      <c r="M309" s="9">
        <v>1</v>
      </c>
    </row>
    <row r="310" spans="1:13" x14ac:dyDescent="0.35">
      <c r="A310" s="23">
        <v>525</v>
      </c>
      <c r="B310" s="9">
        <v>12</v>
      </c>
      <c r="C310" s="9">
        <v>12</v>
      </c>
      <c r="E310" s="23">
        <v>306</v>
      </c>
      <c r="F310" s="24" t="s">
        <v>8219</v>
      </c>
      <c r="G310" s="9">
        <v>20</v>
      </c>
      <c r="H310" s="9"/>
      <c r="I310" s="9"/>
      <c r="K310" s="9"/>
      <c r="L310" s="25" t="s">
        <v>8221</v>
      </c>
      <c r="M310" s="9">
        <v>1</v>
      </c>
    </row>
    <row r="311" spans="1:13" x14ac:dyDescent="0.35">
      <c r="A311" s="23">
        <v>526</v>
      </c>
      <c r="B311" s="9">
        <v>23</v>
      </c>
      <c r="C311" s="9">
        <v>23</v>
      </c>
      <c r="E311" s="23">
        <v>307</v>
      </c>
      <c r="F311" s="24" t="s">
        <v>8219</v>
      </c>
      <c r="G311" s="9">
        <v>20</v>
      </c>
      <c r="H311" s="9"/>
      <c r="I311" s="9"/>
      <c r="K311" s="9"/>
      <c r="L311" s="25" t="s">
        <v>8221</v>
      </c>
      <c r="M311" s="9">
        <v>1</v>
      </c>
    </row>
    <row r="312" spans="1:13" x14ac:dyDescent="0.35">
      <c r="A312" s="23">
        <v>527</v>
      </c>
      <c r="B312" s="9">
        <v>158</v>
      </c>
      <c r="C312" s="9">
        <v>158</v>
      </c>
      <c r="E312" s="23">
        <v>308</v>
      </c>
      <c r="F312" s="24" t="s">
        <v>8219</v>
      </c>
      <c r="G312" s="9">
        <v>20</v>
      </c>
      <c r="H312" s="9"/>
      <c r="I312" s="9"/>
      <c r="K312" s="9"/>
      <c r="L312" s="25" t="s">
        <v>8221</v>
      </c>
      <c r="M312" s="9">
        <v>1</v>
      </c>
    </row>
    <row r="313" spans="1:13" x14ac:dyDescent="0.35">
      <c r="A313" s="23">
        <v>528</v>
      </c>
      <c r="B313" s="9">
        <v>30</v>
      </c>
      <c r="C313" s="9">
        <v>30</v>
      </c>
      <c r="E313" s="23">
        <v>309</v>
      </c>
      <c r="F313" s="24" t="s">
        <v>8219</v>
      </c>
      <c r="G313" s="9">
        <v>20</v>
      </c>
      <c r="H313" s="9"/>
      <c r="I313" s="9"/>
      <c r="K313" s="9"/>
      <c r="L313" s="25" t="s">
        <v>8221</v>
      </c>
      <c r="M313" s="9">
        <v>1</v>
      </c>
    </row>
    <row r="314" spans="1:13" x14ac:dyDescent="0.35">
      <c r="A314" s="23">
        <v>529</v>
      </c>
      <c r="B314" s="9">
        <v>18</v>
      </c>
      <c r="C314" s="9">
        <v>18</v>
      </c>
      <c r="E314" s="23">
        <v>310</v>
      </c>
      <c r="F314" s="24" t="s">
        <v>8219</v>
      </c>
      <c r="G314" s="9">
        <v>20</v>
      </c>
      <c r="H314" s="9"/>
      <c r="I314" s="9"/>
      <c r="K314" s="9"/>
      <c r="L314" s="25" t="s">
        <v>8221</v>
      </c>
      <c r="M314" s="9">
        <v>1</v>
      </c>
    </row>
    <row r="315" spans="1:13" x14ac:dyDescent="0.35">
      <c r="A315" s="23">
        <v>530</v>
      </c>
      <c r="B315" s="9">
        <v>29</v>
      </c>
      <c r="C315" s="9">
        <v>29</v>
      </c>
      <c r="E315" s="23">
        <v>311</v>
      </c>
      <c r="F315" s="24" t="s">
        <v>8219</v>
      </c>
      <c r="G315" s="9">
        <v>20</v>
      </c>
      <c r="H315" s="9"/>
      <c r="I315" s="9"/>
      <c r="K315" s="9"/>
      <c r="L315" s="25" t="s">
        <v>8221</v>
      </c>
      <c r="M315" s="9">
        <v>1</v>
      </c>
    </row>
    <row r="316" spans="1:13" x14ac:dyDescent="0.35">
      <c r="A316" s="23">
        <v>531</v>
      </c>
      <c r="B316" s="9">
        <v>31</v>
      </c>
      <c r="C316" s="9">
        <v>31</v>
      </c>
      <c r="E316" s="23">
        <v>312</v>
      </c>
      <c r="F316" s="24" t="s">
        <v>8219</v>
      </c>
      <c r="G316" s="9">
        <v>20</v>
      </c>
      <c r="H316" s="9"/>
      <c r="I316" s="9"/>
      <c r="K316" s="9"/>
      <c r="L316" s="25" t="s">
        <v>8221</v>
      </c>
      <c r="M316" s="9">
        <v>1</v>
      </c>
    </row>
    <row r="317" spans="1:13" x14ac:dyDescent="0.35">
      <c r="A317" s="23">
        <v>532</v>
      </c>
      <c r="B317" s="9">
        <v>173</v>
      </c>
      <c r="C317" s="9">
        <v>173</v>
      </c>
      <c r="E317" s="23">
        <v>313</v>
      </c>
      <c r="F317" s="24" t="s">
        <v>8219</v>
      </c>
      <c r="G317" s="9">
        <v>20</v>
      </c>
      <c r="H317" s="9"/>
      <c r="I317" s="9"/>
      <c r="K317" s="9"/>
      <c r="L317" s="25" t="s">
        <v>8221</v>
      </c>
      <c r="M317" s="9">
        <v>1</v>
      </c>
    </row>
    <row r="318" spans="1:13" x14ac:dyDescent="0.35">
      <c r="A318" s="23">
        <v>533</v>
      </c>
      <c r="B318" s="9">
        <v>17</v>
      </c>
      <c r="C318" s="9">
        <v>17</v>
      </c>
      <c r="E318" s="23">
        <v>314</v>
      </c>
      <c r="F318" s="24" t="s">
        <v>8219</v>
      </c>
      <c r="G318" s="9">
        <v>20</v>
      </c>
      <c r="H318" s="9"/>
      <c r="I318" s="9"/>
      <c r="K318" s="9"/>
      <c r="L318" s="25" t="s">
        <v>8221</v>
      </c>
      <c r="M318" s="9">
        <v>1</v>
      </c>
    </row>
    <row r="319" spans="1:13" x14ac:dyDescent="0.35">
      <c r="A319" s="23">
        <v>534</v>
      </c>
      <c r="B319" s="9">
        <v>48</v>
      </c>
      <c r="C319" s="9">
        <v>48</v>
      </c>
      <c r="E319" s="23">
        <v>315</v>
      </c>
      <c r="F319" s="24" t="s">
        <v>8219</v>
      </c>
      <c r="G319" s="9">
        <v>20</v>
      </c>
      <c r="H319" s="9"/>
      <c r="I319" s="9"/>
      <c r="K319" s="9"/>
      <c r="L319" s="25" t="s">
        <v>8221</v>
      </c>
      <c r="M319" s="9">
        <v>1</v>
      </c>
    </row>
    <row r="320" spans="1:13" x14ac:dyDescent="0.35">
      <c r="A320" s="23">
        <v>535</v>
      </c>
      <c r="B320" s="9">
        <v>59</v>
      </c>
      <c r="C320" s="9">
        <v>59</v>
      </c>
      <c r="E320" s="23">
        <v>316</v>
      </c>
      <c r="F320" s="24" t="s">
        <v>8219</v>
      </c>
      <c r="G320" s="9">
        <v>20</v>
      </c>
      <c r="H320" s="9"/>
      <c r="I320" s="9"/>
      <c r="K320" s="9"/>
      <c r="L320" s="25" t="s">
        <v>8221</v>
      </c>
      <c r="M320" s="9">
        <v>1</v>
      </c>
    </row>
    <row r="321" spans="1:13" x14ac:dyDescent="0.35">
      <c r="A321" s="23">
        <v>536</v>
      </c>
      <c r="B321" s="9">
        <v>39</v>
      </c>
      <c r="C321" s="9">
        <v>39</v>
      </c>
      <c r="E321" s="23">
        <v>317</v>
      </c>
      <c r="F321" s="24" t="s">
        <v>8219</v>
      </c>
      <c r="G321" s="9">
        <v>20</v>
      </c>
      <c r="H321" s="9"/>
      <c r="I321" s="9"/>
      <c r="K321" s="9"/>
      <c r="L321" s="25" t="s">
        <v>8221</v>
      </c>
      <c r="M321" s="9">
        <v>1</v>
      </c>
    </row>
    <row r="322" spans="1:13" x14ac:dyDescent="0.35">
      <c r="A322" s="23">
        <v>537</v>
      </c>
      <c r="B322" s="9">
        <v>59</v>
      </c>
      <c r="C322" s="9">
        <v>59</v>
      </c>
      <c r="E322" s="23">
        <v>318</v>
      </c>
      <c r="F322" s="24" t="s">
        <v>8219</v>
      </c>
      <c r="G322" s="9">
        <v>21</v>
      </c>
      <c r="H322" s="9"/>
      <c r="I322" s="9"/>
      <c r="K322" s="9"/>
      <c r="L322" s="25" t="s">
        <v>8221</v>
      </c>
      <c r="M322" s="9">
        <v>1</v>
      </c>
    </row>
    <row r="323" spans="1:13" x14ac:dyDescent="0.35">
      <c r="A323" s="23">
        <v>538</v>
      </c>
      <c r="B323" s="9">
        <v>60</v>
      </c>
      <c r="C323" s="9">
        <v>60</v>
      </c>
      <c r="E323" s="23">
        <v>319</v>
      </c>
      <c r="F323" s="24" t="s">
        <v>8219</v>
      </c>
      <c r="G323" s="9">
        <v>21</v>
      </c>
      <c r="H323" s="9"/>
      <c r="I323" s="9"/>
      <c r="K323" s="9"/>
      <c r="L323" s="25" t="s">
        <v>8221</v>
      </c>
      <c r="M323" s="9">
        <v>1</v>
      </c>
    </row>
    <row r="324" spans="1:13" x14ac:dyDescent="0.35">
      <c r="A324" s="23">
        <v>539</v>
      </c>
      <c r="B324" s="9">
        <v>20</v>
      </c>
      <c r="C324" s="9">
        <v>20</v>
      </c>
      <c r="E324" s="23">
        <v>320</v>
      </c>
      <c r="F324" s="24" t="s">
        <v>8219</v>
      </c>
      <c r="G324" s="9">
        <v>21</v>
      </c>
      <c r="H324" s="9"/>
      <c r="I324" s="9"/>
      <c r="K324" s="9"/>
      <c r="L324" s="25" t="s">
        <v>8221</v>
      </c>
      <c r="M324" s="9">
        <v>1</v>
      </c>
    </row>
    <row r="325" spans="1:13" x14ac:dyDescent="0.35">
      <c r="A325" s="23">
        <v>640</v>
      </c>
      <c r="B325" s="9">
        <v>2</v>
      </c>
      <c r="C325" s="9">
        <v>2</v>
      </c>
      <c r="E325" s="23">
        <v>321</v>
      </c>
      <c r="F325" s="24" t="s">
        <v>8219</v>
      </c>
      <c r="G325" s="9">
        <v>21</v>
      </c>
      <c r="H325" s="9"/>
      <c r="I325" s="9"/>
      <c r="K325" s="9"/>
      <c r="L325" s="25" t="s">
        <v>8221</v>
      </c>
      <c r="M325" s="9">
        <v>1</v>
      </c>
    </row>
    <row r="326" spans="1:13" x14ac:dyDescent="0.35">
      <c r="A326" s="23">
        <v>641</v>
      </c>
      <c r="B326" s="9">
        <v>315</v>
      </c>
      <c r="C326" s="9">
        <v>315</v>
      </c>
      <c r="E326" s="23">
        <v>322</v>
      </c>
      <c r="F326" s="24" t="s">
        <v>8219</v>
      </c>
      <c r="G326" s="9">
        <v>21</v>
      </c>
      <c r="H326" s="9"/>
      <c r="I326" s="9"/>
      <c r="K326" s="9"/>
      <c r="L326" s="25" t="s">
        <v>8221</v>
      </c>
      <c r="M326" s="9">
        <v>1</v>
      </c>
    </row>
    <row r="327" spans="1:13" x14ac:dyDescent="0.35">
      <c r="A327" s="23">
        <v>642</v>
      </c>
      <c r="B327" s="9">
        <v>2174</v>
      </c>
      <c r="C327" s="9">
        <v>2174</v>
      </c>
      <c r="E327" s="23">
        <v>323</v>
      </c>
      <c r="F327" s="24" t="s">
        <v>8219</v>
      </c>
      <c r="G327" s="9">
        <v>21</v>
      </c>
      <c r="H327" s="9"/>
      <c r="I327" s="9"/>
      <c r="K327" s="9"/>
      <c r="L327" s="25" t="s">
        <v>8221</v>
      </c>
      <c r="M327" s="9">
        <v>1</v>
      </c>
    </row>
    <row r="328" spans="1:13" x14ac:dyDescent="0.35">
      <c r="A328" s="23">
        <v>643</v>
      </c>
      <c r="B328" s="9">
        <v>152</v>
      </c>
      <c r="C328" s="9">
        <v>152</v>
      </c>
      <c r="E328" s="23">
        <v>324</v>
      </c>
      <c r="F328" s="24" t="s">
        <v>8219</v>
      </c>
      <c r="G328" s="9">
        <v>21</v>
      </c>
      <c r="H328" s="9"/>
      <c r="I328" s="9"/>
      <c r="K328" s="9"/>
      <c r="L328" s="25" t="s">
        <v>8221</v>
      </c>
      <c r="M328" s="9">
        <v>1</v>
      </c>
    </row>
    <row r="329" spans="1:13" x14ac:dyDescent="0.35">
      <c r="A329" s="23">
        <v>644</v>
      </c>
      <c r="B329" s="9">
        <v>1021</v>
      </c>
      <c r="C329" s="9">
        <v>1021</v>
      </c>
      <c r="E329" s="23">
        <v>325</v>
      </c>
      <c r="F329" s="24" t="s">
        <v>8219</v>
      </c>
      <c r="G329" s="9">
        <v>21</v>
      </c>
      <c r="H329" s="9"/>
      <c r="I329" s="9"/>
      <c r="K329" s="9"/>
      <c r="L329" s="25" t="s">
        <v>8221</v>
      </c>
      <c r="M329" s="9">
        <v>1</v>
      </c>
    </row>
    <row r="330" spans="1:13" x14ac:dyDescent="0.35">
      <c r="A330" s="23">
        <v>645</v>
      </c>
      <c r="B330" s="9">
        <v>237</v>
      </c>
      <c r="C330" s="9">
        <v>237</v>
      </c>
      <c r="E330" s="23">
        <v>326</v>
      </c>
      <c r="F330" s="24" t="s">
        <v>8219</v>
      </c>
      <c r="G330" s="9">
        <v>21</v>
      </c>
      <c r="H330" s="9"/>
      <c r="I330" s="9"/>
      <c r="K330" s="9"/>
      <c r="L330" s="25" t="s">
        <v>8221</v>
      </c>
      <c r="M330" s="9">
        <v>1</v>
      </c>
    </row>
    <row r="331" spans="1:13" x14ac:dyDescent="0.35">
      <c r="A331" s="23">
        <v>646</v>
      </c>
      <c r="B331" s="9">
        <v>27</v>
      </c>
      <c r="C331" s="9">
        <v>27</v>
      </c>
      <c r="E331" s="23">
        <v>327</v>
      </c>
      <c r="F331" s="24" t="s">
        <v>8219</v>
      </c>
      <c r="G331" s="9">
        <v>21</v>
      </c>
      <c r="H331" s="9"/>
      <c r="I331" s="9"/>
      <c r="K331" s="9"/>
      <c r="L331" s="25" t="s">
        <v>8221</v>
      </c>
      <c r="M331" s="9">
        <v>1</v>
      </c>
    </row>
    <row r="332" spans="1:13" x14ac:dyDescent="0.35">
      <c r="A332" s="23">
        <v>647</v>
      </c>
      <c r="B332" s="9">
        <v>17</v>
      </c>
      <c r="C332" s="9">
        <v>17</v>
      </c>
      <c r="E332" s="23">
        <v>328</v>
      </c>
      <c r="F332" s="24" t="s">
        <v>8219</v>
      </c>
      <c r="G332" s="9">
        <v>21</v>
      </c>
      <c r="H332" s="9"/>
      <c r="I332" s="9"/>
      <c r="K332" s="9"/>
      <c r="L332" s="25" t="s">
        <v>8221</v>
      </c>
      <c r="M332" s="9">
        <v>1</v>
      </c>
    </row>
    <row r="333" spans="1:13" x14ac:dyDescent="0.35">
      <c r="A333" s="23">
        <v>648</v>
      </c>
      <c r="B333" s="9">
        <v>27</v>
      </c>
      <c r="C333" s="9">
        <v>27</v>
      </c>
      <c r="E333" s="23">
        <v>329</v>
      </c>
      <c r="F333" s="24" t="s">
        <v>8219</v>
      </c>
      <c r="G333" s="9">
        <v>21</v>
      </c>
      <c r="H333" s="9"/>
      <c r="I333" s="9"/>
      <c r="K333" s="9"/>
      <c r="L333" s="25" t="s">
        <v>8221</v>
      </c>
      <c r="M333" s="9">
        <v>1</v>
      </c>
    </row>
    <row r="334" spans="1:13" x14ac:dyDescent="0.35">
      <c r="A334" s="23">
        <v>649</v>
      </c>
      <c r="B334" s="9">
        <v>82</v>
      </c>
      <c r="C334" s="9">
        <v>82</v>
      </c>
      <c r="E334" s="23">
        <v>330</v>
      </c>
      <c r="F334" s="24" t="s">
        <v>8219</v>
      </c>
      <c r="G334" s="9">
        <v>21</v>
      </c>
      <c r="H334" s="9"/>
      <c r="I334" s="9"/>
      <c r="K334" s="9"/>
      <c r="L334" s="25" t="s">
        <v>8221</v>
      </c>
      <c r="M334" s="9">
        <v>1</v>
      </c>
    </row>
    <row r="335" spans="1:13" x14ac:dyDescent="0.35">
      <c r="A335" s="23">
        <v>650</v>
      </c>
      <c r="B335" s="9">
        <v>48</v>
      </c>
      <c r="C335" s="9">
        <v>48</v>
      </c>
      <c r="E335" s="23">
        <v>331</v>
      </c>
      <c r="F335" s="24" t="s">
        <v>8219</v>
      </c>
      <c r="G335" s="9">
        <v>21</v>
      </c>
      <c r="H335" s="9"/>
      <c r="I335" s="9"/>
      <c r="K335" s="9"/>
      <c r="L335" s="25" t="s">
        <v>8221</v>
      </c>
      <c r="M335" s="9">
        <v>1</v>
      </c>
    </row>
    <row r="336" spans="1:13" x14ac:dyDescent="0.35">
      <c r="A336" s="23">
        <v>651</v>
      </c>
      <c r="B336" s="9">
        <v>105</v>
      </c>
      <c r="C336" s="9">
        <v>105</v>
      </c>
      <c r="E336" s="23">
        <v>332</v>
      </c>
      <c r="F336" s="24" t="s">
        <v>8219</v>
      </c>
      <c r="G336" s="9">
        <v>21</v>
      </c>
      <c r="H336" s="9"/>
      <c r="I336" s="9"/>
      <c r="K336" s="9"/>
      <c r="L336" s="25" t="s">
        <v>8221</v>
      </c>
      <c r="M336" s="9">
        <v>1</v>
      </c>
    </row>
    <row r="337" spans="1:13" x14ac:dyDescent="0.35">
      <c r="A337" s="23">
        <v>652</v>
      </c>
      <c r="B337" s="9">
        <v>28</v>
      </c>
      <c r="C337" s="9">
        <v>28</v>
      </c>
      <c r="E337" s="23">
        <v>333</v>
      </c>
      <c r="F337" s="24" t="s">
        <v>8219</v>
      </c>
      <c r="G337" s="9">
        <v>21</v>
      </c>
      <c r="H337" s="9"/>
      <c r="I337" s="9"/>
      <c r="K337" s="9"/>
      <c r="L337" s="25" t="s">
        <v>8221</v>
      </c>
      <c r="M337" s="9">
        <v>1</v>
      </c>
    </row>
    <row r="338" spans="1:13" x14ac:dyDescent="0.35">
      <c r="A338" s="23">
        <v>653</v>
      </c>
      <c r="B338" s="9">
        <v>1107</v>
      </c>
      <c r="C338" s="9">
        <v>1107</v>
      </c>
      <c r="E338" s="23">
        <v>334</v>
      </c>
      <c r="F338" s="24" t="s">
        <v>8219</v>
      </c>
      <c r="G338" s="9">
        <v>21</v>
      </c>
      <c r="H338" s="9"/>
      <c r="I338" s="9"/>
      <c r="K338" s="9"/>
      <c r="L338" s="25" t="s">
        <v>8221</v>
      </c>
      <c r="M338" s="9">
        <v>1</v>
      </c>
    </row>
    <row r="339" spans="1:13" x14ac:dyDescent="0.35">
      <c r="A339" s="23">
        <v>654</v>
      </c>
      <c r="B339" s="9">
        <v>1013</v>
      </c>
      <c r="C339" s="9">
        <v>1013</v>
      </c>
      <c r="E339" s="23">
        <v>335</v>
      </c>
      <c r="F339" s="24" t="s">
        <v>8219</v>
      </c>
      <c r="G339" s="9">
        <v>21</v>
      </c>
      <c r="H339" s="9"/>
      <c r="I339" s="9"/>
      <c r="K339" s="9"/>
      <c r="L339" s="25" t="s">
        <v>8221</v>
      </c>
      <c r="M339" s="9">
        <v>1</v>
      </c>
    </row>
    <row r="340" spans="1:13" x14ac:dyDescent="0.35">
      <c r="A340" s="23">
        <v>655</v>
      </c>
      <c r="B340" s="9">
        <v>274</v>
      </c>
      <c r="C340" s="9">
        <v>274</v>
      </c>
      <c r="E340" s="23">
        <v>336</v>
      </c>
      <c r="F340" s="24" t="s">
        <v>8219</v>
      </c>
      <c r="G340" s="9">
        <v>21</v>
      </c>
      <c r="H340" s="9"/>
      <c r="I340" s="9"/>
      <c r="K340" s="9"/>
      <c r="L340" s="25" t="s">
        <v>8221</v>
      </c>
      <c r="M340" s="9">
        <v>1</v>
      </c>
    </row>
    <row r="341" spans="1:13" x14ac:dyDescent="0.35">
      <c r="A341" s="23">
        <v>656</v>
      </c>
      <c r="B341" s="9">
        <v>87</v>
      </c>
      <c r="C341" s="9">
        <v>87</v>
      </c>
      <c r="E341" s="23">
        <v>337</v>
      </c>
      <c r="F341" s="24" t="s">
        <v>8219</v>
      </c>
      <c r="G341" s="9">
        <v>21</v>
      </c>
      <c r="H341" s="9"/>
      <c r="I341" s="9"/>
      <c r="K341" s="9"/>
      <c r="L341" s="25" t="s">
        <v>8221</v>
      </c>
      <c r="M341" s="9">
        <v>1</v>
      </c>
    </row>
    <row r="342" spans="1:13" x14ac:dyDescent="0.35">
      <c r="A342" s="23">
        <v>657</v>
      </c>
      <c r="B342" s="9">
        <v>99</v>
      </c>
      <c r="C342" s="9">
        <v>99</v>
      </c>
      <c r="E342" s="23">
        <v>338</v>
      </c>
      <c r="F342" s="24" t="s">
        <v>8219</v>
      </c>
      <c r="G342" s="9">
        <v>21</v>
      </c>
      <c r="H342" s="9"/>
      <c r="I342" s="9"/>
      <c r="K342" s="9"/>
      <c r="L342" s="25" t="s">
        <v>8221</v>
      </c>
      <c r="M342" s="9">
        <v>1</v>
      </c>
    </row>
    <row r="343" spans="1:13" x14ac:dyDescent="0.35">
      <c r="A343" s="23">
        <v>658</v>
      </c>
      <c r="B343" s="9">
        <v>276</v>
      </c>
      <c r="C343" s="9">
        <v>276</v>
      </c>
      <c r="E343" s="23">
        <v>339</v>
      </c>
      <c r="F343" s="24" t="s">
        <v>8219</v>
      </c>
      <c r="G343" s="9">
        <v>21</v>
      </c>
      <c r="H343" s="9"/>
      <c r="I343" s="9"/>
      <c r="K343" s="9"/>
      <c r="L343" s="25" t="s">
        <v>8221</v>
      </c>
      <c r="M343" s="9">
        <v>1</v>
      </c>
    </row>
    <row r="344" spans="1:13" x14ac:dyDescent="0.35">
      <c r="A344" s="23">
        <v>659</v>
      </c>
      <c r="B344" s="9">
        <v>21</v>
      </c>
      <c r="C344" s="9">
        <v>21</v>
      </c>
      <c r="E344" s="23">
        <v>340</v>
      </c>
      <c r="F344" s="24" t="s">
        <v>8219</v>
      </c>
      <c r="G344" s="9">
        <v>21</v>
      </c>
      <c r="H344" s="9"/>
      <c r="I344" s="9"/>
      <c r="K344" s="9"/>
      <c r="L344" s="25" t="s">
        <v>8221</v>
      </c>
      <c r="M344" s="9">
        <v>1</v>
      </c>
    </row>
    <row r="345" spans="1:13" x14ac:dyDescent="0.35">
      <c r="A345" s="23">
        <v>720</v>
      </c>
      <c r="B345" s="9">
        <v>41</v>
      </c>
      <c r="C345" s="9">
        <v>41</v>
      </c>
      <c r="E345" s="23">
        <v>341</v>
      </c>
      <c r="F345" s="24" t="s">
        <v>8219</v>
      </c>
      <c r="G345" s="9">
        <v>21</v>
      </c>
      <c r="H345" s="9"/>
      <c r="I345" s="9"/>
      <c r="K345" s="9"/>
      <c r="L345" s="25" t="s">
        <v>8221</v>
      </c>
      <c r="M345" s="9">
        <v>1</v>
      </c>
    </row>
    <row r="346" spans="1:13" x14ac:dyDescent="0.35">
      <c r="A346" s="23">
        <v>721</v>
      </c>
      <c r="B346" s="9">
        <v>119</v>
      </c>
      <c r="C346" s="9">
        <v>119</v>
      </c>
      <c r="E346" s="23">
        <v>342</v>
      </c>
      <c r="F346" s="24" t="s">
        <v>8219</v>
      </c>
      <c r="G346" s="9">
        <v>21</v>
      </c>
      <c r="H346" s="9"/>
      <c r="I346" s="9"/>
      <c r="K346" s="9"/>
      <c r="L346" s="25" t="s">
        <v>8221</v>
      </c>
      <c r="M346" s="9">
        <v>1</v>
      </c>
    </row>
    <row r="347" spans="1:13" x14ac:dyDescent="0.35">
      <c r="A347" s="23">
        <v>722</v>
      </c>
      <c r="B347" s="9">
        <v>153</v>
      </c>
      <c r="C347" s="9">
        <v>153</v>
      </c>
      <c r="E347" s="23">
        <v>343</v>
      </c>
      <c r="F347" s="24" t="s">
        <v>8219</v>
      </c>
      <c r="G347" s="9">
        <v>21</v>
      </c>
      <c r="H347" s="9"/>
      <c r="I347" s="9"/>
      <c r="K347" s="9"/>
      <c r="L347" s="25" t="s">
        <v>8221</v>
      </c>
      <c r="M347" s="9">
        <v>1</v>
      </c>
    </row>
    <row r="348" spans="1:13" x14ac:dyDescent="0.35">
      <c r="A348" s="23">
        <v>723</v>
      </c>
      <c r="B348" s="9">
        <v>100</v>
      </c>
      <c r="C348" s="9">
        <v>100</v>
      </c>
      <c r="E348" s="23">
        <v>344</v>
      </c>
      <c r="F348" s="24" t="s">
        <v>8219</v>
      </c>
      <c r="G348" s="9">
        <v>21</v>
      </c>
      <c r="H348" s="9"/>
      <c r="I348" s="9"/>
      <c r="K348" s="9"/>
      <c r="L348" s="25" t="s">
        <v>8221</v>
      </c>
      <c r="M348" s="9">
        <v>1</v>
      </c>
    </row>
    <row r="349" spans="1:13" x14ac:dyDescent="0.35">
      <c r="A349" s="23">
        <v>724</v>
      </c>
      <c r="B349" s="9">
        <v>143</v>
      </c>
      <c r="C349" s="9">
        <v>143</v>
      </c>
      <c r="E349" s="23">
        <v>345</v>
      </c>
      <c r="F349" s="24" t="s">
        <v>8219</v>
      </c>
      <c r="G349" s="9">
        <v>21</v>
      </c>
      <c r="H349" s="9"/>
      <c r="I349" s="9"/>
      <c r="K349" s="9"/>
      <c r="L349" s="25" t="s">
        <v>8221</v>
      </c>
      <c r="M349" s="9">
        <v>1</v>
      </c>
    </row>
    <row r="350" spans="1:13" x14ac:dyDescent="0.35">
      <c r="A350" s="23">
        <v>725</v>
      </c>
      <c r="B350" s="9">
        <v>140</v>
      </c>
      <c r="C350" s="9">
        <v>140</v>
      </c>
      <c r="E350" s="23">
        <v>346</v>
      </c>
      <c r="F350" s="24" t="s">
        <v>8219</v>
      </c>
      <c r="G350" s="9">
        <v>22</v>
      </c>
      <c r="H350" s="9"/>
      <c r="I350" s="9"/>
      <c r="K350" s="9"/>
      <c r="L350" s="25" t="s">
        <v>8221</v>
      </c>
      <c r="M350" s="9">
        <v>1</v>
      </c>
    </row>
    <row r="351" spans="1:13" x14ac:dyDescent="0.35">
      <c r="A351" s="23">
        <v>726</v>
      </c>
      <c r="B351" s="9">
        <v>35</v>
      </c>
      <c r="C351" s="9">
        <v>35</v>
      </c>
      <c r="E351" s="23">
        <v>347</v>
      </c>
      <c r="F351" s="24" t="s">
        <v>8219</v>
      </c>
      <c r="G351" s="9">
        <v>22</v>
      </c>
      <c r="H351" s="9"/>
      <c r="I351" s="9"/>
      <c r="K351" s="9"/>
      <c r="L351" s="25" t="s">
        <v>8221</v>
      </c>
      <c r="M351" s="9">
        <v>1</v>
      </c>
    </row>
    <row r="352" spans="1:13" x14ac:dyDescent="0.35">
      <c r="A352" s="23">
        <v>727</v>
      </c>
      <c r="B352" s="9">
        <v>149</v>
      </c>
      <c r="C352" s="9">
        <v>149</v>
      </c>
      <c r="E352" s="23">
        <v>348</v>
      </c>
      <c r="F352" s="24" t="s">
        <v>8219</v>
      </c>
      <c r="G352" s="9">
        <v>22</v>
      </c>
      <c r="H352" s="9"/>
      <c r="I352" s="9"/>
      <c r="K352" s="9"/>
      <c r="L352" s="25" t="s">
        <v>8221</v>
      </c>
      <c r="M352" s="9">
        <v>1</v>
      </c>
    </row>
    <row r="353" spans="1:13" x14ac:dyDescent="0.35">
      <c r="A353" s="23">
        <v>728</v>
      </c>
      <c r="B353" s="9">
        <v>130</v>
      </c>
      <c r="C353" s="9">
        <v>130</v>
      </c>
      <c r="E353" s="23">
        <v>349</v>
      </c>
      <c r="F353" s="24" t="s">
        <v>8219</v>
      </c>
      <c r="G353" s="9">
        <v>22</v>
      </c>
      <c r="H353" s="9"/>
      <c r="I353" s="9"/>
      <c r="K353" s="9"/>
      <c r="L353" s="25" t="s">
        <v>8221</v>
      </c>
      <c r="M353" s="9">
        <v>1</v>
      </c>
    </row>
    <row r="354" spans="1:13" x14ac:dyDescent="0.35">
      <c r="A354" s="23">
        <v>729</v>
      </c>
      <c r="B354" s="9">
        <v>120</v>
      </c>
      <c r="C354" s="9">
        <v>120</v>
      </c>
      <c r="E354" s="23">
        <v>350</v>
      </c>
      <c r="F354" s="24" t="s">
        <v>8219</v>
      </c>
      <c r="G354" s="9">
        <v>22</v>
      </c>
      <c r="H354" s="9"/>
      <c r="I354" s="9"/>
      <c r="K354" s="9"/>
      <c r="L354" s="25" t="s">
        <v>8221</v>
      </c>
      <c r="M354" s="9">
        <v>1</v>
      </c>
    </row>
    <row r="355" spans="1:13" x14ac:dyDescent="0.35">
      <c r="A355" s="23">
        <v>730</v>
      </c>
      <c r="B355" s="9">
        <v>265</v>
      </c>
      <c r="C355" s="9">
        <v>265</v>
      </c>
      <c r="E355" s="23">
        <v>351</v>
      </c>
      <c r="F355" s="24" t="s">
        <v>8219</v>
      </c>
      <c r="G355" s="9">
        <v>22</v>
      </c>
      <c r="H355" s="9"/>
      <c r="I355" s="9"/>
      <c r="K355" s="9"/>
      <c r="L355" s="25" t="s">
        <v>8221</v>
      </c>
      <c r="M355" s="9">
        <v>1</v>
      </c>
    </row>
    <row r="356" spans="1:13" x14ac:dyDescent="0.35">
      <c r="A356" s="23">
        <v>731</v>
      </c>
      <c r="B356" s="9">
        <v>71</v>
      </c>
      <c r="C356" s="9">
        <v>71</v>
      </c>
      <c r="E356" s="23">
        <v>352</v>
      </c>
      <c r="F356" s="24" t="s">
        <v>8219</v>
      </c>
      <c r="G356" s="9">
        <v>22</v>
      </c>
      <c r="H356" s="9"/>
      <c r="I356" s="9"/>
      <c r="K356" s="9"/>
      <c r="L356" s="25" t="s">
        <v>8221</v>
      </c>
      <c r="M356" s="9">
        <v>1</v>
      </c>
    </row>
    <row r="357" spans="1:13" x14ac:dyDescent="0.35">
      <c r="A357" s="23">
        <v>732</v>
      </c>
      <c r="B357" s="9">
        <v>13</v>
      </c>
      <c r="C357" s="9">
        <v>13</v>
      </c>
      <c r="E357" s="23">
        <v>353</v>
      </c>
      <c r="F357" s="24" t="s">
        <v>8219</v>
      </c>
      <c r="G357" s="9">
        <v>22</v>
      </c>
      <c r="H357" s="9"/>
      <c r="I357" s="9"/>
      <c r="K357" s="9"/>
      <c r="L357" s="25" t="s">
        <v>8221</v>
      </c>
      <c r="M357" s="9">
        <v>1</v>
      </c>
    </row>
    <row r="358" spans="1:13" x14ac:dyDescent="0.35">
      <c r="A358" s="23">
        <v>733</v>
      </c>
      <c r="B358" s="9">
        <v>169</v>
      </c>
      <c r="C358" s="9">
        <v>169</v>
      </c>
      <c r="E358" s="23">
        <v>354</v>
      </c>
      <c r="F358" s="24" t="s">
        <v>8219</v>
      </c>
      <c r="G358" s="9">
        <v>22</v>
      </c>
      <c r="H358" s="9"/>
      <c r="I358" s="9"/>
      <c r="K358" s="9"/>
      <c r="L358" s="25" t="s">
        <v>8221</v>
      </c>
      <c r="M358" s="9">
        <v>1</v>
      </c>
    </row>
    <row r="359" spans="1:13" x14ac:dyDescent="0.35">
      <c r="A359" s="23">
        <v>734</v>
      </c>
      <c r="B359" s="9">
        <v>57</v>
      </c>
      <c r="C359" s="9">
        <v>57</v>
      </c>
      <c r="E359" s="23">
        <v>355</v>
      </c>
      <c r="F359" s="24" t="s">
        <v>8219</v>
      </c>
      <c r="G359" s="9">
        <v>22</v>
      </c>
      <c r="H359" s="9"/>
      <c r="I359" s="9"/>
      <c r="K359" s="9"/>
      <c r="L359" s="25" t="s">
        <v>8221</v>
      </c>
      <c r="M359" s="9">
        <v>1</v>
      </c>
    </row>
    <row r="360" spans="1:13" x14ac:dyDescent="0.35">
      <c r="A360" s="23">
        <v>735</v>
      </c>
      <c r="B360" s="9">
        <v>229</v>
      </c>
      <c r="C360" s="9">
        <v>229</v>
      </c>
      <c r="E360" s="23">
        <v>356</v>
      </c>
      <c r="F360" s="24" t="s">
        <v>8219</v>
      </c>
      <c r="G360" s="9">
        <v>22</v>
      </c>
      <c r="H360" s="9"/>
      <c r="I360" s="9"/>
      <c r="K360" s="9"/>
      <c r="L360" s="25" t="s">
        <v>8221</v>
      </c>
      <c r="M360" s="9">
        <v>1</v>
      </c>
    </row>
    <row r="361" spans="1:13" x14ac:dyDescent="0.35">
      <c r="A361" s="23">
        <v>736</v>
      </c>
      <c r="B361" s="9">
        <v>108</v>
      </c>
      <c r="C361" s="9">
        <v>108</v>
      </c>
      <c r="E361" s="23">
        <v>357</v>
      </c>
      <c r="F361" s="24" t="s">
        <v>8219</v>
      </c>
      <c r="G361" s="9">
        <v>22</v>
      </c>
      <c r="H361" s="9"/>
      <c r="I361" s="9"/>
      <c r="K361" s="9"/>
      <c r="L361" s="25" t="s">
        <v>8221</v>
      </c>
      <c r="M361" s="9">
        <v>1</v>
      </c>
    </row>
    <row r="362" spans="1:13" x14ac:dyDescent="0.35">
      <c r="A362" s="23">
        <v>737</v>
      </c>
      <c r="B362" s="9">
        <v>108</v>
      </c>
      <c r="C362" s="9">
        <v>108</v>
      </c>
      <c r="E362" s="23">
        <v>358</v>
      </c>
      <c r="F362" s="24" t="s">
        <v>8219</v>
      </c>
      <c r="G362" s="9">
        <v>22</v>
      </c>
      <c r="H362" s="9"/>
      <c r="I362" s="9"/>
      <c r="K362" s="9"/>
      <c r="L362" s="25" t="s">
        <v>8221</v>
      </c>
      <c r="M362" s="9">
        <v>1</v>
      </c>
    </row>
    <row r="363" spans="1:13" x14ac:dyDescent="0.35">
      <c r="A363" s="23">
        <v>738</v>
      </c>
      <c r="B363" s="9">
        <v>41</v>
      </c>
      <c r="C363" s="9">
        <v>41</v>
      </c>
      <c r="E363" s="23">
        <v>359</v>
      </c>
      <c r="F363" s="24" t="s">
        <v>8219</v>
      </c>
      <c r="G363" s="9">
        <v>22</v>
      </c>
      <c r="H363" s="9"/>
      <c r="I363" s="9"/>
      <c r="K363" s="9"/>
      <c r="L363" s="25" t="s">
        <v>8221</v>
      </c>
      <c r="M363" s="9">
        <v>1</v>
      </c>
    </row>
    <row r="364" spans="1:13" x14ac:dyDescent="0.35">
      <c r="A364" s="23">
        <v>739</v>
      </c>
      <c r="B364" s="9">
        <v>139</v>
      </c>
      <c r="C364" s="9">
        <v>139</v>
      </c>
      <c r="E364" s="23">
        <v>360</v>
      </c>
      <c r="F364" s="24" t="s">
        <v>8219</v>
      </c>
      <c r="G364" s="9">
        <v>22</v>
      </c>
      <c r="H364" s="9"/>
      <c r="I364" s="9"/>
      <c r="K364" s="9"/>
      <c r="L364" s="25" t="s">
        <v>8221</v>
      </c>
      <c r="M364" s="9">
        <v>1</v>
      </c>
    </row>
    <row r="365" spans="1:13" x14ac:dyDescent="0.35">
      <c r="A365" s="23">
        <v>740</v>
      </c>
      <c r="B365" s="9">
        <v>19</v>
      </c>
      <c r="C365" s="9">
        <v>19</v>
      </c>
      <c r="E365" s="23">
        <v>361</v>
      </c>
      <c r="F365" s="24" t="s">
        <v>8219</v>
      </c>
      <c r="G365" s="9">
        <v>22</v>
      </c>
      <c r="H365" s="9"/>
      <c r="I365" s="9"/>
      <c r="K365" s="9"/>
      <c r="L365" s="25" t="s">
        <v>8221</v>
      </c>
      <c r="M365" s="9">
        <v>1</v>
      </c>
    </row>
    <row r="366" spans="1:13" x14ac:dyDescent="0.35">
      <c r="A366" s="23">
        <v>741</v>
      </c>
      <c r="B366" s="9">
        <v>94</v>
      </c>
      <c r="C366" s="9">
        <v>94</v>
      </c>
      <c r="E366" s="23">
        <v>362</v>
      </c>
      <c r="F366" s="24" t="s">
        <v>8219</v>
      </c>
      <c r="G366" s="9">
        <v>22</v>
      </c>
      <c r="H366" s="9"/>
      <c r="I366" s="9"/>
      <c r="K366" s="9"/>
      <c r="L366" s="25" t="s">
        <v>8221</v>
      </c>
      <c r="M366" s="9">
        <v>1</v>
      </c>
    </row>
    <row r="367" spans="1:13" x14ac:dyDescent="0.35">
      <c r="A367" s="23">
        <v>742</v>
      </c>
      <c r="B367" s="9">
        <v>23</v>
      </c>
      <c r="C367" s="9">
        <v>23</v>
      </c>
      <c r="E367" s="23">
        <v>363</v>
      </c>
      <c r="F367" s="24" t="s">
        <v>8219</v>
      </c>
      <c r="G367" s="9">
        <v>22</v>
      </c>
      <c r="H367" s="9"/>
      <c r="I367" s="9"/>
      <c r="K367" s="9"/>
      <c r="L367" s="25" t="s">
        <v>8221</v>
      </c>
      <c r="M367" s="9">
        <v>1</v>
      </c>
    </row>
    <row r="368" spans="1:13" x14ac:dyDescent="0.35">
      <c r="A368" s="23">
        <v>743</v>
      </c>
      <c r="B368" s="9">
        <v>15</v>
      </c>
      <c r="C368" s="9">
        <v>15</v>
      </c>
      <c r="E368" s="23">
        <v>364</v>
      </c>
      <c r="F368" s="24" t="s">
        <v>8219</v>
      </c>
      <c r="G368" s="9">
        <v>23</v>
      </c>
      <c r="H368" s="9"/>
      <c r="I368" s="9"/>
      <c r="K368" s="9"/>
      <c r="L368" s="25" t="s">
        <v>8221</v>
      </c>
      <c r="M368" s="9">
        <v>1</v>
      </c>
    </row>
    <row r="369" spans="1:13" x14ac:dyDescent="0.35">
      <c r="A369" s="23">
        <v>744</v>
      </c>
      <c r="B369" s="9">
        <v>62</v>
      </c>
      <c r="C369" s="9">
        <v>62</v>
      </c>
      <c r="E369" s="23">
        <v>365</v>
      </c>
      <c r="F369" s="24" t="s">
        <v>8219</v>
      </c>
      <c r="G369" s="9">
        <v>23</v>
      </c>
      <c r="H369" s="9"/>
      <c r="I369" s="9"/>
      <c r="K369" s="9"/>
      <c r="L369" s="25" t="s">
        <v>8221</v>
      </c>
      <c r="M369" s="9">
        <v>1</v>
      </c>
    </row>
    <row r="370" spans="1:13" x14ac:dyDescent="0.35">
      <c r="A370" s="23">
        <v>745</v>
      </c>
      <c r="B370" s="9">
        <v>74</v>
      </c>
      <c r="C370" s="9">
        <v>74</v>
      </c>
      <c r="E370" s="23">
        <v>366</v>
      </c>
      <c r="F370" s="24" t="s">
        <v>8219</v>
      </c>
      <c r="G370" s="9">
        <v>23</v>
      </c>
      <c r="H370" s="9"/>
      <c r="I370" s="9"/>
      <c r="K370" s="9"/>
      <c r="L370" s="25" t="s">
        <v>8221</v>
      </c>
      <c r="M370" s="9">
        <v>1</v>
      </c>
    </row>
    <row r="371" spans="1:13" x14ac:dyDescent="0.35">
      <c r="A371" s="23">
        <v>746</v>
      </c>
      <c r="B371" s="9">
        <v>97</v>
      </c>
      <c r="C371" s="9">
        <v>97</v>
      </c>
      <c r="E371" s="23">
        <v>367</v>
      </c>
      <c r="F371" s="24" t="s">
        <v>8219</v>
      </c>
      <c r="G371" s="9">
        <v>23</v>
      </c>
      <c r="H371" s="9"/>
      <c r="I371" s="9"/>
      <c r="K371" s="9"/>
      <c r="L371" s="25" t="s">
        <v>8221</v>
      </c>
      <c r="M371" s="9">
        <v>1</v>
      </c>
    </row>
    <row r="372" spans="1:13" x14ac:dyDescent="0.35">
      <c r="A372" s="23">
        <v>747</v>
      </c>
      <c r="B372" s="9">
        <v>55</v>
      </c>
      <c r="C372" s="9">
        <v>55</v>
      </c>
      <c r="E372" s="23">
        <v>368</v>
      </c>
      <c r="F372" s="24" t="s">
        <v>8219</v>
      </c>
      <c r="G372" s="9">
        <v>23</v>
      </c>
      <c r="H372" s="9"/>
      <c r="I372" s="9"/>
      <c r="K372" s="9"/>
      <c r="L372" s="25" t="s">
        <v>8221</v>
      </c>
      <c r="M372" s="9">
        <v>1</v>
      </c>
    </row>
    <row r="373" spans="1:13" x14ac:dyDescent="0.35">
      <c r="A373" s="23">
        <v>748</v>
      </c>
      <c r="B373" s="9">
        <v>44</v>
      </c>
      <c r="C373" s="9">
        <v>44</v>
      </c>
      <c r="E373" s="23">
        <v>369</v>
      </c>
      <c r="F373" s="24" t="s">
        <v>8219</v>
      </c>
      <c r="G373" s="9">
        <v>23</v>
      </c>
      <c r="H373" s="9"/>
      <c r="I373" s="9"/>
      <c r="K373" s="9"/>
      <c r="L373" s="25" t="s">
        <v>8221</v>
      </c>
      <c r="M373" s="9">
        <v>1</v>
      </c>
    </row>
    <row r="374" spans="1:13" x14ac:dyDescent="0.35">
      <c r="A374" s="23">
        <v>749</v>
      </c>
      <c r="B374" s="9">
        <v>110</v>
      </c>
      <c r="C374" s="9">
        <v>110</v>
      </c>
      <c r="E374" s="23">
        <v>370</v>
      </c>
      <c r="F374" s="24" t="s">
        <v>8219</v>
      </c>
      <c r="G374" s="9">
        <v>23</v>
      </c>
      <c r="H374" s="9"/>
      <c r="I374" s="9"/>
      <c r="K374" s="9"/>
      <c r="L374" s="25" t="s">
        <v>8221</v>
      </c>
      <c r="M374" s="9">
        <v>1</v>
      </c>
    </row>
    <row r="375" spans="1:13" x14ac:dyDescent="0.35">
      <c r="A375" s="23">
        <v>750</v>
      </c>
      <c r="B375" s="9">
        <v>59</v>
      </c>
      <c r="C375" s="9">
        <v>59</v>
      </c>
      <c r="E375" s="23">
        <v>371</v>
      </c>
      <c r="F375" s="24" t="s">
        <v>8219</v>
      </c>
      <c r="G375" s="9">
        <v>23</v>
      </c>
      <c r="H375" s="9"/>
      <c r="I375" s="9"/>
      <c r="K375" s="9"/>
      <c r="L375" s="25" t="s">
        <v>8221</v>
      </c>
      <c r="M375" s="9">
        <v>1</v>
      </c>
    </row>
    <row r="376" spans="1:13" x14ac:dyDescent="0.35">
      <c r="A376" s="23">
        <v>751</v>
      </c>
      <c r="B376" s="9">
        <v>62</v>
      </c>
      <c r="C376" s="9">
        <v>62</v>
      </c>
      <c r="E376" s="23">
        <v>372</v>
      </c>
      <c r="F376" s="24" t="s">
        <v>8219</v>
      </c>
      <c r="G376" s="9">
        <v>23</v>
      </c>
      <c r="H376" s="9"/>
      <c r="I376" s="9"/>
      <c r="K376" s="9"/>
      <c r="L376" s="25" t="s">
        <v>8221</v>
      </c>
      <c r="M376" s="9">
        <v>1</v>
      </c>
    </row>
    <row r="377" spans="1:13" x14ac:dyDescent="0.35">
      <c r="A377" s="23">
        <v>752</v>
      </c>
      <c r="B377" s="9">
        <v>105</v>
      </c>
      <c r="C377" s="9">
        <v>105</v>
      </c>
      <c r="E377" s="23">
        <v>373</v>
      </c>
      <c r="F377" s="24" t="s">
        <v>8219</v>
      </c>
      <c r="G377" s="9">
        <v>23</v>
      </c>
      <c r="H377" s="9"/>
      <c r="I377" s="9"/>
      <c r="K377" s="9"/>
      <c r="L377" s="25" t="s">
        <v>8221</v>
      </c>
      <c r="M377" s="9">
        <v>1</v>
      </c>
    </row>
    <row r="378" spans="1:13" x14ac:dyDescent="0.35">
      <c r="A378" s="23">
        <v>753</v>
      </c>
      <c r="B378" s="9">
        <v>26</v>
      </c>
      <c r="C378" s="9">
        <v>26</v>
      </c>
      <c r="E378" s="23">
        <v>374</v>
      </c>
      <c r="F378" s="24" t="s">
        <v>8219</v>
      </c>
      <c r="G378" s="9">
        <v>23</v>
      </c>
      <c r="H378" s="9"/>
      <c r="I378" s="9"/>
      <c r="K378" s="9"/>
      <c r="L378" s="25" t="s">
        <v>8221</v>
      </c>
      <c r="M378" s="9">
        <v>1</v>
      </c>
    </row>
    <row r="379" spans="1:13" x14ac:dyDescent="0.35">
      <c r="A379" s="23">
        <v>754</v>
      </c>
      <c r="B379" s="9">
        <v>49</v>
      </c>
      <c r="C379" s="9">
        <v>49</v>
      </c>
      <c r="E379" s="23">
        <v>375</v>
      </c>
      <c r="F379" s="24" t="s">
        <v>8219</v>
      </c>
      <c r="G379" s="9">
        <v>23</v>
      </c>
      <c r="H379" s="9"/>
      <c r="I379" s="9"/>
      <c r="K379" s="9"/>
      <c r="L379" s="25" t="s">
        <v>8221</v>
      </c>
      <c r="M379" s="9">
        <v>1</v>
      </c>
    </row>
    <row r="380" spans="1:13" x14ac:dyDescent="0.35">
      <c r="A380" s="23">
        <v>755</v>
      </c>
      <c r="B380" s="9">
        <v>68</v>
      </c>
      <c r="C380" s="9">
        <v>68</v>
      </c>
      <c r="E380" s="23">
        <v>376</v>
      </c>
      <c r="F380" s="24" t="s">
        <v>8219</v>
      </c>
      <c r="G380" s="9">
        <v>23</v>
      </c>
      <c r="H380" s="9"/>
      <c r="I380" s="9"/>
      <c r="K380" s="9"/>
      <c r="L380" s="25" t="s">
        <v>8221</v>
      </c>
      <c r="M380" s="9">
        <v>1</v>
      </c>
    </row>
    <row r="381" spans="1:13" x14ac:dyDescent="0.35">
      <c r="A381" s="23">
        <v>756</v>
      </c>
      <c r="B381" s="9">
        <v>22</v>
      </c>
      <c r="C381" s="9">
        <v>22</v>
      </c>
      <c r="E381" s="23">
        <v>377</v>
      </c>
      <c r="F381" s="24" t="s">
        <v>8219</v>
      </c>
      <c r="G381" s="9">
        <v>23</v>
      </c>
      <c r="H381" s="9"/>
      <c r="I381" s="9"/>
      <c r="K381" s="9"/>
      <c r="L381" s="25" t="s">
        <v>8221</v>
      </c>
      <c r="M381" s="9">
        <v>1</v>
      </c>
    </row>
    <row r="382" spans="1:13" x14ac:dyDescent="0.35">
      <c r="A382" s="23">
        <v>757</v>
      </c>
      <c r="B382" s="9">
        <v>18</v>
      </c>
      <c r="C382" s="9">
        <v>18</v>
      </c>
      <c r="E382" s="23">
        <v>378</v>
      </c>
      <c r="F382" s="24" t="s">
        <v>8219</v>
      </c>
      <c r="G382" s="9">
        <v>23</v>
      </c>
      <c r="H382" s="9"/>
      <c r="I382" s="9"/>
      <c r="K382" s="9"/>
      <c r="L382" s="25" t="s">
        <v>8221</v>
      </c>
      <c r="M382" s="9">
        <v>1</v>
      </c>
    </row>
    <row r="383" spans="1:13" x14ac:dyDescent="0.35">
      <c r="A383" s="23">
        <v>758</v>
      </c>
      <c r="B383" s="9">
        <v>19</v>
      </c>
      <c r="C383" s="9">
        <v>19</v>
      </c>
      <c r="E383" s="23">
        <v>379</v>
      </c>
      <c r="F383" s="24" t="s">
        <v>8219</v>
      </c>
      <c r="G383" s="9">
        <v>23</v>
      </c>
      <c r="H383" s="9"/>
      <c r="I383" s="9"/>
      <c r="K383" s="9"/>
      <c r="L383" s="25" t="s">
        <v>8221</v>
      </c>
      <c r="M383" s="9">
        <v>1</v>
      </c>
    </row>
    <row r="384" spans="1:13" x14ac:dyDescent="0.35">
      <c r="A384" s="23">
        <v>759</v>
      </c>
      <c r="B384" s="9">
        <v>99</v>
      </c>
      <c r="C384" s="9">
        <v>99</v>
      </c>
      <c r="E384" s="23">
        <v>380</v>
      </c>
      <c r="F384" s="24" t="s">
        <v>8219</v>
      </c>
      <c r="G384" s="9">
        <v>23</v>
      </c>
      <c r="H384" s="9"/>
      <c r="I384" s="9"/>
      <c r="K384" s="9"/>
      <c r="L384" s="25" t="s">
        <v>8221</v>
      </c>
      <c r="M384" s="9">
        <v>1</v>
      </c>
    </row>
    <row r="385" spans="1:13" x14ac:dyDescent="0.35">
      <c r="A385" s="23">
        <v>780</v>
      </c>
      <c r="B385" s="9">
        <v>27</v>
      </c>
      <c r="C385" s="9">
        <v>27</v>
      </c>
      <c r="E385" s="23">
        <v>381</v>
      </c>
      <c r="F385" s="24" t="s">
        <v>8219</v>
      </c>
      <c r="G385" s="9">
        <v>23</v>
      </c>
      <c r="H385" s="9"/>
      <c r="I385" s="9"/>
      <c r="K385" s="9"/>
      <c r="L385" s="25" t="s">
        <v>8221</v>
      </c>
      <c r="M385" s="9">
        <v>1</v>
      </c>
    </row>
    <row r="386" spans="1:13" x14ac:dyDescent="0.35">
      <c r="A386" s="23">
        <v>781</v>
      </c>
      <c r="B386" s="9">
        <v>25</v>
      </c>
      <c r="C386" s="9">
        <v>25</v>
      </c>
      <c r="E386" s="23">
        <v>382</v>
      </c>
      <c r="F386" s="24" t="s">
        <v>8219</v>
      </c>
      <c r="G386" s="9">
        <v>23</v>
      </c>
      <c r="H386" s="9"/>
      <c r="I386" s="9"/>
      <c r="K386" s="9"/>
      <c r="L386" s="25" t="s">
        <v>8221</v>
      </c>
      <c r="M386" s="9">
        <v>1</v>
      </c>
    </row>
    <row r="387" spans="1:13" x14ac:dyDescent="0.35">
      <c r="A387" s="23">
        <v>782</v>
      </c>
      <c r="B387" s="9">
        <v>14</v>
      </c>
      <c r="C387" s="9">
        <v>14</v>
      </c>
      <c r="E387" s="23">
        <v>383</v>
      </c>
      <c r="F387" s="24" t="s">
        <v>8219</v>
      </c>
      <c r="G387" s="9">
        <v>23</v>
      </c>
      <c r="H387" s="9"/>
      <c r="I387" s="9"/>
      <c r="K387" s="9"/>
      <c r="L387" s="25" t="s">
        <v>8221</v>
      </c>
      <c r="M387" s="9">
        <v>1</v>
      </c>
    </row>
    <row r="388" spans="1:13" x14ac:dyDescent="0.35">
      <c r="A388" s="23">
        <v>783</v>
      </c>
      <c r="B388" s="9">
        <v>35</v>
      </c>
      <c r="C388" s="9">
        <v>35</v>
      </c>
      <c r="E388" s="23">
        <v>384</v>
      </c>
      <c r="F388" s="24" t="s">
        <v>8219</v>
      </c>
      <c r="G388" s="9">
        <v>23</v>
      </c>
      <c r="H388" s="9"/>
      <c r="I388" s="9"/>
      <c r="K388" s="9"/>
      <c r="L388" s="25" t="s">
        <v>8221</v>
      </c>
      <c r="M388" s="9">
        <v>1</v>
      </c>
    </row>
    <row r="389" spans="1:13" x14ac:dyDescent="0.35">
      <c r="A389" s="23">
        <v>784</v>
      </c>
      <c r="B389" s="9">
        <v>10</v>
      </c>
      <c r="C389" s="9">
        <v>10</v>
      </c>
      <c r="E389" s="23">
        <v>385</v>
      </c>
      <c r="F389" s="24" t="s">
        <v>8219</v>
      </c>
      <c r="G389" s="9">
        <v>23</v>
      </c>
      <c r="H389" s="9"/>
      <c r="I389" s="9"/>
      <c r="K389" s="9"/>
      <c r="L389" s="25" t="s">
        <v>8221</v>
      </c>
      <c r="M389" s="9">
        <v>1</v>
      </c>
    </row>
    <row r="390" spans="1:13" x14ac:dyDescent="0.35">
      <c r="A390" s="23">
        <v>785</v>
      </c>
      <c r="B390" s="9">
        <v>29</v>
      </c>
      <c r="C390" s="9">
        <v>29</v>
      </c>
      <c r="E390" s="23">
        <v>386</v>
      </c>
      <c r="F390" s="24" t="s">
        <v>8219</v>
      </c>
      <c r="G390" s="9">
        <v>23</v>
      </c>
      <c r="H390" s="9"/>
      <c r="I390" s="9"/>
      <c r="K390" s="9"/>
      <c r="L390" s="25" t="s">
        <v>8221</v>
      </c>
      <c r="M390" s="9">
        <v>1</v>
      </c>
    </row>
    <row r="391" spans="1:13" x14ac:dyDescent="0.35">
      <c r="A391" s="23">
        <v>786</v>
      </c>
      <c r="B391" s="9">
        <v>44</v>
      </c>
      <c r="C391" s="9">
        <v>44</v>
      </c>
      <c r="E391" s="23">
        <v>387</v>
      </c>
      <c r="F391" s="24" t="s">
        <v>8219</v>
      </c>
      <c r="G391" s="9">
        <v>23</v>
      </c>
      <c r="H391" s="9"/>
      <c r="I391" s="9"/>
      <c r="K391" s="9"/>
      <c r="L391" s="25" t="s">
        <v>8221</v>
      </c>
      <c r="M391" s="9">
        <v>1</v>
      </c>
    </row>
    <row r="392" spans="1:13" x14ac:dyDescent="0.35">
      <c r="A392" s="23">
        <v>787</v>
      </c>
      <c r="B392" s="9">
        <v>17</v>
      </c>
      <c r="C392" s="9">
        <v>17</v>
      </c>
      <c r="E392" s="23">
        <v>388</v>
      </c>
      <c r="F392" s="24" t="s">
        <v>8219</v>
      </c>
      <c r="G392" s="9">
        <v>24</v>
      </c>
      <c r="H392" s="9"/>
      <c r="I392" s="9"/>
      <c r="K392" s="9"/>
      <c r="L392" s="25" t="s">
        <v>8221</v>
      </c>
      <c r="M392" s="9">
        <v>1</v>
      </c>
    </row>
    <row r="393" spans="1:13" x14ac:dyDescent="0.35">
      <c r="A393" s="23">
        <v>788</v>
      </c>
      <c r="B393" s="9">
        <v>34</v>
      </c>
      <c r="C393" s="9">
        <v>34</v>
      </c>
      <c r="E393" s="23">
        <v>389</v>
      </c>
      <c r="F393" s="24" t="s">
        <v>8219</v>
      </c>
      <c r="G393" s="9">
        <v>24</v>
      </c>
      <c r="H393" s="9"/>
      <c r="I393" s="9"/>
      <c r="K393" s="9"/>
      <c r="L393" s="25" t="s">
        <v>8221</v>
      </c>
      <c r="M393" s="9">
        <v>1</v>
      </c>
    </row>
    <row r="394" spans="1:13" x14ac:dyDescent="0.35">
      <c r="A394" s="23">
        <v>789</v>
      </c>
      <c r="B394" s="9">
        <v>14</v>
      </c>
      <c r="C394" s="9">
        <v>14</v>
      </c>
      <c r="E394" s="23">
        <v>390</v>
      </c>
      <c r="F394" s="24" t="s">
        <v>8219</v>
      </c>
      <c r="G394" s="9">
        <v>24</v>
      </c>
      <c r="H394" s="9"/>
      <c r="I394" s="9"/>
      <c r="K394" s="9"/>
      <c r="L394" s="25" t="s">
        <v>8221</v>
      </c>
      <c r="M394" s="9">
        <v>1</v>
      </c>
    </row>
    <row r="395" spans="1:13" x14ac:dyDescent="0.35">
      <c r="A395" s="23">
        <v>790</v>
      </c>
      <c r="B395" s="9">
        <v>156</v>
      </c>
      <c r="C395" s="9">
        <v>156</v>
      </c>
      <c r="E395" s="23">
        <v>391</v>
      </c>
      <c r="F395" s="24" t="s">
        <v>8219</v>
      </c>
      <c r="G395" s="9">
        <v>24</v>
      </c>
      <c r="H395" s="9"/>
      <c r="I395" s="9"/>
      <c r="K395" s="9"/>
      <c r="L395" s="25" t="s">
        <v>8221</v>
      </c>
      <c r="M395" s="9">
        <v>1</v>
      </c>
    </row>
    <row r="396" spans="1:13" x14ac:dyDescent="0.35">
      <c r="A396" s="23">
        <v>791</v>
      </c>
      <c r="B396" s="9">
        <v>128</v>
      </c>
      <c r="C396" s="9">
        <v>128</v>
      </c>
      <c r="E396" s="23">
        <v>392</v>
      </c>
      <c r="F396" s="24" t="s">
        <v>8219</v>
      </c>
      <c r="G396" s="9">
        <v>24</v>
      </c>
      <c r="H396" s="9"/>
      <c r="I396" s="9"/>
      <c r="K396" s="9"/>
      <c r="L396" s="25" t="s">
        <v>8221</v>
      </c>
      <c r="M396" s="9">
        <v>1</v>
      </c>
    </row>
    <row r="397" spans="1:13" x14ac:dyDescent="0.35">
      <c r="A397" s="23">
        <v>792</v>
      </c>
      <c r="B397" s="9">
        <v>60</v>
      </c>
      <c r="C397" s="9">
        <v>60</v>
      </c>
      <c r="E397" s="23">
        <v>393</v>
      </c>
      <c r="F397" s="24" t="s">
        <v>8219</v>
      </c>
      <c r="G397" s="9">
        <v>24</v>
      </c>
      <c r="H397" s="9"/>
      <c r="I397" s="9"/>
      <c r="K397" s="9"/>
      <c r="L397" s="25" t="s">
        <v>8221</v>
      </c>
      <c r="M397" s="9">
        <v>1</v>
      </c>
    </row>
    <row r="398" spans="1:13" x14ac:dyDescent="0.35">
      <c r="A398" s="23">
        <v>793</v>
      </c>
      <c r="B398" s="9">
        <v>32</v>
      </c>
      <c r="C398" s="9">
        <v>32</v>
      </c>
      <c r="E398" s="23">
        <v>394</v>
      </c>
      <c r="F398" s="24" t="s">
        <v>8219</v>
      </c>
      <c r="G398" s="9">
        <v>24</v>
      </c>
      <c r="H398" s="9"/>
      <c r="I398" s="9"/>
      <c r="K398" s="9"/>
      <c r="L398" s="25" t="s">
        <v>8221</v>
      </c>
      <c r="M398" s="9">
        <v>1</v>
      </c>
    </row>
    <row r="399" spans="1:13" x14ac:dyDescent="0.35">
      <c r="A399" s="23">
        <v>794</v>
      </c>
      <c r="B399" s="9">
        <v>53</v>
      </c>
      <c r="C399" s="9">
        <v>53</v>
      </c>
      <c r="E399" s="23">
        <v>395</v>
      </c>
      <c r="F399" s="24" t="s">
        <v>8219</v>
      </c>
      <c r="G399" s="9">
        <v>24</v>
      </c>
      <c r="H399" s="9"/>
      <c r="I399" s="9"/>
      <c r="K399" s="9"/>
      <c r="L399" s="25" t="s">
        <v>8221</v>
      </c>
      <c r="M399" s="9">
        <v>1</v>
      </c>
    </row>
    <row r="400" spans="1:13" x14ac:dyDescent="0.35">
      <c r="A400" s="23">
        <v>795</v>
      </c>
      <c r="B400" s="9">
        <v>184</v>
      </c>
      <c r="C400" s="9">
        <v>184</v>
      </c>
      <c r="E400" s="23">
        <v>396</v>
      </c>
      <c r="F400" s="24" t="s">
        <v>8219</v>
      </c>
      <c r="G400" s="9">
        <v>24</v>
      </c>
      <c r="H400" s="9"/>
      <c r="I400" s="9"/>
      <c r="K400" s="9"/>
      <c r="L400" s="25" t="s">
        <v>8221</v>
      </c>
      <c r="M400" s="9">
        <v>1</v>
      </c>
    </row>
    <row r="401" spans="1:13" x14ac:dyDescent="0.35">
      <c r="A401" s="23">
        <v>796</v>
      </c>
      <c r="B401" s="9">
        <v>90</v>
      </c>
      <c r="C401" s="9">
        <v>90</v>
      </c>
      <c r="E401" s="23">
        <v>397</v>
      </c>
      <c r="F401" s="24" t="s">
        <v>8219</v>
      </c>
      <c r="G401" s="9">
        <v>24</v>
      </c>
      <c r="H401" s="9"/>
      <c r="I401" s="9"/>
      <c r="K401" s="9"/>
      <c r="L401" s="25" t="s">
        <v>8221</v>
      </c>
      <c r="M401" s="9">
        <v>1</v>
      </c>
    </row>
    <row r="402" spans="1:13" x14ac:dyDescent="0.35">
      <c r="A402" s="23">
        <v>797</v>
      </c>
      <c r="B402" s="9">
        <v>71</v>
      </c>
      <c r="C402" s="9">
        <v>71</v>
      </c>
      <c r="E402" s="23">
        <v>398</v>
      </c>
      <c r="F402" s="24" t="s">
        <v>8219</v>
      </c>
      <c r="G402" s="9">
        <v>24</v>
      </c>
      <c r="H402" s="9"/>
      <c r="I402" s="9"/>
      <c r="K402" s="9"/>
      <c r="L402" s="25" t="s">
        <v>8221</v>
      </c>
      <c r="M402" s="9">
        <v>1</v>
      </c>
    </row>
    <row r="403" spans="1:13" x14ac:dyDescent="0.35">
      <c r="A403" s="23">
        <v>798</v>
      </c>
      <c r="B403" s="9">
        <v>87</v>
      </c>
      <c r="C403" s="9">
        <v>87</v>
      </c>
      <c r="E403" s="23">
        <v>399</v>
      </c>
      <c r="F403" s="24" t="s">
        <v>8219</v>
      </c>
      <c r="G403" s="9">
        <v>24</v>
      </c>
      <c r="H403" s="9"/>
      <c r="I403" s="9"/>
      <c r="K403" s="9"/>
      <c r="L403" s="25" t="s">
        <v>8221</v>
      </c>
      <c r="M403" s="9">
        <v>1</v>
      </c>
    </row>
    <row r="404" spans="1:13" x14ac:dyDescent="0.35">
      <c r="A404" s="23">
        <v>799</v>
      </c>
      <c r="B404" s="9">
        <v>28</v>
      </c>
      <c r="C404" s="9">
        <v>28</v>
      </c>
      <c r="E404" s="23">
        <v>400</v>
      </c>
      <c r="F404" s="24" t="s">
        <v>8219</v>
      </c>
      <c r="G404" s="9">
        <v>24</v>
      </c>
      <c r="H404" s="9"/>
      <c r="I404" s="9"/>
      <c r="K404" s="9"/>
      <c r="L404" s="25" t="s">
        <v>8221</v>
      </c>
      <c r="M404" s="9">
        <v>1</v>
      </c>
    </row>
    <row r="405" spans="1:13" x14ac:dyDescent="0.35">
      <c r="A405" s="23">
        <v>800</v>
      </c>
      <c r="B405" s="9">
        <v>56</v>
      </c>
      <c r="C405" s="9">
        <v>56</v>
      </c>
      <c r="E405" s="23">
        <v>401</v>
      </c>
      <c r="F405" s="24" t="s">
        <v>8219</v>
      </c>
      <c r="G405" s="9">
        <v>24</v>
      </c>
      <c r="H405" s="9"/>
      <c r="I405" s="9"/>
      <c r="K405" s="9"/>
      <c r="L405" s="25" t="s">
        <v>8221</v>
      </c>
      <c r="M405" s="9">
        <v>1</v>
      </c>
    </row>
    <row r="406" spans="1:13" x14ac:dyDescent="0.35">
      <c r="A406" s="23">
        <v>801</v>
      </c>
      <c r="B406" s="9">
        <v>51</v>
      </c>
      <c r="C406" s="9">
        <v>51</v>
      </c>
      <c r="E406" s="23">
        <v>402</v>
      </c>
      <c r="F406" s="24" t="s">
        <v>8219</v>
      </c>
      <c r="G406" s="9">
        <v>24</v>
      </c>
      <c r="H406" s="9"/>
      <c r="I406" s="9"/>
      <c r="K406" s="9"/>
      <c r="L406" s="25" t="s">
        <v>8221</v>
      </c>
      <c r="M406" s="9">
        <v>1</v>
      </c>
    </row>
    <row r="407" spans="1:13" x14ac:dyDescent="0.35">
      <c r="A407" s="23">
        <v>802</v>
      </c>
      <c r="B407" s="9">
        <v>75</v>
      </c>
      <c r="C407" s="9">
        <v>75</v>
      </c>
      <c r="E407" s="23">
        <v>403</v>
      </c>
      <c r="F407" s="24" t="s">
        <v>8219</v>
      </c>
      <c r="G407" s="9">
        <v>24</v>
      </c>
      <c r="H407" s="9"/>
      <c r="I407" s="9"/>
      <c r="K407" s="9"/>
      <c r="L407" s="25" t="s">
        <v>8221</v>
      </c>
      <c r="M407" s="9">
        <v>1</v>
      </c>
    </row>
    <row r="408" spans="1:13" x14ac:dyDescent="0.35">
      <c r="A408" s="23">
        <v>803</v>
      </c>
      <c r="B408" s="9">
        <v>38</v>
      </c>
      <c r="C408" s="9">
        <v>38</v>
      </c>
      <c r="E408" s="23">
        <v>404</v>
      </c>
      <c r="F408" s="24" t="s">
        <v>8219</v>
      </c>
      <c r="G408" s="9">
        <v>24</v>
      </c>
      <c r="H408" s="9"/>
      <c r="I408" s="9"/>
      <c r="K408" s="9"/>
      <c r="L408" s="25" t="s">
        <v>8221</v>
      </c>
      <c r="M408" s="9">
        <v>1</v>
      </c>
    </row>
    <row r="409" spans="1:13" x14ac:dyDescent="0.35">
      <c r="A409" s="23">
        <v>804</v>
      </c>
      <c r="B409" s="9">
        <v>18</v>
      </c>
      <c r="C409" s="9">
        <v>18</v>
      </c>
      <c r="E409" s="23">
        <v>405</v>
      </c>
      <c r="F409" s="24" t="s">
        <v>8219</v>
      </c>
      <c r="G409" s="9">
        <v>24</v>
      </c>
      <c r="H409" s="9"/>
      <c r="I409" s="9"/>
      <c r="K409" s="9"/>
      <c r="L409" s="25" t="s">
        <v>8221</v>
      </c>
      <c r="M409" s="9">
        <v>1</v>
      </c>
    </row>
    <row r="410" spans="1:13" x14ac:dyDescent="0.35">
      <c r="A410" s="23">
        <v>805</v>
      </c>
      <c r="B410" s="9">
        <v>54</v>
      </c>
      <c r="C410" s="9">
        <v>54</v>
      </c>
      <c r="E410" s="23">
        <v>406</v>
      </c>
      <c r="F410" s="24" t="s">
        <v>8219</v>
      </c>
      <c r="G410" s="9">
        <v>24</v>
      </c>
      <c r="H410" s="9"/>
      <c r="I410" s="9"/>
      <c r="K410" s="9"/>
      <c r="L410" s="25" t="s">
        <v>8221</v>
      </c>
      <c r="M410" s="9">
        <v>1</v>
      </c>
    </row>
    <row r="411" spans="1:13" x14ac:dyDescent="0.35">
      <c r="A411" s="23">
        <v>806</v>
      </c>
      <c r="B411" s="9">
        <v>71</v>
      </c>
      <c r="C411" s="9">
        <v>71</v>
      </c>
      <c r="E411" s="23">
        <v>407</v>
      </c>
      <c r="F411" s="24" t="s">
        <v>8219</v>
      </c>
      <c r="G411" s="9">
        <v>25</v>
      </c>
      <c r="H411" s="9"/>
      <c r="I411" s="9"/>
      <c r="K411" s="9"/>
      <c r="L411" s="25" t="s">
        <v>8221</v>
      </c>
      <c r="M411" s="9">
        <v>1</v>
      </c>
    </row>
    <row r="412" spans="1:13" x14ac:dyDescent="0.35">
      <c r="A412" s="23">
        <v>807</v>
      </c>
      <c r="B412" s="9">
        <v>57</v>
      </c>
      <c r="C412" s="9">
        <v>57</v>
      </c>
      <c r="E412" s="23">
        <v>408</v>
      </c>
      <c r="F412" s="24" t="s">
        <v>8219</v>
      </c>
      <c r="G412" s="9">
        <v>25</v>
      </c>
      <c r="H412" s="9"/>
      <c r="I412" s="9"/>
      <c r="K412" s="9"/>
      <c r="L412" s="25" t="s">
        <v>8221</v>
      </c>
      <c r="M412" s="9">
        <v>1</v>
      </c>
    </row>
    <row r="413" spans="1:13" x14ac:dyDescent="0.35">
      <c r="A413" s="23">
        <v>808</v>
      </c>
      <c r="B413" s="9">
        <v>43</v>
      </c>
      <c r="C413" s="9">
        <v>43</v>
      </c>
      <c r="E413" s="23">
        <v>409</v>
      </c>
      <c r="F413" s="24" t="s">
        <v>8219</v>
      </c>
      <c r="G413" s="9">
        <v>25</v>
      </c>
      <c r="H413" s="9"/>
      <c r="I413" s="9"/>
      <c r="K413" s="9"/>
      <c r="L413" s="25" t="s">
        <v>8221</v>
      </c>
      <c r="M413" s="9">
        <v>1</v>
      </c>
    </row>
    <row r="414" spans="1:13" x14ac:dyDescent="0.35">
      <c r="A414" s="23">
        <v>809</v>
      </c>
      <c r="B414" s="9">
        <v>52</v>
      </c>
      <c r="C414" s="9">
        <v>52</v>
      </c>
      <c r="E414" s="23">
        <v>410</v>
      </c>
      <c r="F414" s="24" t="s">
        <v>8219</v>
      </c>
      <c r="G414" s="9">
        <v>25</v>
      </c>
      <c r="H414" s="9"/>
      <c r="I414" s="9"/>
      <c r="K414" s="9"/>
      <c r="L414" s="25" t="s">
        <v>8221</v>
      </c>
      <c r="M414" s="9">
        <v>1</v>
      </c>
    </row>
    <row r="415" spans="1:13" x14ac:dyDescent="0.35">
      <c r="A415" s="23">
        <v>810</v>
      </c>
      <c r="B415" s="9">
        <v>27</v>
      </c>
      <c r="C415" s="9">
        <v>27</v>
      </c>
      <c r="E415" s="23">
        <v>411</v>
      </c>
      <c r="F415" s="24" t="s">
        <v>8219</v>
      </c>
      <c r="G415" s="9">
        <v>25</v>
      </c>
      <c r="H415" s="9"/>
      <c r="I415" s="9"/>
      <c r="K415" s="9"/>
      <c r="L415" s="25" t="s">
        <v>8221</v>
      </c>
      <c r="M415" s="9">
        <v>1</v>
      </c>
    </row>
    <row r="416" spans="1:13" x14ac:dyDescent="0.35">
      <c r="A416" s="23">
        <v>811</v>
      </c>
      <c r="B416" s="9">
        <v>12</v>
      </c>
      <c r="C416" s="9">
        <v>12</v>
      </c>
      <c r="E416" s="23">
        <v>412</v>
      </c>
      <c r="F416" s="24" t="s">
        <v>8219</v>
      </c>
      <c r="G416" s="9">
        <v>25</v>
      </c>
      <c r="H416" s="9"/>
      <c r="I416" s="9"/>
      <c r="K416" s="9"/>
      <c r="L416" s="25" t="s">
        <v>8221</v>
      </c>
      <c r="M416" s="9">
        <v>1</v>
      </c>
    </row>
    <row r="417" spans="1:13" x14ac:dyDescent="0.35">
      <c r="A417" s="23">
        <v>812</v>
      </c>
      <c r="B417" s="9">
        <v>33</v>
      </c>
      <c r="C417" s="9">
        <v>33</v>
      </c>
      <c r="E417" s="23">
        <v>413</v>
      </c>
      <c r="F417" s="24" t="s">
        <v>8219</v>
      </c>
      <c r="G417" s="9">
        <v>25</v>
      </c>
      <c r="H417" s="9"/>
      <c r="I417" s="9"/>
      <c r="K417" s="9"/>
      <c r="L417" s="25" t="s">
        <v>8221</v>
      </c>
      <c r="M417" s="9">
        <v>1</v>
      </c>
    </row>
    <row r="418" spans="1:13" x14ac:dyDescent="0.35">
      <c r="A418" s="23">
        <v>813</v>
      </c>
      <c r="B418" s="9">
        <v>96</v>
      </c>
      <c r="C418" s="9">
        <v>96</v>
      </c>
      <c r="E418" s="23">
        <v>414</v>
      </c>
      <c r="F418" s="24" t="s">
        <v>8219</v>
      </c>
      <c r="G418" s="9">
        <v>25</v>
      </c>
      <c r="H418" s="9"/>
      <c r="I418" s="9"/>
      <c r="K418" s="9"/>
      <c r="L418" s="25" t="s">
        <v>8221</v>
      </c>
      <c r="M418" s="9">
        <v>1</v>
      </c>
    </row>
    <row r="419" spans="1:13" x14ac:dyDescent="0.35">
      <c r="A419" s="23">
        <v>814</v>
      </c>
      <c r="B419" s="9">
        <v>28</v>
      </c>
      <c r="C419" s="9">
        <v>28</v>
      </c>
      <c r="E419" s="23">
        <v>415</v>
      </c>
      <c r="F419" s="24" t="s">
        <v>8219</v>
      </c>
      <c r="G419" s="9">
        <v>25</v>
      </c>
      <c r="H419" s="9"/>
      <c r="I419" s="9"/>
      <c r="K419" s="9"/>
      <c r="L419" s="25" t="s">
        <v>8221</v>
      </c>
      <c r="M419" s="9">
        <v>1</v>
      </c>
    </row>
    <row r="420" spans="1:13" x14ac:dyDescent="0.35">
      <c r="A420" s="23">
        <v>815</v>
      </c>
      <c r="B420" s="9">
        <v>43</v>
      </c>
      <c r="C420" s="9">
        <v>43</v>
      </c>
      <c r="E420" s="23">
        <v>416</v>
      </c>
      <c r="F420" s="24" t="s">
        <v>8219</v>
      </c>
      <c r="G420" s="9">
        <v>25</v>
      </c>
      <c r="H420" s="9"/>
      <c r="I420" s="9"/>
      <c r="K420" s="9"/>
      <c r="L420" s="25" t="s">
        <v>8221</v>
      </c>
      <c r="M420" s="9">
        <v>1</v>
      </c>
    </row>
    <row r="421" spans="1:13" x14ac:dyDescent="0.35">
      <c r="A421" s="23">
        <v>816</v>
      </c>
      <c r="B421" s="9">
        <v>205</v>
      </c>
      <c r="C421" s="9">
        <v>205</v>
      </c>
      <c r="E421" s="23">
        <v>417</v>
      </c>
      <c r="F421" s="24" t="s">
        <v>8219</v>
      </c>
      <c r="G421" s="9">
        <v>25</v>
      </c>
      <c r="H421" s="9"/>
      <c r="I421" s="9"/>
      <c r="K421" s="9"/>
      <c r="L421" s="25" t="s">
        <v>8221</v>
      </c>
      <c r="M421" s="9">
        <v>1</v>
      </c>
    </row>
    <row r="422" spans="1:13" x14ac:dyDescent="0.35">
      <c r="A422" s="23">
        <v>817</v>
      </c>
      <c r="B422" s="9">
        <v>23</v>
      </c>
      <c r="C422" s="9">
        <v>23</v>
      </c>
      <c r="E422" s="23">
        <v>418</v>
      </c>
      <c r="F422" s="24" t="s">
        <v>8219</v>
      </c>
      <c r="G422" s="9">
        <v>25</v>
      </c>
      <c r="H422" s="9"/>
      <c r="I422" s="9"/>
      <c r="K422" s="9"/>
      <c r="L422" s="25" t="s">
        <v>8221</v>
      </c>
      <c r="M422" s="9">
        <v>1</v>
      </c>
    </row>
    <row r="423" spans="1:13" x14ac:dyDescent="0.35">
      <c r="A423" s="23">
        <v>818</v>
      </c>
      <c r="B423" s="9">
        <v>19</v>
      </c>
      <c r="C423" s="9">
        <v>19</v>
      </c>
      <c r="E423" s="23">
        <v>419</v>
      </c>
      <c r="F423" s="24" t="s">
        <v>8219</v>
      </c>
      <c r="G423" s="9">
        <v>25</v>
      </c>
      <c r="H423" s="9"/>
      <c r="I423" s="9"/>
      <c r="K423" s="9"/>
      <c r="L423" s="25" t="s">
        <v>8221</v>
      </c>
      <c r="M423" s="9">
        <v>1</v>
      </c>
    </row>
    <row r="424" spans="1:13" x14ac:dyDescent="0.35">
      <c r="A424" s="23">
        <v>819</v>
      </c>
      <c r="B424" s="9">
        <v>14</v>
      </c>
      <c r="C424" s="9">
        <v>14</v>
      </c>
      <c r="E424" s="23">
        <v>420</v>
      </c>
      <c r="F424" s="24" t="s">
        <v>8219</v>
      </c>
      <c r="G424" s="9">
        <v>25</v>
      </c>
      <c r="H424" s="9"/>
      <c r="I424" s="9"/>
      <c r="K424" s="9"/>
      <c r="L424" s="25" t="s">
        <v>8221</v>
      </c>
      <c r="M424" s="9">
        <v>1</v>
      </c>
    </row>
    <row r="425" spans="1:13" x14ac:dyDescent="0.35">
      <c r="A425" s="23">
        <v>820</v>
      </c>
      <c r="B425" s="9">
        <v>38</v>
      </c>
      <c r="C425" s="9">
        <v>38</v>
      </c>
      <c r="E425" s="23">
        <v>421</v>
      </c>
      <c r="F425" s="24" t="s">
        <v>8219</v>
      </c>
      <c r="G425" s="9">
        <v>25</v>
      </c>
      <c r="H425" s="9"/>
      <c r="I425" s="9"/>
      <c r="K425" s="9"/>
      <c r="L425" s="25" t="s">
        <v>8221</v>
      </c>
      <c r="M425" s="9">
        <v>1</v>
      </c>
    </row>
    <row r="426" spans="1:13" x14ac:dyDescent="0.35">
      <c r="A426" s="23">
        <v>821</v>
      </c>
      <c r="B426" s="9">
        <v>78</v>
      </c>
      <c r="C426" s="9">
        <v>78</v>
      </c>
      <c r="E426" s="23">
        <v>422</v>
      </c>
      <c r="F426" s="24" t="s">
        <v>8219</v>
      </c>
      <c r="G426" s="9">
        <v>25</v>
      </c>
      <c r="H426" s="9"/>
      <c r="I426" s="9"/>
      <c r="K426" s="9"/>
      <c r="L426" s="25" t="s">
        <v>8221</v>
      </c>
      <c r="M426" s="9">
        <v>1</v>
      </c>
    </row>
    <row r="427" spans="1:13" x14ac:dyDescent="0.35">
      <c r="A427" s="23">
        <v>822</v>
      </c>
      <c r="B427" s="9">
        <v>69</v>
      </c>
      <c r="C427" s="9">
        <v>69</v>
      </c>
      <c r="E427" s="23">
        <v>423</v>
      </c>
      <c r="F427" s="24" t="s">
        <v>8219</v>
      </c>
      <c r="G427" s="9">
        <v>25</v>
      </c>
      <c r="H427" s="9"/>
      <c r="I427" s="9"/>
      <c r="K427" s="9"/>
      <c r="L427" s="25" t="s">
        <v>8221</v>
      </c>
      <c r="M427" s="9">
        <v>1</v>
      </c>
    </row>
    <row r="428" spans="1:13" x14ac:dyDescent="0.35">
      <c r="A428" s="23">
        <v>823</v>
      </c>
      <c r="B428" s="9">
        <v>33</v>
      </c>
      <c r="C428" s="9">
        <v>33</v>
      </c>
      <c r="E428" s="23">
        <v>424</v>
      </c>
      <c r="F428" s="24" t="s">
        <v>8219</v>
      </c>
      <c r="G428" s="9">
        <v>25</v>
      </c>
      <c r="H428" s="9"/>
      <c r="I428" s="9"/>
      <c r="K428" s="9"/>
      <c r="L428" s="25" t="s">
        <v>8221</v>
      </c>
      <c r="M428" s="9">
        <v>1</v>
      </c>
    </row>
    <row r="429" spans="1:13" x14ac:dyDescent="0.35">
      <c r="A429" s="23">
        <v>824</v>
      </c>
      <c r="B429" s="9">
        <v>54</v>
      </c>
      <c r="C429" s="9">
        <v>54</v>
      </c>
      <c r="E429" s="23">
        <v>425</v>
      </c>
      <c r="F429" s="24" t="s">
        <v>8219</v>
      </c>
      <c r="G429" s="9">
        <v>25</v>
      </c>
      <c r="H429" s="9"/>
      <c r="I429" s="9"/>
      <c r="K429" s="9"/>
      <c r="L429" s="25" t="s">
        <v>8221</v>
      </c>
      <c r="M429" s="9">
        <v>1</v>
      </c>
    </row>
    <row r="430" spans="1:13" x14ac:dyDescent="0.35">
      <c r="A430" s="23">
        <v>825</v>
      </c>
      <c r="B430" s="9">
        <v>99</v>
      </c>
      <c r="C430" s="9">
        <v>99</v>
      </c>
      <c r="E430" s="23">
        <v>426</v>
      </c>
      <c r="F430" s="24" t="s">
        <v>8219</v>
      </c>
      <c r="G430" s="9">
        <v>25</v>
      </c>
      <c r="H430" s="9"/>
      <c r="I430" s="9"/>
      <c r="K430" s="9"/>
      <c r="L430" s="25" t="s">
        <v>8221</v>
      </c>
      <c r="M430" s="9">
        <v>1</v>
      </c>
    </row>
    <row r="431" spans="1:13" x14ac:dyDescent="0.35">
      <c r="A431" s="23">
        <v>826</v>
      </c>
      <c r="B431" s="9">
        <v>49</v>
      </c>
      <c r="C431" s="9">
        <v>49</v>
      </c>
      <c r="E431" s="23">
        <v>427</v>
      </c>
      <c r="F431" s="24" t="s">
        <v>8219</v>
      </c>
      <c r="G431" s="9">
        <v>25</v>
      </c>
      <c r="H431" s="9"/>
      <c r="I431" s="9"/>
      <c r="K431" s="9"/>
      <c r="L431" s="25" t="s">
        <v>8221</v>
      </c>
      <c r="M431" s="9">
        <v>1</v>
      </c>
    </row>
    <row r="432" spans="1:13" x14ac:dyDescent="0.35">
      <c r="A432" s="23">
        <v>827</v>
      </c>
      <c r="B432" s="9">
        <v>11</v>
      </c>
      <c r="C432" s="9">
        <v>11</v>
      </c>
      <c r="E432" s="23">
        <v>428</v>
      </c>
      <c r="F432" s="24" t="s">
        <v>8219</v>
      </c>
      <c r="G432" s="9">
        <v>25</v>
      </c>
      <c r="H432" s="9"/>
      <c r="I432" s="9"/>
      <c r="K432" s="9"/>
      <c r="L432" s="25" t="s">
        <v>8221</v>
      </c>
      <c r="M432" s="9">
        <v>1</v>
      </c>
    </row>
    <row r="433" spans="1:13" x14ac:dyDescent="0.35">
      <c r="A433" s="23">
        <v>828</v>
      </c>
      <c r="B433" s="9">
        <v>38</v>
      </c>
      <c r="C433" s="9">
        <v>38</v>
      </c>
      <c r="E433" s="23">
        <v>429</v>
      </c>
      <c r="F433" s="24" t="s">
        <v>8219</v>
      </c>
      <c r="G433" s="9">
        <v>25</v>
      </c>
      <c r="H433" s="9"/>
      <c r="I433" s="9"/>
      <c r="K433" s="9"/>
      <c r="L433" s="25" t="s">
        <v>8221</v>
      </c>
      <c r="M433" s="9">
        <v>1</v>
      </c>
    </row>
    <row r="434" spans="1:13" x14ac:dyDescent="0.35">
      <c r="A434" s="23">
        <v>829</v>
      </c>
      <c r="B434" s="9">
        <v>16</v>
      </c>
      <c r="C434" s="9">
        <v>16</v>
      </c>
      <c r="E434" s="23">
        <v>430</v>
      </c>
      <c r="F434" s="24" t="s">
        <v>8219</v>
      </c>
      <c r="G434" s="9">
        <v>25</v>
      </c>
      <c r="H434" s="9"/>
      <c r="I434" s="9"/>
      <c r="K434" s="9"/>
      <c r="L434" s="25" t="s">
        <v>8221</v>
      </c>
      <c r="M434" s="9">
        <v>1</v>
      </c>
    </row>
    <row r="435" spans="1:13" x14ac:dyDescent="0.35">
      <c r="A435" s="23">
        <v>830</v>
      </c>
      <c r="B435" s="9">
        <v>32</v>
      </c>
      <c r="C435" s="9">
        <v>32</v>
      </c>
      <c r="E435" s="23">
        <v>431</v>
      </c>
      <c r="F435" s="24" t="s">
        <v>8219</v>
      </c>
      <c r="G435" s="9">
        <v>25</v>
      </c>
      <c r="H435" s="9"/>
      <c r="I435" s="9"/>
      <c r="K435" s="9"/>
      <c r="L435" s="25" t="s">
        <v>8221</v>
      </c>
      <c r="M435" s="9">
        <v>1</v>
      </c>
    </row>
    <row r="436" spans="1:13" x14ac:dyDescent="0.35">
      <c r="A436" s="23">
        <v>831</v>
      </c>
      <c r="B436" s="9">
        <v>20</v>
      </c>
      <c r="C436" s="9">
        <v>20</v>
      </c>
      <c r="E436" s="23">
        <v>432</v>
      </c>
      <c r="F436" s="24" t="s">
        <v>8219</v>
      </c>
      <c r="G436" s="9">
        <v>25</v>
      </c>
      <c r="H436" s="9"/>
      <c r="I436" s="9"/>
      <c r="K436" s="9"/>
      <c r="L436" s="25" t="s">
        <v>8221</v>
      </c>
      <c r="M436" s="9">
        <v>1</v>
      </c>
    </row>
    <row r="437" spans="1:13" x14ac:dyDescent="0.35">
      <c r="A437" s="23">
        <v>832</v>
      </c>
      <c r="B437" s="9">
        <v>154</v>
      </c>
      <c r="C437" s="9">
        <v>154</v>
      </c>
      <c r="E437" s="23">
        <v>433</v>
      </c>
      <c r="F437" s="24" t="s">
        <v>8219</v>
      </c>
      <c r="G437" s="9">
        <v>25</v>
      </c>
      <c r="H437" s="9"/>
      <c r="I437" s="9"/>
      <c r="K437" s="9"/>
      <c r="L437" s="25" t="s">
        <v>8221</v>
      </c>
      <c r="M437" s="9">
        <v>1</v>
      </c>
    </row>
    <row r="438" spans="1:13" x14ac:dyDescent="0.35">
      <c r="A438" s="23">
        <v>833</v>
      </c>
      <c r="B438" s="9">
        <v>41</v>
      </c>
      <c r="C438" s="9">
        <v>41</v>
      </c>
      <c r="E438" s="23">
        <v>434</v>
      </c>
      <c r="F438" s="24" t="s">
        <v>8219</v>
      </c>
      <c r="G438" s="9">
        <v>25</v>
      </c>
      <c r="H438" s="9"/>
      <c r="I438" s="9"/>
      <c r="K438" s="9"/>
      <c r="L438" s="25" t="s">
        <v>8221</v>
      </c>
      <c r="M438" s="9">
        <v>1</v>
      </c>
    </row>
    <row r="439" spans="1:13" x14ac:dyDescent="0.35">
      <c r="A439" s="23">
        <v>834</v>
      </c>
      <c r="B439" s="9">
        <v>75</v>
      </c>
      <c r="C439" s="9">
        <v>75</v>
      </c>
      <c r="E439" s="23">
        <v>435</v>
      </c>
      <c r="F439" s="24" t="s">
        <v>8219</v>
      </c>
      <c r="G439" s="9">
        <v>25</v>
      </c>
      <c r="H439" s="9"/>
      <c r="I439" s="9"/>
      <c r="K439" s="9"/>
      <c r="L439" s="25" t="s">
        <v>8221</v>
      </c>
      <c r="M439" s="9">
        <v>1</v>
      </c>
    </row>
    <row r="440" spans="1:13" x14ac:dyDescent="0.35">
      <c r="A440" s="23">
        <v>835</v>
      </c>
      <c r="B440" s="9">
        <v>40</v>
      </c>
      <c r="C440" s="9">
        <v>40</v>
      </c>
      <c r="E440" s="23">
        <v>436</v>
      </c>
      <c r="F440" s="24" t="s">
        <v>8219</v>
      </c>
      <c r="G440" s="9">
        <v>25</v>
      </c>
      <c r="H440" s="9"/>
      <c r="I440" s="9"/>
      <c r="K440" s="9"/>
      <c r="L440" s="25" t="s">
        <v>8221</v>
      </c>
      <c r="M440" s="9">
        <v>1</v>
      </c>
    </row>
    <row r="441" spans="1:13" x14ac:dyDescent="0.35">
      <c r="A441" s="23">
        <v>836</v>
      </c>
      <c r="B441" s="9">
        <v>46</v>
      </c>
      <c r="C441" s="9">
        <v>46</v>
      </c>
      <c r="E441" s="23">
        <v>437</v>
      </c>
      <c r="F441" s="24" t="s">
        <v>8219</v>
      </c>
      <c r="G441" s="9">
        <v>25</v>
      </c>
      <c r="H441" s="9"/>
      <c r="I441" s="9"/>
      <c r="K441" s="9"/>
      <c r="L441" s="25" t="s">
        <v>8221</v>
      </c>
      <c r="M441" s="9">
        <v>1</v>
      </c>
    </row>
    <row r="442" spans="1:13" x14ac:dyDescent="0.35">
      <c r="A442" s="23">
        <v>837</v>
      </c>
      <c r="B442" s="9">
        <v>62</v>
      </c>
      <c r="C442" s="9">
        <v>62</v>
      </c>
      <c r="E442" s="23">
        <v>438</v>
      </c>
      <c r="F442" s="24" t="s">
        <v>8219</v>
      </c>
      <c r="G442" s="9">
        <v>25</v>
      </c>
      <c r="H442" s="9"/>
      <c r="I442" s="9"/>
      <c r="K442" s="9"/>
      <c r="L442" s="25" t="s">
        <v>8221</v>
      </c>
      <c r="M442" s="9">
        <v>1</v>
      </c>
    </row>
    <row r="443" spans="1:13" x14ac:dyDescent="0.35">
      <c r="A443" s="23">
        <v>838</v>
      </c>
      <c r="B443" s="9">
        <v>61</v>
      </c>
      <c r="C443" s="9">
        <v>61</v>
      </c>
      <c r="E443" s="23">
        <v>439</v>
      </c>
      <c r="F443" s="24" t="s">
        <v>8219</v>
      </c>
      <c r="G443" s="9">
        <v>26</v>
      </c>
      <c r="H443" s="9"/>
      <c r="I443" s="9"/>
      <c r="K443" s="9"/>
      <c r="L443" s="25" t="s">
        <v>8221</v>
      </c>
      <c r="M443" s="9">
        <v>1</v>
      </c>
    </row>
    <row r="444" spans="1:13" x14ac:dyDescent="0.35">
      <c r="A444" s="23">
        <v>839</v>
      </c>
      <c r="B444" s="9">
        <v>96</v>
      </c>
      <c r="C444" s="9">
        <v>96</v>
      </c>
      <c r="E444" s="23">
        <v>440</v>
      </c>
      <c r="F444" s="24" t="s">
        <v>8219</v>
      </c>
      <c r="G444" s="9">
        <v>26</v>
      </c>
      <c r="H444" s="9"/>
      <c r="I444" s="9"/>
      <c r="K444" s="9"/>
      <c r="L444" s="25" t="s">
        <v>8221</v>
      </c>
      <c r="M444" s="9">
        <v>1</v>
      </c>
    </row>
    <row r="445" spans="1:13" x14ac:dyDescent="0.35">
      <c r="A445" s="23">
        <v>840</v>
      </c>
      <c r="B445" s="9">
        <v>190</v>
      </c>
      <c r="C445" s="9">
        <v>190</v>
      </c>
      <c r="E445" s="23">
        <v>441</v>
      </c>
      <c r="F445" s="24" t="s">
        <v>8219</v>
      </c>
      <c r="G445" s="9">
        <v>26</v>
      </c>
      <c r="H445" s="9"/>
      <c r="I445" s="9"/>
      <c r="K445" s="9"/>
      <c r="L445" s="25" t="s">
        <v>8221</v>
      </c>
      <c r="M445" s="9">
        <v>1</v>
      </c>
    </row>
    <row r="446" spans="1:13" x14ac:dyDescent="0.35">
      <c r="A446" s="23">
        <v>841</v>
      </c>
      <c r="B446" s="9">
        <v>94</v>
      </c>
      <c r="C446" s="9">
        <v>94</v>
      </c>
      <c r="E446" s="23">
        <v>442</v>
      </c>
      <c r="F446" s="24" t="s">
        <v>8219</v>
      </c>
      <c r="G446" s="9">
        <v>26</v>
      </c>
      <c r="H446" s="9"/>
      <c r="I446" s="9"/>
      <c r="K446" s="9"/>
      <c r="L446" s="25" t="s">
        <v>8221</v>
      </c>
      <c r="M446" s="9">
        <v>1</v>
      </c>
    </row>
    <row r="447" spans="1:13" x14ac:dyDescent="0.35">
      <c r="A447" s="23">
        <v>842</v>
      </c>
      <c r="B447" s="9">
        <v>39</v>
      </c>
      <c r="C447" s="9">
        <v>39</v>
      </c>
      <c r="E447" s="23">
        <v>443</v>
      </c>
      <c r="F447" s="24" t="s">
        <v>8219</v>
      </c>
      <c r="G447" s="9">
        <v>26</v>
      </c>
      <c r="H447" s="9"/>
      <c r="I447" s="9"/>
      <c r="K447" s="9"/>
      <c r="L447" s="25" t="s">
        <v>8221</v>
      </c>
      <c r="M447" s="9">
        <v>1</v>
      </c>
    </row>
    <row r="448" spans="1:13" x14ac:dyDescent="0.35">
      <c r="A448" s="23">
        <v>843</v>
      </c>
      <c r="B448" s="9">
        <v>127</v>
      </c>
      <c r="C448" s="9">
        <v>127</v>
      </c>
      <c r="E448" s="23">
        <v>444</v>
      </c>
      <c r="F448" s="24" t="s">
        <v>8219</v>
      </c>
      <c r="G448" s="9">
        <v>26</v>
      </c>
      <c r="H448" s="9"/>
      <c r="I448" s="9"/>
      <c r="K448" s="9"/>
      <c r="L448" s="25" t="s">
        <v>8221</v>
      </c>
      <c r="M448" s="9">
        <v>1</v>
      </c>
    </row>
    <row r="449" spans="1:13" x14ac:dyDescent="0.35">
      <c r="A449" s="23">
        <v>844</v>
      </c>
      <c r="B449" s="9">
        <v>159</v>
      </c>
      <c r="C449" s="9">
        <v>159</v>
      </c>
      <c r="E449" s="23">
        <v>445</v>
      </c>
      <c r="F449" s="24" t="s">
        <v>8219</v>
      </c>
      <c r="G449" s="9">
        <v>26</v>
      </c>
      <c r="H449" s="9"/>
      <c r="I449" s="9"/>
      <c r="K449" s="9"/>
      <c r="L449" s="25" t="s">
        <v>8221</v>
      </c>
      <c r="M449" s="9">
        <v>1</v>
      </c>
    </row>
    <row r="450" spans="1:13" x14ac:dyDescent="0.35">
      <c r="A450" s="23">
        <v>845</v>
      </c>
      <c r="B450" s="9">
        <v>177</v>
      </c>
      <c r="C450" s="9">
        <v>177</v>
      </c>
      <c r="E450" s="23">
        <v>446</v>
      </c>
      <c r="F450" s="24" t="s">
        <v>8219</v>
      </c>
      <c r="G450" s="9">
        <v>26</v>
      </c>
      <c r="H450" s="9"/>
      <c r="I450" s="9"/>
      <c r="K450" s="9"/>
      <c r="L450" s="25" t="s">
        <v>8221</v>
      </c>
      <c r="M450" s="9">
        <v>1</v>
      </c>
    </row>
    <row r="451" spans="1:13" x14ac:dyDescent="0.35">
      <c r="A451" s="23">
        <v>846</v>
      </c>
      <c r="B451" s="9">
        <v>47</v>
      </c>
      <c r="C451" s="9">
        <v>47</v>
      </c>
      <c r="E451" s="23">
        <v>447</v>
      </c>
      <c r="F451" s="24" t="s">
        <v>8219</v>
      </c>
      <c r="G451" s="9">
        <v>26</v>
      </c>
      <c r="H451" s="9"/>
      <c r="I451" s="9"/>
      <c r="K451" s="9"/>
      <c r="L451" s="25" t="s">
        <v>8221</v>
      </c>
      <c r="M451" s="9">
        <v>1</v>
      </c>
    </row>
    <row r="452" spans="1:13" x14ac:dyDescent="0.35">
      <c r="A452" s="23">
        <v>847</v>
      </c>
      <c r="B452" s="9">
        <v>1</v>
      </c>
      <c r="C452" s="9">
        <v>1</v>
      </c>
      <c r="E452" s="23">
        <v>448</v>
      </c>
      <c r="F452" s="24" t="s">
        <v>8219</v>
      </c>
      <c r="G452" s="9">
        <v>26</v>
      </c>
      <c r="H452" s="9"/>
      <c r="I452" s="9"/>
      <c r="K452" s="9"/>
      <c r="L452" s="25" t="s">
        <v>8221</v>
      </c>
      <c r="M452" s="9">
        <v>1</v>
      </c>
    </row>
    <row r="453" spans="1:13" x14ac:dyDescent="0.35">
      <c r="A453" s="23">
        <v>848</v>
      </c>
      <c r="B453" s="9">
        <v>16</v>
      </c>
      <c r="C453" s="9">
        <v>16</v>
      </c>
      <c r="E453" s="23">
        <v>449</v>
      </c>
      <c r="F453" s="24" t="s">
        <v>8219</v>
      </c>
      <c r="G453" s="9">
        <v>26</v>
      </c>
      <c r="H453" s="9"/>
      <c r="I453" s="9"/>
      <c r="K453" s="9"/>
      <c r="L453" s="25" t="s">
        <v>8221</v>
      </c>
      <c r="M453" s="9">
        <v>1</v>
      </c>
    </row>
    <row r="454" spans="1:13" x14ac:dyDescent="0.35">
      <c r="A454" s="23">
        <v>849</v>
      </c>
      <c r="B454" s="9">
        <v>115</v>
      </c>
      <c r="C454" s="9">
        <v>115</v>
      </c>
      <c r="E454" s="23">
        <v>450</v>
      </c>
      <c r="F454" s="24" t="s">
        <v>8219</v>
      </c>
      <c r="G454" s="9">
        <v>26</v>
      </c>
      <c r="H454" s="9"/>
      <c r="I454" s="9"/>
      <c r="K454" s="9"/>
      <c r="L454" s="25" t="s">
        <v>8221</v>
      </c>
      <c r="M454" s="9">
        <v>1</v>
      </c>
    </row>
    <row r="455" spans="1:13" x14ac:dyDescent="0.35">
      <c r="A455" s="23">
        <v>850</v>
      </c>
      <c r="B455" s="9">
        <v>133</v>
      </c>
      <c r="C455" s="9">
        <v>133</v>
      </c>
      <c r="E455" s="23">
        <v>451</v>
      </c>
      <c r="F455" s="24" t="s">
        <v>8219</v>
      </c>
      <c r="G455" s="9">
        <v>26</v>
      </c>
      <c r="H455" s="9"/>
      <c r="I455" s="9"/>
      <c r="K455" s="9"/>
      <c r="L455" s="25" t="s">
        <v>8221</v>
      </c>
      <c r="M455" s="9">
        <v>1</v>
      </c>
    </row>
    <row r="456" spans="1:13" x14ac:dyDescent="0.35">
      <c r="A456" s="23">
        <v>851</v>
      </c>
      <c r="B456" s="9">
        <v>70</v>
      </c>
      <c r="C456" s="9">
        <v>70</v>
      </c>
      <c r="E456" s="23">
        <v>452</v>
      </c>
      <c r="F456" s="24" t="s">
        <v>8219</v>
      </c>
      <c r="G456" s="9">
        <v>26</v>
      </c>
      <c r="H456" s="9"/>
      <c r="I456" s="9"/>
      <c r="K456" s="9"/>
      <c r="L456" s="25" t="s">
        <v>8221</v>
      </c>
      <c r="M456" s="9">
        <v>1</v>
      </c>
    </row>
    <row r="457" spans="1:13" x14ac:dyDescent="0.35">
      <c r="A457" s="23">
        <v>852</v>
      </c>
      <c r="B457" s="9">
        <v>62</v>
      </c>
      <c r="C457" s="9">
        <v>62</v>
      </c>
      <c r="E457" s="23">
        <v>453</v>
      </c>
      <c r="F457" s="24" t="s">
        <v>8219</v>
      </c>
      <c r="G457" s="9">
        <v>26</v>
      </c>
      <c r="H457" s="9"/>
      <c r="I457" s="9"/>
      <c r="K457" s="9"/>
      <c r="L457" s="25" t="s">
        <v>8221</v>
      </c>
      <c r="M457" s="9">
        <v>1</v>
      </c>
    </row>
    <row r="458" spans="1:13" x14ac:dyDescent="0.35">
      <c r="A458" s="23">
        <v>853</v>
      </c>
      <c r="B458" s="9">
        <v>10</v>
      </c>
      <c r="C458" s="9">
        <v>10</v>
      </c>
      <c r="E458" s="23">
        <v>454</v>
      </c>
      <c r="F458" s="24" t="s">
        <v>8219</v>
      </c>
      <c r="G458" s="9">
        <v>26</v>
      </c>
      <c r="H458" s="9"/>
      <c r="I458" s="9"/>
      <c r="K458" s="9"/>
      <c r="L458" s="25" t="s">
        <v>8221</v>
      </c>
      <c r="M458" s="9">
        <v>1</v>
      </c>
    </row>
    <row r="459" spans="1:13" x14ac:dyDescent="0.35">
      <c r="A459" s="23">
        <v>854</v>
      </c>
      <c r="B459" s="9">
        <v>499</v>
      </c>
      <c r="C459" s="9">
        <v>499</v>
      </c>
      <c r="E459" s="23">
        <v>455</v>
      </c>
      <c r="F459" s="24" t="s">
        <v>8219</v>
      </c>
      <c r="G459" s="9">
        <v>26</v>
      </c>
      <c r="H459" s="9"/>
      <c r="I459" s="9"/>
      <c r="K459" s="9"/>
      <c r="L459" s="25" t="s">
        <v>8221</v>
      </c>
      <c r="M459" s="9">
        <v>1</v>
      </c>
    </row>
    <row r="460" spans="1:13" x14ac:dyDescent="0.35">
      <c r="A460" s="23">
        <v>855</v>
      </c>
      <c r="B460" s="9">
        <v>47</v>
      </c>
      <c r="C460" s="9">
        <v>47</v>
      </c>
      <c r="E460" s="23">
        <v>456</v>
      </c>
      <c r="F460" s="24" t="s">
        <v>8219</v>
      </c>
      <c r="G460" s="9">
        <v>26</v>
      </c>
      <c r="H460" s="9"/>
      <c r="I460" s="9"/>
      <c r="K460" s="9"/>
      <c r="L460" s="25" t="s">
        <v>8221</v>
      </c>
      <c r="M460" s="9">
        <v>1</v>
      </c>
    </row>
    <row r="461" spans="1:13" x14ac:dyDescent="0.35">
      <c r="A461" s="23">
        <v>856</v>
      </c>
      <c r="B461" s="9">
        <v>28</v>
      </c>
      <c r="C461" s="9">
        <v>28</v>
      </c>
      <c r="E461" s="23">
        <v>457</v>
      </c>
      <c r="F461" s="24" t="s">
        <v>8219</v>
      </c>
      <c r="G461" s="9">
        <v>26</v>
      </c>
      <c r="H461" s="9"/>
      <c r="I461" s="9"/>
      <c r="K461" s="9"/>
      <c r="L461" s="25" t="s">
        <v>8221</v>
      </c>
      <c r="M461" s="9">
        <v>1</v>
      </c>
    </row>
    <row r="462" spans="1:13" x14ac:dyDescent="0.35">
      <c r="A462" s="23">
        <v>857</v>
      </c>
      <c r="B462" s="9">
        <v>24</v>
      </c>
      <c r="C462" s="9">
        <v>24</v>
      </c>
      <c r="E462" s="23">
        <v>458</v>
      </c>
      <c r="F462" s="24" t="s">
        <v>8219</v>
      </c>
      <c r="G462" s="9">
        <v>26</v>
      </c>
      <c r="H462" s="9"/>
      <c r="I462" s="9"/>
      <c r="K462" s="9"/>
      <c r="L462" s="25" t="s">
        <v>8221</v>
      </c>
      <c r="M462" s="9">
        <v>1</v>
      </c>
    </row>
    <row r="463" spans="1:13" x14ac:dyDescent="0.35">
      <c r="A463" s="23">
        <v>858</v>
      </c>
      <c r="B463" s="9">
        <v>76</v>
      </c>
      <c r="C463" s="9">
        <v>76</v>
      </c>
      <c r="E463" s="23">
        <v>459</v>
      </c>
      <c r="F463" s="24" t="s">
        <v>8219</v>
      </c>
      <c r="G463" s="9">
        <v>26</v>
      </c>
      <c r="H463" s="9"/>
      <c r="I463" s="9"/>
      <c r="K463" s="9"/>
      <c r="L463" s="25" t="s">
        <v>8221</v>
      </c>
      <c r="M463" s="9">
        <v>1</v>
      </c>
    </row>
    <row r="464" spans="1:13" x14ac:dyDescent="0.35">
      <c r="A464" s="23">
        <v>859</v>
      </c>
      <c r="B464" s="9">
        <v>98</v>
      </c>
      <c r="C464" s="9">
        <v>98</v>
      </c>
      <c r="E464" s="23">
        <v>460</v>
      </c>
      <c r="F464" s="24" t="s">
        <v>8219</v>
      </c>
      <c r="G464" s="9">
        <v>26</v>
      </c>
      <c r="H464" s="9"/>
      <c r="I464" s="9"/>
      <c r="K464" s="9"/>
      <c r="L464" s="25" t="s">
        <v>8221</v>
      </c>
      <c r="M464" s="9">
        <v>1</v>
      </c>
    </row>
    <row r="465" spans="1:13" x14ac:dyDescent="0.35">
      <c r="A465" s="23">
        <v>1020</v>
      </c>
      <c r="B465" s="9">
        <v>30</v>
      </c>
      <c r="C465" s="9">
        <v>30</v>
      </c>
      <c r="E465" s="23">
        <v>461</v>
      </c>
      <c r="F465" s="24" t="s">
        <v>8219</v>
      </c>
      <c r="G465" s="9">
        <v>26</v>
      </c>
      <c r="H465" s="9"/>
      <c r="I465" s="9"/>
      <c r="K465" s="9"/>
      <c r="L465" s="25" t="s">
        <v>8221</v>
      </c>
      <c r="M465" s="9">
        <v>1</v>
      </c>
    </row>
    <row r="466" spans="1:13" x14ac:dyDescent="0.35">
      <c r="A466" s="23">
        <v>1021</v>
      </c>
      <c r="B466" s="9">
        <v>478</v>
      </c>
      <c r="C466" s="9">
        <v>478</v>
      </c>
      <c r="E466" s="23">
        <v>462</v>
      </c>
      <c r="F466" s="24" t="s">
        <v>8219</v>
      </c>
      <c r="G466" s="9">
        <v>26</v>
      </c>
      <c r="H466" s="9"/>
      <c r="I466" s="9"/>
      <c r="K466" s="9"/>
      <c r="L466" s="25" t="s">
        <v>8221</v>
      </c>
      <c r="M466" s="9">
        <v>1</v>
      </c>
    </row>
    <row r="467" spans="1:13" x14ac:dyDescent="0.35">
      <c r="A467" s="23">
        <v>1022</v>
      </c>
      <c r="B467" s="9">
        <v>74</v>
      </c>
      <c r="C467" s="9">
        <v>74</v>
      </c>
      <c r="E467" s="23">
        <v>463</v>
      </c>
      <c r="F467" s="24" t="s">
        <v>8219</v>
      </c>
      <c r="G467" s="9">
        <v>26</v>
      </c>
      <c r="H467" s="9"/>
      <c r="I467" s="9"/>
      <c r="K467" s="9"/>
      <c r="L467" s="25" t="s">
        <v>8221</v>
      </c>
      <c r="M467" s="9">
        <v>1</v>
      </c>
    </row>
    <row r="468" spans="1:13" x14ac:dyDescent="0.35">
      <c r="A468" s="23">
        <v>1023</v>
      </c>
      <c r="B468" s="9">
        <v>131</v>
      </c>
      <c r="C468" s="9">
        <v>131</v>
      </c>
      <c r="E468" s="23">
        <v>464</v>
      </c>
      <c r="F468" s="24" t="s">
        <v>8219</v>
      </c>
      <c r="G468" s="9">
        <v>26</v>
      </c>
      <c r="H468" s="9"/>
      <c r="I468" s="9"/>
      <c r="K468" s="9"/>
      <c r="L468" s="25" t="s">
        <v>8221</v>
      </c>
      <c r="M468" s="9">
        <v>1</v>
      </c>
    </row>
    <row r="469" spans="1:13" x14ac:dyDescent="0.35">
      <c r="A469" s="23">
        <v>1024</v>
      </c>
      <c r="B469" s="9">
        <v>61</v>
      </c>
      <c r="C469" s="9">
        <v>61</v>
      </c>
      <c r="E469" s="23">
        <v>465</v>
      </c>
      <c r="F469" s="24" t="s">
        <v>8219</v>
      </c>
      <c r="G469" s="9">
        <v>26</v>
      </c>
      <c r="H469" s="9"/>
      <c r="I469" s="9"/>
      <c r="K469" s="9"/>
      <c r="L469" s="25" t="s">
        <v>8221</v>
      </c>
      <c r="M469" s="9">
        <v>1</v>
      </c>
    </row>
    <row r="470" spans="1:13" x14ac:dyDescent="0.35">
      <c r="A470" s="23">
        <v>1025</v>
      </c>
      <c r="B470" s="9">
        <v>1071</v>
      </c>
      <c r="C470" s="9">
        <v>1071</v>
      </c>
      <c r="E470" s="23">
        <v>466</v>
      </c>
      <c r="F470" s="24" t="s">
        <v>8219</v>
      </c>
      <c r="G470" s="9">
        <v>26</v>
      </c>
      <c r="H470" s="9"/>
      <c r="I470" s="9"/>
      <c r="K470" s="9"/>
      <c r="L470" s="25" t="s">
        <v>8221</v>
      </c>
      <c r="M470" s="9">
        <v>1</v>
      </c>
    </row>
    <row r="471" spans="1:13" x14ac:dyDescent="0.35">
      <c r="A471" s="23">
        <v>1026</v>
      </c>
      <c r="B471" s="9">
        <v>122</v>
      </c>
      <c r="C471" s="9">
        <v>122</v>
      </c>
      <c r="E471" s="23">
        <v>467</v>
      </c>
      <c r="F471" s="24" t="s">
        <v>8219</v>
      </c>
      <c r="G471" s="9">
        <v>27</v>
      </c>
      <c r="H471" s="9"/>
      <c r="I471" s="9"/>
      <c r="K471" s="9"/>
      <c r="L471" s="25" t="s">
        <v>8221</v>
      </c>
      <c r="M471" s="9">
        <v>1</v>
      </c>
    </row>
    <row r="472" spans="1:13" x14ac:dyDescent="0.35">
      <c r="A472" s="23">
        <v>1027</v>
      </c>
      <c r="B472" s="9">
        <v>111</v>
      </c>
      <c r="C472" s="9">
        <v>111</v>
      </c>
      <c r="E472" s="23">
        <v>468</v>
      </c>
      <c r="F472" s="24" t="s">
        <v>8219</v>
      </c>
      <c r="G472" s="9">
        <v>27</v>
      </c>
      <c r="H472" s="9"/>
      <c r="I472" s="9"/>
      <c r="K472" s="9"/>
      <c r="L472" s="25" t="s">
        <v>8221</v>
      </c>
      <c r="M472" s="9">
        <v>1</v>
      </c>
    </row>
    <row r="473" spans="1:13" x14ac:dyDescent="0.35">
      <c r="A473" s="23">
        <v>1028</v>
      </c>
      <c r="B473" s="9">
        <v>255</v>
      </c>
      <c r="C473" s="9">
        <v>255</v>
      </c>
      <c r="E473" s="23">
        <v>469</v>
      </c>
      <c r="F473" s="24" t="s">
        <v>8219</v>
      </c>
      <c r="G473" s="9">
        <v>27</v>
      </c>
      <c r="H473" s="9"/>
      <c r="I473" s="9"/>
      <c r="K473" s="9"/>
      <c r="L473" s="25" t="s">
        <v>8221</v>
      </c>
      <c r="M473" s="9">
        <v>1</v>
      </c>
    </row>
    <row r="474" spans="1:13" x14ac:dyDescent="0.35">
      <c r="A474" s="23">
        <v>1029</v>
      </c>
      <c r="B474" s="9">
        <v>141</v>
      </c>
      <c r="C474" s="9">
        <v>141</v>
      </c>
      <c r="E474" s="23">
        <v>470</v>
      </c>
      <c r="F474" s="24" t="s">
        <v>8219</v>
      </c>
      <c r="G474" s="9">
        <v>27</v>
      </c>
      <c r="H474" s="9"/>
      <c r="I474" s="9"/>
      <c r="K474" s="9"/>
      <c r="L474" s="25" t="s">
        <v>8221</v>
      </c>
      <c r="M474" s="9">
        <v>1</v>
      </c>
    </row>
    <row r="475" spans="1:13" x14ac:dyDescent="0.35">
      <c r="A475" s="23">
        <v>1030</v>
      </c>
      <c r="B475" s="9">
        <v>159</v>
      </c>
      <c r="C475" s="9">
        <v>159</v>
      </c>
      <c r="E475" s="23">
        <v>471</v>
      </c>
      <c r="F475" s="24" t="s">
        <v>8219</v>
      </c>
      <c r="G475" s="9">
        <v>27</v>
      </c>
      <c r="H475" s="9"/>
      <c r="I475" s="9"/>
      <c r="K475" s="9"/>
      <c r="L475" s="25" t="s">
        <v>8221</v>
      </c>
      <c r="M475" s="9">
        <v>1</v>
      </c>
    </row>
    <row r="476" spans="1:13" x14ac:dyDescent="0.35">
      <c r="A476" s="23">
        <v>1031</v>
      </c>
      <c r="B476" s="9">
        <v>99</v>
      </c>
      <c r="C476" s="9">
        <v>99</v>
      </c>
      <c r="E476" s="23">
        <v>472</v>
      </c>
      <c r="F476" s="24" t="s">
        <v>8219</v>
      </c>
      <c r="G476" s="9">
        <v>27</v>
      </c>
      <c r="H476" s="9"/>
      <c r="I476" s="9"/>
      <c r="K476" s="9"/>
      <c r="L476" s="25" t="s">
        <v>8221</v>
      </c>
      <c r="M476" s="9">
        <v>1</v>
      </c>
    </row>
    <row r="477" spans="1:13" x14ac:dyDescent="0.35">
      <c r="A477" s="23">
        <v>1032</v>
      </c>
      <c r="B477" s="9">
        <v>96</v>
      </c>
      <c r="C477" s="9">
        <v>96</v>
      </c>
      <c r="E477" s="23">
        <v>473</v>
      </c>
      <c r="F477" s="24" t="s">
        <v>8219</v>
      </c>
      <c r="G477" s="9">
        <v>27</v>
      </c>
      <c r="H477" s="9"/>
      <c r="I477" s="9"/>
      <c r="K477" s="9"/>
      <c r="L477" s="25" t="s">
        <v>8221</v>
      </c>
      <c r="M477" s="9">
        <v>1</v>
      </c>
    </row>
    <row r="478" spans="1:13" x14ac:dyDescent="0.35">
      <c r="A478" s="23">
        <v>1033</v>
      </c>
      <c r="B478" s="9">
        <v>27</v>
      </c>
      <c r="C478" s="9">
        <v>27</v>
      </c>
      <c r="E478" s="23">
        <v>474</v>
      </c>
      <c r="F478" s="24" t="s">
        <v>8219</v>
      </c>
      <c r="G478" s="9">
        <v>27</v>
      </c>
      <c r="H478" s="9"/>
      <c r="I478" s="9"/>
      <c r="K478" s="9"/>
      <c r="L478" s="25" t="s">
        <v>8221</v>
      </c>
      <c r="M478" s="9">
        <v>1</v>
      </c>
    </row>
    <row r="479" spans="1:13" x14ac:dyDescent="0.35">
      <c r="A479" s="23">
        <v>1034</v>
      </c>
      <c r="B479" s="9">
        <v>166</v>
      </c>
      <c r="C479" s="9">
        <v>166</v>
      </c>
      <c r="E479" s="23">
        <v>475</v>
      </c>
      <c r="F479" s="24" t="s">
        <v>8219</v>
      </c>
      <c r="G479" s="9">
        <v>27</v>
      </c>
      <c r="H479" s="9"/>
      <c r="I479" s="9"/>
      <c r="K479" s="9"/>
      <c r="L479" s="25" t="s">
        <v>8221</v>
      </c>
      <c r="M479" s="9">
        <v>1</v>
      </c>
    </row>
    <row r="480" spans="1:13" x14ac:dyDescent="0.35">
      <c r="A480" s="23">
        <v>1035</v>
      </c>
      <c r="B480" s="9">
        <v>76</v>
      </c>
      <c r="C480" s="9">
        <v>76</v>
      </c>
      <c r="E480" s="23">
        <v>476</v>
      </c>
      <c r="F480" s="24" t="s">
        <v>8219</v>
      </c>
      <c r="G480" s="9">
        <v>27</v>
      </c>
      <c r="H480" s="9"/>
      <c r="I480" s="9"/>
      <c r="K480" s="9"/>
      <c r="L480" s="25" t="s">
        <v>8221</v>
      </c>
      <c r="M480" s="9">
        <v>1</v>
      </c>
    </row>
    <row r="481" spans="1:13" x14ac:dyDescent="0.35">
      <c r="A481" s="23">
        <v>1036</v>
      </c>
      <c r="B481" s="9">
        <v>211</v>
      </c>
      <c r="C481" s="9">
        <v>211</v>
      </c>
      <c r="E481" s="23">
        <v>477</v>
      </c>
      <c r="F481" s="24" t="s">
        <v>8219</v>
      </c>
      <c r="G481" s="9">
        <v>27</v>
      </c>
      <c r="H481" s="9"/>
      <c r="I481" s="9"/>
      <c r="K481" s="9"/>
      <c r="L481" s="25" t="s">
        <v>8221</v>
      </c>
      <c r="M481" s="9">
        <v>1</v>
      </c>
    </row>
    <row r="482" spans="1:13" x14ac:dyDescent="0.35">
      <c r="A482" s="23">
        <v>1037</v>
      </c>
      <c r="B482" s="9">
        <v>21</v>
      </c>
      <c r="C482" s="9">
        <v>21</v>
      </c>
      <c r="E482" s="23">
        <v>478</v>
      </c>
      <c r="F482" s="24" t="s">
        <v>8219</v>
      </c>
      <c r="G482" s="9">
        <v>27</v>
      </c>
      <c r="H482" s="9"/>
      <c r="I482" s="9"/>
      <c r="K482" s="9"/>
      <c r="L482" s="25" t="s">
        <v>8221</v>
      </c>
      <c r="M482" s="9">
        <v>1</v>
      </c>
    </row>
    <row r="483" spans="1:13" x14ac:dyDescent="0.35">
      <c r="A483" s="23">
        <v>1038</v>
      </c>
      <c r="B483" s="9">
        <v>61</v>
      </c>
      <c r="C483" s="9">
        <v>61</v>
      </c>
      <c r="E483" s="23">
        <v>479</v>
      </c>
      <c r="F483" s="24" t="s">
        <v>8219</v>
      </c>
      <c r="G483" s="9">
        <v>27</v>
      </c>
      <c r="H483" s="9"/>
      <c r="I483" s="9"/>
      <c r="K483" s="9"/>
      <c r="L483" s="25" t="s">
        <v>8221</v>
      </c>
      <c r="M483" s="9">
        <v>1</v>
      </c>
    </row>
    <row r="484" spans="1:13" x14ac:dyDescent="0.35">
      <c r="A484" s="23">
        <v>1039</v>
      </c>
      <c r="B484" s="9">
        <v>30</v>
      </c>
      <c r="C484" s="9">
        <v>30</v>
      </c>
      <c r="E484" s="23">
        <v>480</v>
      </c>
      <c r="F484" s="24" t="s">
        <v>8219</v>
      </c>
      <c r="G484" s="9">
        <v>27</v>
      </c>
      <c r="H484" s="9"/>
      <c r="I484" s="9"/>
      <c r="K484" s="9"/>
      <c r="L484" s="25" t="s">
        <v>8221</v>
      </c>
      <c r="M484" s="9">
        <v>1</v>
      </c>
    </row>
    <row r="485" spans="1:13" x14ac:dyDescent="0.35">
      <c r="A485" s="23">
        <v>1184</v>
      </c>
      <c r="B485" s="9">
        <v>375</v>
      </c>
      <c r="C485" s="9">
        <v>375</v>
      </c>
      <c r="E485" s="23">
        <v>481</v>
      </c>
      <c r="F485" s="24" t="s">
        <v>8219</v>
      </c>
      <c r="G485" s="9">
        <v>27</v>
      </c>
      <c r="H485" s="9"/>
      <c r="I485" s="9"/>
      <c r="K485" s="9"/>
      <c r="L485" s="25" t="s">
        <v>8221</v>
      </c>
      <c r="M485" s="9">
        <v>1</v>
      </c>
    </row>
    <row r="486" spans="1:13" x14ac:dyDescent="0.35">
      <c r="A486" s="23">
        <v>1185</v>
      </c>
      <c r="B486" s="9">
        <v>111</v>
      </c>
      <c r="C486" s="9">
        <v>111</v>
      </c>
      <c r="E486" s="23">
        <v>482</v>
      </c>
      <c r="F486" s="24" t="s">
        <v>8219</v>
      </c>
      <c r="G486" s="9">
        <v>27</v>
      </c>
      <c r="H486" s="9"/>
      <c r="I486" s="9"/>
      <c r="K486" s="9"/>
      <c r="L486" s="25" t="s">
        <v>8221</v>
      </c>
      <c r="M486" s="9">
        <v>1</v>
      </c>
    </row>
    <row r="487" spans="1:13" x14ac:dyDescent="0.35">
      <c r="A487" s="23">
        <v>1186</v>
      </c>
      <c r="B487" s="9">
        <v>123</v>
      </c>
      <c r="C487" s="9">
        <v>123</v>
      </c>
      <c r="E487" s="23">
        <v>483</v>
      </c>
      <c r="F487" s="24" t="s">
        <v>8219</v>
      </c>
      <c r="G487" s="9">
        <v>27</v>
      </c>
      <c r="H487" s="9"/>
      <c r="I487" s="9"/>
      <c r="K487" s="9"/>
      <c r="L487" s="25" t="s">
        <v>8221</v>
      </c>
      <c r="M487" s="9">
        <v>1</v>
      </c>
    </row>
    <row r="488" spans="1:13" x14ac:dyDescent="0.35">
      <c r="A488" s="23">
        <v>1187</v>
      </c>
      <c r="B488" s="9">
        <v>70</v>
      </c>
      <c r="C488" s="9">
        <v>70</v>
      </c>
      <c r="E488" s="23">
        <v>484</v>
      </c>
      <c r="F488" s="24" t="s">
        <v>8219</v>
      </c>
      <c r="G488" s="9">
        <v>27</v>
      </c>
      <c r="H488" s="9"/>
      <c r="I488" s="9"/>
      <c r="K488" s="9"/>
      <c r="L488" s="25" t="s">
        <v>8221</v>
      </c>
      <c r="M488" s="9">
        <v>1</v>
      </c>
    </row>
    <row r="489" spans="1:13" x14ac:dyDescent="0.35">
      <c r="A489" s="23">
        <v>1188</v>
      </c>
      <c r="B489" s="9">
        <v>85</v>
      </c>
      <c r="C489" s="9">
        <v>85</v>
      </c>
      <c r="E489" s="23">
        <v>485</v>
      </c>
      <c r="F489" s="24" t="s">
        <v>8219</v>
      </c>
      <c r="G489" s="9">
        <v>27</v>
      </c>
      <c r="H489" s="9"/>
      <c r="I489" s="9"/>
      <c r="K489" s="9"/>
      <c r="L489" s="25" t="s">
        <v>8221</v>
      </c>
      <c r="M489" s="9">
        <v>1</v>
      </c>
    </row>
    <row r="490" spans="1:13" x14ac:dyDescent="0.35">
      <c r="A490" s="23">
        <v>1189</v>
      </c>
      <c r="B490" s="9">
        <v>86</v>
      </c>
      <c r="C490" s="9">
        <v>86</v>
      </c>
      <c r="E490" s="23">
        <v>486</v>
      </c>
      <c r="F490" s="24" t="s">
        <v>8219</v>
      </c>
      <c r="G490" s="9">
        <v>27</v>
      </c>
      <c r="H490" s="9"/>
      <c r="I490" s="9"/>
      <c r="K490" s="9"/>
      <c r="L490" s="25" t="s">
        <v>8221</v>
      </c>
      <c r="M490" s="9">
        <v>1</v>
      </c>
    </row>
    <row r="491" spans="1:13" x14ac:dyDescent="0.35">
      <c r="A491" s="23">
        <v>1190</v>
      </c>
      <c r="B491" s="9">
        <v>13</v>
      </c>
      <c r="C491" s="9">
        <v>13</v>
      </c>
      <c r="E491" s="23">
        <v>487</v>
      </c>
      <c r="F491" s="24" t="s">
        <v>8219</v>
      </c>
      <c r="G491" s="9">
        <v>27</v>
      </c>
      <c r="H491" s="9"/>
      <c r="I491" s="9"/>
      <c r="K491" s="9"/>
      <c r="L491" s="25" t="s">
        <v>8221</v>
      </c>
      <c r="M491" s="9">
        <v>1</v>
      </c>
    </row>
    <row r="492" spans="1:13" x14ac:dyDescent="0.35">
      <c r="A492" s="23">
        <v>1191</v>
      </c>
      <c r="B492" s="9">
        <v>33</v>
      </c>
      <c r="C492" s="9">
        <v>33</v>
      </c>
      <c r="E492" s="23">
        <v>488</v>
      </c>
      <c r="F492" s="24" t="s">
        <v>8219</v>
      </c>
      <c r="G492" s="9">
        <v>27</v>
      </c>
      <c r="H492" s="9"/>
      <c r="I492" s="9"/>
      <c r="K492" s="9"/>
      <c r="L492" s="25" t="s">
        <v>8221</v>
      </c>
      <c r="M492" s="9">
        <v>1</v>
      </c>
    </row>
    <row r="493" spans="1:13" x14ac:dyDescent="0.35">
      <c r="A493" s="23">
        <v>1192</v>
      </c>
      <c r="B493" s="9">
        <v>15</v>
      </c>
      <c r="C493" s="9">
        <v>15</v>
      </c>
      <c r="E493" s="23">
        <v>489</v>
      </c>
      <c r="F493" s="24" t="s">
        <v>8219</v>
      </c>
      <c r="G493" s="9">
        <v>27</v>
      </c>
      <c r="H493" s="9"/>
      <c r="I493" s="9"/>
      <c r="K493" s="9"/>
      <c r="L493" s="25" t="s">
        <v>8221</v>
      </c>
      <c r="M493" s="9">
        <v>1</v>
      </c>
    </row>
    <row r="494" spans="1:13" x14ac:dyDescent="0.35">
      <c r="A494" s="23">
        <v>1193</v>
      </c>
      <c r="B494" s="9">
        <v>273</v>
      </c>
      <c r="C494" s="9">
        <v>273</v>
      </c>
      <c r="E494" s="23">
        <v>490</v>
      </c>
      <c r="F494" s="24" t="s">
        <v>8219</v>
      </c>
      <c r="G494" s="9">
        <v>27</v>
      </c>
      <c r="H494" s="9"/>
      <c r="I494" s="9"/>
      <c r="K494" s="9"/>
      <c r="L494" s="25" t="s">
        <v>8221</v>
      </c>
      <c r="M494" s="9">
        <v>1</v>
      </c>
    </row>
    <row r="495" spans="1:13" x14ac:dyDescent="0.35">
      <c r="A495" s="23">
        <v>1194</v>
      </c>
      <c r="B495" s="9">
        <v>714</v>
      </c>
      <c r="C495" s="9">
        <v>714</v>
      </c>
      <c r="E495" s="23">
        <v>491</v>
      </c>
      <c r="F495" s="24" t="s">
        <v>8219</v>
      </c>
      <c r="G495" s="9">
        <v>27</v>
      </c>
      <c r="H495" s="9"/>
      <c r="I495" s="9"/>
      <c r="K495" s="9"/>
      <c r="L495" s="25" t="s">
        <v>8221</v>
      </c>
      <c r="M495" s="9">
        <v>1</v>
      </c>
    </row>
    <row r="496" spans="1:13" x14ac:dyDescent="0.35">
      <c r="A496" s="23">
        <v>1195</v>
      </c>
      <c r="B496" s="9">
        <v>170</v>
      </c>
      <c r="C496" s="9">
        <v>170</v>
      </c>
      <c r="E496" s="23">
        <v>492</v>
      </c>
      <c r="F496" s="24" t="s">
        <v>8219</v>
      </c>
      <c r="G496" s="9">
        <v>27</v>
      </c>
      <c r="H496" s="9"/>
      <c r="I496" s="9"/>
      <c r="K496" s="9"/>
      <c r="L496" s="25" t="s">
        <v>8221</v>
      </c>
      <c r="M496" s="9">
        <v>1</v>
      </c>
    </row>
    <row r="497" spans="1:13" x14ac:dyDescent="0.35">
      <c r="A497" s="23">
        <v>1196</v>
      </c>
      <c r="B497" s="9">
        <v>512</v>
      </c>
      <c r="C497" s="9">
        <v>512</v>
      </c>
      <c r="E497" s="23">
        <v>493</v>
      </c>
      <c r="F497" s="24" t="s">
        <v>8219</v>
      </c>
      <c r="G497" s="9">
        <v>27</v>
      </c>
      <c r="H497" s="9"/>
      <c r="I497" s="9"/>
      <c r="K497" s="9"/>
      <c r="L497" s="25" t="s">
        <v>8221</v>
      </c>
      <c r="M497" s="9">
        <v>2</v>
      </c>
    </row>
    <row r="498" spans="1:13" x14ac:dyDescent="0.35">
      <c r="A498" s="23">
        <v>1197</v>
      </c>
      <c r="B498" s="9">
        <v>314</v>
      </c>
      <c r="C498" s="9">
        <v>314</v>
      </c>
      <c r="E498" s="23">
        <v>494</v>
      </c>
      <c r="F498" s="24" t="s">
        <v>8219</v>
      </c>
      <c r="G498" s="9">
        <v>27</v>
      </c>
      <c r="H498" s="9"/>
      <c r="I498" s="9"/>
      <c r="K498" s="9"/>
      <c r="L498" s="25" t="s">
        <v>8221</v>
      </c>
      <c r="M498" s="9">
        <v>2</v>
      </c>
    </row>
    <row r="499" spans="1:13" x14ac:dyDescent="0.35">
      <c r="A499" s="23">
        <v>1198</v>
      </c>
      <c r="B499" s="9">
        <v>167</v>
      </c>
      <c r="C499" s="9">
        <v>167</v>
      </c>
      <c r="E499" s="23">
        <v>495</v>
      </c>
      <c r="F499" s="24" t="s">
        <v>8219</v>
      </c>
      <c r="G499" s="9">
        <v>27</v>
      </c>
      <c r="H499" s="9"/>
      <c r="I499" s="9"/>
      <c r="K499" s="9"/>
      <c r="L499" s="25" t="s">
        <v>8221</v>
      </c>
      <c r="M499" s="9">
        <v>2</v>
      </c>
    </row>
    <row r="500" spans="1:13" x14ac:dyDescent="0.35">
      <c r="A500" s="23">
        <v>1199</v>
      </c>
      <c r="B500" s="9">
        <v>9</v>
      </c>
      <c r="C500" s="9">
        <v>9</v>
      </c>
      <c r="E500" s="23">
        <v>496</v>
      </c>
      <c r="F500" s="24" t="s">
        <v>8219</v>
      </c>
      <c r="G500" s="9">
        <v>27</v>
      </c>
      <c r="H500" s="9"/>
      <c r="I500" s="9"/>
      <c r="K500" s="9"/>
      <c r="L500" s="25" t="s">
        <v>8221</v>
      </c>
      <c r="M500" s="9">
        <v>2</v>
      </c>
    </row>
    <row r="501" spans="1:13" x14ac:dyDescent="0.35">
      <c r="A501" s="23">
        <v>1200</v>
      </c>
      <c r="B501" s="9">
        <v>103</v>
      </c>
      <c r="C501" s="9">
        <v>103</v>
      </c>
      <c r="E501" s="23">
        <v>497</v>
      </c>
      <c r="F501" s="24" t="s">
        <v>8219</v>
      </c>
      <c r="G501" s="9">
        <v>27</v>
      </c>
      <c r="H501" s="9"/>
      <c r="I501" s="9"/>
      <c r="K501" s="9"/>
      <c r="L501" s="25" t="s">
        <v>8221</v>
      </c>
      <c r="M501" s="9">
        <v>2</v>
      </c>
    </row>
    <row r="502" spans="1:13" x14ac:dyDescent="0.35">
      <c r="A502" s="23">
        <v>1201</v>
      </c>
      <c r="B502" s="9">
        <v>111</v>
      </c>
      <c r="C502" s="9">
        <v>111</v>
      </c>
      <c r="E502" s="23">
        <v>498</v>
      </c>
      <c r="F502" s="24" t="s">
        <v>8219</v>
      </c>
      <c r="G502" s="9">
        <v>27</v>
      </c>
      <c r="H502" s="9"/>
      <c r="I502" s="9"/>
      <c r="K502" s="9"/>
      <c r="L502" s="25" t="s">
        <v>8221</v>
      </c>
      <c r="M502" s="9">
        <v>2</v>
      </c>
    </row>
    <row r="503" spans="1:13" x14ac:dyDescent="0.35">
      <c r="A503" s="23">
        <v>1202</v>
      </c>
      <c r="B503" s="9">
        <v>271</v>
      </c>
      <c r="C503" s="9">
        <v>271</v>
      </c>
      <c r="E503" s="23">
        <v>499</v>
      </c>
      <c r="F503" s="24" t="s">
        <v>8219</v>
      </c>
      <c r="G503" s="9">
        <v>27</v>
      </c>
      <c r="H503" s="9"/>
      <c r="I503" s="9"/>
      <c r="K503" s="9"/>
      <c r="L503" s="25" t="s">
        <v>8221</v>
      </c>
      <c r="M503" s="9">
        <v>2</v>
      </c>
    </row>
    <row r="504" spans="1:13" x14ac:dyDescent="0.35">
      <c r="A504" s="23">
        <v>1203</v>
      </c>
      <c r="B504" s="9">
        <v>101</v>
      </c>
      <c r="C504" s="9">
        <v>101</v>
      </c>
      <c r="E504" s="23">
        <v>500</v>
      </c>
      <c r="F504" s="24" t="s">
        <v>8219</v>
      </c>
      <c r="G504" s="9">
        <v>27</v>
      </c>
      <c r="H504" s="9"/>
      <c r="I504" s="9"/>
      <c r="K504" s="9"/>
      <c r="L504" s="25" t="s">
        <v>8221</v>
      </c>
      <c r="M504" s="9">
        <v>2</v>
      </c>
    </row>
    <row r="505" spans="1:13" x14ac:dyDescent="0.35">
      <c r="A505" s="23">
        <v>1204</v>
      </c>
      <c r="B505" s="9">
        <v>57</v>
      </c>
      <c r="C505" s="9">
        <v>57</v>
      </c>
      <c r="E505" s="23">
        <v>501</v>
      </c>
      <c r="F505" s="24" t="s">
        <v>8219</v>
      </c>
      <c r="G505" s="9">
        <v>27</v>
      </c>
      <c r="H505" s="9"/>
      <c r="I505" s="9"/>
      <c r="K505" s="9"/>
      <c r="L505" s="25" t="s">
        <v>8221</v>
      </c>
      <c r="M505" s="9">
        <v>2</v>
      </c>
    </row>
    <row r="506" spans="1:13" x14ac:dyDescent="0.35">
      <c r="A506" s="23">
        <v>1205</v>
      </c>
      <c r="B506" s="9">
        <v>62</v>
      </c>
      <c r="C506" s="9">
        <v>62</v>
      </c>
      <c r="E506" s="23">
        <v>502</v>
      </c>
      <c r="F506" s="24" t="s">
        <v>8219</v>
      </c>
      <c r="G506" s="9">
        <v>27</v>
      </c>
      <c r="H506" s="9"/>
      <c r="I506" s="9"/>
      <c r="K506" s="9"/>
      <c r="L506" s="25" t="s">
        <v>8221</v>
      </c>
      <c r="M506" s="9">
        <v>2</v>
      </c>
    </row>
    <row r="507" spans="1:13" x14ac:dyDescent="0.35">
      <c r="A507" s="23">
        <v>1206</v>
      </c>
      <c r="B507" s="9">
        <v>32</v>
      </c>
      <c r="C507" s="9">
        <v>32</v>
      </c>
      <c r="E507" s="23">
        <v>503</v>
      </c>
      <c r="F507" s="24" t="s">
        <v>8219</v>
      </c>
      <c r="G507" s="9">
        <v>27</v>
      </c>
      <c r="H507" s="9"/>
      <c r="I507" s="9"/>
      <c r="K507" s="9"/>
      <c r="L507" s="25" t="s">
        <v>8221</v>
      </c>
      <c r="M507" s="9">
        <v>2</v>
      </c>
    </row>
    <row r="508" spans="1:13" x14ac:dyDescent="0.35">
      <c r="A508" s="23">
        <v>1207</v>
      </c>
      <c r="B508" s="9">
        <v>141</v>
      </c>
      <c r="C508" s="9">
        <v>141</v>
      </c>
      <c r="E508" s="23">
        <v>504</v>
      </c>
      <c r="F508" s="24" t="s">
        <v>8219</v>
      </c>
      <c r="G508" s="9">
        <v>28</v>
      </c>
      <c r="H508" s="9"/>
      <c r="I508" s="9"/>
      <c r="K508" s="9"/>
      <c r="L508" s="25" t="s">
        <v>8221</v>
      </c>
      <c r="M508" s="9">
        <v>2</v>
      </c>
    </row>
    <row r="509" spans="1:13" x14ac:dyDescent="0.35">
      <c r="A509" s="23">
        <v>1208</v>
      </c>
      <c r="B509" s="9">
        <v>75</v>
      </c>
      <c r="C509" s="9">
        <v>75</v>
      </c>
      <c r="E509" s="23">
        <v>505</v>
      </c>
      <c r="F509" s="24" t="s">
        <v>8219</v>
      </c>
      <c r="G509" s="9">
        <v>28</v>
      </c>
      <c r="H509" s="9"/>
      <c r="I509" s="9"/>
      <c r="K509" s="9"/>
      <c r="L509" s="25" t="s">
        <v>8221</v>
      </c>
      <c r="M509" s="9">
        <v>2</v>
      </c>
    </row>
    <row r="510" spans="1:13" x14ac:dyDescent="0.35">
      <c r="A510" s="23">
        <v>1209</v>
      </c>
      <c r="B510" s="9">
        <v>46</v>
      </c>
      <c r="C510" s="9">
        <v>46</v>
      </c>
      <c r="E510" s="23">
        <v>506</v>
      </c>
      <c r="F510" s="24" t="s">
        <v>8219</v>
      </c>
      <c r="G510" s="9">
        <v>28</v>
      </c>
      <c r="H510" s="9"/>
      <c r="I510" s="9"/>
      <c r="K510" s="9"/>
      <c r="L510" s="25" t="s">
        <v>8221</v>
      </c>
      <c r="M510" s="9">
        <v>2</v>
      </c>
    </row>
    <row r="511" spans="1:13" x14ac:dyDescent="0.35">
      <c r="A511" s="23">
        <v>1210</v>
      </c>
      <c r="B511" s="9">
        <v>103</v>
      </c>
      <c r="C511" s="9">
        <v>103</v>
      </c>
      <c r="E511" s="23">
        <v>507</v>
      </c>
      <c r="F511" s="24" t="s">
        <v>8219</v>
      </c>
      <c r="G511" s="9">
        <v>28</v>
      </c>
      <c r="H511" s="9"/>
      <c r="I511" s="9"/>
      <c r="K511" s="9"/>
      <c r="L511" s="25" t="s">
        <v>8221</v>
      </c>
      <c r="M511" s="9">
        <v>2</v>
      </c>
    </row>
    <row r="512" spans="1:13" x14ac:dyDescent="0.35">
      <c r="A512" s="23">
        <v>1211</v>
      </c>
      <c r="B512" s="9">
        <v>6</v>
      </c>
      <c r="C512" s="9">
        <v>6</v>
      </c>
      <c r="E512" s="23">
        <v>508</v>
      </c>
      <c r="F512" s="24" t="s">
        <v>8219</v>
      </c>
      <c r="G512" s="9">
        <v>28</v>
      </c>
      <c r="H512" s="9"/>
      <c r="I512" s="9"/>
      <c r="K512" s="9"/>
      <c r="L512" s="25" t="s">
        <v>8221</v>
      </c>
      <c r="M512" s="9">
        <v>2</v>
      </c>
    </row>
    <row r="513" spans="1:13" x14ac:dyDescent="0.35">
      <c r="A513" s="23">
        <v>1212</v>
      </c>
      <c r="B513" s="9">
        <v>83</v>
      </c>
      <c r="C513" s="9">
        <v>83</v>
      </c>
      <c r="E513" s="23">
        <v>509</v>
      </c>
      <c r="F513" s="24" t="s">
        <v>8219</v>
      </c>
      <c r="G513" s="9">
        <v>28</v>
      </c>
      <c r="H513" s="9"/>
      <c r="I513" s="9"/>
      <c r="K513" s="9"/>
      <c r="L513" s="25" t="s">
        <v>8221</v>
      </c>
      <c r="M513" s="9">
        <v>2</v>
      </c>
    </row>
    <row r="514" spans="1:13" x14ac:dyDescent="0.35">
      <c r="A514" s="23">
        <v>1213</v>
      </c>
      <c r="B514" s="9">
        <v>108</v>
      </c>
      <c r="C514" s="9">
        <v>108</v>
      </c>
      <c r="E514" s="23">
        <v>510</v>
      </c>
      <c r="F514" s="24" t="s">
        <v>8219</v>
      </c>
      <c r="G514" s="9">
        <v>28</v>
      </c>
      <c r="H514" s="9"/>
      <c r="I514" s="9"/>
      <c r="K514" s="9"/>
      <c r="L514" s="25" t="s">
        <v>8221</v>
      </c>
      <c r="M514" s="9">
        <v>2</v>
      </c>
    </row>
    <row r="515" spans="1:13" x14ac:dyDescent="0.35">
      <c r="A515" s="23">
        <v>1214</v>
      </c>
      <c r="B515" s="9">
        <v>25</v>
      </c>
      <c r="C515" s="9">
        <v>25</v>
      </c>
      <c r="E515" s="23">
        <v>511</v>
      </c>
      <c r="F515" s="24" t="s">
        <v>8219</v>
      </c>
      <c r="G515" s="9">
        <v>28</v>
      </c>
      <c r="H515" s="9"/>
      <c r="I515" s="9"/>
      <c r="K515" s="9"/>
      <c r="L515" s="25" t="s">
        <v>8221</v>
      </c>
      <c r="M515" s="9">
        <v>2</v>
      </c>
    </row>
    <row r="516" spans="1:13" x14ac:dyDescent="0.35">
      <c r="A516" s="23">
        <v>1215</v>
      </c>
      <c r="B516" s="9">
        <v>549</v>
      </c>
      <c r="C516" s="9">
        <v>549</v>
      </c>
      <c r="E516" s="23">
        <v>512</v>
      </c>
      <c r="F516" s="24" t="s">
        <v>8219</v>
      </c>
      <c r="G516" s="9">
        <v>28</v>
      </c>
      <c r="H516" s="9"/>
      <c r="I516" s="9"/>
      <c r="K516" s="9"/>
      <c r="L516" s="25" t="s">
        <v>8221</v>
      </c>
      <c r="M516" s="9">
        <v>2</v>
      </c>
    </row>
    <row r="517" spans="1:13" x14ac:dyDescent="0.35">
      <c r="A517" s="23">
        <v>1216</v>
      </c>
      <c r="B517" s="9">
        <v>222</v>
      </c>
      <c r="C517" s="9">
        <v>222</v>
      </c>
      <c r="E517" s="23">
        <v>513</v>
      </c>
      <c r="F517" s="24" t="s">
        <v>8219</v>
      </c>
      <c r="G517" s="9">
        <v>28</v>
      </c>
      <c r="H517" s="9"/>
      <c r="I517" s="9"/>
      <c r="K517" s="9"/>
      <c r="L517" s="25" t="s">
        <v>8221</v>
      </c>
      <c r="M517" s="9">
        <v>2</v>
      </c>
    </row>
    <row r="518" spans="1:13" x14ac:dyDescent="0.35">
      <c r="A518" s="23">
        <v>1217</v>
      </c>
      <c r="B518" s="9">
        <v>183</v>
      </c>
      <c r="C518" s="9">
        <v>183</v>
      </c>
      <c r="E518" s="23">
        <v>514</v>
      </c>
      <c r="F518" s="24" t="s">
        <v>8219</v>
      </c>
      <c r="G518" s="9">
        <v>28</v>
      </c>
      <c r="H518" s="9"/>
      <c r="I518" s="9"/>
      <c r="K518" s="9"/>
      <c r="L518" s="25" t="s">
        <v>8221</v>
      </c>
      <c r="M518" s="9">
        <v>2</v>
      </c>
    </row>
    <row r="519" spans="1:13" x14ac:dyDescent="0.35">
      <c r="A519" s="23">
        <v>1218</v>
      </c>
      <c r="B519" s="9">
        <v>89</v>
      </c>
      <c r="C519" s="9">
        <v>89</v>
      </c>
      <c r="E519" s="23">
        <v>515</v>
      </c>
      <c r="F519" s="24" t="s">
        <v>8219</v>
      </c>
      <c r="G519" s="9">
        <v>28</v>
      </c>
      <c r="H519" s="9"/>
      <c r="I519" s="9"/>
      <c r="K519" s="9"/>
      <c r="L519" s="25" t="s">
        <v>8221</v>
      </c>
      <c r="M519" s="9">
        <v>2</v>
      </c>
    </row>
    <row r="520" spans="1:13" x14ac:dyDescent="0.35">
      <c r="A520" s="23">
        <v>1219</v>
      </c>
      <c r="B520" s="9">
        <v>253</v>
      </c>
      <c r="C520" s="9">
        <v>253</v>
      </c>
      <c r="E520" s="23">
        <v>516</v>
      </c>
      <c r="F520" s="24" t="s">
        <v>8219</v>
      </c>
      <c r="G520" s="9">
        <v>28</v>
      </c>
      <c r="H520" s="9"/>
      <c r="I520" s="9"/>
      <c r="K520" s="9"/>
      <c r="L520" s="25" t="s">
        <v>8221</v>
      </c>
      <c r="M520" s="9">
        <v>2</v>
      </c>
    </row>
    <row r="521" spans="1:13" x14ac:dyDescent="0.35">
      <c r="A521" s="23">
        <v>1220</v>
      </c>
      <c r="B521" s="9">
        <v>140</v>
      </c>
      <c r="C521" s="9">
        <v>140</v>
      </c>
      <c r="E521" s="23">
        <v>517</v>
      </c>
      <c r="F521" s="24" t="s">
        <v>8219</v>
      </c>
      <c r="G521" s="9">
        <v>28</v>
      </c>
      <c r="H521" s="9"/>
      <c r="I521" s="9"/>
      <c r="K521" s="9"/>
      <c r="L521" s="25" t="s">
        <v>8221</v>
      </c>
      <c r="M521" s="9">
        <v>2</v>
      </c>
    </row>
    <row r="522" spans="1:13" x14ac:dyDescent="0.35">
      <c r="A522" s="23">
        <v>1221</v>
      </c>
      <c r="B522" s="9">
        <v>103</v>
      </c>
      <c r="C522" s="9">
        <v>103</v>
      </c>
      <c r="E522" s="23">
        <v>518</v>
      </c>
      <c r="F522" s="24" t="s">
        <v>8219</v>
      </c>
      <c r="G522" s="9">
        <v>28</v>
      </c>
      <c r="H522" s="9"/>
      <c r="I522" s="9"/>
      <c r="K522" s="9"/>
      <c r="L522" s="25" t="s">
        <v>8221</v>
      </c>
      <c r="M522" s="9">
        <v>2</v>
      </c>
    </row>
    <row r="523" spans="1:13" x14ac:dyDescent="0.35">
      <c r="A523" s="23">
        <v>1222</v>
      </c>
      <c r="B523" s="9">
        <v>138</v>
      </c>
      <c r="C523" s="9">
        <v>138</v>
      </c>
      <c r="E523" s="23">
        <v>519</v>
      </c>
      <c r="F523" s="24" t="s">
        <v>8219</v>
      </c>
      <c r="G523" s="9">
        <v>28</v>
      </c>
      <c r="H523" s="9"/>
      <c r="I523" s="9"/>
      <c r="K523" s="9"/>
      <c r="L523" s="25" t="s">
        <v>8221</v>
      </c>
      <c r="M523" s="9">
        <v>2</v>
      </c>
    </row>
    <row r="524" spans="1:13" x14ac:dyDescent="0.35">
      <c r="A524" s="23">
        <v>1223</v>
      </c>
      <c r="B524" s="9">
        <v>191</v>
      </c>
      <c r="C524" s="9">
        <v>191</v>
      </c>
      <c r="E524" s="23">
        <v>520</v>
      </c>
      <c r="F524" s="24" t="s">
        <v>8219</v>
      </c>
      <c r="G524" s="9">
        <v>28</v>
      </c>
      <c r="H524" s="9"/>
      <c r="I524" s="9"/>
      <c r="K524" s="9"/>
      <c r="L524" s="25" t="s">
        <v>8221</v>
      </c>
      <c r="M524" s="9">
        <v>2</v>
      </c>
    </row>
    <row r="525" spans="1:13" x14ac:dyDescent="0.35">
      <c r="A525" s="23">
        <v>1244</v>
      </c>
      <c r="B525" s="9">
        <v>45</v>
      </c>
      <c r="C525" s="9">
        <v>45</v>
      </c>
      <c r="E525" s="23">
        <v>521</v>
      </c>
      <c r="F525" s="24" t="s">
        <v>8219</v>
      </c>
      <c r="G525" s="9">
        <v>28</v>
      </c>
      <c r="H525" s="9"/>
      <c r="I525" s="9"/>
      <c r="K525" s="9"/>
      <c r="L525" s="25" t="s">
        <v>8221</v>
      </c>
      <c r="M525" s="9">
        <v>2</v>
      </c>
    </row>
    <row r="526" spans="1:13" x14ac:dyDescent="0.35">
      <c r="A526" s="23">
        <v>1245</v>
      </c>
      <c r="B526" s="9">
        <v>17</v>
      </c>
      <c r="C526" s="9">
        <v>17</v>
      </c>
      <c r="E526" s="23">
        <v>522</v>
      </c>
      <c r="F526" s="24" t="s">
        <v>8219</v>
      </c>
      <c r="G526" s="9">
        <v>28</v>
      </c>
      <c r="H526" s="9"/>
      <c r="I526" s="9"/>
      <c r="K526" s="9"/>
      <c r="L526" s="25" t="s">
        <v>8221</v>
      </c>
      <c r="M526" s="9">
        <v>2</v>
      </c>
    </row>
    <row r="527" spans="1:13" x14ac:dyDescent="0.35">
      <c r="A527" s="23">
        <v>1246</v>
      </c>
      <c r="B527" s="9">
        <v>31</v>
      </c>
      <c r="C527" s="9">
        <v>31</v>
      </c>
      <c r="E527" s="23">
        <v>523</v>
      </c>
      <c r="F527" s="24" t="s">
        <v>8219</v>
      </c>
      <c r="G527" s="9">
        <v>28</v>
      </c>
      <c r="H527" s="9"/>
      <c r="I527" s="9"/>
      <c r="K527" s="9"/>
      <c r="L527" s="25" t="s">
        <v>8221</v>
      </c>
      <c r="M527" s="9">
        <v>2</v>
      </c>
    </row>
    <row r="528" spans="1:13" x14ac:dyDescent="0.35">
      <c r="A528" s="23">
        <v>1247</v>
      </c>
      <c r="B528" s="9">
        <v>50</v>
      </c>
      <c r="C528" s="9">
        <v>50</v>
      </c>
      <c r="E528" s="23">
        <v>524</v>
      </c>
      <c r="F528" s="24" t="s">
        <v>8219</v>
      </c>
      <c r="G528" s="9">
        <v>28</v>
      </c>
      <c r="H528" s="9"/>
      <c r="I528" s="9"/>
      <c r="K528" s="9"/>
      <c r="L528" s="25" t="s">
        <v>8221</v>
      </c>
      <c r="M528" s="9">
        <v>2</v>
      </c>
    </row>
    <row r="529" spans="1:13" x14ac:dyDescent="0.35">
      <c r="A529" s="23">
        <v>1248</v>
      </c>
      <c r="B529" s="9">
        <v>59</v>
      </c>
      <c r="C529" s="9">
        <v>59</v>
      </c>
      <c r="E529" s="23">
        <v>525</v>
      </c>
      <c r="F529" s="24" t="s">
        <v>8219</v>
      </c>
      <c r="G529" s="9">
        <v>28</v>
      </c>
      <c r="H529" s="9"/>
      <c r="I529" s="9"/>
      <c r="K529" s="9"/>
      <c r="L529" s="25" t="s">
        <v>8221</v>
      </c>
      <c r="M529" s="9">
        <v>2</v>
      </c>
    </row>
    <row r="530" spans="1:13" x14ac:dyDescent="0.35">
      <c r="A530" s="23">
        <v>1249</v>
      </c>
      <c r="B530" s="9">
        <v>81</v>
      </c>
      <c r="C530" s="9">
        <v>81</v>
      </c>
      <c r="E530" s="23">
        <v>526</v>
      </c>
      <c r="F530" s="24" t="s">
        <v>8219</v>
      </c>
      <c r="G530" s="9">
        <v>28</v>
      </c>
      <c r="H530" s="9"/>
      <c r="I530" s="9"/>
      <c r="K530" s="9"/>
      <c r="L530" s="25" t="s">
        <v>8221</v>
      </c>
      <c r="M530" s="9">
        <v>2</v>
      </c>
    </row>
    <row r="531" spans="1:13" x14ac:dyDescent="0.35">
      <c r="A531" s="23">
        <v>1250</v>
      </c>
      <c r="B531" s="9">
        <v>508</v>
      </c>
      <c r="C531" s="9">
        <v>508</v>
      </c>
      <c r="E531" s="23">
        <v>527</v>
      </c>
      <c r="F531" s="24" t="s">
        <v>8219</v>
      </c>
      <c r="G531" s="9">
        <v>28</v>
      </c>
      <c r="H531" s="9"/>
      <c r="I531" s="9"/>
      <c r="K531" s="9"/>
      <c r="L531" s="25" t="s">
        <v>8221</v>
      </c>
      <c r="M531" s="9">
        <v>2</v>
      </c>
    </row>
    <row r="532" spans="1:13" x14ac:dyDescent="0.35">
      <c r="A532" s="23">
        <v>1251</v>
      </c>
      <c r="B532" s="9">
        <v>74</v>
      </c>
      <c r="C532" s="9">
        <v>74</v>
      </c>
      <c r="E532" s="23">
        <v>528</v>
      </c>
      <c r="F532" s="24" t="s">
        <v>8219</v>
      </c>
      <c r="G532" s="9">
        <v>28</v>
      </c>
      <c r="H532" s="9"/>
      <c r="I532" s="9"/>
      <c r="K532" s="9"/>
      <c r="L532" s="25" t="s">
        <v>8221</v>
      </c>
      <c r="M532" s="9">
        <v>2</v>
      </c>
    </row>
    <row r="533" spans="1:13" x14ac:dyDescent="0.35">
      <c r="A533" s="23">
        <v>1252</v>
      </c>
      <c r="B533" s="9">
        <v>141</v>
      </c>
      <c r="C533" s="9">
        <v>141</v>
      </c>
      <c r="E533" s="23">
        <v>529</v>
      </c>
      <c r="F533" s="24" t="s">
        <v>8219</v>
      </c>
      <c r="G533" s="9">
        <v>28</v>
      </c>
      <c r="H533" s="9"/>
      <c r="I533" s="9"/>
      <c r="K533" s="9"/>
      <c r="L533" s="25" t="s">
        <v>8221</v>
      </c>
      <c r="M533" s="9">
        <v>2</v>
      </c>
    </row>
    <row r="534" spans="1:13" x14ac:dyDescent="0.35">
      <c r="A534" s="23">
        <v>1253</v>
      </c>
      <c r="B534" s="9">
        <v>711</v>
      </c>
      <c r="C534" s="9">
        <v>711</v>
      </c>
      <c r="E534" s="23">
        <v>530</v>
      </c>
      <c r="F534" s="24" t="s">
        <v>8219</v>
      </c>
      <c r="G534" s="9">
        <v>28</v>
      </c>
      <c r="H534" s="9"/>
      <c r="I534" s="9"/>
      <c r="K534" s="9"/>
      <c r="L534" s="25" t="s">
        <v>8221</v>
      </c>
      <c r="M534" s="9">
        <v>2</v>
      </c>
    </row>
    <row r="535" spans="1:13" x14ac:dyDescent="0.35">
      <c r="A535" s="23">
        <v>1254</v>
      </c>
      <c r="B535" s="9">
        <v>141</v>
      </c>
      <c r="C535" s="9">
        <v>141</v>
      </c>
      <c r="E535" s="23">
        <v>531</v>
      </c>
      <c r="F535" s="24" t="s">
        <v>8219</v>
      </c>
      <c r="G535" s="9">
        <v>28</v>
      </c>
      <c r="H535" s="9"/>
      <c r="I535" s="9"/>
      <c r="K535" s="9"/>
      <c r="L535" s="25" t="s">
        <v>8221</v>
      </c>
      <c r="M535" s="9">
        <v>2</v>
      </c>
    </row>
    <row r="536" spans="1:13" x14ac:dyDescent="0.35">
      <c r="A536" s="23">
        <v>1255</v>
      </c>
      <c r="B536" s="9">
        <v>109</v>
      </c>
      <c r="C536" s="9">
        <v>109</v>
      </c>
      <c r="E536" s="23">
        <v>532</v>
      </c>
      <c r="F536" s="24" t="s">
        <v>8219</v>
      </c>
      <c r="G536" s="9">
        <v>28</v>
      </c>
      <c r="H536" s="9"/>
      <c r="I536" s="9"/>
      <c r="K536" s="9"/>
      <c r="L536" s="25" t="s">
        <v>8221</v>
      </c>
      <c r="M536" s="9">
        <v>2</v>
      </c>
    </row>
    <row r="537" spans="1:13" x14ac:dyDescent="0.35">
      <c r="A537" s="23">
        <v>1256</v>
      </c>
      <c r="B537" s="9">
        <v>361</v>
      </c>
      <c r="C537" s="9">
        <v>361</v>
      </c>
      <c r="E537" s="23">
        <v>533</v>
      </c>
      <c r="F537" s="24" t="s">
        <v>8219</v>
      </c>
      <c r="G537" s="9">
        <v>29</v>
      </c>
      <c r="H537" s="9"/>
      <c r="I537" s="9"/>
      <c r="K537" s="9"/>
      <c r="L537" s="25" t="s">
        <v>8221</v>
      </c>
      <c r="M537" s="9">
        <v>2</v>
      </c>
    </row>
    <row r="538" spans="1:13" x14ac:dyDescent="0.35">
      <c r="A538" s="23">
        <v>1257</v>
      </c>
      <c r="B538" s="9">
        <v>176</v>
      </c>
      <c r="C538" s="9">
        <v>176</v>
      </c>
      <c r="E538" s="23">
        <v>534</v>
      </c>
      <c r="F538" s="24" t="s">
        <v>8219</v>
      </c>
      <c r="G538" s="9">
        <v>29</v>
      </c>
      <c r="H538" s="9"/>
      <c r="I538" s="9"/>
      <c r="K538" s="9"/>
      <c r="L538" s="25" t="s">
        <v>8221</v>
      </c>
      <c r="M538" s="9">
        <v>2</v>
      </c>
    </row>
    <row r="539" spans="1:13" x14ac:dyDescent="0.35">
      <c r="A539" s="23">
        <v>1258</v>
      </c>
      <c r="B539" s="9">
        <v>670</v>
      </c>
      <c r="C539" s="9">
        <v>670</v>
      </c>
      <c r="E539" s="23">
        <v>535</v>
      </c>
      <c r="F539" s="24" t="s">
        <v>8219</v>
      </c>
      <c r="G539" s="9">
        <v>29</v>
      </c>
      <c r="H539" s="9"/>
      <c r="I539" s="9"/>
      <c r="K539" s="9"/>
      <c r="L539" s="25" t="s">
        <v>8221</v>
      </c>
      <c r="M539" s="9">
        <v>2</v>
      </c>
    </row>
    <row r="540" spans="1:13" x14ac:dyDescent="0.35">
      <c r="A540" s="23">
        <v>1259</v>
      </c>
      <c r="B540" s="9">
        <v>96</v>
      </c>
      <c r="C540" s="9">
        <v>96</v>
      </c>
      <c r="E540" s="23">
        <v>536</v>
      </c>
      <c r="F540" s="24" t="s">
        <v>8219</v>
      </c>
      <c r="G540" s="9">
        <v>29</v>
      </c>
      <c r="H540" s="9"/>
      <c r="I540" s="9"/>
      <c r="K540" s="9"/>
      <c r="L540" s="25" t="s">
        <v>8221</v>
      </c>
      <c r="M540" s="9">
        <v>2</v>
      </c>
    </row>
    <row r="541" spans="1:13" x14ac:dyDescent="0.35">
      <c r="A541" s="23">
        <v>1260</v>
      </c>
      <c r="B541" s="9">
        <v>74</v>
      </c>
      <c r="C541" s="9">
        <v>74</v>
      </c>
      <c r="E541" s="23">
        <v>537</v>
      </c>
      <c r="F541" s="24" t="s">
        <v>8219</v>
      </c>
      <c r="G541" s="9">
        <v>29</v>
      </c>
      <c r="H541" s="9"/>
      <c r="I541" s="9"/>
      <c r="K541" s="9"/>
      <c r="L541" s="25" t="s">
        <v>8221</v>
      </c>
      <c r="M541" s="9">
        <v>2</v>
      </c>
    </row>
    <row r="542" spans="1:13" x14ac:dyDescent="0.35">
      <c r="A542" s="23">
        <v>1261</v>
      </c>
      <c r="B542" s="9">
        <v>52</v>
      </c>
      <c r="C542" s="9">
        <v>52</v>
      </c>
      <c r="E542" s="23">
        <v>538</v>
      </c>
      <c r="F542" s="24" t="s">
        <v>8219</v>
      </c>
      <c r="G542" s="9">
        <v>29</v>
      </c>
      <c r="H542" s="9"/>
      <c r="I542" s="9"/>
      <c r="K542" s="9"/>
      <c r="L542" s="25" t="s">
        <v>8221</v>
      </c>
      <c r="M542" s="9">
        <v>2</v>
      </c>
    </row>
    <row r="543" spans="1:13" x14ac:dyDescent="0.35">
      <c r="A543" s="23">
        <v>1262</v>
      </c>
      <c r="B543" s="9">
        <v>105</v>
      </c>
      <c r="C543" s="9">
        <v>105</v>
      </c>
      <c r="E543" s="23">
        <v>539</v>
      </c>
      <c r="F543" s="24" t="s">
        <v>8219</v>
      </c>
      <c r="G543" s="9">
        <v>29</v>
      </c>
      <c r="H543" s="9"/>
      <c r="I543" s="9"/>
      <c r="K543" s="9"/>
      <c r="L543" s="25" t="s">
        <v>8221</v>
      </c>
      <c r="M543" s="9">
        <v>2</v>
      </c>
    </row>
    <row r="544" spans="1:13" x14ac:dyDescent="0.35">
      <c r="A544" s="23">
        <v>1263</v>
      </c>
      <c r="B544" s="9">
        <v>41</v>
      </c>
      <c r="C544" s="9">
        <v>41</v>
      </c>
      <c r="E544" s="23">
        <v>540</v>
      </c>
      <c r="F544" s="24" t="s">
        <v>8219</v>
      </c>
      <c r="G544" s="9">
        <v>29</v>
      </c>
      <c r="H544" s="9"/>
      <c r="I544" s="9"/>
      <c r="K544" s="9"/>
      <c r="L544" s="25" t="s">
        <v>8221</v>
      </c>
      <c r="M544" s="9">
        <v>2</v>
      </c>
    </row>
    <row r="545" spans="1:13" x14ac:dyDescent="0.35">
      <c r="A545" s="23">
        <v>1264</v>
      </c>
      <c r="B545" s="9">
        <v>34</v>
      </c>
      <c r="C545" s="9">
        <v>34</v>
      </c>
      <c r="E545" s="23">
        <v>541</v>
      </c>
      <c r="F545" s="24" t="s">
        <v>8219</v>
      </c>
      <c r="G545" s="9">
        <v>29</v>
      </c>
      <c r="H545" s="9"/>
      <c r="I545" s="9"/>
      <c r="K545" s="9"/>
      <c r="L545" s="25" t="s">
        <v>8221</v>
      </c>
      <c r="M545" s="9">
        <v>2</v>
      </c>
    </row>
    <row r="546" spans="1:13" x14ac:dyDescent="0.35">
      <c r="A546" s="23">
        <v>1265</v>
      </c>
      <c r="B546" s="9">
        <v>66</v>
      </c>
      <c r="C546" s="9">
        <v>66</v>
      </c>
      <c r="E546" s="23">
        <v>542</v>
      </c>
      <c r="F546" s="24" t="s">
        <v>8219</v>
      </c>
      <c r="G546" s="9">
        <v>29</v>
      </c>
      <c r="H546" s="9"/>
      <c r="I546" s="9"/>
      <c r="K546" s="9"/>
      <c r="L546" s="25" t="s">
        <v>8221</v>
      </c>
      <c r="M546" s="9">
        <v>2</v>
      </c>
    </row>
    <row r="547" spans="1:13" x14ac:dyDescent="0.35">
      <c r="A547" s="23">
        <v>1266</v>
      </c>
      <c r="B547" s="9">
        <v>50</v>
      </c>
      <c r="C547" s="9">
        <v>50</v>
      </c>
      <c r="E547" s="23">
        <v>543</v>
      </c>
      <c r="F547" s="24" t="s">
        <v>8219</v>
      </c>
      <c r="G547" s="9">
        <v>29</v>
      </c>
      <c r="H547" s="9"/>
      <c r="I547" s="9"/>
      <c r="K547" s="9"/>
      <c r="L547" s="25" t="s">
        <v>8221</v>
      </c>
      <c r="M547" s="9">
        <v>2</v>
      </c>
    </row>
    <row r="548" spans="1:13" x14ac:dyDescent="0.35">
      <c r="A548" s="23">
        <v>1267</v>
      </c>
      <c r="B548" s="9">
        <v>159</v>
      </c>
      <c r="C548" s="9">
        <v>159</v>
      </c>
      <c r="E548" s="23">
        <v>544</v>
      </c>
      <c r="F548" s="24" t="s">
        <v>8219</v>
      </c>
      <c r="G548" s="9">
        <v>29</v>
      </c>
      <c r="H548" s="9"/>
      <c r="I548" s="9"/>
      <c r="K548" s="9"/>
      <c r="L548" s="25" t="s">
        <v>8221</v>
      </c>
      <c r="M548" s="9">
        <v>2</v>
      </c>
    </row>
    <row r="549" spans="1:13" x14ac:dyDescent="0.35">
      <c r="A549" s="23">
        <v>1268</v>
      </c>
      <c r="B549" s="9">
        <v>182</v>
      </c>
      <c r="C549" s="9">
        <v>182</v>
      </c>
      <c r="E549" s="23">
        <v>545</v>
      </c>
      <c r="F549" s="24" t="s">
        <v>8219</v>
      </c>
      <c r="G549" s="9">
        <v>29</v>
      </c>
      <c r="H549" s="9"/>
      <c r="I549" s="9"/>
      <c r="K549" s="9"/>
      <c r="L549" s="25" t="s">
        <v>8221</v>
      </c>
      <c r="M549" s="9">
        <v>2</v>
      </c>
    </row>
    <row r="550" spans="1:13" x14ac:dyDescent="0.35">
      <c r="A550" s="23">
        <v>1269</v>
      </c>
      <c r="B550" s="9">
        <v>206</v>
      </c>
      <c r="C550" s="9">
        <v>206</v>
      </c>
      <c r="E550" s="23">
        <v>546</v>
      </c>
      <c r="F550" s="24" t="s">
        <v>8219</v>
      </c>
      <c r="G550" s="9">
        <v>29</v>
      </c>
      <c r="H550" s="9"/>
      <c r="I550" s="9"/>
      <c r="K550" s="9"/>
      <c r="L550" s="25" t="s">
        <v>8221</v>
      </c>
      <c r="M550" s="9">
        <v>2</v>
      </c>
    </row>
    <row r="551" spans="1:13" x14ac:dyDescent="0.35">
      <c r="A551" s="23">
        <v>1270</v>
      </c>
      <c r="B551" s="9">
        <v>169</v>
      </c>
      <c r="C551" s="9">
        <v>169</v>
      </c>
      <c r="E551" s="23">
        <v>547</v>
      </c>
      <c r="F551" s="24" t="s">
        <v>8219</v>
      </c>
      <c r="G551" s="9">
        <v>29</v>
      </c>
      <c r="H551" s="9"/>
      <c r="I551" s="9"/>
      <c r="K551" s="9"/>
      <c r="L551" s="25" t="s">
        <v>8221</v>
      </c>
      <c r="M551" s="9">
        <v>2</v>
      </c>
    </row>
    <row r="552" spans="1:13" x14ac:dyDescent="0.35">
      <c r="A552" s="23">
        <v>1271</v>
      </c>
      <c r="B552" s="9">
        <v>31</v>
      </c>
      <c r="C552" s="9">
        <v>31</v>
      </c>
      <c r="E552" s="23">
        <v>548</v>
      </c>
      <c r="F552" s="24" t="s">
        <v>8219</v>
      </c>
      <c r="G552" s="9">
        <v>29</v>
      </c>
      <c r="H552" s="9"/>
      <c r="I552" s="9"/>
      <c r="K552" s="9"/>
      <c r="L552" s="25" t="s">
        <v>8221</v>
      </c>
      <c r="M552" s="9">
        <v>2</v>
      </c>
    </row>
    <row r="553" spans="1:13" x14ac:dyDescent="0.35">
      <c r="A553" s="23">
        <v>1272</v>
      </c>
      <c r="B553" s="9">
        <v>28</v>
      </c>
      <c r="C553" s="9">
        <v>28</v>
      </c>
      <c r="E553" s="23">
        <v>549</v>
      </c>
      <c r="F553" s="24" t="s">
        <v>8219</v>
      </c>
      <c r="G553" s="9">
        <v>29</v>
      </c>
      <c r="H553" s="9"/>
      <c r="I553" s="9"/>
      <c r="K553" s="9"/>
      <c r="L553" s="25" t="s">
        <v>8221</v>
      </c>
      <c r="M553" s="9">
        <v>2</v>
      </c>
    </row>
    <row r="554" spans="1:13" x14ac:dyDescent="0.35">
      <c r="A554" s="23">
        <v>1273</v>
      </c>
      <c r="B554" s="9">
        <v>54</v>
      </c>
      <c r="C554" s="9">
        <v>54</v>
      </c>
      <c r="E554" s="23">
        <v>550</v>
      </c>
      <c r="F554" s="24" t="s">
        <v>8219</v>
      </c>
      <c r="G554" s="9">
        <v>29</v>
      </c>
      <c r="H554" s="9"/>
      <c r="I554" s="9"/>
      <c r="K554" s="9"/>
      <c r="L554" s="25" t="s">
        <v>8221</v>
      </c>
      <c r="M554" s="9">
        <v>2</v>
      </c>
    </row>
    <row r="555" spans="1:13" x14ac:dyDescent="0.35">
      <c r="A555" s="23">
        <v>1274</v>
      </c>
      <c r="B555" s="9">
        <v>467</v>
      </c>
      <c r="C555" s="9">
        <v>467</v>
      </c>
      <c r="E555" s="23">
        <v>551</v>
      </c>
      <c r="F555" s="24" t="s">
        <v>8219</v>
      </c>
      <c r="G555" s="9">
        <v>30</v>
      </c>
      <c r="H555" s="9"/>
      <c r="I555" s="9"/>
      <c r="K555" s="9"/>
      <c r="L555" s="25" t="s">
        <v>8221</v>
      </c>
      <c r="M555" s="9">
        <v>2</v>
      </c>
    </row>
    <row r="556" spans="1:13" x14ac:dyDescent="0.35">
      <c r="A556" s="23">
        <v>1275</v>
      </c>
      <c r="B556" s="9">
        <v>389</v>
      </c>
      <c r="C556" s="9">
        <v>389</v>
      </c>
      <c r="E556" s="23">
        <v>552</v>
      </c>
      <c r="F556" s="24" t="s">
        <v>8219</v>
      </c>
      <c r="G556" s="9">
        <v>30</v>
      </c>
      <c r="H556" s="9"/>
      <c r="I556" s="9"/>
      <c r="K556" s="9"/>
      <c r="L556" s="25" t="s">
        <v>8221</v>
      </c>
      <c r="M556" s="9">
        <v>2</v>
      </c>
    </row>
    <row r="557" spans="1:13" x14ac:dyDescent="0.35">
      <c r="A557" s="23">
        <v>1276</v>
      </c>
      <c r="B557" s="9">
        <v>68</v>
      </c>
      <c r="C557" s="9">
        <v>68</v>
      </c>
      <c r="E557" s="23">
        <v>553</v>
      </c>
      <c r="F557" s="24" t="s">
        <v>8219</v>
      </c>
      <c r="G557" s="9">
        <v>30</v>
      </c>
      <c r="H557" s="9"/>
      <c r="I557" s="9"/>
      <c r="K557" s="9"/>
      <c r="L557" s="25" t="s">
        <v>8221</v>
      </c>
      <c r="M557" s="9">
        <v>2</v>
      </c>
    </row>
    <row r="558" spans="1:13" x14ac:dyDescent="0.35">
      <c r="A558" s="23">
        <v>1277</v>
      </c>
      <c r="B558" s="9">
        <v>413</v>
      </c>
      <c r="C558" s="9">
        <v>413</v>
      </c>
      <c r="E558" s="23">
        <v>554</v>
      </c>
      <c r="F558" s="24" t="s">
        <v>8219</v>
      </c>
      <c r="G558" s="9">
        <v>30</v>
      </c>
      <c r="H558" s="9"/>
      <c r="I558" s="9"/>
      <c r="K558" s="9"/>
      <c r="L558" s="25" t="s">
        <v>8221</v>
      </c>
      <c r="M558" s="9">
        <v>2</v>
      </c>
    </row>
    <row r="559" spans="1:13" x14ac:dyDescent="0.35">
      <c r="A559" s="23">
        <v>1278</v>
      </c>
      <c r="B559" s="9">
        <v>190</v>
      </c>
      <c r="C559" s="9">
        <v>190</v>
      </c>
      <c r="E559" s="23">
        <v>555</v>
      </c>
      <c r="F559" s="24" t="s">
        <v>8219</v>
      </c>
      <c r="G559" s="9">
        <v>30</v>
      </c>
      <c r="H559" s="9"/>
      <c r="I559" s="9"/>
      <c r="K559" s="9"/>
      <c r="L559" s="25" t="s">
        <v>8221</v>
      </c>
      <c r="M559" s="9">
        <v>2</v>
      </c>
    </row>
    <row r="560" spans="1:13" x14ac:dyDescent="0.35">
      <c r="A560" s="23">
        <v>1279</v>
      </c>
      <c r="B560" s="9">
        <v>189</v>
      </c>
      <c r="C560" s="9">
        <v>189</v>
      </c>
      <c r="E560" s="23">
        <v>556</v>
      </c>
      <c r="F560" s="24" t="s">
        <v>8219</v>
      </c>
      <c r="G560" s="9">
        <v>30</v>
      </c>
      <c r="H560" s="9"/>
      <c r="I560" s="9"/>
      <c r="K560" s="9"/>
      <c r="L560" s="25" t="s">
        <v>8221</v>
      </c>
      <c r="M560" s="9">
        <v>2</v>
      </c>
    </row>
    <row r="561" spans="1:13" x14ac:dyDescent="0.35">
      <c r="A561" s="23">
        <v>1280</v>
      </c>
      <c r="B561" s="9">
        <v>130</v>
      </c>
      <c r="C561" s="9">
        <v>130</v>
      </c>
      <c r="E561" s="23">
        <v>557</v>
      </c>
      <c r="F561" s="24" t="s">
        <v>8219</v>
      </c>
      <c r="G561" s="9">
        <v>30</v>
      </c>
      <c r="H561" s="9"/>
      <c r="I561" s="9"/>
      <c r="K561" s="9"/>
      <c r="L561" s="25" t="s">
        <v>8221</v>
      </c>
      <c r="M561" s="9">
        <v>2</v>
      </c>
    </row>
    <row r="562" spans="1:13" x14ac:dyDescent="0.35">
      <c r="A562" s="23">
        <v>1281</v>
      </c>
      <c r="B562" s="9">
        <v>74</v>
      </c>
      <c r="C562" s="9">
        <v>74</v>
      </c>
      <c r="E562" s="23">
        <v>558</v>
      </c>
      <c r="F562" s="24" t="s">
        <v>8219</v>
      </c>
      <c r="G562" s="9">
        <v>30</v>
      </c>
      <c r="H562" s="9"/>
      <c r="I562" s="9"/>
      <c r="K562" s="9"/>
      <c r="L562" s="25" t="s">
        <v>8221</v>
      </c>
      <c r="M562" s="9">
        <v>2</v>
      </c>
    </row>
    <row r="563" spans="1:13" x14ac:dyDescent="0.35">
      <c r="A563" s="23">
        <v>1282</v>
      </c>
      <c r="B563" s="9">
        <v>274</v>
      </c>
      <c r="C563" s="9">
        <v>274</v>
      </c>
      <c r="E563" s="23">
        <v>559</v>
      </c>
      <c r="F563" s="24" t="s">
        <v>8219</v>
      </c>
      <c r="G563" s="9">
        <v>30</v>
      </c>
      <c r="H563" s="9"/>
      <c r="I563" s="9"/>
      <c r="K563" s="9"/>
      <c r="L563" s="25" t="s">
        <v>8221</v>
      </c>
      <c r="M563" s="9">
        <v>2</v>
      </c>
    </row>
    <row r="564" spans="1:13" x14ac:dyDescent="0.35">
      <c r="A564" s="23">
        <v>1283</v>
      </c>
      <c r="B564" s="9">
        <v>22</v>
      </c>
      <c r="C564" s="9">
        <v>22</v>
      </c>
      <c r="E564" s="23">
        <v>560</v>
      </c>
      <c r="F564" s="24" t="s">
        <v>8219</v>
      </c>
      <c r="G564" s="9">
        <v>30</v>
      </c>
      <c r="H564" s="9"/>
      <c r="I564" s="9"/>
      <c r="K564" s="9"/>
      <c r="L564" s="25" t="s">
        <v>8221</v>
      </c>
      <c r="M564" s="9">
        <v>2</v>
      </c>
    </row>
    <row r="565" spans="1:13" x14ac:dyDescent="0.35">
      <c r="A565" s="23">
        <v>1284</v>
      </c>
      <c r="B565" s="9">
        <v>31</v>
      </c>
      <c r="C565" s="9">
        <v>31</v>
      </c>
      <c r="E565" s="23">
        <v>561</v>
      </c>
      <c r="F565" s="24" t="s">
        <v>8219</v>
      </c>
      <c r="G565" s="9">
        <v>30</v>
      </c>
      <c r="H565" s="9"/>
      <c r="I565" s="9"/>
      <c r="K565" s="9"/>
      <c r="L565" s="25" t="s">
        <v>8221</v>
      </c>
      <c r="M565" s="9">
        <v>2</v>
      </c>
    </row>
    <row r="566" spans="1:13" x14ac:dyDescent="0.35">
      <c r="A566" s="23">
        <v>1285</v>
      </c>
      <c r="B566" s="9">
        <v>63</v>
      </c>
      <c r="C566" s="9">
        <v>63</v>
      </c>
      <c r="E566" s="23">
        <v>562</v>
      </c>
      <c r="F566" s="24" t="s">
        <v>8219</v>
      </c>
      <c r="G566" s="9">
        <v>30</v>
      </c>
      <c r="H566" s="9"/>
      <c r="I566" s="9"/>
      <c r="K566" s="9"/>
      <c r="L566" s="25" t="s">
        <v>8221</v>
      </c>
      <c r="M566" s="9">
        <v>2</v>
      </c>
    </row>
    <row r="567" spans="1:13" x14ac:dyDescent="0.35">
      <c r="A567" s="23">
        <v>1286</v>
      </c>
      <c r="B567" s="9">
        <v>20</v>
      </c>
      <c r="C567" s="9">
        <v>20</v>
      </c>
      <c r="E567" s="23">
        <v>563</v>
      </c>
      <c r="F567" s="24" t="s">
        <v>8219</v>
      </c>
      <c r="G567" s="9">
        <v>30</v>
      </c>
      <c r="H567" s="9"/>
      <c r="I567" s="9"/>
      <c r="K567" s="9"/>
      <c r="L567" s="25" t="s">
        <v>8221</v>
      </c>
      <c r="M567" s="9">
        <v>2</v>
      </c>
    </row>
    <row r="568" spans="1:13" x14ac:dyDescent="0.35">
      <c r="A568" s="23">
        <v>1287</v>
      </c>
      <c r="B568" s="9">
        <v>25</v>
      </c>
      <c r="C568" s="9">
        <v>25</v>
      </c>
      <c r="E568" s="23">
        <v>564</v>
      </c>
      <c r="F568" s="24" t="s">
        <v>8219</v>
      </c>
      <c r="G568" s="9">
        <v>30</v>
      </c>
      <c r="H568" s="9"/>
      <c r="I568" s="9"/>
      <c r="K568" s="9"/>
      <c r="L568" s="25" t="s">
        <v>8221</v>
      </c>
      <c r="M568" s="9">
        <v>2</v>
      </c>
    </row>
    <row r="569" spans="1:13" x14ac:dyDescent="0.35">
      <c r="A569" s="23">
        <v>1288</v>
      </c>
      <c r="B569" s="9">
        <v>61</v>
      </c>
      <c r="C569" s="9">
        <v>61</v>
      </c>
      <c r="E569" s="23">
        <v>565</v>
      </c>
      <c r="F569" s="24" t="s">
        <v>8219</v>
      </c>
      <c r="G569" s="9">
        <v>30</v>
      </c>
      <c r="H569" s="9"/>
      <c r="I569" s="9"/>
      <c r="K569" s="9"/>
      <c r="L569" s="25" t="s">
        <v>8221</v>
      </c>
      <c r="M569" s="9">
        <v>2</v>
      </c>
    </row>
    <row r="570" spans="1:13" x14ac:dyDescent="0.35">
      <c r="A570" s="23">
        <v>1289</v>
      </c>
      <c r="B570" s="9">
        <v>52</v>
      </c>
      <c r="C570" s="9">
        <v>52</v>
      </c>
      <c r="E570" s="23">
        <v>566</v>
      </c>
      <c r="F570" s="24" t="s">
        <v>8219</v>
      </c>
      <c r="G570" s="9">
        <v>30</v>
      </c>
      <c r="H570" s="9"/>
      <c r="I570" s="9"/>
      <c r="K570" s="9"/>
      <c r="L570" s="25" t="s">
        <v>8221</v>
      </c>
      <c r="M570" s="9">
        <v>2</v>
      </c>
    </row>
    <row r="571" spans="1:13" x14ac:dyDescent="0.35">
      <c r="A571" s="23">
        <v>1290</v>
      </c>
      <c r="B571" s="9">
        <v>86</v>
      </c>
      <c r="C571" s="9">
        <v>86</v>
      </c>
      <c r="E571" s="23">
        <v>567</v>
      </c>
      <c r="F571" s="24" t="s">
        <v>8219</v>
      </c>
      <c r="G571" s="9">
        <v>30</v>
      </c>
      <c r="H571" s="9"/>
      <c r="I571" s="9"/>
      <c r="K571" s="9"/>
      <c r="L571" s="25" t="s">
        <v>8221</v>
      </c>
      <c r="M571" s="9">
        <v>2</v>
      </c>
    </row>
    <row r="572" spans="1:13" x14ac:dyDescent="0.35">
      <c r="A572" s="23">
        <v>1291</v>
      </c>
      <c r="B572" s="9">
        <v>42</v>
      </c>
      <c r="C572" s="9">
        <v>42</v>
      </c>
      <c r="E572" s="23">
        <v>568</v>
      </c>
      <c r="F572" s="24" t="s">
        <v>8219</v>
      </c>
      <c r="G572" s="9">
        <v>30</v>
      </c>
      <c r="H572" s="9"/>
      <c r="I572" s="9"/>
      <c r="K572" s="9"/>
      <c r="L572" s="25" t="s">
        <v>8221</v>
      </c>
      <c r="M572" s="9">
        <v>2</v>
      </c>
    </row>
    <row r="573" spans="1:13" x14ac:dyDescent="0.35">
      <c r="A573" s="23">
        <v>1292</v>
      </c>
      <c r="B573" s="9">
        <v>52</v>
      </c>
      <c r="C573" s="9">
        <v>52</v>
      </c>
      <c r="E573" s="23">
        <v>569</v>
      </c>
      <c r="F573" s="24" t="s">
        <v>8219</v>
      </c>
      <c r="G573" s="9">
        <v>30</v>
      </c>
      <c r="H573" s="9"/>
      <c r="I573" s="9"/>
      <c r="K573" s="9"/>
      <c r="L573" s="25" t="s">
        <v>8221</v>
      </c>
      <c r="M573" s="9">
        <v>2</v>
      </c>
    </row>
    <row r="574" spans="1:13" x14ac:dyDescent="0.35">
      <c r="A574" s="23">
        <v>1293</v>
      </c>
      <c r="B574" s="9">
        <v>120</v>
      </c>
      <c r="C574" s="9">
        <v>120</v>
      </c>
      <c r="E574" s="23">
        <v>570</v>
      </c>
      <c r="F574" s="24" t="s">
        <v>8219</v>
      </c>
      <c r="G574" s="9">
        <v>30</v>
      </c>
      <c r="H574" s="9"/>
      <c r="I574" s="9"/>
      <c r="K574" s="9"/>
      <c r="L574" s="25" t="s">
        <v>8221</v>
      </c>
      <c r="M574" s="9">
        <v>2</v>
      </c>
    </row>
    <row r="575" spans="1:13" x14ac:dyDescent="0.35">
      <c r="A575" s="23">
        <v>1294</v>
      </c>
      <c r="B575" s="9">
        <v>22</v>
      </c>
      <c r="C575" s="9">
        <v>22</v>
      </c>
      <c r="E575" s="23">
        <v>571</v>
      </c>
      <c r="F575" s="24" t="s">
        <v>8219</v>
      </c>
      <c r="G575" s="9">
        <v>30</v>
      </c>
      <c r="H575" s="9"/>
      <c r="I575" s="9"/>
      <c r="K575" s="9"/>
      <c r="L575" s="25" t="s">
        <v>8221</v>
      </c>
      <c r="M575" s="9">
        <v>2</v>
      </c>
    </row>
    <row r="576" spans="1:13" x14ac:dyDescent="0.35">
      <c r="A576" s="23">
        <v>1295</v>
      </c>
      <c r="B576" s="9">
        <v>64</v>
      </c>
      <c r="C576" s="9">
        <v>64</v>
      </c>
      <c r="E576" s="23">
        <v>572</v>
      </c>
      <c r="F576" s="24" t="s">
        <v>8219</v>
      </c>
      <c r="G576" s="9">
        <v>30</v>
      </c>
      <c r="H576" s="9"/>
      <c r="I576" s="9"/>
      <c r="K576" s="9"/>
      <c r="L576" s="25" t="s">
        <v>8221</v>
      </c>
      <c r="M576" s="9">
        <v>2</v>
      </c>
    </row>
    <row r="577" spans="1:13" x14ac:dyDescent="0.35">
      <c r="A577" s="23">
        <v>1296</v>
      </c>
      <c r="B577" s="9">
        <v>23</v>
      </c>
      <c r="C577" s="9">
        <v>23</v>
      </c>
      <c r="E577" s="23">
        <v>573</v>
      </c>
      <c r="F577" s="24" t="s">
        <v>8219</v>
      </c>
      <c r="G577" s="9">
        <v>30</v>
      </c>
      <c r="H577" s="9"/>
      <c r="I577" s="9"/>
      <c r="K577" s="9"/>
      <c r="L577" s="25" t="s">
        <v>8221</v>
      </c>
      <c r="M577" s="9">
        <v>2</v>
      </c>
    </row>
    <row r="578" spans="1:13" x14ac:dyDescent="0.35">
      <c r="A578" s="23">
        <v>1297</v>
      </c>
      <c r="B578" s="9">
        <v>238</v>
      </c>
      <c r="C578" s="9">
        <v>238</v>
      </c>
      <c r="E578" s="23">
        <v>574</v>
      </c>
      <c r="F578" s="24" t="s">
        <v>8219</v>
      </c>
      <c r="G578" s="9">
        <v>30</v>
      </c>
      <c r="H578" s="9"/>
      <c r="I578" s="9"/>
      <c r="K578" s="9"/>
      <c r="L578" s="25" t="s">
        <v>8221</v>
      </c>
      <c r="M578" s="9">
        <v>2</v>
      </c>
    </row>
    <row r="579" spans="1:13" x14ac:dyDescent="0.35">
      <c r="A579" s="23">
        <v>1298</v>
      </c>
      <c r="B579" s="9">
        <v>33</v>
      </c>
      <c r="C579" s="9">
        <v>33</v>
      </c>
      <c r="E579" s="23">
        <v>575</v>
      </c>
      <c r="F579" s="24" t="s">
        <v>8219</v>
      </c>
      <c r="G579" s="9">
        <v>31</v>
      </c>
      <c r="H579" s="9"/>
      <c r="I579" s="9"/>
      <c r="K579" s="9"/>
      <c r="L579" s="25" t="s">
        <v>8221</v>
      </c>
      <c r="M579" s="9">
        <v>2</v>
      </c>
    </row>
    <row r="580" spans="1:13" x14ac:dyDescent="0.35">
      <c r="A580" s="23">
        <v>1299</v>
      </c>
      <c r="B580" s="9">
        <v>32</v>
      </c>
      <c r="C580" s="9">
        <v>32</v>
      </c>
      <c r="E580" s="23">
        <v>576</v>
      </c>
      <c r="F580" s="24" t="s">
        <v>8219</v>
      </c>
      <c r="G580" s="9">
        <v>31</v>
      </c>
      <c r="H580" s="9"/>
      <c r="I580" s="9"/>
      <c r="K580" s="9"/>
      <c r="L580" s="25" t="s">
        <v>8221</v>
      </c>
      <c r="M580" s="9">
        <v>2</v>
      </c>
    </row>
    <row r="581" spans="1:13" x14ac:dyDescent="0.35">
      <c r="A581" s="23">
        <v>1300</v>
      </c>
      <c r="B581" s="9">
        <v>24</v>
      </c>
      <c r="C581" s="9">
        <v>24</v>
      </c>
      <c r="E581" s="23">
        <v>577</v>
      </c>
      <c r="F581" s="24" t="s">
        <v>8219</v>
      </c>
      <c r="G581" s="9">
        <v>31</v>
      </c>
      <c r="H581" s="9"/>
      <c r="I581" s="9"/>
      <c r="K581" s="9"/>
      <c r="L581" s="25" t="s">
        <v>8221</v>
      </c>
      <c r="M581" s="9">
        <v>2</v>
      </c>
    </row>
    <row r="582" spans="1:13" x14ac:dyDescent="0.35">
      <c r="A582" s="23">
        <v>1301</v>
      </c>
      <c r="B582" s="9">
        <v>29</v>
      </c>
      <c r="C582" s="9">
        <v>29</v>
      </c>
      <c r="E582" s="23">
        <v>578</v>
      </c>
      <c r="F582" s="24" t="s">
        <v>8219</v>
      </c>
      <c r="G582" s="9">
        <v>31</v>
      </c>
      <c r="H582" s="9"/>
      <c r="I582" s="9"/>
      <c r="K582" s="9"/>
      <c r="L582" s="25" t="s">
        <v>8221</v>
      </c>
      <c r="M582" s="9">
        <v>2</v>
      </c>
    </row>
    <row r="583" spans="1:13" x14ac:dyDescent="0.35">
      <c r="A583" s="23">
        <v>1302</v>
      </c>
      <c r="B583" s="9">
        <v>50</v>
      </c>
      <c r="C583" s="9">
        <v>50</v>
      </c>
      <c r="E583" s="23">
        <v>579</v>
      </c>
      <c r="F583" s="24" t="s">
        <v>8219</v>
      </c>
      <c r="G583" s="9">
        <v>31</v>
      </c>
      <c r="H583" s="9"/>
      <c r="I583" s="9"/>
      <c r="K583" s="9"/>
      <c r="L583" s="25" t="s">
        <v>8221</v>
      </c>
      <c r="M583" s="9">
        <v>2</v>
      </c>
    </row>
    <row r="584" spans="1:13" x14ac:dyDescent="0.35">
      <c r="A584" s="23">
        <v>1303</v>
      </c>
      <c r="B584" s="9">
        <v>108</v>
      </c>
      <c r="C584" s="9">
        <v>108</v>
      </c>
      <c r="E584" s="23">
        <v>580</v>
      </c>
      <c r="F584" s="24" t="s">
        <v>8219</v>
      </c>
      <c r="G584" s="9">
        <v>31</v>
      </c>
      <c r="H584" s="9"/>
      <c r="I584" s="9"/>
      <c r="K584" s="9"/>
      <c r="L584" s="25" t="s">
        <v>8221</v>
      </c>
      <c r="M584" s="9">
        <v>2</v>
      </c>
    </row>
    <row r="585" spans="1:13" x14ac:dyDescent="0.35">
      <c r="A585" s="23">
        <v>1344</v>
      </c>
      <c r="B585" s="9">
        <v>139</v>
      </c>
      <c r="C585" s="9">
        <v>139</v>
      </c>
      <c r="E585" s="23">
        <v>581</v>
      </c>
      <c r="F585" s="24" t="s">
        <v>8219</v>
      </c>
      <c r="G585" s="9">
        <v>31</v>
      </c>
      <c r="H585" s="9"/>
      <c r="I585" s="9"/>
      <c r="K585" s="9"/>
      <c r="L585" s="25" t="s">
        <v>8221</v>
      </c>
      <c r="M585" s="9">
        <v>2</v>
      </c>
    </row>
    <row r="586" spans="1:13" x14ac:dyDescent="0.35">
      <c r="A586" s="23">
        <v>1345</v>
      </c>
      <c r="B586" s="9">
        <v>7</v>
      </c>
      <c r="C586" s="9">
        <v>7</v>
      </c>
      <c r="E586" s="23">
        <v>582</v>
      </c>
      <c r="F586" s="24" t="s">
        <v>8219</v>
      </c>
      <c r="G586" s="9">
        <v>31</v>
      </c>
      <c r="H586" s="9"/>
      <c r="I586" s="9"/>
      <c r="K586" s="9"/>
      <c r="L586" s="25" t="s">
        <v>8221</v>
      </c>
      <c r="M586" s="9">
        <v>2</v>
      </c>
    </row>
    <row r="587" spans="1:13" x14ac:dyDescent="0.35">
      <c r="A587" s="23">
        <v>1346</v>
      </c>
      <c r="B587" s="9">
        <v>149</v>
      </c>
      <c r="C587" s="9">
        <v>149</v>
      </c>
      <c r="E587" s="23">
        <v>583</v>
      </c>
      <c r="F587" s="24" t="s">
        <v>8219</v>
      </c>
      <c r="G587" s="9">
        <v>31</v>
      </c>
      <c r="H587" s="9"/>
      <c r="I587" s="9"/>
      <c r="K587" s="9"/>
      <c r="L587" s="25" t="s">
        <v>8221</v>
      </c>
      <c r="M587" s="9">
        <v>2</v>
      </c>
    </row>
    <row r="588" spans="1:13" x14ac:dyDescent="0.35">
      <c r="A588" s="23">
        <v>1347</v>
      </c>
      <c r="B588" s="9">
        <v>31</v>
      </c>
      <c r="C588" s="9">
        <v>31</v>
      </c>
      <c r="E588" s="23">
        <v>584</v>
      </c>
      <c r="F588" s="24" t="s">
        <v>8219</v>
      </c>
      <c r="G588" s="9">
        <v>31</v>
      </c>
      <c r="H588" s="9"/>
      <c r="I588" s="9"/>
      <c r="K588" s="9"/>
      <c r="L588" s="25" t="s">
        <v>8221</v>
      </c>
      <c r="M588" s="9">
        <v>2</v>
      </c>
    </row>
    <row r="589" spans="1:13" x14ac:dyDescent="0.35">
      <c r="A589" s="23">
        <v>1348</v>
      </c>
      <c r="B589" s="9">
        <v>26</v>
      </c>
      <c r="C589" s="9">
        <v>26</v>
      </c>
      <c r="E589" s="23">
        <v>585</v>
      </c>
      <c r="F589" s="24" t="s">
        <v>8219</v>
      </c>
      <c r="G589" s="9">
        <v>31</v>
      </c>
      <c r="H589" s="9"/>
      <c r="I589" s="9"/>
      <c r="K589" s="9"/>
      <c r="L589" s="25" t="s">
        <v>8221</v>
      </c>
      <c r="M589" s="9">
        <v>2</v>
      </c>
    </row>
    <row r="590" spans="1:13" x14ac:dyDescent="0.35">
      <c r="A590" s="23">
        <v>1349</v>
      </c>
      <c r="B590" s="9">
        <v>172</v>
      </c>
      <c r="C590" s="9">
        <v>172</v>
      </c>
      <c r="E590" s="23">
        <v>586</v>
      </c>
      <c r="F590" s="24" t="s">
        <v>8219</v>
      </c>
      <c r="G590" s="9">
        <v>31</v>
      </c>
      <c r="H590" s="9"/>
      <c r="I590" s="9"/>
      <c r="K590" s="9"/>
      <c r="L590" s="25" t="s">
        <v>8221</v>
      </c>
      <c r="M590" s="9">
        <v>2</v>
      </c>
    </row>
    <row r="591" spans="1:13" x14ac:dyDescent="0.35">
      <c r="A591" s="23">
        <v>1350</v>
      </c>
      <c r="B591" s="9">
        <v>78</v>
      </c>
      <c r="C591" s="9">
        <v>78</v>
      </c>
      <c r="E591" s="23">
        <v>587</v>
      </c>
      <c r="F591" s="24" t="s">
        <v>8219</v>
      </c>
      <c r="G591" s="9">
        <v>31</v>
      </c>
      <c r="H591" s="9"/>
      <c r="I591" s="9"/>
      <c r="K591" s="9"/>
      <c r="L591" s="25" t="s">
        <v>8221</v>
      </c>
      <c r="M591" s="9">
        <v>2</v>
      </c>
    </row>
    <row r="592" spans="1:13" x14ac:dyDescent="0.35">
      <c r="A592" s="23">
        <v>1351</v>
      </c>
      <c r="B592" s="9">
        <v>120</v>
      </c>
      <c r="C592" s="9">
        <v>120</v>
      </c>
      <c r="E592" s="23">
        <v>588</v>
      </c>
      <c r="F592" s="24" t="s">
        <v>8219</v>
      </c>
      <c r="G592" s="9">
        <v>31</v>
      </c>
      <c r="H592" s="9"/>
      <c r="I592" s="9"/>
      <c r="K592" s="9"/>
      <c r="L592" s="25" t="s">
        <v>8221</v>
      </c>
      <c r="M592" s="9">
        <v>2</v>
      </c>
    </row>
    <row r="593" spans="1:13" x14ac:dyDescent="0.35">
      <c r="A593" s="23">
        <v>1352</v>
      </c>
      <c r="B593" s="9">
        <v>227</v>
      </c>
      <c r="C593" s="9">
        <v>227</v>
      </c>
      <c r="E593" s="23">
        <v>589</v>
      </c>
      <c r="F593" s="24" t="s">
        <v>8219</v>
      </c>
      <c r="G593" s="9">
        <v>31</v>
      </c>
      <c r="H593" s="9"/>
      <c r="I593" s="9"/>
      <c r="K593" s="9"/>
      <c r="L593" s="25" t="s">
        <v>8221</v>
      </c>
      <c r="M593" s="9">
        <v>2</v>
      </c>
    </row>
    <row r="594" spans="1:13" x14ac:dyDescent="0.35">
      <c r="A594" s="23">
        <v>1353</v>
      </c>
      <c r="B594" s="9">
        <v>42</v>
      </c>
      <c r="C594" s="9">
        <v>42</v>
      </c>
      <c r="E594" s="23">
        <v>590</v>
      </c>
      <c r="F594" s="24" t="s">
        <v>8219</v>
      </c>
      <c r="G594" s="9">
        <v>31</v>
      </c>
      <c r="H594" s="9"/>
      <c r="I594" s="9"/>
      <c r="K594" s="9"/>
      <c r="L594" s="25" t="s">
        <v>8221</v>
      </c>
      <c r="M594" s="9">
        <v>2</v>
      </c>
    </row>
    <row r="595" spans="1:13" x14ac:dyDescent="0.35">
      <c r="A595" s="23">
        <v>1354</v>
      </c>
      <c r="B595" s="9">
        <v>64</v>
      </c>
      <c r="C595" s="9">
        <v>64</v>
      </c>
      <c r="E595" s="23">
        <v>591</v>
      </c>
      <c r="F595" s="24" t="s">
        <v>8219</v>
      </c>
      <c r="G595" s="9">
        <v>31</v>
      </c>
      <c r="H595" s="9"/>
      <c r="I595" s="9"/>
      <c r="K595" s="9"/>
      <c r="L595" s="25" t="s">
        <v>8221</v>
      </c>
      <c r="M595" s="9">
        <v>2</v>
      </c>
    </row>
    <row r="596" spans="1:13" x14ac:dyDescent="0.35">
      <c r="A596" s="23">
        <v>1355</v>
      </c>
      <c r="B596" s="9">
        <v>121</v>
      </c>
      <c r="C596" s="9">
        <v>121</v>
      </c>
      <c r="E596" s="23">
        <v>592</v>
      </c>
      <c r="F596" s="24" t="s">
        <v>8219</v>
      </c>
      <c r="G596" s="9">
        <v>31</v>
      </c>
      <c r="H596" s="9"/>
      <c r="I596" s="9"/>
      <c r="K596" s="9"/>
      <c r="L596" s="25" t="s">
        <v>8221</v>
      </c>
      <c r="M596" s="9">
        <v>2</v>
      </c>
    </row>
    <row r="597" spans="1:13" x14ac:dyDescent="0.35">
      <c r="A597" s="23">
        <v>1356</v>
      </c>
      <c r="B597" s="9">
        <v>87</v>
      </c>
      <c r="C597" s="9">
        <v>87</v>
      </c>
      <c r="E597" s="23">
        <v>593</v>
      </c>
      <c r="F597" s="24" t="s">
        <v>8219</v>
      </c>
      <c r="G597" s="9">
        <v>31</v>
      </c>
      <c r="H597" s="9"/>
      <c r="I597" s="9"/>
      <c r="K597" s="9"/>
      <c r="L597" s="25" t="s">
        <v>8221</v>
      </c>
      <c r="M597" s="9">
        <v>2</v>
      </c>
    </row>
    <row r="598" spans="1:13" x14ac:dyDescent="0.35">
      <c r="A598" s="23">
        <v>1357</v>
      </c>
      <c r="B598" s="9">
        <v>65</v>
      </c>
      <c r="C598" s="9">
        <v>65</v>
      </c>
      <c r="E598" s="23">
        <v>594</v>
      </c>
      <c r="F598" s="24" t="s">
        <v>8219</v>
      </c>
      <c r="G598" s="9">
        <v>31</v>
      </c>
      <c r="H598" s="9"/>
      <c r="I598" s="9"/>
      <c r="K598" s="9"/>
      <c r="L598" s="25" t="s">
        <v>8221</v>
      </c>
      <c r="M598" s="9">
        <v>2</v>
      </c>
    </row>
    <row r="599" spans="1:13" x14ac:dyDescent="0.35">
      <c r="A599" s="23">
        <v>1358</v>
      </c>
      <c r="B599" s="9">
        <v>49</v>
      </c>
      <c r="C599" s="9">
        <v>49</v>
      </c>
      <c r="E599" s="23">
        <v>595</v>
      </c>
      <c r="F599" s="24" t="s">
        <v>8219</v>
      </c>
      <c r="G599" s="9">
        <v>32</v>
      </c>
      <c r="H599" s="9"/>
      <c r="I599" s="9"/>
      <c r="K599" s="9"/>
      <c r="L599" s="25" t="s">
        <v>8221</v>
      </c>
      <c r="M599" s="9">
        <v>2</v>
      </c>
    </row>
    <row r="600" spans="1:13" x14ac:dyDescent="0.35">
      <c r="A600" s="23">
        <v>1359</v>
      </c>
      <c r="B600" s="9">
        <v>19</v>
      </c>
      <c r="C600" s="9">
        <v>19</v>
      </c>
      <c r="E600" s="23">
        <v>596</v>
      </c>
      <c r="F600" s="24" t="s">
        <v>8219</v>
      </c>
      <c r="G600" s="9">
        <v>32</v>
      </c>
      <c r="H600" s="9"/>
      <c r="I600" s="9"/>
      <c r="K600" s="9"/>
      <c r="L600" s="25" t="s">
        <v>8221</v>
      </c>
      <c r="M600" s="9">
        <v>2</v>
      </c>
    </row>
    <row r="601" spans="1:13" x14ac:dyDescent="0.35">
      <c r="A601" s="23">
        <v>1360</v>
      </c>
      <c r="B601" s="9">
        <v>81</v>
      </c>
      <c r="C601" s="9">
        <v>81</v>
      </c>
      <c r="E601" s="23">
        <v>597</v>
      </c>
      <c r="F601" s="24" t="s">
        <v>8219</v>
      </c>
      <c r="G601" s="9">
        <v>32</v>
      </c>
      <c r="H601" s="9"/>
      <c r="I601" s="9"/>
      <c r="K601" s="9"/>
      <c r="L601" s="25" t="s">
        <v>8221</v>
      </c>
      <c r="M601" s="9">
        <v>2</v>
      </c>
    </row>
    <row r="602" spans="1:13" x14ac:dyDescent="0.35">
      <c r="A602" s="23">
        <v>1361</v>
      </c>
      <c r="B602" s="9">
        <v>264</v>
      </c>
      <c r="C602" s="9">
        <v>264</v>
      </c>
      <c r="E602" s="23">
        <v>598</v>
      </c>
      <c r="F602" s="24" t="s">
        <v>8219</v>
      </c>
      <c r="G602" s="9">
        <v>32</v>
      </c>
      <c r="H602" s="9"/>
      <c r="I602" s="9"/>
      <c r="K602" s="9"/>
      <c r="L602" s="25" t="s">
        <v>8221</v>
      </c>
      <c r="M602" s="9">
        <v>2</v>
      </c>
    </row>
    <row r="603" spans="1:13" x14ac:dyDescent="0.35">
      <c r="A603" s="23">
        <v>1362</v>
      </c>
      <c r="B603" s="9">
        <v>25</v>
      </c>
      <c r="C603" s="9">
        <v>25</v>
      </c>
      <c r="E603" s="23">
        <v>599</v>
      </c>
      <c r="F603" s="24" t="s">
        <v>8219</v>
      </c>
      <c r="G603" s="9">
        <v>32</v>
      </c>
      <c r="H603" s="9"/>
      <c r="I603" s="9"/>
      <c r="K603" s="9"/>
      <c r="L603" s="25" t="s">
        <v>8221</v>
      </c>
      <c r="M603" s="9">
        <v>2</v>
      </c>
    </row>
    <row r="604" spans="1:13" x14ac:dyDescent="0.35">
      <c r="A604" s="23">
        <v>1363</v>
      </c>
      <c r="B604" s="9">
        <v>5</v>
      </c>
      <c r="C604" s="9">
        <v>5</v>
      </c>
      <c r="E604" s="23">
        <v>600</v>
      </c>
      <c r="F604" s="24" t="s">
        <v>8219</v>
      </c>
      <c r="G604" s="9">
        <v>32</v>
      </c>
      <c r="H604" s="9"/>
      <c r="I604" s="9"/>
      <c r="K604" s="9"/>
      <c r="L604" s="25" t="s">
        <v>8221</v>
      </c>
      <c r="M604" s="9">
        <v>2</v>
      </c>
    </row>
    <row r="605" spans="1:13" x14ac:dyDescent="0.35">
      <c r="A605" s="23">
        <v>1364</v>
      </c>
      <c r="B605" s="9">
        <v>144</v>
      </c>
      <c r="C605" s="9">
        <v>144</v>
      </c>
      <c r="E605" s="23">
        <v>601</v>
      </c>
      <c r="F605" s="24" t="s">
        <v>8219</v>
      </c>
      <c r="G605" s="9">
        <v>32</v>
      </c>
      <c r="H605" s="9"/>
      <c r="I605" s="9"/>
      <c r="K605" s="9"/>
      <c r="L605" s="25" t="s">
        <v>8221</v>
      </c>
      <c r="M605" s="9">
        <v>2</v>
      </c>
    </row>
    <row r="606" spans="1:13" x14ac:dyDescent="0.35">
      <c r="A606" s="23">
        <v>1365</v>
      </c>
      <c r="B606" s="9">
        <v>92</v>
      </c>
      <c r="C606" s="9">
        <v>92</v>
      </c>
      <c r="E606" s="23">
        <v>602</v>
      </c>
      <c r="F606" s="24" t="s">
        <v>8219</v>
      </c>
      <c r="G606" s="9">
        <v>32</v>
      </c>
      <c r="H606" s="9"/>
      <c r="I606" s="9"/>
      <c r="K606" s="9"/>
      <c r="L606" s="25" t="s">
        <v>8221</v>
      </c>
      <c r="M606" s="9">
        <v>2</v>
      </c>
    </row>
    <row r="607" spans="1:13" x14ac:dyDescent="0.35">
      <c r="A607" s="23">
        <v>1366</v>
      </c>
      <c r="B607" s="9">
        <v>147</v>
      </c>
      <c r="C607" s="9">
        <v>147</v>
      </c>
      <c r="E607" s="23">
        <v>603</v>
      </c>
      <c r="F607" s="24" t="s">
        <v>8219</v>
      </c>
      <c r="G607" s="9">
        <v>32</v>
      </c>
      <c r="H607" s="9"/>
      <c r="I607" s="9"/>
      <c r="K607" s="9"/>
      <c r="L607" s="25" t="s">
        <v>8221</v>
      </c>
      <c r="M607" s="9">
        <v>2</v>
      </c>
    </row>
    <row r="608" spans="1:13" x14ac:dyDescent="0.35">
      <c r="A608" s="23">
        <v>1367</v>
      </c>
      <c r="B608" s="9">
        <v>90</v>
      </c>
      <c r="C608" s="9">
        <v>90</v>
      </c>
      <c r="E608" s="23">
        <v>604</v>
      </c>
      <c r="F608" s="24" t="s">
        <v>8219</v>
      </c>
      <c r="G608" s="9">
        <v>32</v>
      </c>
      <c r="H608" s="9"/>
      <c r="I608" s="9"/>
      <c r="K608" s="9"/>
      <c r="L608" s="25" t="s">
        <v>8221</v>
      </c>
      <c r="M608" s="9">
        <v>2</v>
      </c>
    </row>
    <row r="609" spans="1:13" x14ac:dyDescent="0.35">
      <c r="A609" s="23">
        <v>1368</v>
      </c>
      <c r="B609" s="9">
        <v>87</v>
      </c>
      <c r="C609" s="9">
        <v>87</v>
      </c>
      <c r="E609" s="23">
        <v>605</v>
      </c>
      <c r="F609" s="24" t="s">
        <v>8219</v>
      </c>
      <c r="G609" s="9">
        <v>32</v>
      </c>
      <c r="H609" s="9"/>
      <c r="I609" s="9"/>
      <c r="K609" s="9"/>
      <c r="L609" s="25" t="s">
        <v>8221</v>
      </c>
      <c r="M609" s="9">
        <v>2</v>
      </c>
    </row>
    <row r="610" spans="1:13" x14ac:dyDescent="0.35">
      <c r="A610" s="23">
        <v>1369</v>
      </c>
      <c r="B610" s="9">
        <v>406</v>
      </c>
      <c r="C610" s="9">
        <v>406</v>
      </c>
      <c r="E610" s="23">
        <v>606</v>
      </c>
      <c r="F610" s="24" t="s">
        <v>8219</v>
      </c>
      <c r="G610" s="9">
        <v>32</v>
      </c>
      <c r="H610" s="9"/>
      <c r="I610" s="9"/>
      <c r="K610" s="9"/>
      <c r="L610" s="25" t="s">
        <v>8221</v>
      </c>
      <c r="M610" s="9">
        <v>2</v>
      </c>
    </row>
    <row r="611" spans="1:13" x14ac:dyDescent="0.35">
      <c r="A611" s="23">
        <v>1370</v>
      </c>
      <c r="B611" s="9">
        <v>20</v>
      </c>
      <c r="C611" s="9">
        <v>20</v>
      </c>
      <c r="E611" s="23">
        <v>607</v>
      </c>
      <c r="F611" s="24" t="s">
        <v>8219</v>
      </c>
      <c r="G611" s="9">
        <v>32</v>
      </c>
      <c r="H611" s="9"/>
      <c r="I611" s="9"/>
      <c r="K611" s="9"/>
      <c r="L611" s="25" t="s">
        <v>8221</v>
      </c>
      <c r="M611" s="9">
        <v>2</v>
      </c>
    </row>
    <row r="612" spans="1:13" x14ac:dyDescent="0.35">
      <c r="A612" s="23">
        <v>1371</v>
      </c>
      <c r="B612" s="9">
        <v>70</v>
      </c>
      <c r="C612" s="9">
        <v>70</v>
      </c>
      <c r="E612" s="23">
        <v>608</v>
      </c>
      <c r="F612" s="24" t="s">
        <v>8219</v>
      </c>
      <c r="G612" s="9">
        <v>32</v>
      </c>
      <c r="H612" s="9"/>
      <c r="I612" s="9"/>
      <c r="K612" s="9"/>
      <c r="L612" s="25" t="s">
        <v>8221</v>
      </c>
      <c r="M612" s="9">
        <v>2</v>
      </c>
    </row>
    <row r="613" spans="1:13" x14ac:dyDescent="0.35">
      <c r="A613" s="23">
        <v>1372</v>
      </c>
      <c r="B613" s="9">
        <v>16</v>
      </c>
      <c r="C613" s="9">
        <v>16</v>
      </c>
      <c r="E613" s="23">
        <v>609</v>
      </c>
      <c r="F613" s="24" t="s">
        <v>8219</v>
      </c>
      <c r="G613" s="9">
        <v>32</v>
      </c>
      <c r="H613" s="9"/>
      <c r="I613" s="9"/>
      <c r="K613" s="9"/>
      <c r="L613" s="25" t="s">
        <v>8221</v>
      </c>
      <c r="M613" s="9">
        <v>2</v>
      </c>
    </row>
    <row r="614" spans="1:13" x14ac:dyDescent="0.35">
      <c r="A614" s="23">
        <v>1373</v>
      </c>
      <c r="B614" s="9">
        <v>52</v>
      </c>
      <c r="C614" s="9">
        <v>52</v>
      </c>
      <c r="E614" s="23">
        <v>610</v>
      </c>
      <c r="F614" s="24" t="s">
        <v>8219</v>
      </c>
      <c r="G614" s="9">
        <v>32</v>
      </c>
      <c r="H614" s="9"/>
      <c r="I614" s="9"/>
      <c r="K614" s="9"/>
      <c r="L614" s="25" t="s">
        <v>8221</v>
      </c>
      <c r="M614" s="9">
        <v>2</v>
      </c>
    </row>
    <row r="615" spans="1:13" x14ac:dyDescent="0.35">
      <c r="A615" s="23">
        <v>1374</v>
      </c>
      <c r="B615" s="9">
        <v>66</v>
      </c>
      <c r="C615" s="9">
        <v>66</v>
      </c>
      <c r="E615" s="23">
        <v>611</v>
      </c>
      <c r="F615" s="24" t="s">
        <v>8219</v>
      </c>
      <c r="G615" s="9">
        <v>32</v>
      </c>
      <c r="H615" s="9"/>
      <c r="I615" s="9"/>
      <c r="K615" s="9"/>
      <c r="L615" s="25" t="s">
        <v>8221</v>
      </c>
      <c r="M615" s="9">
        <v>2</v>
      </c>
    </row>
    <row r="616" spans="1:13" x14ac:dyDescent="0.35">
      <c r="A616" s="23">
        <v>1375</v>
      </c>
      <c r="B616" s="9">
        <v>109</v>
      </c>
      <c r="C616" s="9">
        <v>109</v>
      </c>
      <c r="E616" s="23">
        <v>612</v>
      </c>
      <c r="F616" s="24" t="s">
        <v>8219</v>
      </c>
      <c r="G616" s="9">
        <v>32</v>
      </c>
      <c r="H616" s="9"/>
      <c r="I616" s="9"/>
      <c r="K616" s="9"/>
      <c r="L616" s="25" t="s">
        <v>8221</v>
      </c>
      <c r="M616" s="9">
        <v>2</v>
      </c>
    </row>
    <row r="617" spans="1:13" x14ac:dyDescent="0.35">
      <c r="A617" s="23">
        <v>1376</v>
      </c>
      <c r="B617" s="9">
        <v>168</v>
      </c>
      <c r="C617" s="9">
        <v>168</v>
      </c>
      <c r="E617" s="23">
        <v>613</v>
      </c>
      <c r="F617" s="24" t="s">
        <v>8219</v>
      </c>
      <c r="G617" s="9">
        <v>32</v>
      </c>
      <c r="H617" s="9"/>
      <c r="I617" s="9"/>
      <c r="K617" s="9"/>
      <c r="L617" s="25" t="s">
        <v>8221</v>
      </c>
      <c r="M617" s="9">
        <v>2</v>
      </c>
    </row>
    <row r="618" spans="1:13" x14ac:dyDescent="0.35">
      <c r="A618" s="23">
        <v>1377</v>
      </c>
      <c r="B618" s="9">
        <v>31</v>
      </c>
      <c r="C618" s="9">
        <v>31</v>
      </c>
      <c r="E618" s="23">
        <v>614</v>
      </c>
      <c r="F618" s="24" t="s">
        <v>8219</v>
      </c>
      <c r="G618" s="9">
        <v>33</v>
      </c>
      <c r="H618" s="9"/>
      <c r="I618" s="9"/>
      <c r="K618" s="9"/>
      <c r="L618" s="25" t="s">
        <v>8221</v>
      </c>
      <c r="M618" s="9">
        <v>2</v>
      </c>
    </row>
    <row r="619" spans="1:13" x14ac:dyDescent="0.35">
      <c r="A619" s="23">
        <v>1378</v>
      </c>
      <c r="B619" s="9">
        <v>133</v>
      </c>
      <c r="C619" s="9">
        <v>133</v>
      </c>
      <c r="E619" s="23">
        <v>615</v>
      </c>
      <c r="F619" s="24" t="s">
        <v>8219</v>
      </c>
      <c r="G619" s="9">
        <v>33</v>
      </c>
      <c r="H619" s="9"/>
      <c r="I619" s="9"/>
      <c r="K619" s="9"/>
      <c r="L619" s="25" t="s">
        <v>8221</v>
      </c>
      <c r="M619" s="9">
        <v>2</v>
      </c>
    </row>
    <row r="620" spans="1:13" x14ac:dyDescent="0.35">
      <c r="A620" s="23">
        <v>1379</v>
      </c>
      <c r="B620" s="9">
        <v>151</v>
      </c>
      <c r="C620" s="9">
        <v>151</v>
      </c>
      <c r="E620" s="23">
        <v>616</v>
      </c>
      <c r="F620" s="24" t="s">
        <v>8219</v>
      </c>
      <c r="G620" s="9">
        <v>33</v>
      </c>
      <c r="H620" s="9"/>
      <c r="I620" s="9"/>
      <c r="K620" s="9"/>
      <c r="L620" s="25" t="s">
        <v>8221</v>
      </c>
      <c r="M620" s="9">
        <v>2</v>
      </c>
    </row>
    <row r="621" spans="1:13" x14ac:dyDescent="0.35">
      <c r="A621" s="23">
        <v>1380</v>
      </c>
      <c r="B621" s="9">
        <v>5</v>
      </c>
      <c r="C621" s="9">
        <v>5</v>
      </c>
      <c r="E621" s="23">
        <v>617</v>
      </c>
      <c r="F621" s="24" t="s">
        <v>8219</v>
      </c>
      <c r="G621" s="9">
        <v>33</v>
      </c>
      <c r="H621" s="9"/>
      <c r="I621" s="9"/>
      <c r="K621" s="9"/>
      <c r="L621" s="25" t="s">
        <v>8221</v>
      </c>
      <c r="M621" s="9">
        <v>2</v>
      </c>
    </row>
    <row r="622" spans="1:13" x14ac:dyDescent="0.35">
      <c r="A622" s="23">
        <v>1381</v>
      </c>
      <c r="B622" s="9">
        <v>73</v>
      </c>
      <c r="C622" s="9">
        <v>73</v>
      </c>
      <c r="E622" s="23">
        <v>618</v>
      </c>
      <c r="F622" s="24" t="s">
        <v>8219</v>
      </c>
      <c r="G622" s="9">
        <v>33</v>
      </c>
      <c r="H622" s="9"/>
      <c r="I622" s="9"/>
      <c r="K622" s="9"/>
      <c r="L622" s="25" t="s">
        <v>8221</v>
      </c>
      <c r="M622" s="9">
        <v>2</v>
      </c>
    </row>
    <row r="623" spans="1:13" x14ac:dyDescent="0.35">
      <c r="A623" s="23">
        <v>1382</v>
      </c>
      <c r="B623" s="9">
        <v>148</v>
      </c>
      <c r="C623" s="9">
        <v>148</v>
      </c>
      <c r="E623" s="23">
        <v>619</v>
      </c>
      <c r="F623" s="24" t="s">
        <v>8219</v>
      </c>
      <c r="G623" s="9">
        <v>33</v>
      </c>
      <c r="H623" s="9"/>
      <c r="I623" s="9"/>
      <c r="K623" s="9"/>
      <c r="L623" s="25" t="s">
        <v>8221</v>
      </c>
      <c r="M623" s="9">
        <v>2</v>
      </c>
    </row>
    <row r="624" spans="1:13" x14ac:dyDescent="0.35">
      <c r="A624" s="23">
        <v>1383</v>
      </c>
      <c r="B624" s="9">
        <v>93</v>
      </c>
      <c r="C624" s="9">
        <v>93</v>
      </c>
      <c r="E624" s="23">
        <v>620</v>
      </c>
      <c r="F624" s="24" t="s">
        <v>8219</v>
      </c>
      <c r="G624" s="9">
        <v>33</v>
      </c>
      <c r="H624" s="9"/>
      <c r="I624" s="9"/>
      <c r="K624" s="9"/>
      <c r="L624" s="25" t="s">
        <v>8221</v>
      </c>
      <c r="M624" s="9">
        <v>2</v>
      </c>
    </row>
    <row r="625" spans="1:13" x14ac:dyDescent="0.35">
      <c r="A625" s="23">
        <v>1384</v>
      </c>
      <c r="B625" s="9">
        <v>63</v>
      </c>
      <c r="C625" s="9">
        <v>63</v>
      </c>
      <c r="E625" s="23">
        <v>621</v>
      </c>
      <c r="F625" s="24" t="s">
        <v>8219</v>
      </c>
      <c r="G625" s="9">
        <v>33</v>
      </c>
      <c r="H625" s="9"/>
      <c r="I625" s="9"/>
      <c r="K625" s="9"/>
      <c r="L625" s="25" t="s">
        <v>8221</v>
      </c>
      <c r="M625" s="9">
        <v>2</v>
      </c>
    </row>
    <row r="626" spans="1:13" x14ac:dyDescent="0.35">
      <c r="A626" s="23">
        <v>1385</v>
      </c>
      <c r="B626" s="9">
        <v>134</v>
      </c>
      <c r="C626" s="9">
        <v>134</v>
      </c>
      <c r="E626" s="23">
        <v>622</v>
      </c>
      <c r="F626" s="24" t="s">
        <v>8219</v>
      </c>
      <c r="G626" s="9">
        <v>33</v>
      </c>
      <c r="H626" s="9"/>
      <c r="I626" s="9"/>
      <c r="K626" s="9"/>
      <c r="L626" s="25" t="s">
        <v>8221</v>
      </c>
      <c r="M626" s="9">
        <v>2</v>
      </c>
    </row>
    <row r="627" spans="1:13" x14ac:dyDescent="0.35">
      <c r="A627" s="23">
        <v>1386</v>
      </c>
      <c r="B627" s="9">
        <v>14</v>
      </c>
      <c r="C627" s="9">
        <v>14</v>
      </c>
      <c r="E627" s="23">
        <v>623</v>
      </c>
      <c r="F627" s="24" t="s">
        <v>8219</v>
      </c>
      <c r="G627" s="9">
        <v>33</v>
      </c>
      <c r="H627" s="9"/>
      <c r="I627" s="9"/>
      <c r="K627" s="9"/>
      <c r="L627" s="25" t="s">
        <v>8221</v>
      </c>
      <c r="M627" s="9">
        <v>2</v>
      </c>
    </row>
    <row r="628" spans="1:13" x14ac:dyDescent="0.35">
      <c r="A628" s="23">
        <v>1387</v>
      </c>
      <c r="B628" s="9">
        <v>78</v>
      </c>
      <c r="C628" s="9">
        <v>78</v>
      </c>
      <c r="E628" s="23">
        <v>624</v>
      </c>
      <c r="F628" s="24" t="s">
        <v>8219</v>
      </c>
      <c r="G628" s="9">
        <v>33</v>
      </c>
      <c r="H628" s="9"/>
      <c r="I628" s="9"/>
      <c r="K628" s="9"/>
      <c r="L628" s="25" t="s">
        <v>8221</v>
      </c>
      <c r="M628" s="9">
        <v>2</v>
      </c>
    </row>
    <row r="629" spans="1:13" x14ac:dyDescent="0.35">
      <c r="A629" s="23">
        <v>1388</v>
      </c>
      <c r="B629" s="9">
        <v>112</v>
      </c>
      <c r="C629" s="9">
        <v>112</v>
      </c>
      <c r="E629" s="23">
        <v>625</v>
      </c>
      <c r="F629" s="24" t="s">
        <v>8219</v>
      </c>
      <c r="G629" s="9">
        <v>33</v>
      </c>
      <c r="H629" s="9"/>
      <c r="I629" s="9"/>
      <c r="K629" s="9"/>
      <c r="L629" s="25" t="s">
        <v>8221</v>
      </c>
      <c r="M629" s="9">
        <v>2</v>
      </c>
    </row>
    <row r="630" spans="1:13" x14ac:dyDescent="0.35">
      <c r="A630" s="23">
        <v>1389</v>
      </c>
      <c r="B630" s="9">
        <v>34</v>
      </c>
      <c r="C630" s="9">
        <v>34</v>
      </c>
      <c r="E630" s="23">
        <v>626</v>
      </c>
      <c r="F630" s="24" t="s">
        <v>8219</v>
      </c>
      <c r="G630" s="9">
        <v>33</v>
      </c>
      <c r="H630" s="9"/>
      <c r="I630" s="9"/>
      <c r="K630" s="9"/>
      <c r="L630" s="25" t="s">
        <v>8221</v>
      </c>
      <c r="M630" s="9">
        <v>2</v>
      </c>
    </row>
    <row r="631" spans="1:13" x14ac:dyDescent="0.35">
      <c r="A631" s="23">
        <v>1390</v>
      </c>
      <c r="B631" s="9">
        <v>19</v>
      </c>
      <c r="C631" s="9">
        <v>19</v>
      </c>
      <c r="E631" s="23">
        <v>627</v>
      </c>
      <c r="F631" s="24" t="s">
        <v>8219</v>
      </c>
      <c r="G631" s="9">
        <v>33</v>
      </c>
      <c r="H631" s="9"/>
      <c r="I631" s="9"/>
      <c r="K631" s="9"/>
      <c r="L631" s="25" t="s">
        <v>8221</v>
      </c>
      <c r="M631" s="9">
        <v>2</v>
      </c>
    </row>
    <row r="632" spans="1:13" x14ac:dyDescent="0.35">
      <c r="A632" s="23">
        <v>1391</v>
      </c>
      <c r="B632" s="9">
        <v>13</v>
      </c>
      <c r="C632" s="9">
        <v>13</v>
      </c>
      <c r="E632" s="23">
        <v>628</v>
      </c>
      <c r="F632" s="24" t="s">
        <v>8219</v>
      </c>
      <c r="G632" s="9">
        <v>33</v>
      </c>
      <c r="H632" s="9"/>
      <c r="I632" s="9"/>
      <c r="K632" s="9"/>
      <c r="L632" s="25" t="s">
        <v>8221</v>
      </c>
      <c r="M632" s="9">
        <v>2</v>
      </c>
    </row>
    <row r="633" spans="1:13" x14ac:dyDescent="0.35">
      <c r="A633" s="23">
        <v>1392</v>
      </c>
      <c r="B633" s="9">
        <v>104</v>
      </c>
      <c r="C633" s="9">
        <v>104</v>
      </c>
      <c r="E633" s="23">
        <v>629</v>
      </c>
      <c r="F633" s="24" t="s">
        <v>8219</v>
      </c>
      <c r="G633" s="9">
        <v>33</v>
      </c>
      <c r="H633" s="9"/>
      <c r="I633" s="9"/>
      <c r="K633" s="9"/>
      <c r="L633" s="25" t="s">
        <v>8221</v>
      </c>
      <c r="M633" s="9">
        <v>2</v>
      </c>
    </row>
    <row r="634" spans="1:13" x14ac:dyDescent="0.35">
      <c r="A634" s="23">
        <v>1393</v>
      </c>
      <c r="B634" s="9">
        <v>52</v>
      </c>
      <c r="C634" s="9">
        <v>52</v>
      </c>
      <c r="E634" s="23">
        <v>630</v>
      </c>
      <c r="F634" s="24" t="s">
        <v>8219</v>
      </c>
      <c r="G634" s="9">
        <v>33</v>
      </c>
      <c r="H634" s="9"/>
      <c r="I634" s="9"/>
      <c r="K634" s="9"/>
      <c r="L634" s="25" t="s">
        <v>8221</v>
      </c>
      <c r="M634" s="9">
        <v>2</v>
      </c>
    </row>
    <row r="635" spans="1:13" x14ac:dyDescent="0.35">
      <c r="A635" s="23">
        <v>1394</v>
      </c>
      <c r="B635" s="9">
        <v>17</v>
      </c>
      <c r="C635" s="9">
        <v>17</v>
      </c>
      <c r="E635" s="23">
        <v>631</v>
      </c>
      <c r="F635" s="24" t="s">
        <v>8219</v>
      </c>
      <c r="G635" s="9">
        <v>33</v>
      </c>
      <c r="H635" s="9"/>
      <c r="I635" s="9"/>
      <c r="K635" s="9"/>
      <c r="L635" s="25" t="s">
        <v>8221</v>
      </c>
      <c r="M635" s="9">
        <v>2</v>
      </c>
    </row>
    <row r="636" spans="1:13" x14ac:dyDescent="0.35">
      <c r="A636" s="23">
        <v>1395</v>
      </c>
      <c r="B636" s="9">
        <v>82</v>
      </c>
      <c r="C636" s="9">
        <v>82</v>
      </c>
      <c r="E636" s="23">
        <v>632</v>
      </c>
      <c r="F636" s="24" t="s">
        <v>8219</v>
      </c>
      <c r="G636" s="9">
        <v>33</v>
      </c>
      <c r="H636" s="9"/>
      <c r="I636" s="9"/>
      <c r="K636" s="9"/>
      <c r="L636" s="25" t="s">
        <v>8221</v>
      </c>
      <c r="M636" s="9">
        <v>2</v>
      </c>
    </row>
    <row r="637" spans="1:13" x14ac:dyDescent="0.35">
      <c r="A637" s="23">
        <v>1396</v>
      </c>
      <c r="B637" s="9">
        <v>73</v>
      </c>
      <c r="C637" s="9">
        <v>73</v>
      </c>
      <c r="E637" s="23">
        <v>633</v>
      </c>
      <c r="F637" s="24" t="s">
        <v>8219</v>
      </c>
      <c r="G637" s="9">
        <v>33</v>
      </c>
      <c r="H637" s="9"/>
      <c r="I637" s="9"/>
      <c r="K637" s="9"/>
      <c r="L637" s="25" t="s">
        <v>8221</v>
      </c>
      <c r="M637" s="9">
        <v>2</v>
      </c>
    </row>
    <row r="638" spans="1:13" x14ac:dyDescent="0.35">
      <c r="A638" s="23">
        <v>1397</v>
      </c>
      <c r="B638" s="9">
        <v>158</v>
      </c>
      <c r="C638" s="9">
        <v>158</v>
      </c>
      <c r="E638" s="23">
        <v>634</v>
      </c>
      <c r="F638" s="24" t="s">
        <v>8219</v>
      </c>
      <c r="G638" s="9">
        <v>33</v>
      </c>
      <c r="H638" s="9"/>
      <c r="I638" s="9"/>
      <c r="K638" s="9"/>
      <c r="L638" s="25" t="s">
        <v>8221</v>
      </c>
      <c r="M638" s="9">
        <v>2</v>
      </c>
    </row>
    <row r="639" spans="1:13" x14ac:dyDescent="0.35">
      <c r="A639" s="23">
        <v>1398</v>
      </c>
      <c r="B639" s="9">
        <v>65</v>
      </c>
      <c r="C639" s="9">
        <v>65</v>
      </c>
      <c r="E639" s="23">
        <v>635</v>
      </c>
      <c r="F639" s="24" t="s">
        <v>8219</v>
      </c>
      <c r="G639" s="9">
        <v>33</v>
      </c>
      <c r="H639" s="9"/>
      <c r="I639" s="9"/>
      <c r="K639" s="9"/>
      <c r="L639" s="25" t="s">
        <v>8221</v>
      </c>
      <c r="M639" s="9">
        <v>2</v>
      </c>
    </row>
    <row r="640" spans="1:13" x14ac:dyDescent="0.35">
      <c r="A640" s="23">
        <v>1399</v>
      </c>
      <c r="B640" s="9">
        <v>184</v>
      </c>
      <c r="C640" s="9">
        <v>184</v>
      </c>
      <c r="E640" s="23">
        <v>636</v>
      </c>
      <c r="F640" s="24" t="s">
        <v>8219</v>
      </c>
      <c r="G640" s="9">
        <v>33</v>
      </c>
      <c r="H640" s="9"/>
      <c r="I640" s="9"/>
      <c r="K640" s="9"/>
      <c r="L640" s="25" t="s">
        <v>8221</v>
      </c>
      <c r="M640" s="9">
        <v>2</v>
      </c>
    </row>
    <row r="641" spans="1:13" x14ac:dyDescent="0.35">
      <c r="A641" s="23">
        <v>1400</v>
      </c>
      <c r="B641" s="9">
        <v>34</v>
      </c>
      <c r="C641" s="9">
        <v>34</v>
      </c>
      <c r="E641" s="23">
        <v>637</v>
      </c>
      <c r="F641" s="24" t="s">
        <v>8219</v>
      </c>
      <c r="G641" s="9">
        <v>33</v>
      </c>
      <c r="H641" s="9"/>
      <c r="I641" s="9"/>
      <c r="K641" s="9"/>
      <c r="L641" s="25" t="s">
        <v>8221</v>
      </c>
      <c r="M641" s="9">
        <v>2</v>
      </c>
    </row>
    <row r="642" spans="1:13" x14ac:dyDescent="0.35">
      <c r="A642" s="23">
        <v>1401</v>
      </c>
      <c r="B642" s="9">
        <v>240</v>
      </c>
      <c r="C642" s="9">
        <v>240</v>
      </c>
      <c r="E642" s="23">
        <v>638</v>
      </c>
      <c r="F642" s="24" t="s">
        <v>8219</v>
      </c>
      <c r="G642" s="9">
        <v>34</v>
      </c>
      <c r="H642" s="9"/>
      <c r="I642" s="9"/>
      <c r="K642" s="9"/>
      <c r="L642" s="25" t="s">
        <v>8221</v>
      </c>
      <c r="M642" s="9">
        <v>2</v>
      </c>
    </row>
    <row r="643" spans="1:13" x14ac:dyDescent="0.35">
      <c r="A643" s="23">
        <v>1402</v>
      </c>
      <c r="B643" s="9">
        <v>113</v>
      </c>
      <c r="C643" s="9">
        <v>113</v>
      </c>
      <c r="E643" s="23">
        <v>639</v>
      </c>
      <c r="F643" s="24" t="s">
        <v>8219</v>
      </c>
      <c r="G643" s="9">
        <v>34</v>
      </c>
      <c r="H643" s="9"/>
      <c r="I643" s="9"/>
      <c r="K643" s="9"/>
      <c r="L643" s="25" t="s">
        <v>8221</v>
      </c>
      <c r="M643" s="9">
        <v>2</v>
      </c>
    </row>
    <row r="644" spans="1:13" x14ac:dyDescent="0.35">
      <c r="A644" s="23">
        <v>1403</v>
      </c>
      <c r="B644" s="9">
        <v>66</v>
      </c>
      <c r="C644" s="9">
        <v>66</v>
      </c>
      <c r="E644" s="23">
        <v>640</v>
      </c>
      <c r="F644" s="24" t="s">
        <v>8219</v>
      </c>
      <c r="G644" s="9">
        <v>34</v>
      </c>
      <c r="H644" s="9"/>
      <c r="I644" s="9"/>
      <c r="K644" s="9"/>
      <c r="L644" s="25" t="s">
        <v>8221</v>
      </c>
      <c r="M644" s="9">
        <v>2</v>
      </c>
    </row>
    <row r="645" spans="1:13" x14ac:dyDescent="0.35">
      <c r="A645" s="23">
        <v>1461</v>
      </c>
      <c r="B645" s="9">
        <v>340</v>
      </c>
      <c r="C645" s="9">
        <v>340</v>
      </c>
      <c r="E645" s="23">
        <v>641</v>
      </c>
      <c r="F645" s="24" t="s">
        <v>8219</v>
      </c>
      <c r="G645" s="9">
        <v>34</v>
      </c>
      <c r="H645" s="9"/>
      <c r="I645" s="9"/>
      <c r="K645" s="9"/>
      <c r="L645" s="25" t="s">
        <v>8221</v>
      </c>
      <c r="M645" s="9">
        <v>2</v>
      </c>
    </row>
    <row r="646" spans="1:13" x14ac:dyDescent="0.35">
      <c r="A646" s="23">
        <v>1462</v>
      </c>
      <c r="B646" s="9">
        <v>150</v>
      </c>
      <c r="C646" s="9">
        <v>150</v>
      </c>
      <c r="E646" s="23">
        <v>642</v>
      </c>
      <c r="F646" s="24" t="s">
        <v>8219</v>
      </c>
      <c r="G646" s="9">
        <v>34</v>
      </c>
      <c r="H646" s="9"/>
      <c r="I646" s="9"/>
      <c r="K646" s="9"/>
      <c r="L646" s="25" t="s">
        <v>8221</v>
      </c>
      <c r="M646" s="9">
        <v>2</v>
      </c>
    </row>
    <row r="647" spans="1:13" x14ac:dyDescent="0.35">
      <c r="A647" s="23">
        <v>1463</v>
      </c>
      <c r="B647" s="9">
        <v>25</v>
      </c>
      <c r="C647" s="9">
        <v>25</v>
      </c>
      <c r="E647" s="23">
        <v>643</v>
      </c>
      <c r="F647" s="24" t="s">
        <v>8219</v>
      </c>
      <c r="G647" s="9">
        <v>34</v>
      </c>
      <c r="H647" s="9"/>
      <c r="I647" s="9"/>
      <c r="K647" s="9"/>
      <c r="L647" s="25" t="s">
        <v>8221</v>
      </c>
      <c r="M647" s="9">
        <v>2</v>
      </c>
    </row>
    <row r="648" spans="1:13" x14ac:dyDescent="0.35">
      <c r="A648" s="23">
        <v>1464</v>
      </c>
      <c r="B648" s="9">
        <v>234</v>
      </c>
      <c r="C648" s="9">
        <v>234</v>
      </c>
      <c r="E648" s="23">
        <v>644</v>
      </c>
      <c r="F648" s="24" t="s">
        <v>8219</v>
      </c>
      <c r="G648" s="9">
        <v>34</v>
      </c>
      <c r="H648" s="9"/>
      <c r="I648" s="9"/>
      <c r="K648" s="9"/>
      <c r="L648" s="25" t="s">
        <v>8221</v>
      </c>
      <c r="M648" s="9">
        <v>2</v>
      </c>
    </row>
    <row r="649" spans="1:13" x14ac:dyDescent="0.35">
      <c r="A649" s="23">
        <v>1465</v>
      </c>
      <c r="B649" s="9">
        <v>2602</v>
      </c>
      <c r="C649" s="9">
        <v>2602</v>
      </c>
      <c r="E649" s="23">
        <v>645</v>
      </c>
      <c r="F649" s="24" t="s">
        <v>8219</v>
      </c>
      <c r="G649" s="9">
        <v>34</v>
      </c>
      <c r="H649" s="9"/>
      <c r="I649" s="9"/>
      <c r="K649" s="9"/>
      <c r="L649" s="25" t="s">
        <v>8221</v>
      </c>
      <c r="M649" s="9">
        <v>3</v>
      </c>
    </row>
    <row r="650" spans="1:13" x14ac:dyDescent="0.35">
      <c r="A650" s="23">
        <v>1466</v>
      </c>
      <c r="B650" s="9">
        <v>248</v>
      </c>
      <c r="C650" s="9">
        <v>248</v>
      </c>
      <c r="E650" s="23">
        <v>646</v>
      </c>
      <c r="F650" s="24" t="s">
        <v>8219</v>
      </c>
      <c r="G650" s="9">
        <v>34</v>
      </c>
      <c r="H650" s="9"/>
      <c r="I650" s="9"/>
      <c r="K650" s="9"/>
      <c r="L650" s="25" t="s">
        <v>8221</v>
      </c>
      <c r="M650" s="9">
        <v>3</v>
      </c>
    </row>
    <row r="651" spans="1:13" x14ac:dyDescent="0.35">
      <c r="A651" s="23">
        <v>1467</v>
      </c>
      <c r="B651" s="9">
        <v>600</v>
      </c>
      <c r="C651" s="9">
        <v>600</v>
      </c>
      <c r="E651" s="23">
        <v>647</v>
      </c>
      <c r="F651" s="24" t="s">
        <v>8219</v>
      </c>
      <c r="G651" s="9">
        <v>34</v>
      </c>
      <c r="H651" s="9"/>
      <c r="I651" s="9"/>
      <c r="K651" s="9"/>
      <c r="L651" s="25" t="s">
        <v>8221</v>
      </c>
      <c r="M651" s="9">
        <v>3</v>
      </c>
    </row>
    <row r="652" spans="1:13" x14ac:dyDescent="0.35">
      <c r="A652" s="23">
        <v>1468</v>
      </c>
      <c r="B652" s="9">
        <v>293</v>
      </c>
      <c r="C652" s="9">
        <v>293</v>
      </c>
      <c r="E652" s="23">
        <v>648</v>
      </c>
      <c r="F652" s="24" t="s">
        <v>8219</v>
      </c>
      <c r="G652" s="9">
        <v>34</v>
      </c>
      <c r="H652" s="9"/>
      <c r="I652" s="9"/>
      <c r="K652" s="9"/>
      <c r="L652" s="25" t="s">
        <v>8221</v>
      </c>
      <c r="M652" s="9">
        <v>3</v>
      </c>
    </row>
    <row r="653" spans="1:13" x14ac:dyDescent="0.35">
      <c r="A653" s="23">
        <v>1469</v>
      </c>
      <c r="B653" s="9">
        <v>321</v>
      </c>
      <c r="C653" s="9">
        <v>321</v>
      </c>
      <c r="E653" s="23">
        <v>649</v>
      </c>
      <c r="F653" s="24" t="s">
        <v>8219</v>
      </c>
      <c r="G653" s="9">
        <v>34</v>
      </c>
      <c r="H653" s="9"/>
      <c r="I653" s="9"/>
      <c r="K653" s="9"/>
      <c r="L653" s="25" t="s">
        <v>8221</v>
      </c>
      <c r="M653" s="9">
        <v>3</v>
      </c>
    </row>
    <row r="654" spans="1:13" x14ac:dyDescent="0.35">
      <c r="A654" s="23">
        <v>1470</v>
      </c>
      <c r="B654" s="9">
        <v>81</v>
      </c>
      <c r="C654" s="9">
        <v>81</v>
      </c>
      <c r="E654" s="23">
        <v>650</v>
      </c>
      <c r="F654" s="24" t="s">
        <v>8219</v>
      </c>
      <c r="G654" s="9">
        <v>34</v>
      </c>
      <c r="H654" s="9"/>
      <c r="I654" s="9"/>
      <c r="K654" s="9"/>
      <c r="L654" s="25" t="s">
        <v>8221</v>
      </c>
      <c r="M654" s="9">
        <v>3</v>
      </c>
    </row>
    <row r="655" spans="1:13" x14ac:dyDescent="0.35">
      <c r="A655" s="23">
        <v>1471</v>
      </c>
      <c r="B655" s="9">
        <v>343</v>
      </c>
      <c r="C655" s="9">
        <v>343</v>
      </c>
      <c r="E655" s="23">
        <v>651</v>
      </c>
      <c r="F655" s="24" t="s">
        <v>8219</v>
      </c>
      <c r="G655" s="9">
        <v>34</v>
      </c>
      <c r="H655" s="9"/>
      <c r="I655" s="9"/>
      <c r="K655" s="9"/>
      <c r="L655" s="25" t="s">
        <v>8221</v>
      </c>
      <c r="M655" s="9">
        <v>3</v>
      </c>
    </row>
    <row r="656" spans="1:13" x14ac:dyDescent="0.35">
      <c r="A656" s="23">
        <v>1472</v>
      </c>
      <c r="B656" s="9">
        <v>336</v>
      </c>
      <c r="C656" s="9">
        <v>336</v>
      </c>
      <c r="E656" s="23">
        <v>652</v>
      </c>
      <c r="F656" s="24" t="s">
        <v>8219</v>
      </c>
      <c r="G656" s="9">
        <v>34</v>
      </c>
      <c r="H656" s="9"/>
      <c r="I656" s="9"/>
      <c r="K656" s="9"/>
      <c r="L656" s="25" t="s">
        <v>8221</v>
      </c>
      <c r="M656" s="9">
        <v>3</v>
      </c>
    </row>
    <row r="657" spans="1:13" x14ac:dyDescent="0.35">
      <c r="A657" s="23">
        <v>1473</v>
      </c>
      <c r="B657" s="9">
        <v>47</v>
      </c>
      <c r="C657" s="9">
        <v>47</v>
      </c>
      <c r="E657" s="23">
        <v>653</v>
      </c>
      <c r="F657" s="24" t="s">
        <v>8219</v>
      </c>
      <c r="G657" s="9">
        <v>34</v>
      </c>
      <c r="H657" s="9"/>
      <c r="I657" s="9"/>
      <c r="K657" s="9"/>
      <c r="L657" s="25" t="s">
        <v>8221</v>
      </c>
      <c r="M657" s="9">
        <v>3</v>
      </c>
    </row>
    <row r="658" spans="1:13" x14ac:dyDescent="0.35">
      <c r="A658" s="23">
        <v>1474</v>
      </c>
      <c r="B658" s="9">
        <v>76</v>
      </c>
      <c r="C658" s="9">
        <v>76</v>
      </c>
      <c r="E658" s="23">
        <v>654</v>
      </c>
      <c r="F658" s="24" t="s">
        <v>8219</v>
      </c>
      <c r="G658" s="9">
        <v>34</v>
      </c>
      <c r="H658" s="9"/>
      <c r="I658" s="9"/>
      <c r="K658" s="9"/>
      <c r="L658" s="25" t="s">
        <v>8221</v>
      </c>
      <c r="M658" s="9">
        <v>3</v>
      </c>
    </row>
    <row r="659" spans="1:13" x14ac:dyDescent="0.35">
      <c r="A659" s="23">
        <v>1475</v>
      </c>
      <c r="B659" s="9">
        <v>441</v>
      </c>
      <c r="C659" s="9">
        <v>441</v>
      </c>
      <c r="E659" s="23">
        <v>655</v>
      </c>
      <c r="F659" s="24" t="s">
        <v>8219</v>
      </c>
      <c r="G659" s="9">
        <v>34</v>
      </c>
      <c r="H659" s="9"/>
      <c r="I659" s="9"/>
      <c r="K659" s="9"/>
      <c r="L659" s="25" t="s">
        <v>8221</v>
      </c>
      <c r="M659" s="9">
        <v>3</v>
      </c>
    </row>
    <row r="660" spans="1:13" x14ac:dyDescent="0.35">
      <c r="A660" s="23">
        <v>1476</v>
      </c>
      <c r="B660" s="9">
        <v>916</v>
      </c>
      <c r="C660" s="9">
        <v>916</v>
      </c>
      <c r="E660" s="23">
        <v>656</v>
      </c>
      <c r="F660" s="24" t="s">
        <v>8219</v>
      </c>
      <c r="G660" s="9">
        <v>34</v>
      </c>
      <c r="H660" s="9"/>
      <c r="I660" s="9"/>
      <c r="K660" s="9"/>
      <c r="L660" s="25" t="s">
        <v>8221</v>
      </c>
      <c r="M660" s="9">
        <v>3</v>
      </c>
    </row>
    <row r="661" spans="1:13" x14ac:dyDescent="0.35">
      <c r="A661" s="23">
        <v>1477</v>
      </c>
      <c r="B661" s="9">
        <v>369</v>
      </c>
      <c r="C661" s="9">
        <v>369</v>
      </c>
      <c r="E661" s="23">
        <v>657</v>
      </c>
      <c r="F661" s="24" t="s">
        <v>8219</v>
      </c>
      <c r="G661" s="9">
        <v>34</v>
      </c>
      <c r="H661" s="9"/>
      <c r="I661" s="9"/>
      <c r="K661" s="9"/>
      <c r="L661" s="25" t="s">
        <v>8221</v>
      </c>
      <c r="M661" s="9">
        <v>3</v>
      </c>
    </row>
    <row r="662" spans="1:13" x14ac:dyDescent="0.35">
      <c r="A662" s="23">
        <v>1478</v>
      </c>
      <c r="B662" s="9">
        <v>20242</v>
      </c>
      <c r="C662" s="9">
        <v>20242</v>
      </c>
      <c r="E662" s="23">
        <v>658</v>
      </c>
      <c r="F662" s="24" t="s">
        <v>8219</v>
      </c>
      <c r="G662" s="9">
        <v>34</v>
      </c>
      <c r="H662" s="9"/>
      <c r="I662" s="9"/>
      <c r="K662" s="9"/>
      <c r="L662" s="25" t="s">
        <v>8221</v>
      </c>
      <c r="M662" s="9">
        <v>3</v>
      </c>
    </row>
    <row r="663" spans="1:13" x14ac:dyDescent="0.35">
      <c r="A663" s="23">
        <v>1479</v>
      </c>
      <c r="B663" s="9">
        <v>71</v>
      </c>
      <c r="C663" s="9">
        <v>71</v>
      </c>
      <c r="E663" s="23">
        <v>659</v>
      </c>
      <c r="F663" s="24" t="s">
        <v>8219</v>
      </c>
      <c r="G663" s="9">
        <v>34</v>
      </c>
      <c r="H663" s="9"/>
      <c r="I663" s="9"/>
      <c r="K663" s="9"/>
      <c r="L663" s="25" t="s">
        <v>8221</v>
      </c>
      <c r="M663" s="9">
        <v>3</v>
      </c>
    </row>
    <row r="664" spans="1:13" x14ac:dyDescent="0.35">
      <c r="A664" s="23">
        <v>1480</v>
      </c>
      <c r="B664" s="9">
        <v>635</v>
      </c>
      <c r="C664" s="9">
        <v>635</v>
      </c>
      <c r="E664" s="23">
        <v>660</v>
      </c>
      <c r="F664" s="24" t="s">
        <v>8219</v>
      </c>
      <c r="G664" s="9">
        <v>34</v>
      </c>
      <c r="H664" s="9"/>
      <c r="I664" s="9"/>
      <c r="K664" s="9"/>
      <c r="L664" s="25" t="s">
        <v>8221</v>
      </c>
      <c r="M664" s="9">
        <v>3</v>
      </c>
    </row>
    <row r="665" spans="1:13" x14ac:dyDescent="0.35">
      <c r="A665" s="23">
        <v>1501</v>
      </c>
      <c r="B665" s="9">
        <v>885</v>
      </c>
      <c r="C665" s="9">
        <v>885</v>
      </c>
      <c r="E665" s="23">
        <v>661</v>
      </c>
      <c r="F665" s="24" t="s">
        <v>8219</v>
      </c>
      <c r="G665" s="9">
        <v>34</v>
      </c>
      <c r="H665" s="9"/>
      <c r="I665" s="9"/>
      <c r="K665" s="9"/>
      <c r="L665" s="25" t="s">
        <v>8221</v>
      </c>
      <c r="M665" s="9">
        <v>3</v>
      </c>
    </row>
    <row r="666" spans="1:13" x14ac:dyDescent="0.35">
      <c r="A666" s="23">
        <v>1502</v>
      </c>
      <c r="B666" s="9">
        <v>329</v>
      </c>
      <c r="C666" s="9">
        <v>329</v>
      </c>
      <c r="E666" s="23">
        <v>662</v>
      </c>
      <c r="F666" s="24" t="s">
        <v>8219</v>
      </c>
      <c r="G666" s="9">
        <v>34</v>
      </c>
      <c r="H666" s="9"/>
      <c r="I666" s="9"/>
      <c r="K666" s="9"/>
      <c r="L666" s="25" t="s">
        <v>8221</v>
      </c>
      <c r="M666" s="9">
        <v>3</v>
      </c>
    </row>
    <row r="667" spans="1:13" x14ac:dyDescent="0.35">
      <c r="A667" s="23">
        <v>1503</v>
      </c>
      <c r="B667" s="9">
        <v>71</v>
      </c>
      <c r="C667" s="9">
        <v>71</v>
      </c>
      <c r="E667" s="23">
        <v>663</v>
      </c>
      <c r="F667" s="24" t="s">
        <v>8219</v>
      </c>
      <c r="G667" s="9">
        <v>34</v>
      </c>
      <c r="H667" s="9"/>
      <c r="I667" s="9"/>
      <c r="K667" s="9"/>
      <c r="L667" s="25" t="s">
        <v>8221</v>
      </c>
      <c r="M667" s="9">
        <v>3</v>
      </c>
    </row>
    <row r="668" spans="1:13" x14ac:dyDescent="0.35">
      <c r="A668" s="23">
        <v>1504</v>
      </c>
      <c r="B668" s="9">
        <v>269</v>
      </c>
      <c r="C668" s="9">
        <v>269</v>
      </c>
      <c r="E668" s="23">
        <v>664</v>
      </c>
      <c r="F668" s="24" t="s">
        <v>8219</v>
      </c>
      <c r="G668" s="9">
        <v>35</v>
      </c>
      <c r="H668" s="9"/>
      <c r="I668" s="9"/>
      <c r="K668" s="9"/>
      <c r="L668" s="25" t="s">
        <v>8221</v>
      </c>
      <c r="M668" s="9">
        <v>3</v>
      </c>
    </row>
    <row r="669" spans="1:13" x14ac:dyDescent="0.35">
      <c r="A669" s="23">
        <v>1505</v>
      </c>
      <c r="B669" s="9">
        <v>345</v>
      </c>
      <c r="C669" s="9">
        <v>345</v>
      </c>
      <c r="E669" s="23">
        <v>665</v>
      </c>
      <c r="F669" s="24" t="s">
        <v>8219</v>
      </c>
      <c r="G669" s="9">
        <v>35</v>
      </c>
      <c r="H669" s="9"/>
      <c r="I669" s="9"/>
      <c r="K669" s="9"/>
      <c r="L669" s="25" t="s">
        <v>8221</v>
      </c>
      <c r="M669" s="9">
        <v>3</v>
      </c>
    </row>
    <row r="670" spans="1:13" x14ac:dyDescent="0.35">
      <c r="A670" s="23">
        <v>1506</v>
      </c>
      <c r="B670" s="9">
        <v>43</v>
      </c>
      <c r="C670" s="9">
        <v>43</v>
      </c>
      <c r="E670" s="23">
        <v>666</v>
      </c>
      <c r="F670" s="24" t="s">
        <v>8219</v>
      </c>
      <c r="G670" s="9">
        <v>35</v>
      </c>
      <c r="H670" s="9"/>
      <c r="I670" s="9"/>
      <c r="K670" s="9"/>
      <c r="L670" s="25" t="s">
        <v>8221</v>
      </c>
      <c r="M670" s="9">
        <v>3</v>
      </c>
    </row>
    <row r="671" spans="1:13" x14ac:dyDescent="0.35">
      <c r="A671" s="23">
        <v>1507</v>
      </c>
      <c r="B671" s="9">
        <v>33</v>
      </c>
      <c r="C671" s="9">
        <v>33</v>
      </c>
      <c r="E671" s="23">
        <v>667</v>
      </c>
      <c r="F671" s="24" t="s">
        <v>8219</v>
      </c>
      <c r="G671" s="9">
        <v>35</v>
      </c>
      <c r="H671" s="9"/>
      <c r="I671" s="9"/>
      <c r="K671" s="9"/>
      <c r="L671" s="25" t="s">
        <v>8221</v>
      </c>
      <c r="M671" s="9">
        <v>3</v>
      </c>
    </row>
    <row r="672" spans="1:13" x14ac:dyDescent="0.35">
      <c r="A672" s="23">
        <v>1508</v>
      </c>
      <c r="B672" s="9">
        <v>211</v>
      </c>
      <c r="C672" s="9">
        <v>211</v>
      </c>
      <c r="E672" s="23">
        <v>668</v>
      </c>
      <c r="F672" s="24" t="s">
        <v>8219</v>
      </c>
      <c r="G672" s="9">
        <v>35</v>
      </c>
      <c r="H672" s="9"/>
      <c r="I672" s="9"/>
      <c r="K672" s="9"/>
      <c r="L672" s="25" t="s">
        <v>8221</v>
      </c>
      <c r="M672" s="9">
        <v>3</v>
      </c>
    </row>
    <row r="673" spans="1:13" x14ac:dyDescent="0.35">
      <c r="A673" s="23">
        <v>1509</v>
      </c>
      <c r="B673" s="9">
        <v>196</v>
      </c>
      <c r="C673" s="9">
        <v>196</v>
      </c>
      <c r="E673" s="23">
        <v>669</v>
      </c>
      <c r="F673" s="24" t="s">
        <v>8219</v>
      </c>
      <c r="G673" s="9">
        <v>35</v>
      </c>
      <c r="H673" s="9"/>
      <c r="I673" s="9"/>
      <c r="K673" s="9"/>
      <c r="L673" s="25" t="s">
        <v>8221</v>
      </c>
      <c r="M673" s="9">
        <v>3</v>
      </c>
    </row>
    <row r="674" spans="1:13" x14ac:dyDescent="0.35">
      <c r="A674" s="23">
        <v>1510</v>
      </c>
      <c r="B674" s="9">
        <v>405</v>
      </c>
      <c r="C674" s="9">
        <v>405</v>
      </c>
      <c r="E674" s="23">
        <v>670</v>
      </c>
      <c r="F674" s="24" t="s">
        <v>8219</v>
      </c>
      <c r="G674" s="9">
        <v>35</v>
      </c>
      <c r="H674" s="9"/>
      <c r="I674" s="9"/>
      <c r="K674" s="9"/>
      <c r="L674" s="25" t="s">
        <v>8221</v>
      </c>
      <c r="M674" s="9">
        <v>3</v>
      </c>
    </row>
    <row r="675" spans="1:13" x14ac:dyDescent="0.35">
      <c r="A675" s="23">
        <v>1511</v>
      </c>
      <c r="B675" s="9">
        <v>206</v>
      </c>
      <c r="C675" s="9">
        <v>206</v>
      </c>
      <c r="E675" s="23">
        <v>671</v>
      </c>
      <c r="F675" s="24" t="s">
        <v>8219</v>
      </c>
      <c r="G675" s="9">
        <v>35</v>
      </c>
      <c r="H675" s="9"/>
      <c r="I675" s="9"/>
      <c r="K675" s="9"/>
      <c r="L675" s="25" t="s">
        <v>8221</v>
      </c>
      <c r="M675" s="9">
        <v>3</v>
      </c>
    </row>
    <row r="676" spans="1:13" x14ac:dyDescent="0.35">
      <c r="A676" s="23">
        <v>1512</v>
      </c>
      <c r="B676" s="9">
        <v>335</v>
      </c>
      <c r="C676" s="9">
        <v>335</v>
      </c>
      <c r="E676" s="23">
        <v>672</v>
      </c>
      <c r="F676" s="24" t="s">
        <v>8219</v>
      </c>
      <c r="G676" s="9">
        <v>35</v>
      </c>
      <c r="H676" s="9"/>
      <c r="I676" s="9"/>
      <c r="K676" s="9"/>
      <c r="L676" s="25" t="s">
        <v>8221</v>
      </c>
      <c r="M676" s="9">
        <v>3</v>
      </c>
    </row>
    <row r="677" spans="1:13" x14ac:dyDescent="0.35">
      <c r="A677" s="23">
        <v>1513</v>
      </c>
      <c r="B677" s="9">
        <v>215</v>
      </c>
      <c r="C677" s="9">
        <v>215</v>
      </c>
      <c r="E677" s="23">
        <v>673</v>
      </c>
      <c r="F677" s="24" t="s">
        <v>8219</v>
      </c>
      <c r="G677" s="9">
        <v>35</v>
      </c>
      <c r="H677" s="9"/>
      <c r="I677" s="9"/>
      <c r="K677" s="9"/>
      <c r="L677" s="25" t="s">
        <v>8221</v>
      </c>
      <c r="M677" s="9">
        <v>3</v>
      </c>
    </row>
    <row r="678" spans="1:13" x14ac:dyDescent="0.35">
      <c r="A678" s="23">
        <v>1514</v>
      </c>
      <c r="B678" s="9">
        <v>176</v>
      </c>
      <c r="C678" s="9">
        <v>176</v>
      </c>
      <c r="E678" s="23">
        <v>674</v>
      </c>
      <c r="F678" s="24" t="s">
        <v>8219</v>
      </c>
      <c r="G678" s="9">
        <v>35</v>
      </c>
      <c r="H678" s="9"/>
      <c r="I678" s="9"/>
      <c r="K678" s="9"/>
      <c r="L678" s="25" t="s">
        <v>8221</v>
      </c>
      <c r="M678" s="9">
        <v>3</v>
      </c>
    </row>
    <row r="679" spans="1:13" x14ac:dyDescent="0.35">
      <c r="A679" s="23">
        <v>1515</v>
      </c>
      <c r="B679" s="9">
        <v>555</v>
      </c>
      <c r="C679" s="9">
        <v>555</v>
      </c>
      <c r="E679" s="23">
        <v>675</v>
      </c>
      <c r="F679" s="24" t="s">
        <v>8219</v>
      </c>
      <c r="G679" s="9">
        <v>35</v>
      </c>
      <c r="H679" s="9"/>
      <c r="I679" s="9"/>
      <c r="K679" s="9"/>
      <c r="L679" s="25" t="s">
        <v>8221</v>
      </c>
      <c r="M679" s="9">
        <v>3</v>
      </c>
    </row>
    <row r="680" spans="1:13" x14ac:dyDescent="0.35">
      <c r="A680" s="23">
        <v>1516</v>
      </c>
      <c r="B680" s="9">
        <v>116</v>
      </c>
      <c r="C680" s="9">
        <v>116</v>
      </c>
      <c r="E680" s="23">
        <v>676</v>
      </c>
      <c r="F680" s="24" t="s">
        <v>8219</v>
      </c>
      <c r="G680" s="9">
        <v>35</v>
      </c>
      <c r="H680" s="9"/>
      <c r="I680" s="9"/>
      <c r="K680" s="9"/>
      <c r="L680" s="25" t="s">
        <v>8221</v>
      </c>
      <c r="M680" s="9">
        <v>3</v>
      </c>
    </row>
    <row r="681" spans="1:13" x14ac:dyDescent="0.35">
      <c r="A681" s="23">
        <v>1517</v>
      </c>
      <c r="B681" s="9">
        <v>615</v>
      </c>
      <c r="C681" s="9">
        <v>615</v>
      </c>
      <c r="E681" s="23">
        <v>677</v>
      </c>
      <c r="F681" s="24" t="s">
        <v>8219</v>
      </c>
      <c r="G681" s="9">
        <v>35</v>
      </c>
      <c r="H681" s="9"/>
      <c r="I681" s="9"/>
      <c r="K681" s="9"/>
      <c r="L681" s="25" t="s">
        <v>8221</v>
      </c>
      <c r="M681" s="9">
        <v>3</v>
      </c>
    </row>
    <row r="682" spans="1:13" x14ac:dyDescent="0.35">
      <c r="A682" s="23">
        <v>1518</v>
      </c>
      <c r="B682" s="9">
        <v>236</v>
      </c>
      <c r="C682" s="9">
        <v>236</v>
      </c>
      <c r="E682" s="23">
        <v>678</v>
      </c>
      <c r="F682" s="24" t="s">
        <v>8219</v>
      </c>
      <c r="G682" s="9">
        <v>35</v>
      </c>
      <c r="H682" s="9"/>
      <c r="I682" s="9"/>
      <c r="K682" s="9"/>
      <c r="L682" s="25" t="s">
        <v>8221</v>
      </c>
      <c r="M682" s="9">
        <v>3</v>
      </c>
    </row>
    <row r="683" spans="1:13" x14ac:dyDescent="0.35">
      <c r="A683" s="23">
        <v>1519</v>
      </c>
      <c r="B683" s="9">
        <v>145</v>
      </c>
      <c r="C683" s="9">
        <v>145</v>
      </c>
      <c r="E683" s="23">
        <v>679</v>
      </c>
      <c r="F683" s="24" t="s">
        <v>8219</v>
      </c>
      <c r="G683" s="9">
        <v>35</v>
      </c>
      <c r="H683" s="9"/>
      <c r="I683" s="9"/>
      <c r="K683" s="9"/>
      <c r="L683" s="25" t="s">
        <v>8221</v>
      </c>
      <c r="M683" s="9">
        <v>3</v>
      </c>
    </row>
    <row r="684" spans="1:13" x14ac:dyDescent="0.35">
      <c r="A684" s="23">
        <v>1520</v>
      </c>
      <c r="B684" s="9">
        <v>167</v>
      </c>
      <c r="C684" s="9">
        <v>167</v>
      </c>
      <c r="E684" s="23">
        <v>680</v>
      </c>
      <c r="F684" s="24" t="s">
        <v>8219</v>
      </c>
      <c r="G684" s="9">
        <v>35</v>
      </c>
      <c r="H684" s="9"/>
      <c r="I684" s="9"/>
      <c r="K684" s="9"/>
      <c r="L684" s="25" t="s">
        <v>8221</v>
      </c>
      <c r="M684" s="9">
        <v>3</v>
      </c>
    </row>
    <row r="685" spans="1:13" x14ac:dyDescent="0.35">
      <c r="A685" s="23">
        <v>1521</v>
      </c>
      <c r="B685" s="9">
        <v>235</v>
      </c>
      <c r="C685" s="9">
        <v>235</v>
      </c>
      <c r="E685" s="23">
        <v>681</v>
      </c>
      <c r="F685" s="24" t="s">
        <v>8219</v>
      </c>
      <c r="G685" s="9">
        <v>35</v>
      </c>
      <c r="H685" s="9"/>
      <c r="I685" s="9"/>
      <c r="K685" s="9"/>
      <c r="L685" s="25" t="s">
        <v>8221</v>
      </c>
      <c r="M685" s="9">
        <v>3</v>
      </c>
    </row>
    <row r="686" spans="1:13" x14ac:dyDescent="0.35">
      <c r="A686" s="23">
        <v>1522</v>
      </c>
      <c r="B686" s="9">
        <v>452</v>
      </c>
      <c r="C686" s="9">
        <v>452</v>
      </c>
      <c r="E686" s="23">
        <v>682</v>
      </c>
      <c r="F686" s="24" t="s">
        <v>8219</v>
      </c>
      <c r="G686" s="9">
        <v>35</v>
      </c>
      <c r="H686" s="9"/>
      <c r="I686" s="9"/>
      <c r="K686" s="9"/>
      <c r="L686" s="25" t="s">
        <v>8221</v>
      </c>
      <c r="M686" s="9">
        <v>3</v>
      </c>
    </row>
    <row r="687" spans="1:13" x14ac:dyDescent="0.35">
      <c r="A687" s="23">
        <v>1523</v>
      </c>
      <c r="B687" s="9">
        <v>241</v>
      </c>
      <c r="C687" s="9">
        <v>241</v>
      </c>
      <c r="E687" s="23">
        <v>683</v>
      </c>
      <c r="F687" s="24" t="s">
        <v>8219</v>
      </c>
      <c r="G687" s="9">
        <v>35</v>
      </c>
      <c r="H687" s="9"/>
      <c r="I687" s="9"/>
      <c r="K687" s="9"/>
      <c r="L687" s="25" t="s">
        <v>8221</v>
      </c>
      <c r="M687" s="9">
        <v>3</v>
      </c>
    </row>
    <row r="688" spans="1:13" x14ac:dyDescent="0.35">
      <c r="A688" s="23">
        <v>1524</v>
      </c>
      <c r="B688" s="9">
        <v>28</v>
      </c>
      <c r="C688" s="9">
        <v>28</v>
      </c>
      <c r="E688" s="23">
        <v>684</v>
      </c>
      <c r="F688" s="24" t="s">
        <v>8219</v>
      </c>
      <c r="G688" s="9">
        <v>35</v>
      </c>
      <c r="H688" s="9"/>
      <c r="I688" s="9"/>
      <c r="K688" s="9"/>
      <c r="L688" s="25" t="s">
        <v>8221</v>
      </c>
      <c r="M688" s="9">
        <v>3</v>
      </c>
    </row>
    <row r="689" spans="1:13" x14ac:dyDescent="0.35">
      <c r="A689" s="23">
        <v>1525</v>
      </c>
      <c r="B689" s="9">
        <v>140</v>
      </c>
      <c r="C689" s="9">
        <v>140</v>
      </c>
      <c r="E689" s="23">
        <v>685</v>
      </c>
      <c r="F689" s="24" t="s">
        <v>8219</v>
      </c>
      <c r="G689" s="9">
        <v>35</v>
      </c>
      <c r="H689" s="9"/>
      <c r="I689" s="9"/>
      <c r="K689" s="9"/>
      <c r="L689" s="25" t="s">
        <v>8221</v>
      </c>
      <c r="M689" s="9">
        <v>3</v>
      </c>
    </row>
    <row r="690" spans="1:13" x14ac:dyDescent="0.35">
      <c r="A690" s="23">
        <v>1526</v>
      </c>
      <c r="B690" s="9">
        <v>280</v>
      </c>
      <c r="C690" s="9">
        <v>280</v>
      </c>
      <c r="E690" s="23">
        <v>686</v>
      </c>
      <c r="F690" s="24" t="s">
        <v>8219</v>
      </c>
      <c r="G690" s="9">
        <v>35</v>
      </c>
      <c r="H690" s="9"/>
      <c r="I690" s="9"/>
      <c r="K690" s="9"/>
      <c r="L690" s="25" t="s">
        <v>8221</v>
      </c>
      <c r="M690" s="9">
        <v>3</v>
      </c>
    </row>
    <row r="691" spans="1:13" x14ac:dyDescent="0.35">
      <c r="A691" s="23">
        <v>1527</v>
      </c>
      <c r="B691" s="9">
        <v>70</v>
      </c>
      <c r="C691" s="9">
        <v>70</v>
      </c>
      <c r="E691" s="23">
        <v>687</v>
      </c>
      <c r="F691" s="24" t="s">
        <v>8219</v>
      </c>
      <c r="G691" s="9">
        <v>36</v>
      </c>
      <c r="H691" s="9"/>
      <c r="I691" s="9"/>
      <c r="K691" s="9"/>
      <c r="L691" s="25" t="s">
        <v>8221</v>
      </c>
      <c r="M691" s="9">
        <v>3</v>
      </c>
    </row>
    <row r="692" spans="1:13" x14ac:dyDescent="0.35">
      <c r="A692" s="23">
        <v>1528</v>
      </c>
      <c r="B692" s="9">
        <v>160</v>
      </c>
      <c r="C692" s="9">
        <v>160</v>
      </c>
      <c r="E692" s="23">
        <v>688</v>
      </c>
      <c r="F692" s="24" t="s">
        <v>8219</v>
      </c>
      <c r="G692" s="9">
        <v>36</v>
      </c>
      <c r="H692" s="9"/>
      <c r="I692" s="9"/>
      <c r="K692" s="9"/>
      <c r="L692" s="25" t="s">
        <v>8221</v>
      </c>
      <c r="M692" s="9">
        <v>3</v>
      </c>
    </row>
    <row r="693" spans="1:13" x14ac:dyDescent="0.35">
      <c r="A693" s="23">
        <v>1529</v>
      </c>
      <c r="B693" s="9">
        <v>141</v>
      </c>
      <c r="C693" s="9">
        <v>141</v>
      </c>
      <c r="E693" s="23">
        <v>689</v>
      </c>
      <c r="F693" s="24" t="s">
        <v>8219</v>
      </c>
      <c r="G693" s="9">
        <v>36</v>
      </c>
      <c r="H693" s="9"/>
      <c r="I693" s="9"/>
      <c r="K693" s="9"/>
      <c r="L693" s="25" t="s">
        <v>8221</v>
      </c>
      <c r="M693" s="9">
        <v>3</v>
      </c>
    </row>
    <row r="694" spans="1:13" x14ac:dyDescent="0.35">
      <c r="A694" s="23">
        <v>1530</v>
      </c>
      <c r="B694" s="9">
        <v>874</v>
      </c>
      <c r="C694" s="9">
        <v>874</v>
      </c>
      <c r="E694" s="23">
        <v>690</v>
      </c>
      <c r="F694" s="24" t="s">
        <v>8219</v>
      </c>
      <c r="G694" s="9">
        <v>36</v>
      </c>
      <c r="H694" s="9"/>
      <c r="I694" s="9"/>
      <c r="K694" s="9"/>
      <c r="L694" s="25" t="s">
        <v>8221</v>
      </c>
      <c r="M694" s="9">
        <v>3</v>
      </c>
    </row>
    <row r="695" spans="1:13" x14ac:dyDescent="0.35">
      <c r="A695" s="23">
        <v>1531</v>
      </c>
      <c r="B695" s="9">
        <v>73</v>
      </c>
      <c r="C695" s="9">
        <v>73</v>
      </c>
      <c r="E695" s="23">
        <v>691</v>
      </c>
      <c r="F695" s="24" t="s">
        <v>8219</v>
      </c>
      <c r="G695" s="9">
        <v>36</v>
      </c>
      <c r="H695" s="9"/>
      <c r="I695" s="9"/>
      <c r="K695" s="9"/>
      <c r="L695" s="25" t="s">
        <v>8221</v>
      </c>
      <c r="M695" s="9">
        <v>3</v>
      </c>
    </row>
    <row r="696" spans="1:13" x14ac:dyDescent="0.35">
      <c r="A696" s="23">
        <v>1532</v>
      </c>
      <c r="B696" s="9">
        <v>294</v>
      </c>
      <c r="C696" s="9">
        <v>294</v>
      </c>
      <c r="E696" s="23">
        <v>692</v>
      </c>
      <c r="F696" s="24" t="s">
        <v>8219</v>
      </c>
      <c r="G696" s="9">
        <v>36</v>
      </c>
      <c r="H696" s="9"/>
      <c r="I696" s="9"/>
      <c r="K696" s="9"/>
      <c r="L696" s="25" t="s">
        <v>8221</v>
      </c>
      <c r="M696" s="9">
        <v>3</v>
      </c>
    </row>
    <row r="697" spans="1:13" x14ac:dyDescent="0.35">
      <c r="A697" s="23">
        <v>1533</v>
      </c>
      <c r="B697" s="9">
        <v>740</v>
      </c>
      <c r="C697" s="9">
        <v>740</v>
      </c>
      <c r="E697" s="23">
        <v>693</v>
      </c>
      <c r="F697" s="24" t="s">
        <v>8219</v>
      </c>
      <c r="G697" s="9">
        <v>36</v>
      </c>
      <c r="H697" s="9"/>
      <c r="I697" s="9"/>
      <c r="K697" s="9"/>
      <c r="L697" s="25" t="s">
        <v>8221</v>
      </c>
      <c r="M697" s="9">
        <v>3</v>
      </c>
    </row>
    <row r="698" spans="1:13" x14ac:dyDescent="0.35">
      <c r="A698" s="23">
        <v>1534</v>
      </c>
      <c r="B698" s="9">
        <v>369</v>
      </c>
      <c r="C698" s="9">
        <v>369</v>
      </c>
      <c r="E698" s="23">
        <v>694</v>
      </c>
      <c r="F698" s="24" t="s">
        <v>8219</v>
      </c>
      <c r="G698" s="9">
        <v>36</v>
      </c>
      <c r="H698" s="9"/>
      <c r="I698" s="9"/>
      <c r="K698" s="9"/>
      <c r="L698" s="25" t="s">
        <v>8221</v>
      </c>
      <c r="M698" s="9">
        <v>3</v>
      </c>
    </row>
    <row r="699" spans="1:13" x14ac:dyDescent="0.35">
      <c r="A699" s="23">
        <v>1535</v>
      </c>
      <c r="B699" s="9">
        <v>110</v>
      </c>
      <c r="C699" s="9">
        <v>110</v>
      </c>
      <c r="E699" s="23">
        <v>695</v>
      </c>
      <c r="F699" s="24" t="s">
        <v>8219</v>
      </c>
      <c r="G699" s="9">
        <v>36</v>
      </c>
      <c r="H699" s="9"/>
      <c r="I699" s="9"/>
      <c r="K699" s="9"/>
      <c r="L699" s="25" t="s">
        <v>8221</v>
      </c>
      <c r="M699" s="9">
        <v>3</v>
      </c>
    </row>
    <row r="700" spans="1:13" x14ac:dyDescent="0.35">
      <c r="A700" s="23">
        <v>1536</v>
      </c>
      <c r="B700" s="9">
        <v>455</v>
      </c>
      <c r="C700" s="9">
        <v>455</v>
      </c>
      <c r="E700" s="23">
        <v>696</v>
      </c>
      <c r="F700" s="24" t="s">
        <v>8219</v>
      </c>
      <c r="G700" s="9">
        <v>36</v>
      </c>
      <c r="H700" s="9"/>
      <c r="I700" s="9"/>
      <c r="K700" s="9"/>
      <c r="L700" s="25" t="s">
        <v>8221</v>
      </c>
      <c r="M700" s="9">
        <v>3</v>
      </c>
    </row>
    <row r="701" spans="1:13" x14ac:dyDescent="0.35">
      <c r="A701" s="23">
        <v>1537</v>
      </c>
      <c r="B701" s="9">
        <v>224</v>
      </c>
      <c r="C701" s="9">
        <v>224</v>
      </c>
      <c r="E701" s="23">
        <v>697</v>
      </c>
      <c r="F701" s="24" t="s">
        <v>8219</v>
      </c>
      <c r="G701" s="9">
        <v>36</v>
      </c>
      <c r="H701" s="9"/>
      <c r="I701" s="9"/>
      <c r="K701" s="9"/>
      <c r="L701" s="25" t="s">
        <v>8221</v>
      </c>
      <c r="M701" s="9">
        <v>3</v>
      </c>
    </row>
    <row r="702" spans="1:13" x14ac:dyDescent="0.35">
      <c r="A702" s="23">
        <v>1538</v>
      </c>
      <c r="B702" s="9">
        <v>46</v>
      </c>
      <c r="C702" s="9">
        <v>46</v>
      </c>
      <c r="E702" s="23">
        <v>698</v>
      </c>
      <c r="F702" s="24" t="s">
        <v>8219</v>
      </c>
      <c r="G702" s="9">
        <v>36</v>
      </c>
      <c r="H702" s="9"/>
      <c r="I702" s="9"/>
      <c r="K702" s="9"/>
      <c r="L702" s="25" t="s">
        <v>8221</v>
      </c>
      <c r="M702" s="9">
        <v>3</v>
      </c>
    </row>
    <row r="703" spans="1:13" x14ac:dyDescent="0.35">
      <c r="A703" s="23">
        <v>1539</v>
      </c>
      <c r="B703" s="9">
        <v>284</v>
      </c>
      <c r="C703" s="9">
        <v>284</v>
      </c>
      <c r="E703" s="23">
        <v>699</v>
      </c>
      <c r="F703" s="24" t="s">
        <v>8219</v>
      </c>
      <c r="G703" s="9">
        <v>36</v>
      </c>
      <c r="H703" s="9"/>
      <c r="I703" s="9"/>
      <c r="K703" s="9"/>
      <c r="L703" s="25" t="s">
        <v>8221</v>
      </c>
      <c r="M703" s="9">
        <v>3</v>
      </c>
    </row>
    <row r="704" spans="1:13" x14ac:dyDescent="0.35">
      <c r="A704" s="23">
        <v>1540</v>
      </c>
      <c r="B704" s="9">
        <v>98</v>
      </c>
      <c r="C704" s="9">
        <v>98</v>
      </c>
      <c r="E704" s="23">
        <v>700</v>
      </c>
      <c r="F704" s="24" t="s">
        <v>8219</v>
      </c>
      <c r="G704" s="9">
        <v>36</v>
      </c>
      <c r="H704" s="9"/>
      <c r="I704" s="9"/>
      <c r="K704" s="9"/>
      <c r="L704" s="25" t="s">
        <v>8221</v>
      </c>
      <c r="M704" s="9">
        <v>3</v>
      </c>
    </row>
    <row r="705" spans="1:13" x14ac:dyDescent="0.35">
      <c r="A705" s="23">
        <v>1601</v>
      </c>
      <c r="B705" s="9">
        <v>56</v>
      </c>
      <c r="C705" s="9">
        <v>56</v>
      </c>
      <c r="E705" s="23">
        <v>701</v>
      </c>
      <c r="F705" s="24" t="s">
        <v>8219</v>
      </c>
      <c r="G705" s="9">
        <v>36</v>
      </c>
      <c r="H705" s="9"/>
      <c r="I705" s="9"/>
      <c r="K705" s="9"/>
      <c r="L705" s="25" t="s">
        <v>8221</v>
      </c>
      <c r="M705" s="9">
        <v>3</v>
      </c>
    </row>
    <row r="706" spans="1:13" x14ac:dyDescent="0.35">
      <c r="A706" s="23">
        <v>1602</v>
      </c>
      <c r="B706" s="9">
        <v>32</v>
      </c>
      <c r="C706" s="9">
        <v>32</v>
      </c>
      <c r="E706" s="23">
        <v>702</v>
      </c>
      <c r="F706" s="24" t="s">
        <v>8219</v>
      </c>
      <c r="G706" s="9">
        <v>37</v>
      </c>
      <c r="H706" s="9"/>
      <c r="I706" s="9"/>
      <c r="K706" s="9"/>
      <c r="L706" s="25" t="s">
        <v>8221</v>
      </c>
      <c r="M706" s="9">
        <v>3</v>
      </c>
    </row>
    <row r="707" spans="1:13" x14ac:dyDescent="0.35">
      <c r="A707" s="23">
        <v>1603</v>
      </c>
      <c r="B707" s="9">
        <v>30</v>
      </c>
      <c r="C707" s="9">
        <v>30</v>
      </c>
      <c r="E707" s="23">
        <v>703</v>
      </c>
      <c r="F707" s="24" t="s">
        <v>8219</v>
      </c>
      <c r="G707" s="9">
        <v>37</v>
      </c>
      <c r="H707" s="9"/>
      <c r="I707" s="9"/>
      <c r="K707" s="9"/>
      <c r="L707" s="25" t="s">
        <v>8221</v>
      </c>
      <c r="M707" s="9">
        <v>3</v>
      </c>
    </row>
    <row r="708" spans="1:13" x14ac:dyDescent="0.35">
      <c r="A708" s="23">
        <v>1604</v>
      </c>
      <c r="B708" s="9">
        <v>70</v>
      </c>
      <c r="C708" s="9">
        <v>70</v>
      </c>
      <c r="E708" s="23">
        <v>704</v>
      </c>
      <c r="F708" s="24" t="s">
        <v>8219</v>
      </c>
      <c r="G708" s="9">
        <v>37</v>
      </c>
      <c r="H708" s="9"/>
      <c r="I708" s="9"/>
      <c r="K708" s="9"/>
      <c r="L708" s="25" t="s">
        <v>8221</v>
      </c>
      <c r="M708" s="9">
        <v>3</v>
      </c>
    </row>
    <row r="709" spans="1:13" x14ac:dyDescent="0.35">
      <c r="A709" s="23">
        <v>1605</v>
      </c>
      <c r="B709" s="9">
        <v>44</v>
      </c>
      <c r="C709" s="9">
        <v>44</v>
      </c>
      <c r="E709" s="23">
        <v>705</v>
      </c>
      <c r="F709" s="24" t="s">
        <v>8219</v>
      </c>
      <c r="G709" s="9">
        <v>37</v>
      </c>
      <c r="H709" s="9"/>
      <c r="I709" s="9"/>
      <c r="K709" s="9"/>
      <c r="L709" s="25" t="s">
        <v>8221</v>
      </c>
      <c r="M709" s="9">
        <v>3</v>
      </c>
    </row>
    <row r="710" spans="1:13" x14ac:dyDescent="0.35">
      <c r="A710" s="23">
        <v>1606</v>
      </c>
      <c r="B710" s="9">
        <v>92</v>
      </c>
      <c r="C710" s="9">
        <v>92</v>
      </c>
      <c r="E710" s="23">
        <v>706</v>
      </c>
      <c r="F710" s="24" t="s">
        <v>8219</v>
      </c>
      <c r="G710" s="9">
        <v>37</v>
      </c>
      <c r="H710" s="9"/>
      <c r="I710" s="9"/>
      <c r="K710" s="9"/>
      <c r="L710" s="25" t="s">
        <v>8221</v>
      </c>
      <c r="M710" s="9">
        <v>3</v>
      </c>
    </row>
    <row r="711" spans="1:13" x14ac:dyDescent="0.35">
      <c r="A711" s="23">
        <v>1607</v>
      </c>
      <c r="B711" s="9">
        <v>205</v>
      </c>
      <c r="C711" s="9">
        <v>205</v>
      </c>
      <c r="E711" s="23">
        <v>707</v>
      </c>
      <c r="F711" s="24" t="s">
        <v>8219</v>
      </c>
      <c r="G711" s="9">
        <v>37</v>
      </c>
      <c r="H711" s="9"/>
      <c r="I711" s="9"/>
      <c r="K711" s="9"/>
      <c r="L711" s="25" t="s">
        <v>8221</v>
      </c>
      <c r="M711" s="9">
        <v>3</v>
      </c>
    </row>
    <row r="712" spans="1:13" x14ac:dyDescent="0.35">
      <c r="A712" s="23">
        <v>1608</v>
      </c>
      <c r="B712" s="9">
        <v>23</v>
      </c>
      <c r="C712" s="9">
        <v>23</v>
      </c>
      <c r="E712" s="23">
        <v>708</v>
      </c>
      <c r="F712" s="24" t="s">
        <v>8219</v>
      </c>
      <c r="G712" s="9">
        <v>37</v>
      </c>
      <c r="H712" s="9"/>
      <c r="I712" s="9"/>
      <c r="K712" s="9"/>
      <c r="L712" s="25" t="s">
        <v>8221</v>
      </c>
      <c r="M712" s="9">
        <v>3</v>
      </c>
    </row>
    <row r="713" spans="1:13" x14ac:dyDescent="0.35">
      <c r="A713" s="23">
        <v>1609</v>
      </c>
      <c r="B713" s="9">
        <v>4</v>
      </c>
      <c r="C713" s="9">
        <v>4</v>
      </c>
      <c r="E713" s="23">
        <v>709</v>
      </c>
      <c r="F713" s="24" t="s">
        <v>8219</v>
      </c>
      <c r="G713" s="9">
        <v>37</v>
      </c>
      <c r="H713" s="9"/>
      <c r="I713" s="9"/>
      <c r="K713" s="9"/>
      <c r="L713" s="25" t="s">
        <v>8221</v>
      </c>
      <c r="M713" s="9">
        <v>3</v>
      </c>
    </row>
    <row r="714" spans="1:13" x14ac:dyDescent="0.35">
      <c r="A714" s="23">
        <v>1610</v>
      </c>
      <c r="B714" s="9">
        <v>112</v>
      </c>
      <c r="C714" s="9">
        <v>112</v>
      </c>
      <c r="E714" s="23">
        <v>710</v>
      </c>
      <c r="F714" s="24" t="s">
        <v>8219</v>
      </c>
      <c r="G714" s="9">
        <v>37</v>
      </c>
      <c r="H714" s="9"/>
      <c r="I714" s="9"/>
      <c r="K714" s="9"/>
      <c r="L714" s="25" t="s">
        <v>8221</v>
      </c>
      <c r="M714" s="9">
        <v>3</v>
      </c>
    </row>
    <row r="715" spans="1:13" x14ac:dyDescent="0.35">
      <c r="A715" s="23">
        <v>1611</v>
      </c>
      <c r="B715" s="9">
        <v>27</v>
      </c>
      <c r="C715" s="9">
        <v>27</v>
      </c>
      <c r="E715" s="23">
        <v>711</v>
      </c>
      <c r="F715" s="24" t="s">
        <v>8219</v>
      </c>
      <c r="G715" s="9">
        <v>37</v>
      </c>
      <c r="H715" s="9"/>
      <c r="I715" s="9"/>
      <c r="K715" s="9"/>
      <c r="L715" s="25" t="s">
        <v>8221</v>
      </c>
      <c r="M715" s="9">
        <v>3</v>
      </c>
    </row>
    <row r="716" spans="1:13" x14ac:dyDescent="0.35">
      <c r="A716" s="23">
        <v>1612</v>
      </c>
      <c r="B716" s="9">
        <v>11</v>
      </c>
      <c r="C716" s="9">
        <v>11</v>
      </c>
      <c r="E716" s="23">
        <v>712</v>
      </c>
      <c r="F716" s="24" t="s">
        <v>8219</v>
      </c>
      <c r="G716" s="9">
        <v>37</v>
      </c>
      <c r="H716" s="9"/>
      <c r="I716" s="9"/>
      <c r="K716" s="9"/>
      <c r="L716" s="25" t="s">
        <v>8221</v>
      </c>
      <c r="M716" s="9">
        <v>3</v>
      </c>
    </row>
    <row r="717" spans="1:13" x14ac:dyDescent="0.35">
      <c r="A717" s="23">
        <v>1613</v>
      </c>
      <c r="B717" s="9">
        <v>26</v>
      </c>
      <c r="C717" s="9">
        <v>26</v>
      </c>
      <c r="E717" s="23">
        <v>713</v>
      </c>
      <c r="F717" s="24" t="s">
        <v>8219</v>
      </c>
      <c r="G717" s="9">
        <v>37</v>
      </c>
      <c r="H717" s="9"/>
      <c r="I717" s="9"/>
      <c r="K717" s="9"/>
      <c r="L717" s="25" t="s">
        <v>8221</v>
      </c>
      <c r="M717" s="9">
        <v>3</v>
      </c>
    </row>
    <row r="718" spans="1:13" x14ac:dyDescent="0.35">
      <c r="A718" s="23">
        <v>1614</v>
      </c>
      <c r="B718" s="9">
        <v>77</v>
      </c>
      <c r="C718" s="9">
        <v>77</v>
      </c>
      <c r="E718" s="23">
        <v>714</v>
      </c>
      <c r="F718" s="24" t="s">
        <v>8219</v>
      </c>
      <c r="G718" s="9">
        <v>37</v>
      </c>
      <c r="H718" s="9"/>
      <c r="I718" s="9"/>
      <c r="K718" s="9"/>
      <c r="L718" s="25" t="s">
        <v>8221</v>
      </c>
      <c r="M718" s="9">
        <v>3</v>
      </c>
    </row>
    <row r="719" spans="1:13" x14ac:dyDescent="0.35">
      <c r="A719" s="23">
        <v>1615</v>
      </c>
      <c r="B719" s="9">
        <v>136</v>
      </c>
      <c r="C719" s="9">
        <v>136</v>
      </c>
      <c r="E719" s="23">
        <v>715</v>
      </c>
      <c r="F719" s="24" t="s">
        <v>8219</v>
      </c>
      <c r="G719" s="9">
        <v>37</v>
      </c>
      <c r="H719" s="9"/>
      <c r="I719" s="9"/>
      <c r="K719" s="9"/>
      <c r="L719" s="25" t="s">
        <v>8221</v>
      </c>
      <c r="M719" s="9">
        <v>3</v>
      </c>
    </row>
    <row r="720" spans="1:13" x14ac:dyDescent="0.35">
      <c r="A720" s="23">
        <v>1616</v>
      </c>
      <c r="B720" s="9">
        <v>157</v>
      </c>
      <c r="C720" s="9">
        <v>157</v>
      </c>
      <c r="E720" s="23">
        <v>716</v>
      </c>
      <c r="F720" s="24" t="s">
        <v>8219</v>
      </c>
      <c r="G720" s="9">
        <v>37</v>
      </c>
      <c r="H720" s="9"/>
      <c r="I720" s="9"/>
      <c r="K720" s="9"/>
      <c r="L720" s="25" t="s">
        <v>8221</v>
      </c>
      <c r="M720" s="9">
        <v>3</v>
      </c>
    </row>
    <row r="721" spans="1:13" x14ac:dyDescent="0.35">
      <c r="A721" s="23">
        <v>1617</v>
      </c>
      <c r="B721" s="9">
        <v>158</v>
      </c>
      <c r="C721" s="9">
        <v>158</v>
      </c>
      <c r="E721" s="23">
        <v>717</v>
      </c>
      <c r="F721" s="24" t="s">
        <v>8219</v>
      </c>
      <c r="G721" s="9">
        <v>37</v>
      </c>
      <c r="H721" s="9"/>
      <c r="I721" s="9"/>
      <c r="K721" s="9"/>
      <c r="L721" s="25" t="s">
        <v>8221</v>
      </c>
      <c r="M721" s="9">
        <v>3</v>
      </c>
    </row>
    <row r="722" spans="1:13" x14ac:dyDescent="0.35">
      <c r="A722" s="23">
        <v>1618</v>
      </c>
      <c r="B722" s="9">
        <v>27</v>
      </c>
      <c r="C722" s="9">
        <v>27</v>
      </c>
      <c r="E722" s="23">
        <v>718</v>
      </c>
      <c r="F722" s="24" t="s">
        <v>8219</v>
      </c>
      <c r="G722" s="9">
        <v>37</v>
      </c>
      <c r="H722" s="9"/>
      <c r="I722" s="9"/>
      <c r="K722" s="9"/>
      <c r="L722" s="25" t="s">
        <v>8221</v>
      </c>
      <c r="M722" s="9">
        <v>3</v>
      </c>
    </row>
    <row r="723" spans="1:13" x14ac:dyDescent="0.35">
      <c r="A723" s="23">
        <v>1619</v>
      </c>
      <c r="B723" s="9">
        <v>23</v>
      </c>
      <c r="C723" s="9">
        <v>23</v>
      </c>
      <c r="E723" s="23">
        <v>719</v>
      </c>
      <c r="F723" s="24" t="s">
        <v>8219</v>
      </c>
      <c r="G723" s="9">
        <v>38</v>
      </c>
      <c r="H723" s="9"/>
      <c r="I723" s="9"/>
      <c r="K723" s="9"/>
      <c r="L723" s="25" t="s">
        <v>8221</v>
      </c>
      <c r="M723" s="9">
        <v>3</v>
      </c>
    </row>
    <row r="724" spans="1:13" x14ac:dyDescent="0.35">
      <c r="A724" s="23">
        <v>1620</v>
      </c>
      <c r="B724" s="9">
        <v>17</v>
      </c>
      <c r="C724" s="9">
        <v>17</v>
      </c>
      <c r="E724" s="23">
        <v>720</v>
      </c>
      <c r="F724" s="24" t="s">
        <v>8219</v>
      </c>
      <c r="G724" s="9">
        <v>38</v>
      </c>
      <c r="H724" s="9"/>
      <c r="I724" s="9"/>
      <c r="K724" s="9"/>
      <c r="L724" s="25" t="s">
        <v>8221</v>
      </c>
      <c r="M724" s="9">
        <v>3</v>
      </c>
    </row>
    <row r="725" spans="1:13" x14ac:dyDescent="0.35">
      <c r="A725" s="23">
        <v>1621</v>
      </c>
      <c r="B725" s="9">
        <v>37</v>
      </c>
      <c r="C725" s="9">
        <v>37</v>
      </c>
      <c r="E725" s="23">
        <v>721</v>
      </c>
      <c r="F725" s="24" t="s">
        <v>8219</v>
      </c>
      <c r="G725" s="9">
        <v>38</v>
      </c>
      <c r="H725" s="9"/>
      <c r="I725" s="9"/>
      <c r="K725" s="9"/>
      <c r="L725" s="25" t="s">
        <v>8221</v>
      </c>
      <c r="M725" s="9">
        <v>3</v>
      </c>
    </row>
    <row r="726" spans="1:13" x14ac:dyDescent="0.35">
      <c r="A726" s="23">
        <v>1622</v>
      </c>
      <c r="B726" s="9">
        <v>65</v>
      </c>
      <c r="C726" s="9">
        <v>65</v>
      </c>
      <c r="E726" s="23">
        <v>722</v>
      </c>
      <c r="F726" s="24" t="s">
        <v>8219</v>
      </c>
      <c r="G726" s="9">
        <v>38</v>
      </c>
      <c r="H726" s="9"/>
      <c r="I726" s="9"/>
      <c r="K726" s="9"/>
      <c r="L726" s="25" t="s">
        <v>8221</v>
      </c>
      <c r="M726" s="9">
        <v>3</v>
      </c>
    </row>
    <row r="727" spans="1:13" x14ac:dyDescent="0.35">
      <c r="A727" s="23">
        <v>1623</v>
      </c>
      <c r="B727" s="9">
        <v>18</v>
      </c>
      <c r="C727" s="9">
        <v>18</v>
      </c>
      <c r="E727" s="23">
        <v>723</v>
      </c>
      <c r="F727" s="24" t="s">
        <v>8219</v>
      </c>
      <c r="G727" s="9">
        <v>38</v>
      </c>
      <c r="H727" s="9"/>
      <c r="I727" s="9"/>
      <c r="K727" s="9"/>
      <c r="L727" s="25" t="s">
        <v>8221</v>
      </c>
      <c r="M727" s="9">
        <v>3</v>
      </c>
    </row>
    <row r="728" spans="1:13" x14ac:dyDescent="0.35">
      <c r="A728" s="23">
        <v>1624</v>
      </c>
      <c r="B728" s="9">
        <v>25</v>
      </c>
      <c r="C728" s="9">
        <v>25</v>
      </c>
      <c r="E728" s="23">
        <v>724</v>
      </c>
      <c r="F728" s="24" t="s">
        <v>8219</v>
      </c>
      <c r="G728" s="9">
        <v>38</v>
      </c>
      <c r="H728" s="9"/>
      <c r="I728" s="9"/>
      <c r="K728" s="9"/>
      <c r="L728" s="25" t="s">
        <v>8221</v>
      </c>
      <c r="M728" s="9">
        <v>3</v>
      </c>
    </row>
    <row r="729" spans="1:13" x14ac:dyDescent="0.35">
      <c r="A729" s="23">
        <v>1625</v>
      </c>
      <c r="B729" s="9">
        <v>104</v>
      </c>
      <c r="C729" s="9">
        <v>104</v>
      </c>
      <c r="E729" s="23">
        <v>725</v>
      </c>
      <c r="F729" s="24" t="s">
        <v>8219</v>
      </c>
      <c r="G729" s="9">
        <v>38</v>
      </c>
      <c r="H729" s="9"/>
      <c r="I729" s="9"/>
      <c r="K729" s="9"/>
      <c r="L729" s="25" t="s">
        <v>8221</v>
      </c>
      <c r="M729" s="9">
        <v>3</v>
      </c>
    </row>
    <row r="730" spans="1:13" x14ac:dyDescent="0.35">
      <c r="A730" s="23">
        <v>1626</v>
      </c>
      <c r="B730" s="9">
        <v>108</v>
      </c>
      <c r="C730" s="9">
        <v>108</v>
      </c>
      <c r="E730" s="23">
        <v>726</v>
      </c>
      <c r="F730" s="24" t="s">
        <v>8219</v>
      </c>
      <c r="G730" s="9">
        <v>38</v>
      </c>
      <c r="H730" s="9"/>
      <c r="I730" s="9"/>
      <c r="K730" s="9"/>
      <c r="L730" s="25" t="s">
        <v>8221</v>
      </c>
      <c r="M730" s="9">
        <v>3</v>
      </c>
    </row>
    <row r="731" spans="1:13" x14ac:dyDescent="0.35">
      <c r="A731" s="23">
        <v>1627</v>
      </c>
      <c r="B731" s="9">
        <v>38</v>
      </c>
      <c r="C731" s="9">
        <v>38</v>
      </c>
      <c r="E731" s="23">
        <v>727</v>
      </c>
      <c r="F731" s="24" t="s">
        <v>8219</v>
      </c>
      <c r="G731" s="9">
        <v>38</v>
      </c>
      <c r="H731" s="9"/>
      <c r="I731" s="9"/>
      <c r="K731" s="9"/>
      <c r="L731" s="25" t="s">
        <v>8221</v>
      </c>
      <c r="M731" s="9">
        <v>3</v>
      </c>
    </row>
    <row r="732" spans="1:13" x14ac:dyDescent="0.35">
      <c r="A732" s="23">
        <v>1628</v>
      </c>
      <c r="B732" s="9">
        <v>88</v>
      </c>
      <c r="C732" s="9">
        <v>88</v>
      </c>
      <c r="E732" s="23">
        <v>728</v>
      </c>
      <c r="F732" s="24" t="s">
        <v>8219</v>
      </c>
      <c r="G732" s="9">
        <v>38</v>
      </c>
      <c r="H732" s="9"/>
      <c r="I732" s="9"/>
      <c r="K732" s="9"/>
      <c r="L732" s="25" t="s">
        <v>8221</v>
      </c>
      <c r="M732" s="9">
        <v>3</v>
      </c>
    </row>
    <row r="733" spans="1:13" x14ac:dyDescent="0.35">
      <c r="A733" s="23">
        <v>1629</v>
      </c>
      <c r="B733" s="9">
        <v>82</v>
      </c>
      <c r="C733" s="9">
        <v>82</v>
      </c>
      <c r="E733" s="23">
        <v>729</v>
      </c>
      <c r="F733" s="24" t="s">
        <v>8219</v>
      </c>
      <c r="G733" s="9">
        <v>38</v>
      </c>
      <c r="H733" s="9"/>
      <c r="I733" s="9"/>
      <c r="K733" s="9"/>
      <c r="L733" s="25" t="s">
        <v>8221</v>
      </c>
      <c r="M733" s="9">
        <v>3</v>
      </c>
    </row>
    <row r="734" spans="1:13" x14ac:dyDescent="0.35">
      <c r="A734" s="23">
        <v>1630</v>
      </c>
      <c r="B734" s="9">
        <v>126</v>
      </c>
      <c r="C734" s="9">
        <v>126</v>
      </c>
      <c r="E734" s="23">
        <v>730</v>
      </c>
      <c r="F734" s="24" t="s">
        <v>8219</v>
      </c>
      <c r="G734" s="9">
        <v>38</v>
      </c>
      <c r="H734" s="9"/>
      <c r="I734" s="9"/>
      <c r="K734" s="9"/>
      <c r="L734" s="25" t="s">
        <v>8221</v>
      </c>
      <c r="M734" s="9">
        <v>3</v>
      </c>
    </row>
    <row r="735" spans="1:13" x14ac:dyDescent="0.35">
      <c r="A735" s="23">
        <v>1631</v>
      </c>
      <c r="B735" s="9">
        <v>133</v>
      </c>
      <c r="C735" s="9">
        <v>133</v>
      </c>
      <c r="E735" s="23">
        <v>731</v>
      </c>
      <c r="F735" s="24" t="s">
        <v>8219</v>
      </c>
      <c r="G735" s="9">
        <v>38</v>
      </c>
      <c r="H735" s="9"/>
      <c r="I735" s="9"/>
      <c r="K735" s="9"/>
      <c r="L735" s="25" t="s">
        <v>8221</v>
      </c>
      <c r="M735" s="9">
        <v>3</v>
      </c>
    </row>
    <row r="736" spans="1:13" x14ac:dyDescent="0.35">
      <c r="A736" s="23">
        <v>1632</v>
      </c>
      <c r="B736" s="9">
        <v>47</v>
      </c>
      <c r="C736" s="9">
        <v>47</v>
      </c>
      <c r="E736" s="23">
        <v>732</v>
      </c>
      <c r="F736" s="24" t="s">
        <v>8219</v>
      </c>
      <c r="G736" s="9">
        <v>38</v>
      </c>
      <c r="H736" s="9"/>
      <c r="I736" s="9"/>
      <c r="K736" s="9"/>
      <c r="L736" s="25" t="s">
        <v>8221</v>
      </c>
      <c r="M736" s="9">
        <v>3</v>
      </c>
    </row>
    <row r="737" spans="1:13" x14ac:dyDescent="0.35">
      <c r="A737" s="23">
        <v>1633</v>
      </c>
      <c r="B737" s="9">
        <v>58</v>
      </c>
      <c r="C737" s="9">
        <v>58</v>
      </c>
      <c r="E737" s="23">
        <v>733</v>
      </c>
      <c r="F737" s="24" t="s">
        <v>8219</v>
      </c>
      <c r="G737" s="9">
        <v>38</v>
      </c>
      <c r="H737" s="9"/>
      <c r="I737" s="9"/>
      <c r="K737" s="9"/>
      <c r="L737" s="25" t="s">
        <v>8221</v>
      </c>
      <c r="M737" s="9">
        <v>3</v>
      </c>
    </row>
    <row r="738" spans="1:13" x14ac:dyDescent="0.35">
      <c r="A738" s="23">
        <v>1634</v>
      </c>
      <c r="B738" s="9">
        <v>32</v>
      </c>
      <c r="C738" s="9">
        <v>32</v>
      </c>
      <c r="E738" s="23">
        <v>734</v>
      </c>
      <c r="F738" s="24" t="s">
        <v>8219</v>
      </c>
      <c r="G738" s="9">
        <v>38</v>
      </c>
      <c r="H738" s="9"/>
      <c r="I738" s="9"/>
      <c r="K738" s="9"/>
      <c r="L738" s="25" t="s">
        <v>8221</v>
      </c>
      <c r="M738" s="9">
        <v>3</v>
      </c>
    </row>
    <row r="739" spans="1:13" x14ac:dyDescent="0.35">
      <c r="A739" s="23">
        <v>1635</v>
      </c>
      <c r="B739" s="9">
        <v>37</v>
      </c>
      <c r="C739" s="9">
        <v>37</v>
      </c>
      <c r="E739" s="23">
        <v>735</v>
      </c>
      <c r="F739" s="24" t="s">
        <v>8219</v>
      </c>
      <c r="G739" s="9">
        <v>38</v>
      </c>
      <c r="H739" s="9"/>
      <c r="I739" s="9"/>
      <c r="K739" s="9"/>
      <c r="L739" s="25" t="s">
        <v>8221</v>
      </c>
      <c r="M739" s="9">
        <v>3</v>
      </c>
    </row>
    <row r="740" spans="1:13" x14ac:dyDescent="0.35">
      <c r="A740" s="23">
        <v>1636</v>
      </c>
      <c r="B740" s="9">
        <v>87</v>
      </c>
      <c r="C740" s="9">
        <v>87</v>
      </c>
      <c r="E740" s="23">
        <v>736</v>
      </c>
      <c r="F740" s="24" t="s">
        <v>8219</v>
      </c>
      <c r="G740" s="9">
        <v>38</v>
      </c>
      <c r="H740" s="9"/>
      <c r="I740" s="9"/>
      <c r="K740" s="9"/>
      <c r="L740" s="25" t="s">
        <v>8221</v>
      </c>
      <c r="M740" s="9">
        <v>3</v>
      </c>
    </row>
    <row r="741" spans="1:13" x14ac:dyDescent="0.35">
      <c r="A741" s="23">
        <v>1637</v>
      </c>
      <c r="B741" s="9">
        <v>15</v>
      </c>
      <c r="C741" s="9">
        <v>15</v>
      </c>
      <c r="E741" s="23">
        <v>737</v>
      </c>
      <c r="F741" s="24" t="s">
        <v>8219</v>
      </c>
      <c r="G741" s="9">
        <v>38</v>
      </c>
      <c r="H741" s="9"/>
      <c r="I741" s="9"/>
      <c r="K741" s="9"/>
      <c r="L741" s="25" t="s">
        <v>8221</v>
      </c>
      <c r="M741" s="9">
        <v>3</v>
      </c>
    </row>
    <row r="742" spans="1:13" x14ac:dyDescent="0.35">
      <c r="A742" s="23">
        <v>1638</v>
      </c>
      <c r="B742" s="9">
        <v>27</v>
      </c>
      <c r="C742" s="9">
        <v>27</v>
      </c>
      <c r="E742" s="23">
        <v>738</v>
      </c>
      <c r="F742" s="24" t="s">
        <v>8219</v>
      </c>
      <c r="G742" s="9">
        <v>38</v>
      </c>
      <c r="H742" s="9"/>
      <c r="I742" s="9"/>
      <c r="K742" s="9"/>
      <c r="L742" s="25" t="s">
        <v>8221</v>
      </c>
      <c r="M742" s="9">
        <v>3</v>
      </c>
    </row>
    <row r="743" spans="1:13" x14ac:dyDescent="0.35">
      <c r="A743" s="23">
        <v>1639</v>
      </c>
      <c r="B743" s="9">
        <v>19</v>
      </c>
      <c r="C743" s="9">
        <v>19</v>
      </c>
      <c r="E743" s="23">
        <v>739</v>
      </c>
      <c r="F743" s="24" t="s">
        <v>8219</v>
      </c>
      <c r="G743" s="9">
        <v>38</v>
      </c>
      <c r="H743" s="9"/>
      <c r="I743" s="9"/>
      <c r="K743" s="9"/>
      <c r="L743" s="25" t="s">
        <v>8221</v>
      </c>
      <c r="M743" s="9">
        <v>3</v>
      </c>
    </row>
    <row r="744" spans="1:13" x14ac:dyDescent="0.35">
      <c r="A744" s="23">
        <v>1640</v>
      </c>
      <c r="B744" s="9">
        <v>17</v>
      </c>
      <c r="C744" s="9">
        <v>17</v>
      </c>
      <c r="E744" s="23">
        <v>740</v>
      </c>
      <c r="F744" s="24" t="s">
        <v>8219</v>
      </c>
      <c r="G744" s="9">
        <v>38</v>
      </c>
      <c r="H744" s="9"/>
      <c r="I744" s="9"/>
      <c r="K744" s="9"/>
      <c r="L744" s="25" t="s">
        <v>8221</v>
      </c>
      <c r="M744" s="9">
        <v>3</v>
      </c>
    </row>
    <row r="745" spans="1:13" x14ac:dyDescent="0.35">
      <c r="A745" s="23">
        <v>1641</v>
      </c>
      <c r="B745" s="9">
        <v>26</v>
      </c>
      <c r="C745" s="9">
        <v>26</v>
      </c>
      <c r="E745" s="23">
        <v>741</v>
      </c>
      <c r="F745" s="24" t="s">
        <v>8219</v>
      </c>
      <c r="G745" s="9">
        <v>38</v>
      </c>
      <c r="H745" s="9"/>
      <c r="I745" s="9"/>
      <c r="K745" s="9"/>
      <c r="L745" s="25" t="s">
        <v>8221</v>
      </c>
      <c r="M745" s="9">
        <v>3</v>
      </c>
    </row>
    <row r="746" spans="1:13" x14ac:dyDescent="0.35">
      <c r="A746" s="23">
        <v>1642</v>
      </c>
      <c r="B746" s="9">
        <v>28</v>
      </c>
      <c r="C746" s="9">
        <v>28</v>
      </c>
      <c r="E746" s="23">
        <v>742</v>
      </c>
      <c r="F746" s="24" t="s">
        <v>8219</v>
      </c>
      <c r="G746" s="9">
        <v>38</v>
      </c>
      <c r="H746" s="9"/>
      <c r="I746" s="9"/>
      <c r="K746" s="9"/>
      <c r="L746" s="25" t="s">
        <v>8221</v>
      </c>
      <c r="M746" s="9">
        <v>3</v>
      </c>
    </row>
    <row r="747" spans="1:13" x14ac:dyDescent="0.35">
      <c r="A747" s="23">
        <v>1643</v>
      </c>
      <c r="B747" s="9">
        <v>37</v>
      </c>
      <c r="C747" s="9">
        <v>37</v>
      </c>
      <c r="E747" s="23">
        <v>743</v>
      </c>
      <c r="F747" s="24" t="s">
        <v>8219</v>
      </c>
      <c r="G747" s="9">
        <v>38</v>
      </c>
      <c r="H747" s="9"/>
      <c r="I747" s="9"/>
      <c r="K747" s="9"/>
      <c r="L747" s="25" t="s">
        <v>8221</v>
      </c>
      <c r="M747" s="9">
        <v>3</v>
      </c>
    </row>
    <row r="748" spans="1:13" x14ac:dyDescent="0.35">
      <c r="A748" s="23">
        <v>1644</v>
      </c>
      <c r="B748" s="9">
        <v>128</v>
      </c>
      <c r="C748" s="9">
        <v>128</v>
      </c>
      <c r="E748" s="23">
        <v>744</v>
      </c>
      <c r="F748" s="24" t="s">
        <v>8219</v>
      </c>
      <c r="G748" s="9">
        <v>38</v>
      </c>
      <c r="H748" s="9"/>
      <c r="I748" s="9"/>
      <c r="K748" s="9"/>
      <c r="L748" s="25" t="s">
        <v>8221</v>
      </c>
      <c r="M748" s="9">
        <v>3</v>
      </c>
    </row>
    <row r="749" spans="1:13" x14ac:dyDescent="0.35">
      <c r="A749" s="23">
        <v>1645</v>
      </c>
      <c r="B749" s="9">
        <v>10</v>
      </c>
      <c r="C749" s="9">
        <v>10</v>
      </c>
      <c r="E749" s="23">
        <v>745</v>
      </c>
      <c r="F749" s="24" t="s">
        <v>8219</v>
      </c>
      <c r="G749" s="9">
        <v>38</v>
      </c>
      <c r="H749" s="9"/>
      <c r="I749" s="9"/>
      <c r="K749" s="9"/>
      <c r="L749" s="25" t="s">
        <v>8221</v>
      </c>
      <c r="M749" s="9">
        <v>3</v>
      </c>
    </row>
    <row r="750" spans="1:13" x14ac:dyDescent="0.35">
      <c r="A750" s="23">
        <v>1646</v>
      </c>
      <c r="B750" s="9">
        <v>83</v>
      </c>
      <c r="C750" s="9">
        <v>83</v>
      </c>
      <c r="E750" s="23">
        <v>746</v>
      </c>
      <c r="F750" s="24" t="s">
        <v>8219</v>
      </c>
      <c r="G750" s="9">
        <v>38</v>
      </c>
      <c r="H750" s="9"/>
      <c r="I750" s="9"/>
      <c r="K750" s="9"/>
      <c r="L750" s="25" t="s">
        <v>8221</v>
      </c>
      <c r="M750" s="9">
        <v>3</v>
      </c>
    </row>
    <row r="751" spans="1:13" x14ac:dyDescent="0.35">
      <c r="A751" s="23">
        <v>1647</v>
      </c>
      <c r="B751" s="9">
        <v>46</v>
      </c>
      <c r="C751" s="9">
        <v>46</v>
      </c>
      <c r="E751" s="23">
        <v>747</v>
      </c>
      <c r="F751" s="24" t="s">
        <v>8219</v>
      </c>
      <c r="G751" s="9">
        <v>38</v>
      </c>
      <c r="H751" s="9"/>
      <c r="I751" s="9"/>
      <c r="K751" s="9"/>
      <c r="L751" s="25" t="s">
        <v>8221</v>
      </c>
      <c r="M751" s="9">
        <v>3</v>
      </c>
    </row>
    <row r="752" spans="1:13" x14ac:dyDescent="0.35">
      <c r="A752" s="23">
        <v>1648</v>
      </c>
      <c r="B752" s="9">
        <v>90</v>
      </c>
      <c r="C752" s="9">
        <v>90</v>
      </c>
      <c r="E752" s="23">
        <v>748</v>
      </c>
      <c r="F752" s="24" t="s">
        <v>8219</v>
      </c>
      <c r="G752" s="9">
        <v>39</v>
      </c>
      <c r="H752" s="9"/>
      <c r="I752" s="9"/>
      <c r="K752" s="9"/>
      <c r="L752" s="25" t="s">
        <v>8221</v>
      </c>
      <c r="M752" s="9">
        <v>3</v>
      </c>
    </row>
    <row r="753" spans="1:13" x14ac:dyDescent="0.35">
      <c r="A753" s="23">
        <v>1649</v>
      </c>
      <c r="B753" s="9">
        <v>81</v>
      </c>
      <c r="C753" s="9">
        <v>81</v>
      </c>
      <c r="E753" s="23">
        <v>749</v>
      </c>
      <c r="F753" s="24" t="s">
        <v>8219</v>
      </c>
      <c r="G753" s="9">
        <v>39</v>
      </c>
      <c r="H753" s="9"/>
      <c r="I753" s="9"/>
      <c r="K753" s="9"/>
      <c r="L753" s="25" t="s">
        <v>8221</v>
      </c>
      <c r="M753" s="9">
        <v>3</v>
      </c>
    </row>
    <row r="754" spans="1:13" x14ac:dyDescent="0.35">
      <c r="A754" s="23">
        <v>1650</v>
      </c>
      <c r="B754" s="9">
        <v>32</v>
      </c>
      <c r="C754" s="9">
        <v>32</v>
      </c>
      <c r="E754" s="23">
        <v>750</v>
      </c>
      <c r="F754" s="24" t="s">
        <v>8219</v>
      </c>
      <c r="G754" s="9">
        <v>39</v>
      </c>
      <c r="H754" s="9"/>
      <c r="I754" s="9"/>
      <c r="K754" s="9"/>
      <c r="L754" s="25" t="s">
        <v>8221</v>
      </c>
      <c r="M754" s="9">
        <v>3</v>
      </c>
    </row>
    <row r="755" spans="1:13" x14ac:dyDescent="0.35">
      <c r="A755" s="23">
        <v>1651</v>
      </c>
      <c r="B755" s="9">
        <v>20</v>
      </c>
      <c r="C755" s="9">
        <v>20</v>
      </c>
      <c r="E755" s="23">
        <v>751</v>
      </c>
      <c r="F755" s="24" t="s">
        <v>8219</v>
      </c>
      <c r="G755" s="9">
        <v>39</v>
      </c>
      <c r="H755" s="9"/>
      <c r="I755" s="9"/>
      <c r="K755" s="9"/>
      <c r="L755" s="25" t="s">
        <v>8221</v>
      </c>
      <c r="M755" s="9">
        <v>3</v>
      </c>
    </row>
    <row r="756" spans="1:13" x14ac:dyDescent="0.35">
      <c r="A756" s="23">
        <v>1652</v>
      </c>
      <c r="B756" s="9">
        <v>70</v>
      </c>
      <c r="C756" s="9">
        <v>70</v>
      </c>
      <c r="E756" s="23">
        <v>752</v>
      </c>
      <c r="F756" s="24" t="s">
        <v>8219</v>
      </c>
      <c r="G756" s="9">
        <v>39</v>
      </c>
      <c r="H756" s="9"/>
      <c r="I756" s="9"/>
      <c r="K756" s="9"/>
      <c r="L756" s="25" t="s">
        <v>8221</v>
      </c>
      <c r="M756" s="9">
        <v>4</v>
      </c>
    </row>
    <row r="757" spans="1:13" x14ac:dyDescent="0.35">
      <c r="A757" s="23">
        <v>1653</v>
      </c>
      <c r="B757" s="9">
        <v>168</v>
      </c>
      <c r="C757" s="9">
        <v>168</v>
      </c>
      <c r="E757" s="23">
        <v>753</v>
      </c>
      <c r="F757" s="24" t="s">
        <v>8219</v>
      </c>
      <c r="G757" s="9">
        <v>39</v>
      </c>
      <c r="H757" s="9"/>
      <c r="I757" s="9"/>
      <c r="K757" s="9"/>
      <c r="L757" s="25" t="s">
        <v>8221</v>
      </c>
      <c r="M757" s="9">
        <v>4</v>
      </c>
    </row>
    <row r="758" spans="1:13" x14ac:dyDescent="0.35">
      <c r="A758" s="23">
        <v>1654</v>
      </c>
      <c r="B758" s="9">
        <v>34</v>
      </c>
      <c r="C758" s="9">
        <v>34</v>
      </c>
      <c r="E758" s="23">
        <v>754</v>
      </c>
      <c r="F758" s="24" t="s">
        <v>8219</v>
      </c>
      <c r="G758" s="9">
        <v>39</v>
      </c>
      <c r="H758" s="9"/>
      <c r="I758" s="9"/>
      <c r="K758" s="9"/>
      <c r="L758" s="25" t="s">
        <v>8221</v>
      </c>
      <c r="M758" s="9">
        <v>4</v>
      </c>
    </row>
    <row r="759" spans="1:13" x14ac:dyDescent="0.35">
      <c r="A759" s="23">
        <v>1655</v>
      </c>
      <c r="B759" s="9">
        <v>48</v>
      </c>
      <c r="C759" s="9">
        <v>48</v>
      </c>
      <c r="E759" s="23">
        <v>755</v>
      </c>
      <c r="F759" s="24" t="s">
        <v>8219</v>
      </c>
      <c r="G759" s="9">
        <v>39</v>
      </c>
      <c r="H759" s="9"/>
      <c r="I759" s="9"/>
      <c r="K759" s="9"/>
      <c r="L759" s="25" t="s">
        <v>8221</v>
      </c>
      <c r="M759" s="9">
        <v>4</v>
      </c>
    </row>
    <row r="760" spans="1:13" x14ac:dyDescent="0.35">
      <c r="A760" s="23">
        <v>1656</v>
      </c>
      <c r="B760" s="9">
        <v>48</v>
      </c>
      <c r="C760" s="9">
        <v>48</v>
      </c>
      <c r="E760" s="23">
        <v>756</v>
      </c>
      <c r="F760" s="24" t="s">
        <v>8219</v>
      </c>
      <c r="G760" s="9">
        <v>39</v>
      </c>
      <c r="H760" s="9"/>
      <c r="I760" s="9"/>
      <c r="K760" s="9"/>
      <c r="L760" s="25" t="s">
        <v>8221</v>
      </c>
      <c r="M760" s="9">
        <v>4</v>
      </c>
    </row>
    <row r="761" spans="1:13" x14ac:dyDescent="0.35">
      <c r="A761" s="23">
        <v>1657</v>
      </c>
      <c r="B761" s="9">
        <v>221</v>
      </c>
      <c r="C761" s="9">
        <v>221</v>
      </c>
      <c r="E761" s="23">
        <v>757</v>
      </c>
      <c r="F761" s="24" t="s">
        <v>8219</v>
      </c>
      <c r="G761" s="9">
        <v>39</v>
      </c>
      <c r="H761" s="9"/>
      <c r="I761" s="9"/>
      <c r="K761" s="9"/>
      <c r="L761" s="25" t="s">
        <v>8221</v>
      </c>
      <c r="M761" s="9">
        <v>4</v>
      </c>
    </row>
    <row r="762" spans="1:13" x14ac:dyDescent="0.35">
      <c r="A762" s="23">
        <v>1658</v>
      </c>
      <c r="B762" s="9">
        <v>107</v>
      </c>
      <c r="C762" s="9">
        <v>107</v>
      </c>
      <c r="E762" s="23">
        <v>758</v>
      </c>
      <c r="F762" s="24" t="s">
        <v>8219</v>
      </c>
      <c r="G762" s="9">
        <v>39</v>
      </c>
      <c r="H762" s="9"/>
      <c r="I762" s="9"/>
      <c r="K762" s="9"/>
      <c r="L762" s="25" t="s">
        <v>8221</v>
      </c>
      <c r="M762" s="9">
        <v>4</v>
      </c>
    </row>
    <row r="763" spans="1:13" x14ac:dyDescent="0.35">
      <c r="A763" s="23">
        <v>1659</v>
      </c>
      <c r="B763" s="9">
        <v>45</v>
      </c>
      <c r="C763" s="9">
        <v>45</v>
      </c>
      <c r="E763" s="23">
        <v>759</v>
      </c>
      <c r="F763" s="24" t="s">
        <v>8219</v>
      </c>
      <c r="G763" s="9">
        <v>39</v>
      </c>
      <c r="H763" s="9"/>
      <c r="I763" s="9"/>
      <c r="K763" s="9"/>
      <c r="L763" s="25" t="s">
        <v>8221</v>
      </c>
      <c r="M763" s="9">
        <v>4</v>
      </c>
    </row>
    <row r="764" spans="1:13" x14ac:dyDescent="0.35">
      <c r="A764" s="23">
        <v>1660</v>
      </c>
      <c r="B764" s="9">
        <v>36</v>
      </c>
      <c r="C764" s="9">
        <v>36</v>
      </c>
      <c r="E764" s="23">
        <v>760</v>
      </c>
      <c r="F764" s="24" t="s">
        <v>8219</v>
      </c>
      <c r="G764" s="9">
        <v>39</v>
      </c>
      <c r="H764" s="9"/>
      <c r="I764" s="9"/>
      <c r="K764" s="9"/>
      <c r="L764" s="25" t="s">
        <v>8221</v>
      </c>
      <c r="M764" s="9">
        <v>4</v>
      </c>
    </row>
    <row r="765" spans="1:13" x14ac:dyDescent="0.35">
      <c r="A765" s="23">
        <v>1661</v>
      </c>
      <c r="B765" s="9">
        <v>101</v>
      </c>
      <c r="C765" s="9">
        <v>101</v>
      </c>
      <c r="E765" s="23">
        <v>761</v>
      </c>
      <c r="F765" s="24" t="s">
        <v>8219</v>
      </c>
      <c r="G765" s="9">
        <v>39</v>
      </c>
      <c r="H765" s="9"/>
      <c r="I765" s="9"/>
      <c r="K765" s="9"/>
      <c r="L765" s="25" t="s">
        <v>8221</v>
      </c>
      <c r="M765" s="9">
        <v>4</v>
      </c>
    </row>
    <row r="766" spans="1:13" x14ac:dyDescent="0.35">
      <c r="A766" s="23">
        <v>1662</v>
      </c>
      <c r="B766" s="9">
        <v>62</v>
      </c>
      <c r="C766" s="9">
        <v>62</v>
      </c>
      <c r="E766" s="23">
        <v>762</v>
      </c>
      <c r="F766" s="24" t="s">
        <v>8219</v>
      </c>
      <c r="G766" s="9">
        <v>39</v>
      </c>
      <c r="H766" s="9"/>
      <c r="I766" s="9"/>
      <c r="K766" s="9"/>
      <c r="L766" s="25" t="s">
        <v>8221</v>
      </c>
      <c r="M766" s="9">
        <v>4</v>
      </c>
    </row>
    <row r="767" spans="1:13" x14ac:dyDescent="0.35">
      <c r="A767" s="23">
        <v>1663</v>
      </c>
      <c r="B767" s="9">
        <v>32</v>
      </c>
      <c r="C767" s="9">
        <v>32</v>
      </c>
      <c r="E767" s="23">
        <v>763</v>
      </c>
      <c r="F767" s="24" t="s">
        <v>8219</v>
      </c>
      <c r="G767" s="9">
        <v>39</v>
      </c>
      <c r="H767" s="9"/>
      <c r="I767" s="9"/>
      <c r="K767" s="9"/>
      <c r="L767" s="25" t="s">
        <v>8221</v>
      </c>
      <c r="M767" s="9">
        <v>4</v>
      </c>
    </row>
    <row r="768" spans="1:13" x14ac:dyDescent="0.35">
      <c r="A768" s="23">
        <v>1664</v>
      </c>
      <c r="B768" s="9">
        <v>89</v>
      </c>
      <c r="C768" s="9">
        <v>89</v>
      </c>
      <c r="E768" s="23">
        <v>764</v>
      </c>
      <c r="F768" s="24" t="s">
        <v>8219</v>
      </c>
      <c r="G768" s="9">
        <v>39</v>
      </c>
      <c r="H768" s="9"/>
      <c r="I768" s="9"/>
      <c r="K768" s="9"/>
      <c r="L768" s="25" t="s">
        <v>8221</v>
      </c>
      <c r="M768" s="9">
        <v>4</v>
      </c>
    </row>
    <row r="769" spans="1:13" x14ac:dyDescent="0.35">
      <c r="A769" s="23">
        <v>1665</v>
      </c>
      <c r="B769" s="9">
        <v>93</v>
      </c>
      <c r="C769" s="9">
        <v>93</v>
      </c>
      <c r="E769" s="23">
        <v>765</v>
      </c>
      <c r="F769" s="24" t="s">
        <v>8219</v>
      </c>
      <c r="G769" s="9">
        <v>40</v>
      </c>
      <c r="H769" s="9"/>
      <c r="I769" s="9"/>
      <c r="K769" s="9"/>
      <c r="L769" s="25" t="s">
        <v>8221</v>
      </c>
      <c r="M769" s="9">
        <v>4</v>
      </c>
    </row>
    <row r="770" spans="1:13" x14ac:dyDescent="0.35">
      <c r="A770" s="23">
        <v>1666</v>
      </c>
      <c r="B770" s="9">
        <v>98</v>
      </c>
      <c r="C770" s="9">
        <v>98</v>
      </c>
      <c r="E770" s="23">
        <v>766</v>
      </c>
      <c r="F770" s="24" t="s">
        <v>8219</v>
      </c>
      <c r="G770" s="9">
        <v>40</v>
      </c>
      <c r="H770" s="9"/>
      <c r="I770" s="9"/>
      <c r="K770" s="9"/>
      <c r="L770" s="25" t="s">
        <v>8221</v>
      </c>
      <c r="M770" s="9">
        <v>4</v>
      </c>
    </row>
    <row r="771" spans="1:13" x14ac:dyDescent="0.35">
      <c r="A771" s="23">
        <v>1667</v>
      </c>
      <c r="B771" s="9">
        <v>82</v>
      </c>
      <c r="C771" s="9">
        <v>82</v>
      </c>
      <c r="E771" s="23">
        <v>767</v>
      </c>
      <c r="F771" s="24" t="s">
        <v>8219</v>
      </c>
      <c r="G771" s="9">
        <v>40</v>
      </c>
      <c r="H771" s="9"/>
      <c r="I771" s="9"/>
      <c r="K771" s="9"/>
      <c r="L771" s="25" t="s">
        <v>8221</v>
      </c>
      <c r="M771" s="9">
        <v>4</v>
      </c>
    </row>
    <row r="772" spans="1:13" x14ac:dyDescent="0.35">
      <c r="A772" s="23">
        <v>1668</v>
      </c>
      <c r="B772" s="9">
        <v>116</v>
      </c>
      <c r="C772" s="9">
        <v>116</v>
      </c>
      <c r="E772" s="23">
        <v>768</v>
      </c>
      <c r="F772" s="24" t="s">
        <v>8219</v>
      </c>
      <c r="G772" s="9">
        <v>40</v>
      </c>
      <c r="H772" s="9"/>
      <c r="I772" s="9"/>
      <c r="K772" s="9"/>
      <c r="L772" s="25" t="s">
        <v>8221</v>
      </c>
      <c r="M772" s="9">
        <v>4</v>
      </c>
    </row>
    <row r="773" spans="1:13" x14ac:dyDescent="0.35">
      <c r="A773" s="23">
        <v>1669</v>
      </c>
      <c r="B773" s="9">
        <v>52</v>
      </c>
      <c r="C773" s="9">
        <v>52</v>
      </c>
      <c r="E773" s="23">
        <v>769</v>
      </c>
      <c r="F773" s="24" t="s">
        <v>8219</v>
      </c>
      <c r="G773" s="9">
        <v>40</v>
      </c>
      <c r="H773" s="9"/>
      <c r="I773" s="9"/>
      <c r="K773" s="9"/>
      <c r="L773" s="25" t="s">
        <v>8221</v>
      </c>
      <c r="M773" s="9">
        <v>4</v>
      </c>
    </row>
    <row r="774" spans="1:13" x14ac:dyDescent="0.35">
      <c r="A774" s="23">
        <v>1670</v>
      </c>
      <c r="B774" s="9">
        <v>23</v>
      </c>
      <c r="C774" s="9">
        <v>23</v>
      </c>
      <c r="E774" s="23">
        <v>770</v>
      </c>
      <c r="F774" s="24" t="s">
        <v>8219</v>
      </c>
      <c r="G774" s="9">
        <v>40</v>
      </c>
      <c r="H774" s="9"/>
      <c r="I774" s="9"/>
      <c r="K774" s="9"/>
      <c r="L774" s="25" t="s">
        <v>8221</v>
      </c>
      <c r="M774" s="9">
        <v>4</v>
      </c>
    </row>
    <row r="775" spans="1:13" x14ac:dyDescent="0.35">
      <c r="A775" s="23">
        <v>1671</v>
      </c>
      <c r="B775" s="9">
        <v>77</v>
      </c>
      <c r="C775" s="9">
        <v>77</v>
      </c>
      <c r="E775" s="23">
        <v>771</v>
      </c>
      <c r="F775" s="24" t="s">
        <v>8219</v>
      </c>
      <c r="G775" s="9">
        <v>40</v>
      </c>
      <c r="H775" s="9"/>
      <c r="I775" s="9"/>
      <c r="K775" s="9"/>
      <c r="L775" s="25" t="s">
        <v>8221</v>
      </c>
      <c r="M775" s="9">
        <v>4</v>
      </c>
    </row>
    <row r="776" spans="1:13" x14ac:dyDescent="0.35">
      <c r="A776" s="23">
        <v>1672</v>
      </c>
      <c r="B776" s="9">
        <v>49</v>
      </c>
      <c r="C776" s="9">
        <v>49</v>
      </c>
      <c r="E776" s="23">
        <v>772</v>
      </c>
      <c r="F776" s="24" t="s">
        <v>8219</v>
      </c>
      <c r="G776" s="9">
        <v>40</v>
      </c>
      <c r="H776" s="9"/>
      <c r="I776" s="9"/>
      <c r="K776" s="9"/>
      <c r="L776" s="25" t="s">
        <v>8221</v>
      </c>
      <c r="M776" s="9">
        <v>4</v>
      </c>
    </row>
    <row r="777" spans="1:13" x14ac:dyDescent="0.35">
      <c r="A777" s="23">
        <v>1673</v>
      </c>
      <c r="B777" s="9">
        <v>59</v>
      </c>
      <c r="C777" s="9">
        <v>59</v>
      </c>
      <c r="E777" s="23">
        <v>773</v>
      </c>
      <c r="F777" s="24" t="s">
        <v>8219</v>
      </c>
      <c r="G777" s="9">
        <v>40</v>
      </c>
      <c r="H777" s="9"/>
      <c r="I777" s="9"/>
      <c r="K777" s="9"/>
      <c r="L777" s="25" t="s">
        <v>8221</v>
      </c>
      <c r="M777" s="9">
        <v>4</v>
      </c>
    </row>
    <row r="778" spans="1:13" x14ac:dyDescent="0.35">
      <c r="A778" s="23">
        <v>1674</v>
      </c>
      <c r="B778" s="9">
        <v>113</v>
      </c>
      <c r="C778" s="9">
        <v>113</v>
      </c>
      <c r="E778" s="23">
        <v>774</v>
      </c>
      <c r="F778" s="24" t="s">
        <v>8219</v>
      </c>
      <c r="G778" s="9">
        <v>40</v>
      </c>
      <c r="H778" s="9"/>
      <c r="I778" s="9"/>
      <c r="K778" s="9"/>
      <c r="L778" s="25" t="s">
        <v>8221</v>
      </c>
      <c r="M778" s="9">
        <v>4</v>
      </c>
    </row>
    <row r="779" spans="1:13" x14ac:dyDescent="0.35">
      <c r="A779" s="23">
        <v>1675</v>
      </c>
      <c r="B779" s="9">
        <v>34</v>
      </c>
      <c r="C779" s="9">
        <v>34</v>
      </c>
      <c r="E779" s="23">
        <v>775</v>
      </c>
      <c r="F779" s="24" t="s">
        <v>8219</v>
      </c>
      <c r="G779" s="9">
        <v>40</v>
      </c>
      <c r="H779" s="9"/>
      <c r="I779" s="9"/>
      <c r="K779" s="9"/>
      <c r="L779" s="25" t="s">
        <v>8221</v>
      </c>
      <c r="M779" s="9">
        <v>4</v>
      </c>
    </row>
    <row r="780" spans="1:13" x14ac:dyDescent="0.35">
      <c r="A780" s="23">
        <v>1676</v>
      </c>
      <c r="B780" s="9">
        <v>42</v>
      </c>
      <c r="C780" s="9">
        <v>42</v>
      </c>
      <c r="E780" s="23">
        <v>776</v>
      </c>
      <c r="F780" s="24" t="s">
        <v>8219</v>
      </c>
      <c r="G780" s="9">
        <v>41</v>
      </c>
      <c r="H780" s="9"/>
      <c r="I780" s="9"/>
      <c r="K780" s="9"/>
      <c r="L780" s="25" t="s">
        <v>8221</v>
      </c>
      <c r="M780" s="9">
        <v>4</v>
      </c>
    </row>
    <row r="781" spans="1:13" x14ac:dyDescent="0.35">
      <c r="A781" s="23">
        <v>1677</v>
      </c>
      <c r="B781" s="9">
        <v>42</v>
      </c>
      <c r="C781" s="9">
        <v>42</v>
      </c>
      <c r="E781" s="23">
        <v>777</v>
      </c>
      <c r="F781" s="24" t="s">
        <v>8219</v>
      </c>
      <c r="G781" s="9">
        <v>41</v>
      </c>
      <c r="H781" s="9"/>
      <c r="I781" s="9"/>
      <c r="K781" s="9"/>
      <c r="L781" s="25" t="s">
        <v>8221</v>
      </c>
      <c r="M781" s="9">
        <v>4</v>
      </c>
    </row>
    <row r="782" spans="1:13" x14ac:dyDescent="0.35">
      <c r="A782" s="23">
        <v>1678</v>
      </c>
      <c r="B782" s="9">
        <v>49</v>
      </c>
      <c r="C782" s="9">
        <v>49</v>
      </c>
      <c r="E782" s="23">
        <v>778</v>
      </c>
      <c r="F782" s="24" t="s">
        <v>8219</v>
      </c>
      <c r="G782" s="9">
        <v>41</v>
      </c>
      <c r="H782" s="9"/>
      <c r="I782" s="9"/>
      <c r="K782" s="9"/>
      <c r="L782" s="25" t="s">
        <v>8221</v>
      </c>
      <c r="M782" s="9">
        <v>4</v>
      </c>
    </row>
    <row r="783" spans="1:13" x14ac:dyDescent="0.35">
      <c r="A783" s="23">
        <v>1679</v>
      </c>
      <c r="B783" s="9">
        <v>56</v>
      </c>
      <c r="C783" s="9">
        <v>56</v>
      </c>
      <c r="E783" s="23">
        <v>779</v>
      </c>
      <c r="F783" s="24" t="s">
        <v>8219</v>
      </c>
      <c r="G783" s="9">
        <v>41</v>
      </c>
      <c r="H783" s="9"/>
      <c r="I783" s="9"/>
      <c r="K783" s="9"/>
      <c r="L783" s="25" t="s">
        <v>8221</v>
      </c>
      <c r="M783" s="9">
        <v>4</v>
      </c>
    </row>
    <row r="784" spans="1:13" x14ac:dyDescent="0.35">
      <c r="A784" s="23">
        <v>1680</v>
      </c>
      <c r="B784" s="9">
        <v>25</v>
      </c>
      <c r="C784" s="9">
        <v>25</v>
      </c>
      <c r="E784" s="23">
        <v>780</v>
      </c>
      <c r="F784" s="24" t="s">
        <v>8219</v>
      </c>
      <c r="G784" s="9">
        <v>41</v>
      </c>
      <c r="H784" s="9"/>
      <c r="I784" s="9"/>
      <c r="K784" s="9"/>
      <c r="L784" s="25" t="s">
        <v>8221</v>
      </c>
      <c r="M784" s="9">
        <v>4</v>
      </c>
    </row>
    <row r="785" spans="1:13" x14ac:dyDescent="0.35">
      <c r="A785" s="23">
        <v>1741</v>
      </c>
      <c r="B785" s="9">
        <v>52</v>
      </c>
      <c r="C785" s="9">
        <v>52</v>
      </c>
      <c r="E785" s="23">
        <v>781</v>
      </c>
      <c r="F785" s="24" t="s">
        <v>8219</v>
      </c>
      <c r="G785" s="9">
        <v>41</v>
      </c>
      <c r="H785" s="9"/>
      <c r="I785" s="9"/>
      <c r="K785" s="9"/>
      <c r="L785" s="25" t="s">
        <v>8221</v>
      </c>
      <c r="M785" s="9">
        <v>4</v>
      </c>
    </row>
    <row r="786" spans="1:13" x14ac:dyDescent="0.35">
      <c r="A786" s="23">
        <v>1742</v>
      </c>
      <c r="B786" s="9">
        <v>34</v>
      </c>
      <c r="C786" s="9">
        <v>34</v>
      </c>
      <c r="E786" s="23">
        <v>782</v>
      </c>
      <c r="F786" s="24" t="s">
        <v>8219</v>
      </c>
      <c r="G786" s="9">
        <v>41</v>
      </c>
      <c r="H786" s="9"/>
      <c r="I786" s="9"/>
      <c r="K786" s="9"/>
      <c r="L786" s="25" t="s">
        <v>8221</v>
      </c>
      <c r="M786" s="9">
        <v>4</v>
      </c>
    </row>
    <row r="787" spans="1:13" x14ac:dyDescent="0.35">
      <c r="A787" s="23">
        <v>1743</v>
      </c>
      <c r="B787" s="9">
        <v>67</v>
      </c>
      <c r="C787" s="9">
        <v>67</v>
      </c>
      <c r="E787" s="23">
        <v>783</v>
      </c>
      <c r="F787" s="24" t="s">
        <v>8219</v>
      </c>
      <c r="G787" s="9">
        <v>41</v>
      </c>
      <c r="H787" s="9"/>
      <c r="I787" s="9"/>
      <c r="K787" s="9"/>
      <c r="L787" s="25" t="s">
        <v>8221</v>
      </c>
      <c r="M787" s="9">
        <v>4</v>
      </c>
    </row>
    <row r="788" spans="1:13" x14ac:dyDescent="0.35">
      <c r="A788" s="23">
        <v>1744</v>
      </c>
      <c r="B788" s="9">
        <v>70</v>
      </c>
      <c r="C788" s="9">
        <v>70</v>
      </c>
      <c r="E788" s="23">
        <v>784</v>
      </c>
      <c r="F788" s="24" t="s">
        <v>8219</v>
      </c>
      <c r="G788" s="9">
        <v>41</v>
      </c>
      <c r="H788" s="9"/>
      <c r="I788" s="9"/>
      <c r="K788" s="9"/>
      <c r="L788" s="25" t="s">
        <v>8221</v>
      </c>
      <c r="M788" s="9">
        <v>4</v>
      </c>
    </row>
    <row r="789" spans="1:13" x14ac:dyDescent="0.35">
      <c r="A789" s="23">
        <v>1745</v>
      </c>
      <c r="B789" s="9">
        <v>89</v>
      </c>
      <c r="C789" s="9">
        <v>89</v>
      </c>
      <c r="E789" s="23">
        <v>785</v>
      </c>
      <c r="F789" s="24" t="s">
        <v>8219</v>
      </c>
      <c r="G789" s="9">
        <v>41</v>
      </c>
      <c r="H789" s="9"/>
      <c r="I789" s="9"/>
      <c r="K789" s="9"/>
      <c r="L789" s="25" t="s">
        <v>8221</v>
      </c>
      <c r="M789" s="9">
        <v>4</v>
      </c>
    </row>
    <row r="790" spans="1:13" x14ac:dyDescent="0.35">
      <c r="A790" s="23">
        <v>1746</v>
      </c>
      <c r="B790" s="9">
        <v>107</v>
      </c>
      <c r="C790" s="9">
        <v>107</v>
      </c>
      <c r="E790" s="23">
        <v>786</v>
      </c>
      <c r="F790" s="24" t="s">
        <v>8219</v>
      </c>
      <c r="G790" s="9">
        <v>41</v>
      </c>
      <c r="H790" s="9"/>
      <c r="I790" s="9"/>
      <c r="K790" s="9"/>
      <c r="L790" s="25" t="s">
        <v>8221</v>
      </c>
      <c r="M790" s="9">
        <v>4</v>
      </c>
    </row>
    <row r="791" spans="1:13" x14ac:dyDescent="0.35">
      <c r="A791" s="23">
        <v>1747</v>
      </c>
      <c r="B791" s="9">
        <v>159</v>
      </c>
      <c r="C791" s="9">
        <v>159</v>
      </c>
      <c r="E791" s="23">
        <v>787</v>
      </c>
      <c r="F791" s="24" t="s">
        <v>8219</v>
      </c>
      <c r="G791" s="9">
        <v>41</v>
      </c>
      <c r="H791" s="9"/>
      <c r="I791" s="9"/>
      <c r="K791" s="9"/>
      <c r="L791" s="25" t="s">
        <v>8221</v>
      </c>
      <c r="M791" s="9">
        <v>4</v>
      </c>
    </row>
    <row r="792" spans="1:13" x14ac:dyDescent="0.35">
      <c r="A792" s="23">
        <v>1748</v>
      </c>
      <c r="B792" s="9">
        <v>181</v>
      </c>
      <c r="C792" s="9">
        <v>181</v>
      </c>
      <c r="E792" s="23">
        <v>788</v>
      </c>
      <c r="F792" s="24" t="s">
        <v>8219</v>
      </c>
      <c r="G792" s="9">
        <v>41</v>
      </c>
      <c r="H792" s="9"/>
      <c r="I792" s="9"/>
      <c r="K792" s="9"/>
      <c r="L792" s="25" t="s">
        <v>8221</v>
      </c>
      <c r="M792" s="9">
        <v>4</v>
      </c>
    </row>
    <row r="793" spans="1:13" x14ac:dyDescent="0.35">
      <c r="A793" s="23">
        <v>1749</v>
      </c>
      <c r="B793" s="9">
        <v>131</v>
      </c>
      <c r="C793" s="9">
        <v>131</v>
      </c>
      <c r="E793" s="23">
        <v>789</v>
      </c>
      <c r="F793" s="24" t="s">
        <v>8219</v>
      </c>
      <c r="G793" s="9">
        <v>41</v>
      </c>
      <c r="H793" s="9"/>
      <c r="I793" s="9"/>
      <c r="K793" s="9"/>
      <c r="L793" s="25" t="s">
        <v>8221</v>
      </c>
      <c r="M793" s="9">
        <v>4</v>
      </c>
    </row>
    <row r="794" spans="1:13" x14ac:dyDescent="0.35">
      <c r="A794" s="23">
        <v>1750</v>
      </c>
      <c r="B794" s="9">
        <v>125</v>
      </c>
      <c r="C794" s="9">
        <v>125</v>
      </c>
      <c r="E794" s="23">
        <v>790</v>
      </c>
      <c r="F794" s="24" t="s">
        <v>8219</v>
      </c>
      <c r="G794" s="9">
        <v>41</v>
      </c>
      <c r="H794" s="9"/>
      <c r="I794" s="9"/>
      <c r="K794" s="9"/>
      <c r="L794" s="25" t="s">
        <v>8221</v>
      </c>
      <c r="M794" s="9">
        <v>4</v>
      </c>
    </row>
    <row r="795" spans="1:13" x14ac:dyDescent="0.35">
      <c r="A795" s="23">
        <v>1751</v>
      </c>
      <c r="B795" s="9">
        <v>61</v>
      </c>
      <c r="C795" s="9">
        <v>61</v>
      </c>
      <c r="E795" s="23">
        <v>791</v>
      </c>
      <c r="F795" s="24" t="s">
        <v>8219</v>
      </c>
      <c r="G795" s="9">
        <v>41</v>
      </c>
      <c r="H795" s="9"/>
      <c r="I795" s="9"/>
      <c r="K795" s="9"/>
      <c r="L795" s="25" t="s">
        <v>8221</v>
      </c>
      <c r="M795" s="9">
        <v>4</v>
      </c>
    </row>
    <row r="796" spans="1:13" x14ac:dyDescent="0.35">
      <c r="A796" s="23">
        <v>1752</v>
      </c>
      <c r="B796" s="9">
        <v>90</v>
      </c>
      <c r="C796" s="9">
        <v>90</v>
      </c>
      <c r="E796" s="23">
        <v>792</v>
      </c>
      <c r="F796" s="24" t="s">
        <v>8219</v>
      </c>
      <c r="G796" s="9">
        <v>41</v>
      </c>
      <c r="H796" s="9"/>
      <c r="I796" s="9"/>
      <c r="K796" s="9"/>
      <c r="L796" s="25" t="s">
        <v>8221</v>
      </c>
      <c r="M796" s="9">
        <v>4</v>
      </c>
    </row>
    <row r="797" spans="1:13" x14ac:dyDescent="0.35">
      <c r="A797" s="23">
        <v>1753</v>
      </c>
      <c r="B797" s="9">
        <v>35</v>
      </c>
      <c r="C797" s="9">
        <v>35</v>
      </c>
      <c r="E797" s="23">
        <v>793</v>
      </c>
      <c r="F797" s="24" t="s">
        <v>8219</v>
      </c>
      <c r="G797" s="9">
        <v>41</v>
      </c>
      <c r="H797" s="9"/>
      <c r="I797" s="9"/>
      <c r="K797" s="9"/>
      <c r="L797" s="25" t="s">
        <v>8221</v>
      </c>
      <c r="M797" s="9">
        <v>4</v>
      </c>
    </row>
    <row r="798" spans="1:13" x14ac:dyDescent="0.35">
      <c r="A798" s="23">
        <v>1754</v>
      </c>
      <c r="B798" s="9">
        <v>90</v>
      </c>
      <c r="C798" s="9">
        <v>90</v>
      </c>
      <c r="E798" s="23">
        <v>794</v>
      </c>
      <c r="F798" s="24" t="s">
        <v>8219</v>
      </c>
      <c r="G798" s="9">
        <v>41</v>
      </c>
      <c r="H798" s="9"/>
      <c r="I798" s="9"/>
      <c r="K798" s="9"/>
      <c r="L798" s="25" t="s">
        <v>8221</v>
      </c>
      <c r="M798" s="9">
        <v>4</v>
      </c>
    </row>
    <row r="799" spans="1:13" x14ac:dyDescent="0.35">
      <c r="A799" s="23">
        <v>1755</v>
      </c>
      <c r="B799" s="9">
        <v>4</v>
      </c>
      <c r="C799" s="9">
        <v>4</v>
      </c>
      <c r="E799" s="23">
        <v>795</v>
      </c>
      <c r="F799" s="24" t="s">
        <v>8219</v>
      </c>
      <c r="G799" s="9">
        <v>42</v>
      </c>
      <c r="H799" s="9"/>
      <c r="I799" s="9"/>
      <c r="K799" s="9"/>
      <c r="L799" s="25" t="s">
        <v>8221</v>
      </c>
      <c r="M799" s="9">
        <v>4</v>
      </c>
    </row>
    <row r="800" spans="1:13" x14ac:dyDescent="0.35">
      <c r="A800" s="23">
        <v>1756</v>
      </c>
      <c r="B800" s="9">
        <v>120</v>
      </c>
      <c r="C800" s="9">
        <v>120</v>
      </c>
      <c r="E800" s="23">
        <v>796</v>
      </c>
      <c r="F800" s="24" t="s">
        <v>8219</v>
      </c>
      <c r="G800" s="9">
        <v>42</v>
      </c>
      <c r="H800" s="9"/>
      <c r="I800" s="9"/>
      <c r="K800" s="9"/>
      <c r="L800" s="25" t="s">
        <v>8221</v>
      </c>
      <c r="M800" s="9">
        <v>4</v>
      </c>
    </row>
    <row r="801" spans="1:13" x14ac:dyDescent="0.35">
      <c r="A801" s="23">
        <v>1757</v>
      </c>
      <c r="B801" s="9">
        <v>14</v>
      </c>
      <c r="C801" s="9">
        <v>14</v>
      </c>
      <c r="E801" s="23">
        <v>797</v>
      </c>
      <c r="F801" s="24" t="s">
        <v>8219</v>
      </c>
      <c r="G801" s="9">
        <v>42</v>
      </c>
      <c r="H801" s="9"/>
      <c r="I801" s="9"/>
      <c r="K801" s="9"/>
      <c r="L801" s="25" t="s">
        <v>8221</v>
      </c>
      <c r="M801" s="9">
        <v>4</v>
      </c>
    </row>
    <row r="802" spans="1:13" x14ac:dyDescent="0.35">
      <c r="A802" s="23">
        <v>1758</v>
      </c>
      <c r="B802" s="9">
        <v>27</v>
      </c>
      <c r="C802" s="9">
        <v>27</v>
      </c>
      <c r="E802" s="23">
        <v>798</v>
      </c>
      <c r="F802" s="24" t="s">
        <v>8219</v>
      </c>
      <c r="G802" s="9">
        <v>42</v>
      </c>
      <c r="H802" s="9"/>
      <c r="I802" s="9"/>
      <c r="K802" s="9"/>
      <c r="L802" s="25" t="s">
        <v>8221</v>
      </c>
      <c r="M802" s="9">
        <v>4</v>
      </c>
    </row>
    <row r="803" spans="1:13" x14ac:dyDescent="0.35">
      <c r="A803" s="23">
        <v>1759</v>
      </c>
      <c r="B803" s="9">
        <v>49</v>
      </c>
      <c r="C803" s="9">
        <v>49</v>
      </c>
      <c r="E803" s="23">
        <v>799</v>
      </c>
      <c r="F803" s="24" t="s">
        <v>8219</v>
      </c>
      <c r="G803" s="9">
        <v>42</v>
      </c>
      <c r="H803" s="9"/>
      <c r="I803" s="9"/>
      <c r="K803" s="9"/>
      <c r="L803" s="25" t="s">
        <v>8221</v>
      </c>
      <c r="M803" s="9">
        <v>4</v>
      </c>
    </row>
    <row r="804" spans="1:13" x14ac:dyDescent="0.35">
      <c r="A804" s="23">
        <v>1760</v>
      </c>
      <c r="B804" s="9">
        <v>102</v>
      </c>
      <c r="C804" s="9">
        <v>102</v>
      </c>
      <c r="E804" s="23">
        <v>800</v>
      </c>
      <c r="F804" s="24" t="s">
        <v>8219</v>
      </c>
      <c r="G804" s="9">
        <v>42</v>
      </c>
      <c r="H804" s="9"/>
      <c r="I804" s="9"/>
      <c r="K804" s="9"/>
      <c r="L804" s="25" t="s">
        <v>8221</v>
      </c>
      <c r="M804" s="9">
        <v>4</v>
      </c>
    </row>
    <row r="805" spans="1:13" x14ac:dyDescent="0.35">
      <c r="A805" s="23">
        <v>1761</v>
      </c>
      <c r="B805" s="9">
        <v>3</v>
      </c>
      <c r="C805" s="9">
        <v>3</v>
      </c>
      <c r="E805" s="23">
        <v>801</v>
      </c>
      <c r="F805" s="24" t="s">
        <v>8219</v>
      </c>
      <c r="G805" s="9">
        <v>42</v>
      </c>
      <c r="H805" s="9"/>
      <c r="I805" s="9"/>
      <c r="K805" s="9"/>
      <c r="L805" s="25" t="s">
        <v>8221</v>
      </c>
      <c r="M805" s="9">
        <v>4</v>
      </c>
    </row>
    <row r="806" spans="1:13" x14ac:dyDescent="0.35">
      <c r="A806" s="23">
        <v>1762</v>
      </c>
      <c r="B806" s="9">
        <v>25</v>
      </c>
      <c r="C806" s="9">
        <v>25</v>
      </c>
      <c r="E806" s="23">
        <v>802</v>
      </c>
      <c r="F806" s="24" t="s">
        <v>8219</v>
      </c>
      <c r="G806" s="9">
        <v>42</v>
      </c>
      <c r="H806" s="9"/>
      <c r="I806" s="9"/>
      <c r="K806" s="9"/>
      <c r="L806" s="25" t="s">
        <v>8221</v>
      </c>
      <c r="M806" s="9">
        <v>4</v>
      </c>
    </row>
    <row r="807" spans="1:13" x14ac:dyDescent="0.35">
      <c r="A807" s="23">
        <v>1763</v>
      </c>
      <c r="B807" s="9">
        <v>118</v>
      </c>
      <c r="C807" s="9">
        <v>118</v>
      </c>
      <c r="E807" s="23">
        <v>803</v>
      </c>
      <c r="F807" s="24" t="s">
        <v>8219</v>
      </c>
      <c r="G807" s="9">
        <v>42</v>
      </c>
      <c r="H807" s="9"/>
      <c r="I807" s="9"/>
      <c r="K807" s="9"/>
      <c r="L807" s="25" t="s">
        <v>8221</v>
      </c>
      <c r="M807" s="9">
        <v>4</v>
      </c>
    </row>
    <row r="808" spans="1:13" x14ac:dyDescent="0.35">
      <c r="A808" s="23">
        <v>1821</v>
      </c>
      <c r="B808" s="9">
        <v>57</v>
      </c>
      <c r="C808" s="9">
        <v>57</v>
      </c>
      <c r="E808" s="23">
        <v>804</v>
      </c>
      <c r="F808" s="24" t="s">
        <v>8219</v>
      </c>
      <c r="G808" s="9">
        <v>42</v>
      </c>
      <c r="H808" s="9"/>
      <c r="I808" s="9"/>
      <c r="K808" s="9"/>
      <c r="L808" s="25" t="s">
        <v>8221</v>
      </c>
      <c r="M808" s="9">
        <v>4</v>
      </c>
    </row>
    <row r="809" spans="1:13" x14ac:dyDescent="0.35">
      <c r="A809" s="23">
        <v>1822</v>
      </c>
      <c r="B809" s="9">
        <v>11</v>
      </c>
      <c r="C809" s="9">
        <v>11</v>
      </c>
      <c r="E809" s="23">
        <v>805</v>
      </c>
      <c r="F809" s="24" t="s">
        <v>8219</v>
      </c>
      <c r="G809" s="9">
        <v>42</v>
      </c>
      <c r="H809" s="9"/>
      <c r="I809" s="9"/>
      <c r="K809" s="9"/>
      <c r="L809" s="25" t="s">
        <v>8221</v>
      </c>
      <c r="M809" s="9">
        <v>4</v>
      </c>
    </row>
    <row r="810" spans="1:13" x14ac:dyDescent="0.35">
      <c r="A810" s="23">
        <v>1823</v>
      </c>
      <c r="B810" s="9">
        <v>33</v>
      </c>
      <c r="C810" s="9">
        <v>33</v>
      </c>
      <c r="E810" s="23">
        <v>806</v>
      </c>
      <c r="F810" s="24" t="s">
        <v>8219</v>
      </c>
      <c r="G810" s="9">
        <v>42</v>
      </c>
      <c r="H810" s="9"/>
      <c r="I810" s="9"/>
      <c r="K810" s="9"/>
      <c r="L810" s="25" t="s">
        <v>8221</v>
      </c>
      <c r="M810" s="9">
        <v>4</v>
      </c>
    </row>
    <row r="811" spans="1:13" x14ac:dyDescent="0.35">
      <c r="A811" s="23">
        <v>1824</v>
      </c>
      <c r="B811" s="9">
        <v>40</v>
      </c>
      <c r="C811" s="9">
        <v>40</v>
      </c>
      <c r="E811" s="23">
        <v>807</v>
      </c>
      <c r="F811" s="24" t="s">
        <v>8219</v>
      </c>
      <c r="G811" s="9">
        <v>42</v>
      </c>
      <c r="H811" s="9"/>
      <c r="I811" s="9"/>
      <c r="K811" s="9"/>
      <c r="L811" s="25" t="s">
        <v>8221</v>
      </c>
      <c r="M811" s="9">
        <v>4</v>
      </c>
    </row>
    <row r="812" spans="1:13" x14ac:dyDescent="0.35">
      <c r="A812" s="23">
        <v>1825</v>
      </c>
      <c r="B812" s="9">
        <v>50</v>
      </c>
      <c r="C812" s="9">
        <v>50</v>
      </c>
      <c r="E812" s="23">
        <v>808</v>
      </c>
      <c r="F812" s="24" t="s">
        <v>8219</v>
      </c>
      <c r="G812" s="9">
        <v>42</v>
      </c>
      <c r="H812" s="9"/>
      <c r="I812" s="9"/>
      <c r="K812" s="9"/>
      <c r="L812" s="25" t="s">
        <v>8221</v>
      </c>
      <c r="M812" s="9">
        <v>4</v>
      </c>
    </row>
    <row r="813" spans="1:13" x14ac:dyDescent="0.35">
      <c r="A813" s="23">
        <v>1826</v>
      </c>
      <c r="B813" s="9">
        <v>38</v>
      </c>
      <c r="C813" s="9">
        <v>38</v>
      </c>
      <c r="E813" s="23">
        <v>809</v>
      </c>
      <c r="F813" s="24" t="s">
        <v>8219</v>
      </c>
      <c r="G813" s="9">
        <v>43</v>
      </c>
      <c r="H813" s="9"/>
      <c r="I813" s="9"/>
      <c r="K813" s="9"/>
      <c r="L813" s="25" t="s">
        <v>8221</v>
      </c>
      <c r="M813" s="9">
        <v>4</v>
      </c>
    </row>
    <row r="814" spans="1:13" x14ac:dyDescent="0.35">
      <c r="A814" s="23">
        <v>1827</v>
      </c>
      <c r="B814" s="9">
        <v>96</v>
      </c>
      <c r="C814" s="9">
        <v>96</v>
      </c>
      <c r="E814" s="23">
        <v>810</v>
      </c>
      <c r="F814" s="24" t="s">
        <v>8219</v>
      </c>
      <c r="G814" s="9">
        <v>43</v>
      </c>
      <c r="H814" s="9"/>
      <c r="I814" s="9"/>
      <c r="K814" s="9"/>
      <c r="L814" s="25" t="s">
        <v>8221</v>
      </c>
      <c r="M814" s="9">
        <v>4</v>
      </c>
    </row>
    <row r="815" spans="1:13" x14ac:dyDescent="0.35">
      <c r="A815" s="23">
        <v>1828</v>
      </c>
      <c r="B815" s="9">
        <v>48</v>
      </c>
      <c r="C815" s="9">
        <v>48</v>
      </c>
      <c r="E815" s="23">
        <v>811</v>
      </c>
      <c r="F815" s="24" t="s">
        <v>8219</v>
      </c>
      <c r="G815" s="9">
        <v>43</v>
      </c>
      <c r="H815" s="9"/>
      <c r="I815" s="9"/>
      <c r="K815" s="9"/>
      <c r="L815" s="25" t="s">
        <v>8221</v>
      </c>
      <c r="M815" s="9">
        <v>4</v>
      </c>
    </row>
    <row r="816" spans="1:13" x14ac:dyDescent="0.35">
      <c r="A816" s="23">
        <v>1829</v>
      </c>
      <c r="B816" s="9">
        <v>33</v>
      </c>
      <c r="C816" s="9">
        <v>33</v>
      </c>
      <c r="E816" s="23">
        <v>812</v>
      </c>
      <c r="F816" s="24" t="s">
        <v>8219</v>
      </c>
      <c r="G816" s="9">
        <v>43</v>
      </c>
      <c r="H816" s="9"/>
      <c r="I816" s="9"/>
      <c r="K816" s="9"/>
      <c r="L816" s="25" t="s">
        <v>8221</v>
      </c>
      <c r="M816" s="9">
        <v>4</v>
      </c>
    </row>
    <row r="817" spans="1:13" x14ac:dyDescent="0.35">
      <c r="A817" s="23">
        <v>1830</v>
      </c>
      <c r="B817" s="9">
        <v>226</v>
      </c>
      <c r="C817" s="9">
        <v>226</v>
      </c>
      <c r="E817" s="23">
        <v>813</v>
      </c>
      <c r="F817" s="24" t="s">
        <v>8219</v>
      </c>
      <c r="G817" s="9">
        <v>43</v>
      </c>
      <c r="H817" s="9"/>
      <c r="I817" s="9"/>
      <c r="K817" s="9"/>
      <c r="L817" s="25" t="s">
        <v>8221</v>
      </c>
      <c r="M817" s="9">
        <v>4</v>
      </c>
    </row>
    <row r="818" spans="1:13" x14ac:dyDescent="0.35">
      <c r="A818" s="23">
        <v>1831</v>
      </c>
      <c r="B818" s="9">
        <v>14</v>
      </c>
      <c r="C818" s="9">
        <v>14</v>
      </c>
      <c r="E818" s="23">
        <v>814</v>
      </c>
      <c r="F818" s="24" t="s">
        <v>8219</v>
      </c>
      <c r="G818" s="9">
        <v>43</v>
      </c>
      <c r="H818" s="9"/>
      <c r="I818" s="9"/>
      <c r="K818" s="9"/>
      <c r="L818" s="25" t="s">
        <v>8221</v>
      </c>
      <c r="M818" s="9">
        <v>4</v>
      </c>
    </row>
    <row r="819" spans="1:13" x14ac:dyDescent="0.35">
      <c r="A819" s="23">
        <v>1832</v>
      </c>
      <c r="B819" s="9">
        <v>20</v>
      </c>
      <c r="C819" s="9">
        <v>20</v>
      </c>
      <c r="E819" s="23">
        <v>815</v>
      </c>
      <c r="F819" s="24" t="s">
        <v>8219</v>
      </c>
      <c r="G819" s="9">
        <v>43</v>
      </c>
      <c r="H819" s="9"/>
      <c r="I819" s="9"/>
      <c r="K819" s="9"/>
      <c r="L819" s="25" t="s">
        <v>8221</v>
      </c>
      <c r="M819" s="9">
        <v>4</v>
      </c>
    </row>
    <row r="820" spans="1:13" x14ac:dyDescent="0.35">
      <c r="A820" s="23">
        <v>1833</v>
      </c>
      <c r="B820" s="9">
        <v>25</v>
      </c>
      <c r="C820" s="9">
        <v>25</v>
      </c>
      <c r="E820" s="23">
        <v>816</v>
      </c>
      <c r="F820" s="24" t="s">
        <v>8219</v>
      </c>
      <c r="G820" s="9">
        <v>43</v>
      </c>
      <c r="H820" s="9"/>
      <c r="I820" s="9"/>
      <c r="K820" s="9"/>
      <c r="L820" s="25" t="s">
        <v>8221</v>
      </c>
      <c r="M820" s="9">
        <v>4</v>
      </c>
    </row>
    <row r="821" spans="1:13" x14ac:dyDescent="0.35">
      <c r="A821" s="23">
        <v>1834</v>
      </c>
      <c r="B821" s="9">
        <v>90</v>
      </c>
      <c r="C821" s="9">
        <v>90</v>
      </c>
      <c r="E821" s="23">
        <v>817</v>
      </c>
      <c r="F821" s="24" t="s">
        <v>8219</v>
      </c>
      <c r="G821" s="9">
        <v>43</v>
      </c>
      <c r="H821" s="9"/>
      <c r="I821" s="9"/>
      <c r="K821" s="9"/>
      <c r="L821" s="25" t="s">
        <v>8221</v>
      </c>
      <c r="M821" s="9">
        <v>4</v>
      </c>
    </row>
    <row r="822" spans="1:13" x14ac:dyDescent="0.35">
      <c r="A822" s="23">
        <v>1835</v>
      </c>
      <c r="B822" s="9">
        <v>11</v>
      </c>
      <c r="C822" s="9">
        <v>11</v>
      </c>
      <c r="E822" s="23">
        <v>818</v>
      </c>
      <c r="F822" s="24" t="s">
        <v>8219</v>
      </c>
      <c r="G822" s="9">
        <v>43</v>
      </c>
      <c r="H822" s="9"/>
      <c r="I822" s="9"/>
      <c r="K822" s="9"/>
      <c r="L822" s="25" t="s">
        <v>8221</v>
      </c>
      <c r="M822" s="9">
        <v>4</v>
      </c>
    </row>
    <row r="823" spans="1:13" x14ac:dyDescent="0.35">
      <c r="A823" s="23">
        <v>1836</v>
      </c>
      <c r="B823" s="9">
        <v>55</v>
      </c>
      <c r="C823" s="9">
        <v>55</v>
      </c>
      <c r="E823" s="23">
        <v>819</v>
      </c>
      <c r="F823" s="24" t="s">
        <v>8219</v>
      </c>
      <c r="G823" s="9">
        <v>43</v>
      </c>
      <c r="H823" s="9"/>
      <c r="I823" s="9"/>
      <c r="K823" s="9"/>
      <c r="L823" s="25" t="s">
        <v>8221</v>
      </c>
      <c r="M823" s="9">
        <v>4</v>
      </c>
    </row>
    <row r="824" spans="1:13" x14ac:dyDescent="0.35">
      <c r="A824" s="23">
        <v>1837</v>
      </c>
      <c r="B824" s="9">
        <v>30</v>
      </c>
      <c r="C824" s="9">
        <v>30</v>
      </c>
      <c r="E824" s="23">
        <v>820</v>
      </c>
      <c r="F824" s="24" t="s">
        <v>8219</v>
      </c>
      <c r="G824" s="9">
        <v>43</v>
      </c>
      <c r="H824" s="9"/>
      <c r="I824" s="9"/>
      <c r="K824" s="9"/>
      <c r="L824" s="25" t="s">
        <v>8221</v>
      </c>
      <c r="M824" s="9">
        <v>4</v>
      </c>
    </row>
    <row r="825" spans="1:13" x14ac:dyDescent="0.35">
      <c r="A825" s="23">
        <v>1838</v>
      </c>
      <c r="B825" s="9">
        <v>28</v>
      </c>
      <c r="C825" s="9">
        <v>28</v>
      </c>
      <c r="E825" s="23">
        <v>821</v>
      </c>
      <c r="F825" s="24" t="s">
        <v>8219</v>
      </c>
      <c r="G825" s="9">
        <v>43</v>
      </c>
      <c r="H825" s="9"/>
      <c r="I825" s="9"/>
      <c r="K825" s="9"/>
      <c r="L825" s="25" t="s">
        <v>8221</v>
      </c>
      <c r="M825" s="9">
        <v>4</v>
      </c>
    </row>
    <row r="826" spans="1:13" x14ac:dyDescent="0.35">
      <c r="A826" s="23">
        <v>1839</v>
      </c>
      <c r="B826" s="9">
        <v>45</v>
      </c>
      <c r="C826" s="9">
        <v>45</v>
      </c>
      <c r="E826" s="23">
        <v>822</v>
      </c>
      <c r="F826" s="24" t="s">
        <v>8219</v>
      </c>
      <c r="G826" s="9">
        <v>44</v>
      </c>
      <c r="H826" s="9"/>
      <c r="I826" s="9"/>
      <c r="K826" s="9"/>
      <c r="L826" s="25" t="s">
        <v>8221</v>
      </c>
      <c r="M826" s="9">
        <v>4</v>
      </c>
    </row>
    <row r="827" spans="1:13" x14ac:dyDescent="0.35">
      <c r="A827" s="23">
        <v>1840</v>
      </c>
      <c r="B827" s="9">
        <v>13</v>
      </c>
      <c r="C827" s="9">
        <v>13</v>
      </c>
      <c r="E827" s="23">
        <v>823</v>
      </c>
      <c r="F827" s="24" t="s">
        <v>8219</v>
      </c>
      <c r="G827" s="9">
        <v>44</v>
      </c>
      <c r="H827" s="9"/>
      <c r="I827" s="9"/>
      <c r="K827" s="9"/>
      <c r="L827" s="25" t="s">
        <v>8221</v>
      </c>
      <c r="M827" s="9">
        <v>4</v>
      </c>
    </row>
    <row r="828" spans="1:13" x14ac:dyDescent="0.35">
      <c r="A828" s="23">
        <v>1841</v>
      </c>
      <c r="B828" s="9">
        <v>40</v>
      </c>
      <c r="C828" s="9">
        <v>40</v>
      </c>
      <c r="E828" s="23">
        <v>824</v>
      </c>
      <c r="F828" s="24" t="s">
        <v>8219</v>
      </c>
      <c r="G828" s="9">
        <v>44</v>
      </c>
      <c r="H828" s="9"/>
      <c r="I828" s="9"/>
      <c r="K828" s="9"/>
      <c r="L828" s="25" t="s">
        <v>8221</v>
      </c>
      <c r="M828" s="9">
        <v>4</v>
      </c>
    </row>
    <row r="829" spans="1:13" x14ac:dyDescent="0.35">
      <c r="A829" s="23">
        <v>1842</v>
      </c>
      <c r="B829" s="9">
        <v>21</v>
      </c>
      <c r="C829" s="9">
        <v>21</v>
      </c>
      <c r="E829" s="23">
        <v>825</v>
      </c>
      <c r="F829" s="24" t="s">
        <v>8219</v>
      </c>
      <c r="G829" s="9">
        <v>44</v>
      </c>
      <c r="H829" s="9"/>
      <c r="I829" s="9"/>
      <c r="K829" s="9"/>
      <c r="L829" s="25" t="s">
        <v>8221</v>
      </c>
      <c r="M829" s="9">
        <v>4</v>
      </c>
    </row>
    <row r="830" spans="1:13" x14ac:dyDescent="0.35">
      <c r="A830" s="23">
        <v>1843</v>
      </c>
      <c r="B830" s="9">
        <v>134</v>
      </c>
      <c r="C830" s="9">
        <v>134</v>
      </c>
      <c r="E830" s="23">
        <v>826</v>
      </c>
      <c r="F830" s="24" t="s">
        <v>8219</v>
      </c>
      <c r="G830" s="9">
        <v>44</v>
      </c>
      <c r="H830" s="9"/>
      <c r="I830" s="9"/>
      <c r="K830" s="9"/>
      <c r="L830" s="25" t="s">
        <v>8221</v>
      </c>
      <c r="M830" s="9">
        <v>4</v>
      </c>
    </row>
    <row r="831" spans="1:13" x14ac:dyDescent="0.35">
      <c r="A831" s="23">
        <v>1844</v>
      </c>
      <c r="B831" s="9">
        <v>20</v>
      </c>
      <c r="C831" s="9">
        <v>20</v>
      </c>
      <c r="E831" s="23">
        <v>827</v>
      </c>
      <c r="F831" s="24" t="s">
        <v>8219</v>
      </c>
      <c r="G831" s="9">
        <v>44</v>
      </c>
      <c r="H831" s="9"/>
      <c r="I831" s="9"/>
      <c r="K831" s="9"/>
      <c r="L831" s="25" t="s">
        <v>8221</v>
      </c>
      <c r="M831" s="9">
        <v>4</v>
      </c>
    </row>
    <row r="832" spans="1:13" x14ac:dyDescent="0.35">
      <c r="A832" s="23">
        <v>1845</v>
      </c>
      <c r="B832" s="9">
        <v>19</v>
      </c>
      <c r="C832" s="9">
        <v>19</v>
      </c>
      <c r="E832" s="23">
        <v>828</v>
      </c>
      <c r="F832" s="24" t="s">
        <v>8219</v>
      </c>
      <c r="G832" s="9">
        <v>44</v>
      </c>
      <c r="H832" s="9"/>
      <c r="I832" s="9"/>
      <c r="K832" s="9"/>
      <c r="L832" s="25" t="s">
        <v>8221</v>
      </c>
      <c r="M832" s="9">
        <v>4</v>
      </c>
    </row>
    <row r="833" spans="1:13" x14ac:dyDescent="0.35">
      <c r="A833" s="23">
        <v>1846</v>
      </c>
      <c r="B833" s="9">
        <v>209</v>
      </c>
      <c r="C833" s="9">
        <v>209</v>
      </c>
      <c r="E833" s="23">
        <v>829</v>
      </c>
      <c r="F833" s="24" t="s">
        <v>8219</v>
      </c>
      <c r="G833" s="9">
        <v>44</v>
      </c>
      <c r="H833" s="9"/>
      <c r="I833" s="9"/>
      <c r="K833" s="9"/>
      <c r="L833" s="25" t="s">
        <v>8221</v>
      </c>
      <c r="M833" s="9">
        <v>4</v>
      </c>
    </row>
    <row r="834" spans="1:13" x14ac:dyDescent="0.35">
      <c r="A834" s="23">
        <v>1847</v>
      </c>
      <c r="B834" s="9">
        <v>38</v>
      </c>
      <c r="C834" s="9">
        <v>38</v>
      </c>
      <c r="E834" s="23">
        <v>830</v>
      </c>
      <c r="F834" s="24" t="s">
        <v>8219</v>
      </c>
      <c r="G834" s="9">
        <v>44</v>
      </c>
      <c r="H834" s="9"/>
      <c r="I834" s="9"/>
      <c r="K834" s="9"/>
      <c r="L834" s="25" t="s">
        <v>8221</v>
      </c>
      <c r="M834" s="9">
        <v>4</v>
      </c>
    </row>
    <row r="835" spans="1:13" x14ac:dyDescent="0.35">
      <c r="A835" s="23">
        <v>1848</v>
      </c>
      <c r="B835" s="9">
        <v>24</v>
      </c>
      <c r="C835" s="9">
        <v>24</v>
      </c>
      <c r="E835" s="23">
        <v>831</v>
      </c>
      <c r="F835" s="24" t="s">
        <v>8219</v>
      </c>
      <c r="G835" s="9">
        <v>44</v>
      </c>
      <c r="H835" s="9"/>
      <c r="I835" s="9"/>
      <c r="K835" s="9"/>
      <c r="L835" s="25" t="s">
        <v>8221</v>
      </c>
      <c r="M835" s="9">
        <v>4</v>
      </c>
    </row>
    <row r="836" spans="1:13" x14ac:dyDescent="0.35">
      <c r="A836" s="23">
        <v>1849</v>
      </c>
      <c r="B836" s="9">
        <v>8</v>
      </c>
      <c r="C836" s="9">
        <v>8</v>
      </c>
      <c r="E836" s="23">
        <v>832</v>
      </c>
      <c r="F836" s="24" t="s">
        <v>8219</v>
      </c>
      <c r="G836" s="9">
        <v>44</v>
      </c>
      <c r="H836" s="9"/>
      <c r="I836" s="9"/>
      <c r="K836" s="9"/>
      <c r="L836" s="25" t="s">
        <v>8221</v>
      </c>
      <c r="M836" s="9">
        <v>4</v>
      </c>
    </row>
    <row r="837" spans="1:13" x14ac:dyDescent="0.35">
      <c r="A837" s="23">
        <v>1850</v>
      </c>
      <c r="B837" s="9">
        <v>179</v>
      </c>
      <c r="C837" s="9">
        <v>179</v>
      </c>
      <c r="E837" s="23">
        <v>833</v>
      </c>
      <c r="F837" s="24" t="s">
        <v>8219</v>
      </c>
      <c r="G837" s="9">
        <v>44</v>
      </c>
      <c r="H837" s="9"/>
      <c r="I837" s="9"/>
      <c r="K837" s="9"/>
      <c r="L837" s="25" t="s">
        <v>8221</v>
      </c>
      <c r="M837" s="9">
        <v>4</v>
      </c>
    </row>
    <row r="838" spans="1:13" x14ac:dyDescent="0.35">
      <c r="A838" s="23">
        <v>1851</v>
      </c>
      <c r="B838" s="9">
        <v>26</v>
      </c>
      <c r="C838" s="9">
        <v>26</v>
      </c>
      <c r="E838" s="23">
        <v>834</v>
      </c>
      <c r="F838" s="24" t="s">
        <v>8219</v>
      </c>
      <c r="G838" s="9">
        <v>44</v>
      </c>
      <c r="H838" s="9"/>
      <c r="I838" s="9"/>
      <c r="K838" s="9"/>
      <c r="L838" s="25" t="s">
        <v>8221</v>
      </c>
      <c r="M838" s="9">
        <v>4</v>
      </c>
    </row>
    <row r="839" spans="1:13" x14ac:dyDescent="0.35">
      <c r="A839" s="23">
        <v>1852</v>
      </c>
      <c r="B839" s="9">
        <v>131</v>
      </c>
      <c r="C839" s="9">
        <v>131</v>
      </c>
      <c r="E839" s="23">
        <v>835</v>
      </c>
      <c r="F839" s="24" t="s">
        <v>8219</v>
      </c>
      <c r="G839" s="9">
        <v>44</v>
      </c>
      <c r="H839" s="9"/>
      <c r="I839" s="9"/>
      <c r="K839" s="9"/>
      <c r="L839" s="25" t="s">
        <v>8221</v>
      </c>
      <c r="M839" s="9">
        <v>4</v>
      </c>
    </row>
    <row r="840" spans="1:13" x14ac:dyDescent="0.35">
      <c r="A840" s="23">
        <v>1853</v>
      </c>
      <c r="B840" s="9">
        <v>14</v>
      </c>
      <c r="C840" s="9">
        <v>14</v>
      </c>
      <c r="E840" s="23">
        <v>836</v>
      </c>
      <c r="F840" s="24" t="s">
        <v>8219</v>
      </c>
      <c r="G840" s="9">
        <v>44</v>
      </c>
      <c r="H840" s="9"/>
      <c r="I840" s="9"/>
      <c r="K840" s="9"/>
      <c r="L840" s="25" t="s">
        <v>8221</v>
      </c>
      <c r="M840" s="9">
        <v>4</v>
      </c>
    </row>
    <row r="841" spans="1:13" x14ac:dyDescent="0.35">
      <c r="A841" s="23">
        <v>1854</v>
      </c>
      <c r="B841" s="9">
        <v>174</v>
      </c>
      <c r="C841" s="9">
        <v>174</v>
      </c>
      <c r="E841" s="23">
        <v>837</v>
      </c>
      <c r="F841" s="24" t="s">
        <v>8219</v>
      </c>
      <c r="G841" s="9">
        <v>45</v>
      </c>
      <c r="H841" s="9"/>
      <c r="I841" s="9"/>
      <c r="K841" s="9"/>
      <c r="L841" s="25" t="s">
        <v>8221</v>
      </c>
      <c r="M841" s="9">
        <v>4</v>
      </c>
    </row>
    <row r="842" spans="1:13" x14ac:dyDescent="0.35">
      <c r="A842" s="23">
        <v>1855</v>
      </c>
      <c r="B842" s="9">
        <v>191</v>
      </c>
      <c r="C842" s="9">
        <v>191</v>
      </c>
      <c r="E842" s="23">
        <v>838</v>
      </c>
      <c r="F842" s="24" t="s">
        <v>8219</v>
      </c>
      <c r="G842" s="9">
        <v>45</v>
      </c>
      <c r="H842" s="9"/>
      <c r="I842" s="9"/>
      <c r="K842" s="9"/>
      <c r="L842" s="25" t="s">
        <v>8221</v>
      </c>
      <c r="M842" s="9">
        <v>4</v>
      </c>
    </row>
    <row r="843" spans="1:13" x14ac:dyDescent="0.35">
      <c r="A843" s="23">
        <v>1856</v>
      </c>
      <c r="B843" s="9">
        <v>38</v>
      </c>
      <c r="C843" s="9">
        <v>38</v>
      </c>
      <c r="E843" s="23">
        <v>839</v>
      </c>
      <c r="F843" s="24" t="s">
        <v>8219</v>
      </c>
      <c r="G843" s="9">
        <v>45</v>
      </c>
      <c r="H843" s="9"/>
      <c r="I843" s="9"/>
      <c r="K843" s="9"/>
      <c r="L843" s="25" t="s">
        <v>8221</v>
      </c>
      <c r="M843" s="9">
        <v>4</v>
      </c>
    </row>
    <row r="844" spans="1:13" x14ac:dyDescent="0.35">
      <c r="A844" s="23">
        <v>1857</v>
      </c>
      <c r="B844" s="9">
        <v>22</v>
      </c>
      <c r="C844" s="9">
        <v>22</v>
      </c>
      <c r="E844" s="23">
        <v>840</v>
      </c>
      <c r="F844" s="24" t="s">
        <v>8219</v>
      </c>
      <c r="G844" s="9">
        <v>45</v>
      </c>
      <c r="H844" s="9"/>
      <c r="I844" s="9"/>
      <c r="K844" s="9"/>
      <c r="L844" s="25" t="s">
        <v>8221</v>
      </c>
      <c r="M844" s="9">
        <v>4</v>
      </c>
    </row>
    <row r="845" spans="1:13" x14ac:dyDescent="0.35">
      <c r="A845" s="23">
        <v>1858</v>
      </c>
      <c r="B845" s="9">
        <v>149</v>
      </c>
      <c r="C845" s="9">
        <v>149</v>
      </c>
      <c r="E845" s="23">
        <v>841</v>
      </c>
      <c r="F845" s="24" t="s">
        <v>8219</v>
      </c>
      <c r="G845" s="9">
        <v>45</v>
      </c>
      <c r="H845" s="9"/>
      <c r="I845" s="9"/>
      <c r="K845" s="9"/>
      <c r="L845" s="25" t="s">
        <v>8221</v>
      </c>
      <c r="M845" s="9">
        <v>4</v>
      </c>
    </row>
    <row r="846" spans="1:13" x14ac:dyDescent="0.35">
      <c r="A846" s="23">
        <v>1859</v>
      </c>
      <c r="B846" s="9">
        <v>56</v>
      </c>
      <c r="C846" s="9">
        <v>56</v>
      </c>
      <c r="E846" s="23">
        <v>842</v>
      </c>
      <c r="F846" s="24" t="s">
        <v>8219</v>
      </c>
      <c r="G846" s="9">
        <v>45</v>
      </c>
      <c r="H846" s="9"/>
      <c r="I846" s="9"/>
      <c r="K846" s="9"/>
      <c r="L846" s="25" t="s">
        <v>8221</v>
      </c>
      <c r="M846" s="9">
        <v>4</v>
      </c>
    </row>
    <row r="847" spans="1:13" x14ac:dyDescent="0.35">
      <c r="A847" s="23">
        <v>1860</v>
      </c>
      <c r="B847" s="9">
        <v>19</v>
      </c>
      <c r="C847" s="9">
        <v>19</v>
      </c>
      <c r="E847" s="23">
        <v>843</v>
      </c>
      <c r="F847" s="24" t="s">
        <v>8219</v>
      </c>
      <c r="G847" s="9">
        <v>45</v>
      </c>
      <c r="H847" s="9"/>
      <c r="I847" s="9"/>
      <c r="K847" s="9"/>
      <c r="L847" s="25" t="s">
        <v>8221</v>
      </c>
      <c r="M847" s="9">
        <v>4</v>
      </c>
    </row>
    <row r="848" spans="1:13" x14ac:dyDescent="0.35">
      <c r="A848" s="23">
        <v>1881</v>
      </c>
      <c r="B848" s="9">
        <v>70</v>
      </c>
      <c r="C848" s="9">
        <v>70</v>
      </c>
      <c r="E848" s="23">
        <v>844</v>
      </c>
      <c r="F848" s="24" t="s">
        <v>8219</v>
      </c>
      <c r="G848" s="9">
        <v>45</v>
      </c>
      <c r="H848" s="9"/>
      <c r="I848" s="9"/>
      <c r="K848" s="9"/>
      <c r="L848" s="25" t="s">
        <v>8221</v>
      </c>
      <c r="M848" s="9">
        <v>4</v>
      </c>
    </row>
    <row r="849" spans="1:13" x14ac:dyDescent="0.35">
      <c r="A849" s="23">
        <v>1882</v>
      </c>
      <c r="B849" s="9">
        <v>81</v>
      </c>
      <c r="C849" s="9">
        <v>81</v>
      </c>
      <c r="E849" s="23">
        <v>845</v>
      </c>
      <c r="F849" s="24" t="s">
        <v>8219</v>
      </c>
      <c r="G849" s="9">
        <v>45</v>
      </c>
      <c r="H849" s="9"/>
      <c r="I849" s="9"/>
      <c r="K849" s="9"/>
      <c r="L849" s="25" t="s">
        <v>8221</v>
      </c>
      <c r="M849" s="9">
        <v>4</v>
      </c>
    </row>
    <row r="850" spans="1:13" x14ac:dyDescent="0.35">
      <c r="A850" s="23">
        <v>1883</v>
      </c>
      <c r="B850" s="9">
        <v>32</v>
      </c>
      <c r="C850" s="9">
        <v>32</v>
      </c>
      <c r="E850" s="23">
        <v>846</v>
      </c>
      <c r="F850" s="24" t="s">
        <v>8219</v>
      </c>
      <c r="G850" s="9">
        <v>45</v>
      </c>
      <c r="H850" s="9"/>
      <c r="I850" s="9"/>
      <c r="K850" s="9"/>
      <c r="L850" s="25" t="s">
        <v>8221</v>
      </c>
      <c r="M850" s="9">
        <v>4</v>
      </c>
    </row>
    <row r="851" spans="1:13" x14ac:dyDescent="0.35">
      <c r="A851" s="23">
        <v>1884</v>
      </c>
      <c r="B851" s="9">
        <v>26</v>
      </c>
      <c r="C851" s="9">
        <v>26</v>
      </c>
      <c r="E851" s="23">
        <v>847</v>
      </c>
      <c r="F851" s="24" t="s">
        <v>8219</v>
      </c>
      <c r="G851" s="9">
        <v>45</v>
      </c>
      <c r="H851" s="9"/>
      <c r="I851" s="9"/>
      <c r="K851" s="9"/>
      <c r="L851" s="25" t="s">
        <v>8221</v>
      </c>
      <c r="M851" s="9">
        <v>4</v>
      </c>
    </row>
    <row r="852" spans="1:13" x14ac:dyDescent="0.35">
      <c r="A852" s="23">
        <v>1885</v>
      </c>
      <c r="B852" s="9">
        <v>105</v>
      </c>
      <c r="C852" s="9">
        <v>105</v>
      </c>
      <c r="E852" s="23">
        <v>848</v>
      </c>
      <c r="F852" s="24" t="s">
        <v>8219</v>
      </c>
      <c r="G852" s="9">
        <v>45</v>
      </c>
      <c r="H852" s="9"/>
      <c r="I852" s="9"/>
      <c r="K852" s="9"/>
      <c r="L852" s="25" t="s">
        <v>8221</v>
      </c>
      <c r="M852" s="9">
        <v>4</v>
      </c>
    </row>
    <row r="853" spans="1:13" x14ac:dyDescent="0.35">
      <c r="A853" s="23">
        <v>1886</v>
      </c>
      <c r="B853" s="9">
        <v>29</v>
      </c>
      <c r="C853" s="9">
        <v>29</v>
      </c>
      <c r="E853" s="23">
        <v>849</v>
      </c>
      <c r="F853" s="24" t="s">
        <v>8219</v>
      </c>
      <c r="G853" s="9">
        <v>45</v>
      </c>
      <c r="H853" s="9"/>
      <c r="I853" s="9"/>
      <c r="K853" s="9"/>
      <c r="L853" s="25" t="s">
        <v>8221</v>
      </c>
      <c r="M853" s="9">
        <v>4</v>
      </c>
    </row>
    <row r="854" spans="1:13" x14ac:dyDescent="0.35">
      <c r="A854" s="23">
        <v>1887</v>
      </c>
      <c r="B854" s="9">
        <v>8</v>
      </c>
      <c r="C854" s="9">
        <v>8</v>
      </c>
      <c r="E854" s="23">
        <v>850</v>
      </c>
      <c r="F854" s="24" t="s">
        <v>8219</v>
      </c>
      <c r="G854" s="9">
        <v>45</v>
      </c>
      <c r="H854" s="9"/>
      <c r="I854" s="9"/>
      <c r="K854" s="9"/>
      <c r="L854" s="25" t="s">
        <v>8221</v>
      </c>
      <c r="M854" s="9">
        <v>5</v>
      </c>
    </row>
    <row r="855" spans="1:13" x14ac:dyDescent="0.35">
      <c r="A855" s="23">
        <v>1888</v>
      </c>
      <c r="B855" s="9">
        <v>89</v>
      </c>
      <c r="C855" s="9">
        <v>89</v>
      </c>
      <c r="E855" s="23">
        <v>851</v>
      </c>
      <c r="F855" s="24" t="s">
        <v>8219</v>
      </c>
      <c r="G855" s="9">
        <v>45</v>
      </c>
      <c r="H855" s="9"/>
      <c r="I855" s="9"/>
      <c r="K855" s="9"/>
      <c r="L855" s="25" t="s">
        <v>8221</v>
      </c>
      <c r="M855" s="9">
        <v>5</v>
      </c>
    </row>
    <row r="856" spans="1:13" x14ac:dyDescent="0.35">
      <c r="A856" s="23">
        <v>1889</v>
      </c>
      <c r="B856" s="9">
        <v>44</v>
      </c>
      <c r="C856" s="9">
        <v>44</v>
      </c>
      <c r="E856" s="23">
        <v>852</v>
      </c>
      <c r="F856" s="24" t="s">
        <v>8219</v>
      </c>
      <c r="G856" s="9">
        <v>46</v>
      </c>
      <c r="H856" s="9"/>
      <c r="I856" s="9"/>
      <c r="K856" s="9"/>
      <c r="L856" s="25" t="s">
        <v>8221</v>
      </c>
      <c r="M856" s="9">
        <v>5</v>
      </c>
    </row>
    <row r="857" spans="1:13" x14ac:dyDescent="0.35">
      <c r="A857" s="23">
        <v>1890</v>
      </c>
      <c r="B857" s="9">
        <v>246</v>
      </c>
      <c r="C857" s="9">
        <v>246</v>
      </c>
      <c r="E857" s="23">
        <v>853</v>
      </c>
      <c r="F857" s="24" t="s">
        <v>8219</v>
      </c>
      <c r="G857" s="9">
        <v>46</v>
      </c>
      <c r="H857" s="9"/>
      <c r="I857" s="9"/>
      <c r="K857" s="9"/>
      <c r="L857" s="25" t="s">
        <v>8221</v>
      </c>
      <c r="M857" s="9">
        <v>5</v>
      </c>
    </row>
    <row r="858" spans="1:13" x14ac:dyDescent="0.35">
      <c r="A858" s="23">
        <v>1891</v>
      </c>
      <c r="B858" s="9">
        <v>120</v>
      </c>
      <c r="C858" s="9">
        <v>120</v>
      </c>
      <c r="E858" s="23">
        <v>854</v>
      </c>
      <c r="F858" s="24" t="s">
        <v>8219</v>
      </c>
      <c r="G858" s="9">
        <v>46</v>
      </c>
      <c r="H858" s="9"/>
      <c r="I858" s="9"/>
      <c r="K858" s="9"/>
      <c r="L858" s="25" t="s">
        <v>8221</v>
      </c>
      <c r="M858" s="9">
        <v>5</v>
      </c>
    </row>
    <row r="859" spans="1:13" x14ac:dyDescent="0.35">
      <c r="A859" s="23">
        <v>1892</v>
      </c>
      <c r="B859" s="9">
        <v>26</v>
      </c>
      <c r="C859" s="9">
        <v>26</v>
      </c>
      <c r="E859" s="23">
        <v>855</v>
      </c>
      <c r="F859" s="24" t="s">
        <v>8219</v>
      </c>
      <c r="G859" s="9">
        <v>46</v>
      </c>
      <c r="H859" s="9"/>
      <c r="I859" s="9"/>
      <c r="K859" s="9"/>
      <c r="L859" s="25" t="s">
        <v>8221</v>
      </c>
      <c r="M859" s="9">
        <v>5</v>
      </c>
    </row>
    <row r="860" spans="1:13" x14ac:dyDescent="0.35">
      <c r="A860" s="23">
        <v>1893</v>
      </c>
      <c r="B860" s="9">
        <v>45</v>
      </c>
      <c r="C860" s="9">
        <v>45</v>
      </c>
      <c r="E860" s="23">
        <v>856</v>
      </c>
      <c r="F860" s="24" t="s">
        <v>8219</v>
      </c>
      <c r="G860" s="9">
        <v>46</v>
      </c>
      <c r="H860" s="9"/>
      <c r="I860" s="9"/>
      <c r="K860" s="9"/>
      <c r="L860" s="25" t="s">
        <v>8221</v>
      </c>
      <c r="M860" s="9">
        <v>5</v>
      </c>
    </row>
    <row r="861" spans="1:13" x14ac:dyDescent="0.35">
      <c r="A861" s="23">
        <v>1894</v>
      </c>
      <c r="B861" s="9">
        <v>20</v>
      </c>
      <c r="C861" s="9">
        <v>20</v>
      </c>
      <c r="E861" s="23">
        <v>857</v>
      </c>
      <c r="F861" s="24" t="s">
        <v>8219</v>
      </c>
      <c r="G861" s="9">
        <v>46</v>
      </c>
      <c r="H861" s="9"/>
      <c r="I861" s="9"/>
      <c r="K861" s="9"/>
      <c r="L861" s="25" t="s">
        <v>8221</v>
      </c>
      <c r="M861" s="9">
        <v>5</v>
      </c>
    </row>
    <row r="862" spans="1:13" x14ac:dyDescent="0.35">
      <c r="A862" s="23">
        <v>1895</v>
      </c>
      <c r="B862" s="9">
        <v>47</v>
      </c>
      <c r="C862" s="9">
        <v>47</v>
      </c>
      <c r="E862" s="23">
        <v>858</v>
      </c>
      <c r="F862" s="24" t="s">
        <v>8219</v>
      </c>
      <c r="G862" s="9">
        <v>46</v>
      </c>
      <c r="H862" s="9"/>
      <c r="I862" s="9"/>
      <c r="K862" s="9"/>
      <c r="L862" s="25" t="s">
        <v>8221</v>
      </c>
      <c r="M862" s="9">
        <v>5</v>
      </c>
    </row>
    <row r="863" spans="1:13" x14ac:dyDescent="0.35">
      <c r="A863" s="23">
        <v>1896</v>
      </c>
      <c r="B863" s="9">
        <v>13</v>
      </c>
      <c r="C863" s="9">
        <v>13</v>
      </c>
      <c r="E863" s="23">
        <v>859</v>
      </c>
      <c r="F863" s="24" t="s">
        <v>8219</v>
      </c>
      <c r="G863" s="9">
        <v>46</v>
      </c>
      <c r="H863" s="9"/>
      <c r="I863" s="9"/>
      <c r="K863" s="9"/>
      <c r="L863" s="25" t="s">
        <v>8221</v>
      </c>
      <c r="M863" s="9">
        <v>5</v>
      </c>
    </row>
    <row r="864" spans="1:13" x14ac:dyDescent="0.35">
      <c r="A864" s="23">
        <v>1897</v>
      </c>
      <c r="B864" s="9">
        <v>183</v>
      </c>
      <c r="C864" s="9">
        <v>183</v>
      </c>
      <c r="E864" s="23">
        <v>860</v>
      </c>
      <c r="F864" s="24" t="s">
        <v>8219</v>
      </c>
      <c r="G864" s="9">
        <v>46</v>
      </c>
      <c r="H864" s="9"/>
      <c r="I864" s="9"/>
      <c r="K864" s="9"/>
      <c r="L864" s="25" t="s">
        <v>8221</v>
      </c>
      <c r="M864" s="9">
        <v>5</v>
      </c>
    </row>
    <row r="865" spans="1:13" x14ac:dyDescent="0.35">
      <c r="A865" s="23">
        <v>1898</v>
      </c>
      <c r="B865" s="9">
        <v>21</v>
      </c>
      <c r="C865" s="9">
        <v>21</v>
      </c>
      <c r="E865" s="23">
        <v>861</v>
      </c>
      <c r="F865" s="24" t="s">
        <v>8219</v>
      </c>
      <c r="G865" s="9">
        <v>46</v>
      </c>
      <c r="H865" s="9"/>
      <c r="I865" s="9"/>
      <c r="K865" s="9"/>
      <c r="L865" s="25" t="s">
        <v>8221</v>
      </c>
      <c r="M865" s="9">
        <v>5</v>
      </c>
    </row>
    <row r="866" spans="1:13" x14ac:dyDescent="0.35">
      <c r="A866" s="23">
        <v>1899</v>
      </c>
      <c r="B866" s="9">
        <v>42</v>
      </c>
      <c r="C866" s="9">
        <v>42</v>
      </c>
      <c r="E866" s="23">
        <v>862</v>
      </c>
      <c r="F866" s="24" t="s">
        <v>8219</v>
      </c>
      <c r="G866" s="9">
        <v>46</v>
      </c>
      <c r="H866" s="9"/>
      <c r="I866" s="9"/>
      <c r="K866" s="9"/>
      <c r="L866" s="25" t="s">
        <v>8221</v>
      </c>
      <c r="M866" s="9">
        <v>5</v>
      </c>
    </row>
    <row r="867" spans="1:13" x14ac:dyDescent="0.35">
      <c r="A867" s="23">
        <v>1900</v>
      </c>
      <c r="B867" s="9">
        <v>54</v>
      </c>
      <c r="C867" s="9">
        <v>54</v>
      </c>
      <c r="E867" s="23">
        <v>863</v>
      </c>
      <c r="F867" s="24" t="s">
        <v>8219</v>
      </c>
      <c r="G867" s="9">
        <v>46</v>
      </c>
      <c r="H867" s="9"/>
      <c r="I867" s="9"/>
      <c r="K867" s="9"/>
      <c r="L867" s="25" t="s">
        <v>8221</v>
      </c>
      <c r="M867" s="9">
        <v>5</v>
      </c>
    </row>
    <row r="868" spans="1:13" x14ac:dyDescent="0.35">
      <c r="A868" s="23">
        <v>1921</v>
      </c>
      <c r="B868" s="9">
        <v>38</v>
      </c>
      <c r="C868" s="9">
        <v>38</v>
      </c>
      <c r="E868" s="23">
        <v>864</v>
      </c>
      <c r="F868" s="24" t="s">
        <v>8219</v>
      </c>
      <c r="G868" s="9">
        <v>46</v>
      </c>
      <c r="H868" s="9"/>
      <c r="I868" s="9"/>
      <c r="K868" s="9"/>
      <c r="L868" s="25" t="s">
        <v>8221</v>
      </c>
      <c r="M868" s="9">
        <v>5</v>
      </c>
    </row>
    <row r="869" spans="1:13" x14ac:dyDescent="0.35">
      <c r="A869" s="23">
        <v>1922</v>
      </c>
      <c r="B869" s="9">
        <v>64</v>
      </c>
      <c r="C869" s="9">
        <v>64</v>
      </c>
      <c r="E869" s="23">
        <v>865</v>
      </c>
      <c r="F869" s="24" t="s">
        <v>8219</v>
      </c>
      <c r="G869" s="9">
        <v>46</v>
      </c>
      <c r="H869" s="9"/>
      <c r="I869" s="9"/>
      <c r="K869" s="9"/>
      <c r="L869" s="25" t="s">
        <v>8221</v>
      </c>
      <c r="M869" s="9">
        <v>5</v>
      </c>
    </row>
    <row r="870" spans="1:13" x14ac:dyDescent="0.35">
      <c r="A870" s="23">
        <v>1923</v>
      </c>
      <c r="B870" s="9">
        <v>13</v>
      </c>
      <c r="C870" s="9">
        <v>13</v>
      </c>
      <c r="E870" s="23">
        <v>866</v>
      </c>
      <c r="F870" s="24" t="s">
        <v>8219</v>
      </c>
      <c r="G870" s="9">
        <v>46</v>
      </c>
      <c r="H870" s="9"/>
      <c r="I870" s="9"/>
      <c r="K870" s="9"/>
      <c r="L870" s="25" t="s">
        <v>8221</v>
      </c>
      <c r="M870" s="9">
        <v>5</v>
      </c>
    </row>
    <row r="871" spans="1:13" x14ac:dyDescent="0.35">
      <c r="A871" s="23">
        <v>1924</v>
      </c>
      <c r="B871" s="9">
        <v>33</v>
      </c>
      <c r="C871" s="9">
        <v>33</v>
      </c>
      <c r="E871" s="23">
        <v>867</v>
      </c>
      <c r="F871" s="24" t="s">
        <v>8219</v>
      </c>
      <c r="G871" s="9">
        <v>46</v>
      </c>
      <c r="H871" s="9"/>
      <c r="I871" s="9"/>
      <c r="K871" s="9"/>
      <c r="L871" s="25" t="s">
        <v>8221</v>
      </c>
      <c r="M871" s="9">
        <v>5</v>
      </c>
    </row>
    <row r="872" spans="1:13" x14ac:dyDescent="0.35">
      <c r="A872" s="23">
        <v>1925</v>
      </c>
      <c r="B872" s="9">
        <v>52</v>
      </c>
      <c r="C872" s="9">
        <v>52</v>
      </c>
      <c r="E872" s="23">
        <v>868</v>
      </c>
      <c r="F872" s="24" t="s">
        <v>8219</v>
      </c>
      <c r="G872" s="9">
        <v>46</v>
      </c>
      <c r="H872" s="9"/>
      <c r="I872" s="9"/>
      <c r="K872" s="9"/>
      <c r="L872" s="25" t="s">
        <v>8221</v>
      </c>
      <c r="M872" s="9">
        <v>5</v>
      </c>
    </row>
    <row r="873" spans="1:13" x14ac:dyDescent="0.35">
      <c r="A873" s="23">
        <v>1926</v>
      </c>
      <c r="B873" s="9">
        <v>107</v>
      </c>
      <c r="C873" s="9">
        <v>107</v>
      </c>
      <c r="E873" s="23">
        <v>869</v>
      </c>
      <c r="F873" s="24" t="s">
        <v>8219</v>
      </c>
      <c r="G873" s="9">
        <v>46</v>
      </c>
      <c r="H873" s="9"/>
      <c r="I873" s="9"/>
      <c r="K873" s="9"/>
      <c r="L873" s="25" t="s">
        <v>8221</v>
      </c>
      <c r="M873" s="9">
        <v>5</v>
      </c>
    </row>
    <row r="874" spans="1:13" x14ac:dyDescent="0.35">
      <c r="A874" s="23">
        <v>1927</v>
      </c>
      <c r="B874" s="9">
        <v>11</v>
      </c>
      <c r="C874" s="9">
        <v>11</v>
      </c>
      <c r="E874" s="23">
        <v>870</v>
      </c>
      <c r="F874" s="24" t="s">
        <v>8219</v>
      </c>
      <c r="G874" s="9">
        <v>46</v>
      </c>
      <c r="H874" s="9"/>
      <c r="I874" s="9"/>
      <c r="K874" s="9"/>
      <c r="L874" s="25" t="s">
        <v>8221</v>
      </c>
      <c r="M874" s="9">
        <v>5</v>
      </c>
    </row>
    <row r="875" spans="1:13" x14ac:dyDescent="0.35">
      <c r="A875" s="23">
        <v>1928</v>
      </c>
      <c r="B875" s="9">
        <v>34</v>
      </c>
      <c r="C875" s="9">
        <v>34</v>
      </c>
      <c r="E875" s="23">
        <v>871</v>
      </c>
      <c r="F875" s="24" t="s">
        <v>8219</v>
      </c>
      <c r="G875" s="9">
        <v>46</v>
      </c>
      <c r="H875" s="9"/>
      <c r="I875" s="9"/>
      <c r="K875" s="9"/>
      <c r="L875" s="25" t="s">
        <v>8221</v>
      </c>
      <c r="M875" s="9">
        <v>5</v>
      </c>
    </row>
    <row r="876" spans="1:13" x14ac:dyDescent="0.35">
      <c r="A876" s="23">
        <v>1929</v>
      </c>
      <c r="B876" s="9">
        <v>75</v>
      </c>
      <c r="C876" s="9">
        <v>75</v>
      </c>
      <c r="E876" s="23">
        <v>872</v>
      </c>
      <c r="F876" s="24" t="s">
        <v>8219</v>
      </c>
      <c r="G876" s="9">
        <v>46</v>
      </c>
      <c r="H876" s="9"/>
      <c r="I876" s="9"/>
      <c r="K876" s="9"/>
      <c r="L876" s="25" t="s">
        <v>8221</v>
      </c>
      <c r="M876" s="9">
        <v>5</v>
      </c>
    </row>
    <row r="877" spans="1:13" x14ac:dyDescent="0.35">
      <c r="A877" s="23">
        <v>1930</v>
      </c>
      <c r="B877" s="9">
        <v>26</v>
      </c>
      <c r="C877" s="9">
        <v>26</v>
      </c>
      <c r="E877" s="23">
        <v>873</v>
      </c>
      <c r="F877" s="24" t="s">
        <v>8219</v>
      </c>
      <c r="G877" s="9">
        <v>47</v>
      </c>
      <c r="H877" s="9"/>
      <c r="I877" s="9"/>
      <c r="K877" s="9"/>
      <c r="L877" s="25" t="s">
        <v>8221</v>
      </c>
      <c r="M877" s="9">
        <v>5</v>
      </c>
    </row>
    <row r="878" spans="1:13" x14ac:dyDescent="0.35">
      <c r="A878" s="23">
        <v>1931</v>
      </c>
      <c r="B878" s="9">
        <v>50</v>
      </c>
      <c r="C878" s="9">
        <v>50</v>
      </c>
      <c r="E878" s="23">
        <v>874</v>
      </c>
      <c r="F878" s="24" t="s">
        <v>8219</v>
      </c>
      <c r="G878" s="9">
        <v>47</v>
      </c>
      <c r="H878" s="9"/>
      <c r="I878" s="9"/>
      <c r="K878" s="9"/>
      <c r="L878" s="25" t="s">
        <v>8221</v>
      </c>
      <c r="M878" s="9">
        <v>5</v>
      </c>
    </row>
    <row r="879" spans="1:13" x14ac:dyDescent="0.35">
      <c r="A879" s="23">
        <v>1932</v>
      </c>
      <c r="B879" s="9">
        <v>80</v>
      </c>
      <c r="C879" s="9">
        <v>80</v>
      </c>
      <c r="E879" s="23">
        <v>875</v>
      </c>
      <c r="F879" s="24" t="s">
        <v>8219</v>
      </c>
      <c r="G879" s="9">
        <v>47</v>
      </c>
      <c r="H879" s="9"/>
      <c r="I879" s="9"/>
      <c r="K879" s="9"/>
      <c r="L879" s="25" t="s">
        <v>8221</v>
      </c>
      <c r="M879" s="9">
        <v>5</v>
      </c>
    </row>
    <row r="880" spans="1:13" x14ac:dyDescent="0.35">
      <c r="A880" s="23">
        <v>1933</v>
      </c>
      <c r="B880" s="9">
        <v>110</v>
      </c>
      <c r="C880" s="9">
        <v>110</v>
      </c>
      <c r="E880" s="23">
        <v>876</v>
      </c>
      <c r="F880" s="24" t="s">
        <v>8219</v>
      </c>
      <c r="G880" s="9">
        <v>47</v>
      </c>
      <c r="H880" s="9"/>
      <c r="I880" s="9"/>
      <c r="K880" s="9"/>
      <c r="L880" s="25" t="s">
        <v>8221</v>
      </c>
      <c r="M880" s="9">
        <v>5</v>
      </c>
    </row>
    <row r="881" spans="1:13" x14ac:dyDescent="0.35">
      <c r="A881" s="23">
        <v>1934</v>
      </c>
      <c r="B881" s="9">
        <v>77</v>
      </c>
      <c r="C881" s="9">
        <v>77</v>
      </c>
      <c r="E881" s="23">
        <v>877</v>
      </c>
      <c r="F881" s="24" t="s">
        <v>8219</v>
      </c>
      <c r="G881" s="9">
        <v>47</v>
      </c>
      <c r="H881" s="9"/>
      <c r="I881" s="9"/>
      <c r="K881" s="9"/>
      <c r="L881" s="25" t="s">
        <v>8221</v>
      </c>
      <c r="M881" s="9">
        <v>5</v>
      </c>
    </row>
    <row r="882" spans="1:13" x14ac:dyDescent="0.35">
      <c r="A882" s="23">
        <v>1935</v>
      </c>
      <c r="B882" s="9">
        <v>50</v>
      </c>
      <c r="C882" s="9">
        <v>50</v>
      </c>
      <c r="E882" s="23">
        <v>878</v>
      </c>
      <c r="F882" s="24" t="s">
        <v>8219</v>
      </c>
      <c r="G882" s="9">
        <v>47</v>
      </c>
      <c r="H882" s="9"/>
      <c r="I882" s="9"/>
      <c r="K882" s="9"/>
      <c r="L882" s="25" t="s">
        <v>8221</v>
      </c>
      <c r="M882" s="9">
        <v>5</v>
      </c>
    </row>
    <row r="883" spans="1:13" x14ac:dyDescent="0.35">
      <c r="A883" s="23">
        <v>1936</v>
      </c>
      <c r="B883" s="9">
        <v>145</v>
      </c>
      <c r="C883" s="9">
        <v>145</v>
      </c>
      <c r="E883" s="23">
        <v>879</v>
      </c>
      <c r="F883" s="24" t="s">
        <v>8219</v>
      </c>
      <c r="G883" s="9">
        <v>47</v>
      </c>
      <c r="H883" s="9"/>
      <c r="I883" s="9"/>
      <c r="K883" s="9"/>
      <c r="L883" s="25" t="s">
        <v>8221</v>
      </c>
      <c r="M883" s="9">
        <v>5</v>
      </c>
    </row>
    <row r="884" spans="1:13" x14ac:dyDescent="0.35">
      <c r="A884" s="23">
        <v>1937</v>
      </c>
      <c r="B884" s="9">
        <v>29</v>
      </c>
      <c r="C884" s="9">
        <v>29</v>
      </c>
      <c r="E884" s="23">
        <v>880</v>
      </c>
      <c r="F884" s="24" t="s">
        <v>8219</v>
      </c>
      <c r="G884" s="9">
        <v>47</v>
      </c>
      <c r="H884" s="9"/>
      <c r="I884" s="9"/>
      <c r="K884" s="9"/>
      <c r="L884" s="25" t="s">
        <v>8221</v>
      </c>
      <c r="M884" s="9">
        <v>5</v>
      </c>
    </row>
    <row r="885" spans="1:13" x14ac:dyDescent="0.35">
      <c r="A885" s="23">
        <v>1938</v>
      </c>
      <c r="B885" s="9">
        <v>114</v>
      </c>
      <c r="C885" s="9">
        <v>114</v>
      </c>
      <c r="E885" s="23">
        <v>881</v>
      </c>
      <c r="F885" s="24" t="s">
        <v>8219</v>
      </c>
      <c r="G885" s="9">
        <v>47</v>
      </c>
      <c r="H885" s="9"/>
      <c r="I885" s="9"/>
      <c r="K885" s="9"/>
      <c r="L885" s="25" t="s">
        <v>8221</v>
      </c>
      <c r="M885" s="9">
        <v>5</v>
      </c>
    </row>
    <row r="886" spans="1:13" x14ac:dyDescent="0.35">
      <c r="A886" s="23">
        <v>1939</v>
      </c>
      <c r="B886" s="9">
        <v>96</v>
      </c>
      <c r="C886" s="9">
        <v>96</v>
      </c>
      <c r="E886" s="23">
        <v>882</v>
      </c>
      <c r="F886" s="24" t="s">
        <v>8219</v>
      </c>
      <c r="G886" s="9">
        <v>47</v>
      </c>
      <c r="H886" s="9"/>
      <c r="I886" s="9"/>
      <c r="K886" s="9"/>
      <c r="L886" s="25" t="s">
        <v>8221</v>
      </c>
      <c r="M886" s="9">
        <v>5</v>
      </c>
    </row>
    <row r="887" spans="1:13" x14ac:dyDescent="0.35">
      <c r="A887" s="23">
        <v>1940</v>
      </c>
      <c r="B887" s="9">
        <v>31</v>
      </c>
      <c r="C887" s="9">
        <v>31</v>
      </c>
      <c r="E887" s="23">
        <v>883</v>
      </c>
      <c r="F887" s="24" t="s">
        <v>8219</v>
      </c>
      <c r="G887" s="9">
        <v>47</v>
      </c>
      <c r="H887" s="9"/>
      <c r="I887" s="9"/>
      <c r="K887" s="9"/>
      <c r="L887" s="25" t="s">
        <v>8221</v>
      </c>
      <c r="M887" s="9">
        <v>5</v>
      </c>
    </row>
    <row r="888" spans="1:13" x14ac:dyDescent="0.35">
      <c r="A888" s="23">
        <v>1941</v>
      </c>
      <c r="B888" s="9">
        <v>4883</v>
      </c>
      <c r="C888" s="9">
        <v>4883</v>
      </c>
      <c r="E888" s="23">
        <v>884</v>
      </c>
      <c r="F888" s="24" t="s">
        <v>8219</v>
      </c>
      <c r="G888" s="9">
        <v>47</v>
      </c>
      <c r="H888" s="9"/>
      <c r="I888" s="9"/>
      <c r="K888" s="9"/>
      <c r="L888" s="25" t="s">
        <v>8221</v>
      </c>
      <c r="M888" s="9">
        <v>5</v>
      </c>
    </row>
    <row r="889" spans="1:13" x14ac:dyDescent="0.35">
      <c r="A889" s="23">
        <v>1942</v>
      </c>
      <c r="B889" s="9">
        <v>95</v>
      </c>
      <c r="C889" s="9">
        <v>95</v>
      </c>
      <c r="E889" s="23">
        <v>885</v>
      </c>
      <c r="F889" s="24" t="s">
        <v>8219</v>
      </c>
      <c r="G889" s="9">
        <v>47</v>
      </c>
      <c r="H889" s="9"/>
      <c r="I889" s="9"/>
      <c r="K889" s="9"/>
      <c r="L889" s="25" t="s">
        <v>8221</v>
      </c>
      <c r="M889" s="9">
        <v>5</v>
      </c>
    </row>
    <row r="890" spans="1:13" x14ac:dyDescent="0.35">
      <c r="A890" s="23">
        <v>1943</v>
      </c>
      <c r="B890" s="9">
        <v>2478</v>
      </c>
      <c r="C890" s="9">
        <v>2478</v>
      </c>
      <c r="E890" s="23">
        <v>886</v>
      </c>
      <c r="F890" s="24" t="s">
        <v>8219</v>
      </c>
      <c r="G890" s="9">
        <v>47</v>
      </c>
      <c r="H890" s="9"/>
      <c r="I890" s="9"/>
      <c r="K890" s="9"/>
      <c r="L890" s="25" t="s">
        <v>8221</v>
      </c>
      <c r="M890" s="9">
        <v>5</v>
      </c>
    </row>
    <row r="891" spans="1:13" x14ac:dyDescent="0.35">
      <c r="A891" s="23">
        <v>1944</v>
      </c>
      <c r="B891" s="9">
        <v>1789</v>
      </c>
      <c r="C891" s="9">
        <v>1789</v>
      </c>
      <c r="E891" s="23">
        <v>887</v>
      </c>
      <c r="F891" s="24" t="s">
        <v>8219</v>
      </c>
      <c r="G891" s="9">
        <v>47</v>
      </c>
      <c r="H891" s="9"/>
      <c r="I891" s="9"/>
      <c r="K891" s="9"/>
      <c r="L891" s="25" t="s">
        <v>8221</v>
      </c>
      <c r="M891" s="9">
        <v>5</v>
      </c>
    </row>
    <row r="892" spans="1:13" x14ac:dyDescent="0.35">
      <c r="A892" s="23">
        <v>1945</v>
      </c>
      <c r="B892" s="9">
        <v>680</v>
      </c>
      <c r="C892" s="9">
        <v>680</v>
      </c>
      <c r="E892" s="23">
        <v>888</v>
      </c>
      <c r="F892" s="24" t="s">
        <v>8219</v>
      </c>
      <c r="G892" s="9">
        <v>47</v>
      </c>
      <c r="H892" s="9"/>
      <c r="I892" s="9"/>
      <c r="K892" s="9"/>
      <c r="L892" s="25" t="s">
        <v>8221</v>
      </c>
      <c r="M892" s="9">
        <v>5</v>
      </c>
    </row>
    <row r="893" spans="1:13" x14ac:dyDescent="0.35">
      <c r="A893" s="23">
        <v>1946</v>
      </c>
      <c r="B893" s="9">
        <v>70</v>
      </c>
      <c r="C893" s="9">
        <v>70</v>
      </c>
      <c r="E893" s="23">
        <v>889</v>
      </c>
      <c r="F893" s="24" t="s">
        <v>8219</v>
      </c>
      <c r="G893" s="9">
        <v>47</v>
      </c>
      <c r="H893" s="9"/>
      <c r="I893" s="9"/>
      <c r="K893" s="9"/>
      <c r="L893" s="25" t="s">
        <v>8221</v>
      </c>
      <c r="M893" s="9">
        <v>5</v>
      </c>
    </row>
    <row r="894" spans="1:13" x14ac:dyDescent="0.35">
      <c r="A894" s="23">
        <v>1947</v>
      </c>
      <c r="B894" s="9">
        <v>23</v>
      </c>
      <c r="C894" s="9">
        <v>23</v>
      </c>
      <c r="E894" s="23">
        <v>890</v>
      </c>
      <c r="F894" s="24" t="s">
        <v>8219</v>
      </c>
      <c r="G894" s="9">
        <v>47</v>
      </c>
      <c r="H894" s="9"/>
      <c r="I894" s="9"/>
      <c r="K894" s="9"/>
      <c r="L894" s="25" t="s">
        <v>8221</v>
      </c>
      <c r="M894" s="9">
        <v>5</v>
      </c>
    </row>
    <row r="895" spans="1:13" x14ac:dyDescent="0.35">
      <c r="A895" s="23">
        <v>1948</v>
      </c>
      <c r="B895" s="9">
        <v>4245</v>
      </c>
      <c r="C895" s="9">
        <v>4245</v>
      </c>
      <c r="E895" s="23">
        <v>891</v>
      </c>
      <c r="F895" s="24" t="s">
        <v>8219</v>
      </c>
      <c r="G895" s="9">
        <v>47</v>
      </c>
      <c r="H895" s="9"/>
      <c r="I895" s="9"/>
      <c r="K895" s="9"/>
      <c r="L895" s="25" t="s">
        <v>8221</v>
      </c>
      <c r="M895" s="9">
        <v>5</v>
      </c>
    </row>
    <row r="896" spans="1:13" x14ac:dyDescent="0.35">
      <c r="A896" s="23">
        <v>1949</v>
      </c>
      <c r="B896" s="9">
        <v>943</v>
      </c>
      <c r="C896" s="9">
        <v>943</v>
      </c>
      <c r="E896" s="23">
        <v>892</v>
      </c>
      <c r="F896" s="24" t="s">
        <v>8219</v>
      </c>
      <c r="G896" s="9">
        <v>47</v>
      </c>
      <c r="H896" s="9"/>
      <c r="I896" s="9"/>
      <c r="K896" s="9"/>
      <c r="L896" s="25" t="s">
        <v>8221</v>
      </c>
      <c r="M896" s="9">
        <v>5</v>
      </c>
    </row>
    <row r="897" spans="1:13" x14ac:dyDescent="0.35">
      <c r="A897" s="23">
        <v>1950</v>
      </c>
      <c r="B897" s="9">
        <v>1876</v>
      </c>
      <c r="C897" s="9">
        <v>1876</v>
      </c>
      <c r="E897" s="23">
        <v>893</v>
      </c>
      <c r="F897" s="24" t="s">
        <v>8219</v>
      </c>
      <c r="G897" s="9">
        <v>47</v>
      </c>
      <c r="H897" s="9"/>
      <c r="I897" s="9"/>
      <c r="K897" s="9"/>
      <c r="L897" s="25" t="s">
        <v>8221</v>
      </c>
      <c r="M897" s="9">
        <v>5</v>
      </c>
    </row>
    <row r="898" spans="1:13" x14ac:dyDescent="0.35">
      <c r="A898" s="23">
        <v>1951</v>
      </c>
      <c r="B898" s="9">
        <v>834</v>
      </c>
      <c r="C898" s="9">
        <v>834</v>
      </c>
      <c r="E898" s="23">
        <v>894</v>
      </c>
      <c r="F898" s="24" t="s">
        <v>8219</v>
      </c>
      <c r="G898" s="9">
        <v>48</v>
      </c>
      <c r="H898" s="9"/>
      <c r="I898" s="9"/>
      <c r="K898" s="9"/>
      <c r="L898" s="25" t="s">
        <v>8221</v>
      </c>
      <c r="M898" s="9">
        <v>5</v>
      </c>
    </row>
    <row r="899" spans="1:13" x14ac:dyDescent="0.35">
      <c r="A899" s="23">
        <v>1952</v>
      </c>
      <c r="B899" s="9">
        <v>682</v>
      </c>
      <c r="C899" s="9">
        <v>682</v>
      </c>
      <c r="E899" s="23">
        <v>895</v>
      </c>
      <c r="F899" s="24" t="s">
        <v>8219</v>
      </c>
      <c r="G899" s="9">
        <v>48</v>
      </c>
      <c r="H899" s="9"/>
      <c r="I899" s="9"/>
      <c r="K899" s="9"/>
      <c r="L899" s="25" t="s">
        <v>8221</v>
      </c>
      <c r="M899" s="9">
        <v>5</v>
      </c>
    </row>
    <row r="900" spans="1:13" x14ac:dyDescent="0.35">
      <c r="A900" s="23">
        <v>1953</v>
      </c>
      <c r="B900" s="9">
        <v>147</v>
      </c>
      <c r="C900" s="9">
        <v>147</v>
      </c>
      <c r="E900" s="23">
        <v>896</v>
      </c>
      <c r="F900" s="24" t="s">
        <v>8219</v>
      </c>
      <c r="G900" s="9">
        <v>48</v>
      </c>
      <c r="H900" s="9"/>
      <c r="I900" s="9"/>
      <c r="K900" s="9"/>
      <c r="L900" s="25" t="s">
        <v>8221</v>
      </c>
      <c r="M900" s="9">
        <v>5</v>
      </c>
    </row>
    <row r="901" spans="1:13" x14ac:dyDescent="0.35">
      <c r="A901" s="23">
        <v>1954</v>
      </c>
      <c r="B901" s="9">
        <v>415</v>
      </c>
      <c r="C901" s="9">
        <v>415</v>
      </c>
      <c r="E901" s="23">
        <v>897</v>
      </c>
      <c r="F901" s="24" t="s">
        <v>8219</v>
      </c>
      <c r="G901" s="9">
        <v>48</v>
      </c>
      <c r="H901" s="9"/>
      <c r="I901" s="9"/>
      <c r="K901" s="9"/>
      <c r="L901" s="25" t="s">
        <v>8221</v>
      </c>
      <c r="M901" s="9">
        <v>5</v>
      </c>
    </row>
    <row r="902" spans="1:13" x14ac:dyDescent="0.35">
      <c r="A902" s="23">
        <v>1955</v>
      </c>
      <c r="B902" s="9">
        <v>290</v>
      </c>
      <c r="C902" s="9">
        <v>290</v>
      </c>
      <c r="E902" s="23">
        <v>898</v>
      </c>
      <c r="F902" s="24" t="s">
        <v>8219</v>
      </c>
      <c r="G902" s="9">
        <v>48</v>
      </c>
      <c r="H902" s="9"/>
      <c r="I902" s="9"/>
      <c r="K902" s="9"/>
      <c r="L902" s="25" t="s">
        <v>8221</v>
      </c>
      <c r="M902" s="9">
        <v>5</v>
      </c>
    </row>
    <row r="903" spans="1:13" x14ac:dyDescent="0.35">
      <c r="A903" s="23">
        <v>1956</v>
      </c>
      <c r="B903" s="9">
        <v>365</v>
      </c>
      <c r="C903" s="9">
        <v>365</v>
      </c>
      <c r="E903" s="23">
        <v>899</v>
      </c>
      <c r="F903" s="24" t="s">
        <v>8219</v>
      </c>
      <c r="G903" s="9">
        <v>48</v>
      </c>
      <c r="H903" s="9"/>
      <c r="I903" s="9"/>
      <c r="K903" s="9"/>
      <c r="L903" s="25" t="s">
        <v>8221</v>
      </c>
      <c r="M903" s="9">
        <v>5</v>
      </c>
    </row>
    <row r="904" spans="1:13" x14ac:dyDescent="0.35">
      <c r="A904" s="23">
        <v>1957</v>
      </c>
      <c r="B904" s="9">
        <v>660</v>
      </c>
      <c r="C904" s="9">
        <v>660</v>
      </c>
      <c r="E904" s="23">
        <v>900</v>
      </c>
      <c r="F904" s="24" t="s">
        <v>8219</v>
      </c>
      <c r="G904" s="9">
        <v>48</v>
      </c>
      <c r="H904" s="9"/>
      <c r="I904" s="9"/>
      <c r="K904" s="9"/>
      <c r="L904" s="25" t="s">
        <v>8221</v>
      </c>
      <c r="M904" s="9">
        <v>5</v>
      </c>
    </row>
    <row r="905" spans="1:13" x14ac:dyDescent="0.35">
      <c r="A905" s="23">
        <v>1958</v>
      </c>
      <c r="B905" s="9">
        <v>1356</v>
      </c>
      <c r="C905" s="9">
        <v>1356</v>
      </c>
      <c r="E905" s="23">
        <v>901</v>
      </c>
      <c r="F905" s="24" t="s">
        <v>8219</v>
      </c>
      <c r="G905" s="9">
        <v>48</v>
      </c>
      <c r="H905" s="9"/>
      <c r="I905" s="9"/>
      <c r="K905" s="9"/>
      <c r="L905" s="25" t="s">
        <v>8221</v>
      </c>
      <c r="M905" s="9">
        <v>5</v>
      </c>
    </row>
    <row r="906" spans="1:13" x14ac:dyDescent="0.35">
      <c r="A906" s="23">
        <v>1959</v>
      </c>
      <c r="B906" s="9">
        <v>424</v>
      </c>
      <c r="C906" s="9">
        <v>424</v>
      </c>
      <c r="E906" s="23">
        <v>902</v>
      </c>
      <c r="F906" s="24" t="s">
        <v>8219</v>
      </c>
      <c r="G906" s="9">
        <v>48</v>
      </c>
      <c r="H906" s="9"/>
      <c r="I906" s="9"/>
      <c r="K906" s="9"/>
      <c r="L906" s="25" t="s">
        <v>8221</v>
      </c>
      <c r="M906" s="9">
        <v>5</v>
      </c>
    </row>
    <row r="907" spans="1:13" x14ac:dyDescent="0.35">
      <c r="A907" s="23">
        <v>1960</v>
      </c>
      <c r="B907" s="9">
        <v>33</v>
      </c>
      <c r="C907" s="9">
        <v>33</v>
      </c>
      <c r="E907" s="23">
        <v>903</v>
      </c>
      <c r="F907" s="24" t="s">
        <v>8219</v>
      </c>
      <c r="G907" s="9">
        <v>48</v>
      </c>
      <c r="H907" s="9"/>
      <c r="I907" s="9"/>
      <c r="K907" s="9"/>
      <c r="L907" s="25" t="s">
        <v>8221</v>
      </c>
      <c r="M907" s="9">
        <v>5</v>
      </c>
    </row>
    <row r="908" spans="1:13" x14ac:dyDescent="0.35">
      <c r="A908" s="23">
        <v>1961</v>
      </c>
      <c r="B908" s="9">
        <v>1633</v>
      </c>
      <c r="C908" s="9">
        <v>1633</v>
      </c>
      <c r="E908" s="23">
        <v>904</v>
      </c>
      <c r="F908" s="24" t="s">
        <v>8219</v>
      </c>
      <c r="G908" s="9">
        <v>48</v>
      </c>
      <c r="H908" s="9"/>
      <c r="I908" s="9"/>
      <c r="K908" s="9"/>
      <c r="L908" s="25" t="s">
        <v>8221</v>
      </c>
      <c r="M908" s="9">
        <v>5</v>
      </c>
    </row>
    <row r="909" spans="1:13" x14ac:dyDescent="0.35">
      <c r="A909" s="23">
        <v>1962</v>
      </c>
      <c r="B909" s="9">
        <v>306</v>
      </c>
      <c r="C909" s="9">
        <v>306</v>
      </c>
      <c r="E909" s="23">
        <v>905</v>
      </c>
      <c r="F909" s="24" t="s">
        <v>8219</v>
      </c>
      <c r="G909" s="9">
        <v>48</v>
      </c>
      <c r="H909" s="9"/>
      <c r="I909" s="9"/>
      <c r="K909" s="9"/>
      <c r="L909" s="25" t="s">
        <v>8221</v>
      </c>
      <c r="M909" s="9">
        <v>5</v>
      </c>
    </row>
    <row r="910" spans="1:13" x14ac:dyDescent="0.35">
      <c r="A910" s="23">
        <v>1963</v>
      </c>
      <c r="B910" s="9">
        <v>205</v>
      </c>
      <c r="C910" s="9">
        <v>205</v>
      </c>
      <c r="E910" s="23">
        <v>906</v>
      </c>
      <c r="F910" s="24" t="s">
        <v>8219</v>
      </c>
      <c r="G910" s="9">
        <v>48</v>
      </c>
      <c r="H910" s="9"/>
      <c r="I910" s="9"/>
      <c r="K910" s="9"/>
      <c r="L910" s="25" t="s">
        <v>8221</v>
      </c>
      <c r="M910" s="9">
        <v>5</v>
      </c>
    </row>
    <row r="911" spans="1:13" x14ac:dyDescent="0.35">
      <c r="A911" s="23">
        <v>1964</v>
      </c>
      <c r="B911" s="9">
        <v>1281</v>
      </c>
      <c r="C911" s="9">
        <v>1281</v>
      </c>
      <c r="E911" s="23">
        <v>907</v>
      </c>
      <c r="F911" s="24" t="s">
        <v>8219</v>
      </c>
      <c r="G911" s="9">
        <v>48</v>
      </c>
      <c r="H911" s="9"/>
      <c r="I911" s="9"/>
      <c r="K911" s="9"/>
      <c r="L911" s="25" t="s">
        <v>8221</v>
      </c>
      <c r="M911" s="9">
        <v>5</v>
      </c>
    </row>
    <row r="912" spans="1:13" x14ac:dyDescent="0.35">
      <c r="A912" s="23">
        <v>1965</v>
      </c>
      <c r="B912" s="9">
        <v>103</v>
      </c>
      <c r="C912" s="9">
        <v>103</v>
      </c>
      <c r="E912" s="23">
        <v>908</v>
      </c>
      <c r="F912" s="24" t="s">
        <v>8219</v>
      </c>
      <c r="G912" s="9">
        <v>49</v>
      </c>
      <c r="H912" s="9"/>
      <c r="I912" s="9"/>
      <c r="K912" s="9"/>
      <c r="L912" s="25" t="s">
        <v>8221</v>
      </c>
      <c r="M912" s="9">
        <v>5</v>
      </c>
    </row>
    <row r="913" spans="1:13" x14ac:dyDescent="0.35">
      <c r="A913" s="23">
        <v>1966</v>
      </c>
      <c r="B913" s="9">
        <v>1513</v>
      </c>
      <c r="C913" s="9">
        <v>1513</v>
      </c>
      <c r="E913" s="23">
        <v>909</v>
      </c>
      <c r="F913" s="24" t="s">
        <v>8219</v>
      </c>
      <c r="G913" s="9">
        <v>49</v>
      </c>
      <c r="H913" s="9"/>
      <c r="I913" s="9"/>
      <c r="K913" s="9"/>
      <c r="L913" s="25" t="s">
        <v>8221</v>
      </c>
      <c r="M913" s="9">
        <v>5</v>
      </c>
    </row>
    <row r="914" spans="1:13" x14ac:dyDescent="0.35">
      <c r="A914" s="23">
        <v>1967</v>
      </c>
      <c r="B914" s="9">
        <v>405</v>
      </c>
      <c r="C914" s="9">
        <v>405</v>
      </c>
      <c r="E914" s="23">
        <v>910</v>
      </c>
      <c r="F914" s="24" t="s">
        <v>8219</v>
      </c>
      <c r="G914" s="9">
        <v>49</v>
      </c>
      <c r="H914" s="9"/>
      <c r="I914" s="9"/>
      <c r="K914" s="9"/>
      <c r="L914" s="25" t="s">
        <v>8221</v>
      </c>
      <c r="M914" s="9">
        <v>5</v>
      </c>
    </row>
    <row r="915" spans="1:13" x14ac:dyDescent="0.35">
      <c r="A915" s="23">
        <v>1968</v>
      </c>
      <c r="B915" s="9">
        <v>510</v>
      </c>
      <c r="C915" s="9">
        <v>510</v>
      </c>
      <c r="E915" s="23">
        <v>911</v>
      </c>
      <c r="F915" s="24" t="s">
        <v>8219</v>
      </c>
      <c r="G915" s="9">
        <v>49</v>
      </c>
      <c r="H915" s="9"/>
      <c r="I915" s="9"/>
      <c r="K915" s="9"/>
      <c r="L915" s="25" t="s">
        <v>8221</v>
      </c>
      <c r="M915" s="9">
        <v>6</v>
      </c>
    </row>
    <row r="916" spans="1:13" x14ac:dyDescent="0.35">
      <c r="A916" s="23">
        <v>1969</v>
      </c>
      <c r="B916" s="9">
        <v>1887</v>
      </c>
      <c r="C916" s="9">
        <v>1887</v>
      </c>
      <c r="E916" s="23">
        <v>912</v>
      </c>
      <c r="F916" s="24" t="s">
        <v>8219</v>
      </c>
      <c r="G916" s="9">
        <v>49</v>
      </c>
      <c r="H916" s="9"/>
      <c r="I916" s="9"/>
      <c r="K916" s="9"/>
      <c r="L916" s="25" t="s">
        <v>8221</v>
      </c>
      <c r="M916" s="9">
        <v>6</v>
      </c>
    </row>
    <row r="917" spans="1:13" x14ac:dyDescent="0.35">
      <c r="A917" s="23">
        <v>1970</v>
      </c>
      <c r="B917" s="9">
        <v>701</v>
      </c>
      <c r="C917" s="9">
        <v>701</v>
      </c>
      <c r="E917" s="23">
        <v>913</v>
      </c>
      <c r="F917" s="24" t="s">
        <v>8219</v>
      </c>
      <c r="G917" s="9">
        <v>49</v>
      </c>
      <c r="H917" s="9"/>
      <c r="I917" s="9"/>
      <c r="K917" s="9"/>
      <c r="L917" s="25" t="s">
        <v>8221</v>
      </c>
      <c r="M917" s="9">
        <v>6</v>
      </c>
    </row>
    <row r="918" spans="1:13" x14ac:dyDescent="0.35">
      <c r="A918" s="23">
        <v>1971</v>
      </c>
      <c r="B918" s="9">
        <v>3863</v>
      </c>
      <c r="C918" s="9">
        <v>3863</v>
      </c>
      <c r="E918" s="23">
        <v>914</v>
      </c>
      <c r="F918" s="24" t="s">
        <v>8219</v>
      </c>
      <c r="G918" s="9">
        <v>49</v>
      </c>
      <c r="H918" s="9"/>
      <c r="I918" s="9"/>
      <c r="K918" s="9"/>
      <c r="L918" s="25" t="s">
        <v>8221</v>
      </c>
      <c r="M918" s="9">
        <v>6</v>
      </c>
    </row>
    <row r="919" spans="1:13" x14ac:dyDescent="0.35">
      <c r="A919" s="23">
        <v>1972</v>
      </c>
      <c r="B919" s="9">
        <v>238</v>
      </c>
      <c r="C919" s="9">
        <v>238</v>
      </c>
      <c r="E919" s="23">
        <v>915</v>
      </c>
      <c r="F919" s="24" t="s">
        <v>8219</v>
      </c>
      <c r="G919" s="9">
        <v>49</v>
      </c>
      <c r="H919" s="9"/>
      <c r="I919" s="9"/>
      <c r="K919" s="9"/>
      <c r="L919" s="25" t="s">
        <v>8221</v>
      </c>
      <c r="M919" s="9">
        <v>6</v>
      </c>
    </row>
    <row r="920" spans="1:13" x14ac:dyDescent="0.35">
      <c r="A920" s="23">
        <v>1973</v>
      </c>
      <c r="B920" s="9">
        <v>2051</v>
      </c>
      <c r="C920" s="9">
        <v>2051</v>
      </c>
      <c r="E920" s="23">
        <v>916</v>
      </c>
      <c r="F920" s="24" t="s">
        <v>8219</v>
      </c>
      <c r="G920" s="9">
        <v>49</v>
      </c>
      <c r="H920" s="9"/>
      <c r="I920" s="9"/>
      <c r="K920" s="9"/>
      <c r="L920" s="25" t="s">
        <v>8221</v>
      </c>
      <c r="M920" s="9">
        <v>6</v>
      </c>
    </row>
    <row r="921" spans="1:13" x14ac:dyDescent="0.35">
      <c r="A921" s="23">
        <v>1974</v>
      </c>
      <c r="B921" s="9">
        <v>402</v>
      </c>
      <c r="C921" s="9">
        <v>402</v>
      </c>
      <c r="E921" s="23">
        <v>917</v>
      </c>
      <c r="F921" s="24" t="s">
        <v>8219</v>
      </c>
      <c r="G921" s="9">
        <v>49</v>
      </c>
      <c r="H921" s="9"/>
      <c r="I921" s="9"/>
      <c r="K921" s="9"/>
      <c r="L921" s="25" t="s">
        <v>8221</v>
      </c>
      <c r="M921" s="9">
        <v>6</v>
      </c>
    </row>
    <row r="922" spans="1:13" x14ac:dyDescent="0.35">
      <c r="A922" s="23">
        <v>1975</v>
      </c>
      <c r="B922" s="9">
        <v>253</v>
      </c>
      <c r="C922" s="9">
        <v>253</v>
      </c>
      <c r="E922" s="23">
        <v>918</v>
      </c>
      <c r="F922" s="24" t="s">
        <v>8219</v>
      </c>
      <c r="G922" s="9">
        <v>49</v>
      </c>
      <c r="H922" s="9"/>
      <c r="I922" s="9"/>
      <c r="K922" s="9"/>
      <c r="L922" s="25" t="s">
        <v>8221</v>
      </c>
      <c r="M922" s="9">
        <v>6</v>
      </c>
    </row>
    <row r="923" spans="1:13" x14ac:dyDescent="0.35">
      <c r="A923" s="23">
        <v>1976</v>
      </c>
      <c r="B923" s="9">
        <v>473</v>
      </c>
      <c r="C923" s="9">
        <v>473</v>
      </c>
      <c r="E923" s="23">
        <v>919</v>
      </c>
      <c r="F923" s="24" t="s">
        <v>8219</v>
      </c>
      <c r="G923" s="9">
        <v>49</v>
      </c>
      <c r="H923" s="9"/>
      <c r="I923" s="9"/>
      <c r="K923" s="9"/>
      <c r="L923" s="25" t="s">
        <v>8221</v>
      </c>
      <c r="M923" s="9">
        <v>6</v>
      </c>
    </row>
    <row r="924" spans="1:13" x14ac:dyDescent="0.35">
      <c r="A924" s="23">
        <v>1977</v>
      </c>
      <c r="B924" s="9">
        <v>821</v>
      </c>
      <c r="C924" s="9">
        <v>821</v>
      </c>
      <c r="E924" s="23">
        <v>920</v>
      </c>
      <c r="F924" s="24" t="s">
        <v>8219</v>
      </c>
      <c r="G924" s="9">
        <v>49</v>
      </c>
      <c r="H924" s="9"/>
      <c r="I924" s="9"/>
      <c r="K924" s="9"/>
      <c r="L924" s="25" t="s">
        <v>8221</v>
      </c>
      <c r="M924" s="9">
        <v>6</v>
      </c>
    </row>
    <row r="925" spans="1:13" x14ac:dyDescent="0.35">
      <c r="A925" s="23">
        <v>1978</v>
      </c>
      <c r="B925" s="9">
        <v>388</v>
      </c>
      <c r="C925" s="9">
        <v>388</v>
      </c>
      <c r="E925" s="23">
        <v>921</v>
      </c>
      <c r="F925" s="24" t="s">
        <v>8219</v>
      </c>
      <c r="G925" s="9">
        <v>49</v>
      </c>
      <c r="H925" s="9"/>
      <c r="I925" s="9"/>
      <c r="K925" s="9"/>
      <c r="L925" s="25" t="s">
        <v>8221</v>
      </c>
      <c r="M925" s="9">
        <v>6</v>
      </c>
    </row>
    <row r="926" spans="1:13" x14ac:dyDescent="0.35">
      <c r="A926" s="23">
        <v>1979</v>
      </c>
      <c r="B926" s="9">
        <v>813</v>
      </c>
      <c r="C926" s="9">
        <v>813</v>
      </c>
      <c r="E926" s="23">
        <v>922</v>
      </c>
      <c r="F926" s="24" t="s">
        <v>8219</v>
      </c>
      <c r="G926" s="9">
        <v>49</v>
      </c>
      <c r="H926" s="9"/>
      <c r="I926" s="9"/>
      <c r="K926" s="9"/>
      <c r="L926" s="25" t="s">
        <v>8221</v>
      </c>
      <c r="M926" s="9">
        <v>6</v>
      </c>
    </row>
    <row r="927" spans="1:13" x14ac:dyDescent="0.35">
      <c r="A927" s="23">
        <v>1980</v>
      </c>
      <c r="B927" s="9">
        <v>1945</v>
      </c>
      <c r="C927" s="9">
        <v>1945</v>
      </c>
      <c r="E927" s="23">
        <v>923</v>
      </c>
      <c r="F927" s="24" t="s">
        <v>8219</v>
      </c>
      <c r="G927" s="9">
        <v>49</v>
      </c>
      <c r="H927" s="9"/>
      <c r="I927" s="9"/>
      <c r="K927" s="9"/>
      <c r="L927" s="25" t="s">
        <v>8221</v>
      </c>
      <c r="M927" s="9">
        <v>6</v>
      </c>
    </row>
    <row r="928" spans="1:13" x14ac:dyDescent="0.35">
      <c r="A928" s="23">
        <v>2001</v>
      </c>
      <c r="B928" s="9">
        <v>1637</v>
      </c>
      <c r="C928" s="9">
        <v>1637</v>
      </c>
      <c r="E928" s="23">
        <v>924</v>
      </c>
      <c r="F928" s="24" t="s">
        <v>8219</v>
      </c>
      <c r="G928" s="9">
        <v>49</v>
      </c>
      <c r="H928" s="9"/>
      <c r="I928" s="9"/>
      <c r="K928" s="9"/>
      <c r="L928" s="25" t="s">
        <v>8221</v>
      </c>
      <c r="M928" s="9">
        <v>6</v>
      </c>
    </row>
    <row r="929" spans="1:13" x14ac:dyDescent="0.35">
      <c r="A929" s="23">
        <v>2002</v>
      </c>
      <c r="B929" s="9">
        <v>1375</v>
      </c>
      <c r="C929" s="9">
        <v>1375</v>
      </c>
      <c r="E929" s="23">
        <v>925</v>
      </c>
      <c r="F929" s="24" t="s">
        <v>8219</v>
      </c>
      <c r="G929" s="9">
        <v>50</v>
      </c>
      <c r="H929" s="9"/>
      <c r="I929" s="9"/>
      <c r="K929" s="9"/>
      <c r="L929" s="25" t="s">
        <v>8221</v>
      </c>
      <c r="M929" s="9">
        <v>6</v>
      </c>
    </row>
    <row r="930" spans="1:13" x14ac:dyDescent="0.35">
      <c r="A930" s="23">
        <v>2003</v>
      </c>
      <c r="B930" s="9">
        <v>17</v>
      </c>
      <c r="C930" s="9">
        <v>17</v>
      </c>
      <c r="E930" s="23">
        <v>926</v>
      </c>
      <c r="F930" s="24" t="s">
        <v>8219</v>
      </c>
      <c r="G930" s="9">
        <v>50</v>
      </c>
      <c r="H930" s="9"/>
      <c r="I930" s="9"/>
      <c r="K930" s="9"/>
      <c r="L930" s="25" t="s">
        <v>8221</v>
      </c>
      <c r="M930" s="9">
        <v>6</v>
      </c>
    </row>
    <row r="931" spans="1:13" x14ac:dyDescent="0.35">
      <c r="A931" s="23">
        <v>2004</v>
      </c>
      <c r="B931" s="9">
        <v>354</v>
      </c>
      <c r="C931" s="9">
        <v>354</v>
      </c>
      <c r="E931" s="23">
        <v>927</v>
      </c>
      <c r="F931" s="24" t="s">
        <v>8219</v>
      </c>
      <c r="G931" s="9">
        <v>50</v>
      </c>
      <c r="H931" s="9"/>
      <c r="I931" s="9"/>
      <c r="K931" s="9"/>
      <c r="L931" s="25" t="s">
        <v>8221</v>
      </c>
      <c r="M931" s="9">
        <v>6</v>
      </c>
    </row>
    <row r="932" spans="1:13" x14ac:dyDescent="0.35">
      <c r="A932" s="23">
        <v>2005</v>
      </c>
      <c r="B932" s="9">
        <v>191</v>
      </c>
      <c r="C932" s="9">
        <v>191</v>
      </c>
      <c r="E932" s="23">
        <v>928</v>
      </c>
      <c r="F932" s="24" t="s">
        <v>8219</v>
      </c>
      <c r="G932" s="9">
        <v>50</v>
      </c>
      <c r="H932" s="9"/>
      <c r="I932" s="9"/>
      <c r="K932" s="9"/>
      <c r="L932" s="25" t="s">
        <v>8221</v>
      </c>
      <c r="M932" s="9">
        <v>6</v>
      </c>
    </row>
    <row r="933" spans="1:13" x14ac:dyDescent="0.35">
      <c r="A933" s="23">
        <v>2006</v>
      </c>
      <c r="B933" s="9">
        <v>303</v>
      </c>
      <c r="C933" s="9">
        <v>303</v>
      </c>
      <c r="E933" s="23">
        <v>929</v>
      </c>
      <c r="F933" s="24" t="s">
        <v>8219</v>
      </c>
      <c r="G933" s="9">
        <v>50</v>
      </c>
      <c r="H933" s="9"/>
      <c r="I933" s="9"/>
      <c r="K933" s="9"/>
      <c r="L933" s="25" t="s">
        <v>8221</v>
      </c>
      <c r="M933" s="9">
        <v>6</v>
      </c>
    </row>
    <row r="934" spans="1:13" x14ac:dyDescent="0.35">
      <c r="A934" s="23">
        <v>2007</v>
      </c>
      <c r="B934" s="9">
        <v>137</v>
      </c>
      <c r="C934" s="9">
        <v>137</v>
      </c>
      <c r="E934" s="23">
        <v>930</v>
      </c>
      <c r="F934" s="24" t="s">
        <v>8219</v>
      </c>
      <c r="G934" s="9">
        <v>50</v>
      </c>
      <c r="H934" s="9"/>
      <c r="I934" s="9"/>
      <c r="K934" s="9"/>
      <c r="L934" s="25" t="s">
        <v>8221</v>
      </c>
      <c r="M934" s="9">
        <v>6</v>
      </c>
    </row>
    <row r="935" spans="1:13" x14ac:dyDescent="0.35">
      <c r="A935" s="23">
        <v>2008</v>
      </c>
      <c r="B935" s="9">
        <v>41</v>
      </c>
      <c r="C935" s="9">
        <v>41</v>
      </c>
      <c r="E935" s="23">
        <v>931</v>
      </c>
      <c r="F935" s="24" t="s">
        <v>8219</v>
      </c>
      <c r="G935" s="9">
        <v>50</v>
      </c>
      <c r="H935" s="9"/>
      <c r="I935" s="9"/>
      <c r="K935" s="9"/>
      <c r="L935" s="25" t="s">
        <v>8221</v>
      </c>
      <c r="M935" s="9">
        <v>6</v>
      </c>
    </row>
    <row r="936" spans="1:13" x14ac:dyDescent="0.35">
      <c r="A936" s="23">
        <v>2009</v>
      </c>
      <c r="B936" s="9">
        <v>398</v>
      </c>
      <c r="C936" s="9">
        <v>398</v>
      </c>
      <c r="E936" s="23">
        <v>932</v>
      </c>
      <c r="F936" s="24" t="s">
        <v>8219</v>
      </c>
      <c r="G936" s="9">
        <v>50</v>
      </c>
      <c r="H936" s="9"/>
      <c r="I936" s="9"/>
      <c r="K936" s="9"/>
      <c r="L936" s="25" t="s">
        <v>8221</v>
      </c>
      <c r="M936" s="9">
        <v>6</v>
      </c>
    </row>
    <row r="937" spans="1:13" x14ac:dyDescent="0.35">
      <c r="A937" s="23">
        <v>2010</v>
      </c>
      <c r="B937" s="9">
        <v>1737</v>
      </c>
      <c r="C937" s="9">
        <v>1737</v>
      </c>
      <c r="E937" s="23">
        <v>933</v>
      </c>
      <c r="F937" s="24" t="s">
        <v>8219</v>
      </c>
      <c r="G937" s="9">
        <v>50</v>
      </c>
      <c r="H937" s="9"/>
      <c r="I937" s="9"/>
      <c r="K937" s="9"/>
      <c r="L937" s="25" t="s">
        <v>8221</v>
      </c>
      <c r="M937" s="9">
        <v>6</v>
      </c>
    </row>
    <row r="938" spans="1:13" x14ac:dyDescent="0.35">
      <c r="A938" s="23">
        <v>2011</v>
      </c>
      <c r="B938" s="9">
        <v>971</v>
      </c>
      <c r="C938" s="9">
        <v>971</v>
      </c>
      <c r="E938" s="23">
        <v>934</v>
      </c>
      <c r="F938" s="24" t="s">
        <v>8219</v>
      </c>
      <c r="G938" s="9">
        <v>50</v>
      </c>
      <c r="H938" s="9"/>
      <c r="I938" s="9"/>
      <c r="K938" s="9"/>
      <c r="L938" s="25" t="s">
        <v>8221</v>
      </c>
      <c r="M938" s="9">
        <v>6</v>
      </c>
    </row>
    <row r="939" spans="1:13" x14ac:dyDescent="0.35">
      <c r="A939" s="23">
        <v>2012</v>
      </c>
      <c r="B939" s="9">
        <v>183</v>
      </c>
      <c r="C939" s="9">
        <v>183</v>
      </c>
      <c r="E939" s="23">
        <v>935</v>
      </c>
      <c r="F939" s="24" t="s">
        <v>8219</v>
      </c>
      <c r="G939" s="9">
        <v>50</v>
      </c>
      <c r="H939" s="9"/>
      <c r="I939" s="9"/>
      <c r="K939" s="9"/>
      <c r="L939" s="25" t="s">
        <v>8221</v>
      </c>
      <c r="M939" s="9">
        <v>6</v>
      </c>
    </row>
    <row r="940" spans="1:13" x14ac:dyDescent="0.35">
      <c r="A940" s="23">
        <v>2013</v>
      </c>
      <c r="B940" s="9">
        <v>4562</v>
      </c>
      <c r="C940" s="9">
        <v>4562</v>
      </c>
      <c r="E940" s="23">
        <v>936</v>
      </c>
      <c r="F940" s="24" t="s">
        <v>8219</v>
      </c>
      <c r="G940" s="9">
        <v>50</v>
      </c>
      <c r="H940" s="9"/>
      <c r="I940" s="9"/>
      <c r="K940" s="9"/>
      <c r="L940" s="25" t="s">
        <v>8221</v>
      </c>
      <c r="M940" s="9">
        <v>6</v>
      </c>
    </row>
    <row r="941" spans="1:13" x14ac:dyDescent="0.35">
      <c r="A941" s="23">
        <v>2014</v>
      </c>
      <c r="B941" s="9">
        <v>26457</v>
      </c>
      <c r="C941" s="9">
        <v>26457</v>
      </c>
      <c r="E941" s="23">
        <v>937</v>
      </c>
      <c r="F941" s="24" t="s">
        <v>8219</v>
      </c>
      <c r="G941" s="9">
        <v>50</v>
      </c>
      <c r="H941" s="9"/>
      <c r="I941" s="9"/>
      <c r="K941" s="9"/>
      <c r="L941" s="25" t="s">
        <v>8221</v>
      </c>
      <c r="M941" s="9">
        <v>6</v>
      </c>
    </row>
    <row r="942" spans="1:13" x14ac:dyDescent="0.35">
      <c r="A942" s="23">
        <v>2015</v>
      </c>
      <c r="B942" s="9">
        <v>162</v>
      </c>
      <c r="C942" s="9">
        <v>162</v>
      </c>
      <c r="E942" s="23">
        <v>938</v>
      </c>
      <c r="F942" s="24" t="s">
        <v>8219</v>
      </c>
      <c r="G942" s="9">
        <v>50</v>
      </c>
      <c r="H942" s="9"/>
      <c r="I942" s="9"/>
      <c r="K942" s="9"/>
      <c r="L942" s="25" t="s">
        <v>8221</v>
      </c>
      <c r="M942" s="9">
        <v>6</v>
      </c>
    </row>
    <row r="943" spans="1:13" x14ac:dyDescent="0.35">
      <c r="A943" s="23">
        <v>2016</v>
      </c>
      <c r="B943" s="9">
        <v>479</v>
      </c>
      <c r="C943" s="9">
        <v>479</v>
      </c>
      <c r="E943" s="23">
        <v>939</v>
      </c>
      <c r="F943" s="24" t="s">
        <v>8219</v>
      </c>
      <c r="G943" s="9">
        <v>50</v>
      </c>
      <c r="H943" s="9"/>
      <c r="I943" s="9"/>
      <c r="K943" s="9"/>
      <c r="L943" s="25" t="s">
        <v>8221</v>
      </c>
      <c r="M943" s="9">
        <v>6</v>
      </c>
    </row>
    <row r="944" spans="1:13" x14ac:dyDescent="0.35">
      <c r="A944" s="23">
        <v>2017</v>
      </c>
      <c r="B944" s="9">
        <v>426</v>
      </c>
      <c r="C944" s="9">
        <v>426</v>
      </c>
      <c r="E944" s="23">
        <v>940</v>
      </c>
      <c r="F944" s="24" t="s">
        <v>8219</v>
      </c>
      <c r="G944" s="9">
        <v>50</v>
      </c>
      <c r="H944" s="9"/>
      <c r="I944" s="9"/>
      <c r="K944" s="9"/>
      <c r="L944" s="25" t="s">
        <v>8221</v>
      </c>
      <c r="M944" s="9">
        <v>6</v>
      </c>
    </row>
    <row r="945" spans="1:13" x14ac:dyDescent="0.35">
      <c r="A945" s="23">
        <v>2018</v>
      </c>
      <c r="B945" s="9">
        <v>450</v>
      </c>
      <c r="C945" s="9">
        <v>450</v>
      </c>
      <c r="E945" s="23">
        <v>941</v>
      </c>
      <c r="F945" s="24" t="s">
        <v>8219</v>
      </c>
      <c r="G945" s="9">
        <v>50</v>
      </c>
      <c r="H945" s="9"/>
      <c r="I945" s="9"/>
      <c r="K945" s="9"/>
      <c r="L945" s="25" t="s">
        <v>8221</v>
      </c>
      <c r="M945" s="9">
        <v>6</v>
      </c>
    </row>
    <row r="946" spans="1:13" x14ac:dyDescent="0.35">
      <c r="A946" s="23">
        <v>2019</v>
      </c>
      <c r="B946" s="9">
        <v>1780</v>
      </c>
      <c r="C946" s="9">
        <v>1780</v>
      </c>
      <c r="E946" s="23">
        <v>942</v>
      </c>
      <c r="F946" s="24" t="s">
        <v>8219</v>
      </c>
      <c r="G946" s="9">
        <v>50</v>
      </c>
      <c r="H946" s="9"/>
      <c r="I946" s="9"/>
      <c r="K946" s="9"/>
      <c r="L946" s="25" t="s">
        <v>8221</v>
      </c>
      <c r="M946" s="9">
        <v>6</v>
      </c>
    </row>
    <row r="947" spans="1:13" x14ac:dyDescent="0.35">
      <c r="A947" s="23">
        <v>2020</v>
      </c>
      <c r="B947" s="9">
        <v>122</v>
      </c>
      <c r="C947" s="9">
        <v>122</v>
      </c>
      <c r="E947" s="23">
        <v>943</v>
      </c>
      <c r="F947" s="24" t="s">
        <v>8219</v>
      </c>
      <c r="G947" s="9">
        <v>50</v>
      </c>
      <c r="H947" s="9"/>
      <c r="I947" s="9"/>
      <c r="K947" s="9"/>
      <c r="L947" s="25" t="s">
        <v>8221</v>
      </c>
      <c r="M947" s="9">
        <v>6</v>
      </c>
    </row>
    <row r="948" spans="1:13" x14ac:dyDescent="0.35">
      <c r="A948" s="23">
        <v>2021</v>
      </c>
      <c r="B948" s="9">
        <v>95</v>
      </c>
      <c r="C948" s="9">
        <v>95</v>
      </c>
      <c r="E948" s="23">
        <v>944</v>
      </c>
      <c r="F948" s="24" t="s">
        <v>8219</v>
      </c>
      <c r="G948" s="9">
        <v>51</v>
      </c>
      <c r="H948" s="9"/>
      <c r="I948" s="9"/>
      <c r="K948" s="9"/>
      <c r="L948" s="25" t="s">
        <v>8221</v>
      </c>
      <c r="M948" s="9">
        <v>6</v>
      </c>
    </row>
    <row r="949" spans="1:13" x14ac:dyDescent="0.35">
      <c r="A949" s="23">
        <v>2022</v>
      </c>
      <c r="B949" s="9">
        <v>325</v>
      </c>
      <c r="C949" s="9">
        <v>325</v>
      </c>
      <c r="E949" s="23">
        <v>945</v>
      </c>
      <c r="F949" s="24" t="s">
        <v>8219</v>
      </c>
      <c r="G949" s="9">
        <v>51</v>
      </c>
      <c r="H949" s="9"/>
      <c r="I949" s="9"/>
      <c r="K949" s="9"/>
      <c r="L949" s="25" t="s">
        <v>8221</v>
      </c>
      <c r="M949" s="9">
        <v>6</v>
      </c>
    </row>
    <row r="950" spans="1:13" x14ac:dyDescent="0.35">
      <c r="A950" s="23">
        <v>2023</v>
      </c>
      <c r="B950" s="9">
        <v>353</v>
      </c>
      <c r="C950" s="9">
        <v>353</v>
      </c>
      <c r="E950" s="23">
        <v>946</v>
      </c>
      <c r="F950" s="24" t="s">
        <v>8219</v>
      </c>
      <c r="G950" s="9">
        <v>51</v>
      </c>
      <c r="H950" s="9"/>
      <c r="I950" s="9"/>
      <c r="K950" s="9"/>
      <c r="L950" s="25" t="s">
        <v>8221</v>
      </c>
      <c r="M950" s="9">
        <v>6</v>
      </c>
    </row>
    <row r="951" spans="1:13" x14ac:dyDescent="0.35">
      <c r="A951" s="23">
        <v>2024</v>
      </c>
      <c r="B951" s="9">
        <v>105</v>
      </c>
      <c r="C951" s="9">
        <v>105</v>
      </c>
      <c r="E951" s="23">
        <v>947</v>
      </c>
      <c r="F951" s="24" t="s">
        <v>8219</v>
      </c>
      <c r="G951" s="9">
        <v>51</v>
      </c>
      <c r="H951" s="9"/>
      <c r="I951" s="9"/>
      <c r="K951" s="9"/>
      <c r="L951" s="25" t="s">
        <v>8221</v>
      </c>
      <c r="M951" s="9">
        <v>6</v>
      </c>
    </row>
    <row r="952" spans="1:13" x14ac:dyDescent="0.35">
      <c r="A952" s="23">
        <v>2025</v>
      </c>
      <c r="B952" s="9">
        <v>729</v>
      </c>
      <c r="C952" s="9">
        <v>729</v>
      </c>
      <c r="E952" s="23">
        <v>948</v>
      </c>
      <c r="F952" s="24" t="s">
        <v>8219</v>
      </c>
      <c r="G952" s="9">
        <v>51</v>
      </c>
      <c r="H952" s="9"/>
      <c r="I952" s="9"/>
      <c r="K952" s="9"/>
      <c r="L952" s="25" t="s">
        <v>8221</v>
      </c>
      <c r="M952" s="9">
        <v>6</v>
      </c>
    </row>
    <row r="953" spans="1:13" x14ac:dyDescent="0.35">
      <c r="A953" s="23">
        <v>2026</v>
      </c>
      <c r="B953" s="9">
        <v>454</v>
      </c>
      <c r="C953" s="9">
        <v>454</v>
      </c>
      <c r="E953" s="23">
        <v>949</v>
      </c>
      <c r="F953" s="24" t="s">
        <v>8219</v>
      </c>
      <c r="G953" s="9">
        <v>51</v>
      </c>
      <c r="H953" s="9"/>
      <c r="I953" s="9"/>
      <c r="K953" s="9"/>
      <c r="L953" s="25" t="s">
        <v>8221</v>
      </c>
      <c r="M953" s="9">
        <v>6</v>
      </c>
    </row>
    <row r="954" spans="1:13" x14ac:dyDescent="0.35">
      <c r="A954" s="23">
        <v>2027</v>
      </c>
      <c r="B954" s="9">
        <v>539</v>
      </c>
      <c r="C954" s="9">
        <v>539</v>
      </c>
      <c r="E954" s="23">
        <v>950</v>
      </c>
      <c r="F954" s="24" t="s">
        <v>8219</v>
      </c>
      <c r="G954" s="9">
        <v>51</v>
      </c>
      <c r="H954" s="9"/>
      <c r="I954" s="9"/>
      <c r="K954" s="9"/>
      <c r="L954" s="25" t="s">
        <v>8221</v>
      </c>
      <c r="M954" s="9">
        <v>6</v>
      </c>
    </row>
    <row r="955" spans="1:13" x14ac:dyDescent="0.35">
      <c r="A955" s="23">
        <v>2028</v>
      </c>
      <c r="B955" s="9">
        <v>79</v>
      </c>
      <c r="C955" s="9">
        <v>79</v>
      </c>
      <c r="E955" s="23">
        <v>951</v>
      </c>
      <c r="F955" s="24" t="s">
        <v>8219</v>
      </c>
      <c r="G955" s="9">
        <v>51</v>
      </c>
      <c r="H955" s="9"/>
      <c r="I955" s="9"/>
      <c r="K955" s="9"/>
      <c r="L955" s="25" t="s">
        <v>8221</v>
      </c>
      <c r="M955" s="9">
        <v>6</v>
      </c>
    </row>
    <row r="956" spans="1:13" x14ac:dyDescent="0.35">
      <c r="A956" s="23">
        <v>2029</v>
      </c>
      <c r="B956" s="9">
        <v>94</v>
      </c>
      <c r="C956" s="9">
        <v>94</v>
      </c>
      <c r="E956" s="23">
        <v>952</v>
      </c>
      <c r="F956" s="24" t="s">
        <v>8219</v>
      </c>
      <c r="G956" s="9">
        <v>51</v>
      </c>
      <c r="H956" s="9"/>
      <c r="I956" s="9"/>
      <c r="K956" s="9"/>
      <c r="L956" s="25" t="s">
        <v>8221</v>
      </c>
      <c r="M956" s="9">
        <v>6</v>
      </c>
    </row>
    <row r="957" spans="1:13" x14ac:dyDescent="0.35">
      <c r="A957" s="23">
        <v>2030</v>
      </c>
      <c r="B957" s="9">
        <v>625</v>
      </c>
      <c r="C957" s="9">
        <v>625</v>
      </c>
      <c r="E957" s="23">
        <v>953</v>
      </c>
      <c r="F957" s="24" t="s">
        <v>8219</v>
      </c>
      <c r="G957" s="9">
        <v>51</v>
      </c>
      <c r="H957" s="9"/>
      <c r="I957" s="9"/>
      <c r="K957" s="9"/>
      <c r="L957" s="25" t="s">
        <v>8221</v>
      </c>
      <c r="M957" s="9">
        <v>6</v>
      </c>
    </row>
    <row r="958" spans="1:13" x14ac:dyDescent="0.35">
      <c r="A958" s="23">
        <v>2031</v>
      </c>
      <c r="B958" s="9">
        <v>508</v>
      </c>
      <c r="C958" s="9">
        <v>508</v>
      </c>
      <c r="E958" s="23">
        <v>954</v>
      </c>
      <c r="F958" s="24" t="s">
        <v>8219</v>
      </c>
      <c r="G958" s="9">
        <v>52</v>
      </c>
      <c r="H958" s="9"/>
      <c r="I958" s="9"/>
      <c r="K958" s="9"/>
      <c r="L958" s="25" t="s">
        <v>8221</v>
      </c>
      <c r="M958" s="9">
        <v>6</v>
      </c>
    </row>
    <row r="959" spans="1:13" x14ac:dyDescent="0.35">
      <c r="A959" s="23">
        <v>2032</v>
      </c>
      <c r="B959" s="9">
        <v>531</v>
      </c>
      <c r="C959" s="9">
        <v>531</v>
      </c>
      <c r="E959" s="23">
        <v>955</v>
      </c>
      <c r="F959" s="24" t="s">
        <v>8219</v>
      </c>
      <c r="G959" s="9">
        <v>52</v>
      </c>
      <c r="H959" s="9"/>
      <c r="I959" s="9"/>
      <c r="K959" s="9"/>
      <c r="L959" s="25" t="s">
        <v>8221</v>
      </c>
      <c r="M959" s="9">
        <v>6</v>
      </c>
    </row>
    <row r="960" spans="1:13" x14ac:dyDescent="0.35">
      <c r="A960" s="23">
        <v>2033</v>
      </c>
      <c r="B960" s="9">
        <v>158</v>
      </c>
      <c r="C960" s="9">
        <v>158</v>
      </c>
      <c r="E960" s="23">
        <v>956</v>
      </c>
      <c r="F960" s="24" t="s">
        <v>8219</v>
      </c>
      <c r="G960" s="9">
        <v>52</v>
      </c>
      <c r="H960" s="9"/>
      <c r="I960" s="9"/>
      <c r="K960" s="9"/>
      <c r="L960" s="25" t="s">
        <v>8221</v>
      </c>
      <c r="M960" s="9">
        <v>6</v>
      </c>
    </row>
    <row r="961" spans="1:13" x14ac:dyDescent="0.35">
      <c r="A961" s="23">
        <v>2034</v>
      </c>
      <c r="B961" s="9">
        <v>508</v>
      </c>
      <c r="C961" s="9">
        <v>508</v>
      </c>
      <c r="E961" s="23">
        <v>957</v>
      </c>
      <c r="F961" s="24" t="s">
        <v>8219</v>
      </c>
      <c r="G961" s="9">
        <v>52</v>
      </c>
      <c r="H961" s="9"/>
      <c r="I961" s="9"/>
      <c r="K961" s="9"/>
      <c r="L961" s="25" t="s">
        <v>8221</v>
      </c>
      <c r="M961" s="9">
        <v>6</v>
      </c>
    </row>
    <row r="962" spans="1:13" x14ac:dyDescent="0.35">
      <c r="A962" s="23">
        <v>2035</v>
      </c>
      <c r="B962" s="9">
        <v>644</v>
      </c>
      <c r="C962" s="9">
        <v>644</v>
      </c>
      <c r="E962" s="23">
        <v>958</v>
      </c>
      <c r="F962" s="24" t="s">
        <v>8219</v>
      </c>
      <c r="G962" s="9">
        <v>52</v>
      </c>
      <c r="H962" s="9"/>
      <c r="I962" s="9"/>
      <c r="K962" s="9"/>
      <c r="L962" s="25" t="s">
        <v>8221</v>
      </c>
      <c r="M962" s="9">
        <v>6</v>
      </c>
    </row>
    <row r="963" spans="1:13" x14ac:dyDescent="0.35">
      <c r="A963" s="23">
        <v>2036</v>
      </c>
      <c r="B963" s="9">
        <v>848</v>
      </c>
      <c r="C963" s="9">
        <v>848</v>
      </c>
      <c r="E963" s="23">
        <v>959</v>
      </c>
      <c r="F963" s="24" t="s">
        <v>8219</v>
      </c>
      <c r="G963" s="9">
        <v>52</v>
      </c>
      <c r="H963" s="9"/>
      <c r="I963" s="9"/>
      <c r="K963" s="9"/>
      <c r="L963" s="25" t="s">
        <v>8221</v>
      </c>
      <c r="M963" s="9">
        <v>6</v>
      </c>
    </row>
    <row r="964" spans="1:13" x14ac:dyDescent="0.35">
      <c r="A964" s="23">
        <v>2037</v>
      </c>
      <c r="B964" s="9">
        <v>429</v>
      </c>
      <c r="C964" s="9">
        <v>429</v>
      </c>
      <c r="E964" s="23">
        <v>960</v>
      </c>
      <c r="F964" s="24" t="s">
        <v>8219</v>
      </c>
      <c r="G964" s="9">
        <v>52</v>
      </c>
      <c r="H964" s="9"/>
      <c r="I964" s="9"/>
      <c r="K964" s="9"/>
      <c r="L964" s="25" t="s">
        <v>8221</v>
      </c>
      <c r="M964" s="9">
        <v>6</v>
      </c>
    </row>
    <row r="965" spans="1:13" x14ac:dyDescent="0.35">
      <c r="A965" s="23">
        <v>2038</v>
      </c>
      <c r="B965" s="9">
        <v>204</v>
      </c>
      <c r="C965" s="9">
        <v>204</v>
      </c>
      <c r="E965" s="23">
        <v>961</v>
      </c>
      <c r="F965" s="24" t="s">
        <v>8219</v>
      </c>
      <c r="G965" s="9">
        <v>52</v>
      </c>
      <c r="H965" s="9"/>
      <c r="I965" s="9"/>
      <c r="K965" s="9"/>
      <c r="L965" s="25" t="s">
        <v>8221</v>
      </c>
      <c r="M965" s="9">
        <v>7</v>
      </c>
    </row>
    <row r="966" spans="1:13" x14ac:dyDescent="0.35">
      <c r="A966" s="23">
        <v>2039</v>
      </c>
      <c r="B966" s="9">
        <v>379</v>
      </c>
      <c r="C966" s="9">
        <v>379</v>
      </c>
      <c r="E966" s="23">
        <v>962</v>
      </c>
      <c r="F966" s="24" t="s">
        <v>8219</v>
      </c>
      <c r="G966" s="9">
        <v>52</v>
      </c>
      <c r="H966" s="9"/>
      <c r="I966" s="9"/>
      <c r="K966" s="9"/>
      <c r="L966" s="25" t="s">
        <v>8221</v>
      </c>
      <c r="M966" s="9">
        <v>7</v>
      </c>
    </row>
    <row r="967" spans="1:13" x14ac:dyDescent="0.35">
      <c r="A967" s="23">
        <v>2040</v>
      </c>
      <c r="B967" s="9">
        <v>271</v>
      </c>
      <c r="C967" s="9">
        <v>271</v>
      </c>
      <c r="E967" s="23">
        <v>963</v>
      </c>
      <c r="F967" s="24" t="s">
        <v>8219</v>
      </c>
      <c r="G967" s="9">
        <v>52</v>
      </c>
      <c r="H967" s="9"/>
      <c r="I967" s="9"/>
      <c r="K967" s="9"/>
      <c r="L967" s="25" t="s">
        <v>8221</v>
      </c>
      <c r="M967" s="9">
        <v>7</v>
      </c>
    </row>
    <row r="968" spans="1:13" x14ac:dyDescent="0.35">
      <c r="A968" s="23">
        <v>2041</v>
      </c>
      <c r="B968" s="9">
        <v>120</v>
      </c>
      <c r="C968" s="9">
        <v>120</v>
      </c>
      <c r="E968" s="23">
        <v>964</v>
      </c>
      <c r="F968" s="24" t="s">
        <v>8219</v>
      </c>
      <c r="G968" s="9">
        <v>52</v>
      </c>
      <c r="H968" s="9"/>
      <c r="I968" s="9"/>
      <c r="K968" s="9"/>
      <c r="L968" s="25" t="s">
        <v>8221</v>
      </c>
      <c r="M968" s="9">
        <v>7</v>
      </c>
    </row>
    <row r="969" spans="1:13" x14ac:dyDescent="0.35">
      <c r="A969" s="23">
        <v>2042</v>
      </c>
      <c r="B969" s="9">
        <v>140</v>
      </c>
      <c r="C969" s="9">
        <v>140</v>
      </c>
      <c r="E969" s="23">
        <v>965</v>
      </c>
      <c r="F969" s="24" t="s">
        <v>8219</v>
      </c>
      <c r="G969" s="9">
        <v>52</v>
      </c>
      <c r="H969" s="9"/>
      <c r="I969" s="9"/>
      <c r="K969" s="9"/>
      <c r="L969" s="25" t="s">
        <v>8221</v>
      </c>
      <c r="M969" s="9">
        <v>7</v>
      </c>
    </row>
    <row r="970" spans="1:13" x14ac:dyDescent="0.35">
      <c r="A970" s="23">
        <v>2043</v>
      </c>
      <c r="B970" s="9">
        <v>193</v>
      </c>
      <c r="C970" s="9">
        <v>193</v>
      </c>
      <c r="E970" s="23">
        <v>966</v>
      </c>
      <c r="F970" s="24" t="s">
        <v>8219</v>
      </c>
      <c r="G970" s="9">
        <v>52</v>
      </c>
      <c r="H970" s="9"/>
      <c r="I970" s="9"/>
      <c r="K970" s="9"/>
      <c r="L970" s="25" t="s">
        <v>8221</v>
      </c>
      <c r="M970" s="9">
        <v>7</v>
      </c>
    </row>
    <row r="971" spans="1:13" x14ac:dyDescent="0.35">
      <c r="A971" s="23">
        <v>2044</v>
      </c>
      <c r="B971" s="9">
        <v>180</v>
      </c>
      <c r="C971" s="9">
        <v>180</v>
      </c>
      <c r="E971" s="23">
        <v>967</v>
      </c>
      <c r="F971" s="24" t="s">
        <v>8219</v>
      </c>
      <c r="G971" s="9">
        <v>52</v>
      </c>
      <c r="H971" s="9"/>
      <c r="I971" s="9"/>
      <c r="K971" s="9"/>
      <c r="L971" s="25" t="s">
        <v>8221</v>
      </c>
      <c r="M971" s="9">
        <v>7</v>
      </c>
    </row>
    <row r="972" spans="1:13" x14ac:dyDescent="0.35">
      <c r="A972" s="23">
        <v>2045</v>
      </c>
      <c r="B972" s="9">
        <v>263</v>
      </c>
      <c r="C972" s="9">
        <v>263</v>
      </c>
      <c r="E972" s="23">
        <v>968</v>
      </c>
      <c r="F972" s="24" t="s">
        <v>8219</v>
      </c>
      <c r="G972" s="9">
        <v>52</v>
      </c>
      <c r="H972" s="9"/>
      <c r="I972" s="9"/>
      <c r="K972" s="9"/>
      <c r="L972" s="25" t="s">
        <v>8221</v>
      </c>
      <c r="M972" s="9">
        <v>7</v>
      </c>
    </row>
    <row r="973" spans="1:13" x14ac:dyDescent="0.35">
      <c r="A973" s="23">
        <v>2046</v>
      </c>
      <c r="B973" s="9">
        <v>217</v>
      </c>
      <c r="C973" s="9">
        <v>217</v>
      </c>
      <c r="E973" s="23">
        <v>969</v>
      </c>
      <c r="F973" s="24" t="s">
        <v>8219</v>
      </c>
      <c r="G973" s="9">
        <v>52</v>
      </c>
      <c r="H973" s="9"/>
      <c r="I973" s="9"/>
      <c r="K973" s="9"/>
      <c r="L973" s="25" t="s">
        <v>8221</v>
      </c>
      <c r="M973" s="9">
        <v>7</v>
      </c>
    </row>
    <row r="974" spans="1:13" x14ac:dyDescent="0.35">
      <c r="A974" s="23">
        <v>2047</v>
      </c>
      <c r="B974" s="9">
        <v>443</v>
      </c>
      <c r="C974" s="9">
        <v>443</v>
      </c>
      <c r="E974" s="23">
        <v>970</v>
      </c>
      <c r="F974" s="24" t="s">
        <v>8219</v>
      </c>
      <c r="G974" s="9">
        <v>52</v>
      </c>
      <c r="H974" s="9"/>
      <c r="I974" s="9"/>
      <c r="K974" s="9"/>
      <c r="L974" s="25" t="s">
        <v>8221</v>
      </c>
      <c r="M974" s="9">
        <v>7</v>
      </c>
    </row>
    <row r="975" spans="1:13" x14ac:dyDescent="0.35">
      <c r="A975" s="23">
        <v>2048</v>
      </c>
      <c r="B975" s="9">
        <v>1373</v>
      </c>
      <c r="C975" s="9">
        <v>1373</v>
      </c>
      <c r="E975" s="23">
        <v>971</v>
      </c>
      <c r="F975" s="24" t="s">
        <v>8219</v>
      </c>
      <c r="G975" s="9">
        <v>52</v>
      </c>
      <c r="H975" s="9"/>
      <c r="I975" s="9"/>
      <c r="K975" s="9"/>
      <c r="L975" s="25" t="s">
        <v>8221</v>
      </c>
      <c r="M975" s="9">
        <v>7</v>
      </c>
    </row>
    <row r="976" spans="1:13" x14ac:dyDescent="0.35">
      <c r="A976" s="23">
        <v>2049</v>
      </c>
      <c r="B976" s="9">
        <v>742</v>
      </c>
      <c r="C976" s="9">
        <v>742</v>
      </c>
      <c r="E976" s="23">
        <v>972</v>
      </c>
      <c r="F976" s="24" t="s">
        <v>8219</v>
      </c>
      <c r="G976" s="9">
        <v>52</v>
      </c>
      <c r="H976" s="9"/>
      <c r="I976" s="9"/>
      <c r="K976" s="9"/>
      <c r="L976" s="25" t="s">
        <v>8221</v>
      </c>
      <c r="M976" s="9">
        <v>7</v>
      </c>
    </row>
    <row r="977" spans="1:13" x14ac:dyDescent="0.35">
      <c r="A977" s="23">
        <v>2050</v>
      </c>
      <c r="B977" s="9">
        <v>170</v>
      </c>
      <c r="C977" s="9">
        <v>170</v>
      </c>
      <c r="E977" s="23">
        <v>973</v>
      </c>
      <c r="F977" s="24" t="s">
        <v>8219</v>
      </c>
      <c r="G977" s="9">
        <v>53</v>
      </c>
      <c r="H977" s="9"/>
      <c r="I977" s="9"/>
      <c r="K977" s="9"/>
      <c r="L977" s="25" t="s">
        <v>8221</v>
      </c>
      <c r="M977" s="9">
        <v>7</v>
      </c>
    </row>
    <row r="978" spans="1:13" x14ac:dyDescent="0.35">
      <c r="A978" s="23">
        <v>2051</v>
      </c>
      <c r="B978" s="9">
        <v>242</v>
      </c>
      <c r="C978" s="9">
        <v>242</v>
      </c>
      <c r="E978" s="23">
        <v>974</v>
      </c>
      <c r="F978" s="24" t="s">
        <v>8219</v>
      </c>
      <c r="G978" s="9">
        <v>53</v>
      </c>
      <c r="H978" s="9"/>
      <c r="I978" s="9"/>
      <c r="K978" s="9"/>
      <c r="L978" s="25" t="s">
        <v>8221</v>
      </c>
      <c r="M978" s="9">
        <v>7</v>
      </c>
    </row>
    <row r="979" spans="1:13" x14ac:dyDescent="0.35">
      <c r="A979" s="23">
        <v>2052</v>
      </c>
      <c r="B979" s="9">
        <v>541</v>
      </c>
      <c r="C979" s="9">
        <v>541</v>
      </c>
      <c r="E979" s="23">
        <v>975</v>
      </c>
      <c r="F979" s="24" t="s">
        <v>8219</v>
      </c>
      <c r="G979" s="9">
        <v>53</v>
      </c>
      <c r="H979" s="9"/>
      <c r="I979" s="9"/>
      <c r="K979" s="9"/>
      <c r="L979" s="25" t="s">
        <v>8221</v>
      </c>
      <c r="M979" s="9">
        <v>7</v>
      </c>
    </row>
    <row r="980" spans="1:13" x14ac:dyDescent="0.35">
      <c r="A980" s="23">
        <v>2053</v>
      </c>
      <c r="B980" s="9">
        <v>121</v>
      </c>
      <c r="C980" s="9">
        <v>121</v>
      </c>
      <c r="E980" s="23">
        <v>976</v>
      </c>
      <c r="F980" s="24" t="s">
        <v>8219</v>
      </c>
      <c r="G980" s="9">
        <v>53</v>
      </c>
      <c r="H980" s="9"/>
      <c r="I980" s="9"/>
      <c r="K980" s="9"/>
      <c r="L980" s="25" t="s">
        <v>8221</v>
      </c>
      <c r="M980" s="9">
        <v>7</v>
      </c>
    </row>
    <row r="981" spans="1:13" x14ac:dyDescent="0.35">
      <c r="A981" s="23">
        <v>2054</v>
      </c>
      <c r="B981" s="9">
        <v>621</v>
      </c>
      <c r="C981" s="9">
        <v>621</v>
      </c>
      <c r="E981" s="23">
        <v>977</v>
      </c>
      <c r="F981" s="24" t="s">
        <v>8219</v>
      </c>
      <c r="G981" s="9">
        <v>53</v>
      </c>
      <c r="H981" s="9"/>
      <c r="I981" s="9"/>
      <c r="K981" s="9"/>
      <c r="L981" s="25" t="s">
        <v>8221</v>
      </c>
      <c r="M981" s="9">
        <v>7</v>
      </c>
    </row>
    <row r="982" spans="1:13" x14ac:dyDescent="0.35">
      <c r="A982" s="23">
        <v>2055</v>
      </c>
      <c r="B982" s="9">
        <v>101</v>
      </c>
      <c r="C982" s="9">
        <v>101</v>
      </c>
      <c r="E982" s="23">
        <v>978</v>
      </c>
      <c r="F982" s="24" t="s">
        <v>8219</v>
      </c>
      <c r="G982" s="9">
        <v>53</v>
      </c>
      <c r="H982" s="9"/>
      <c r="I982" s="9"/>
      <c r="K982" s="9"/>
      <c r="L982" s="25" t="s">
        <v>8221</v>
      </c>
      <c r="M982" s="9">
        <v>7</v>
      </c>
    </row>
    <row r="983" spans="1:13" x14ac:dyDescent="0.35">
      <c r="A983" s="23">
        <v>2056</v>
      </c>
      <c r="B983" s="9">
        <v>554</v>
      </c>
      <c r="C983" s="9">
        <v>554</v>
      </c>
      <c r="E983" s="23">
        <v>979</v>
      </c>
      <c r="F983" s="24" t="s">
        <v>8219</v>
      </c>
      <c r="G983" s="9">
        <v>53</v>
      </c>
      <c r="H983" s="9"/>
      <c r="I983" s="9"/>
      <c r="K983" s="9"/>
      <c r="L983" s="25" t="s">
        <v>8221</v>
      </c>
      <c r="M983" s="9">
        <v>7</v>
      </c>
    </row>
    <row r="984" spans="1:13" x14ac:dyDescent="0.35">
      <c r="A984" s="23">
        <v>2057</v>
      </c>
      <c r="B984" s="9">
        <v>666</v>
      </c>
      <c r="C984" s="9">
        <v>666</v>
      </c>
      <c r="E984" s="23">
        <v>980</v>
      </c>
      <c r="F984" s="24" t="s">
        <v>8219</v>
      </c>
      <c r="G984" s="9">
        <v>54</v>
      </c>
      <c r="H984" s="9"/>
      <c r="I984" s="9"/>
      <c r="K984" s="9"/>
      <c r="L984" s="25" t="s">
        <v>8221</v>
      </c>
      <c r="M984" s="9">
        <v>7</v>
      </c>
    </row>
    <row r="985" spans="1:13" x14ac:dyDescent="0.35">
      <c r="A985" s="23">
        <v>2058</v>
      </c>
      <c r="B985" s="9">
        <v>410</v>
      </c>
      <c r="C985" s="9">
        <v>410</v>
      </c>
      <c r="E985" s="23">
        <v>981</v>
      </c>
      <c r="F985" s="24" t="s">
        <v>8219</v>
      </c>
      <c r="G985" s="9">
        <v>54</v>
      </c>
      <c r="H985" s="9"/>
      <c r="I985" s="9"/>
      <c r="K985" s="9"/>
      <c r="L985" s="25" t="s">
        <v>8221</v>
      </c>
      <c r="M985" s="9">
        <v>7</v>
      </c>
    </row>
    <row r="986" spans="1:13" x14ac:dyDescent="0.35">
      <c r="A986" s="23">
        <v>2059</v>
      </c>
      <c r="B986" s="9">
        <v>375</v>
      </c>
      <c r="C986" s="9">
        <v>375</v>
      </c>
      <c r="E986" s="23">
        <v>982</v>
      </c>
      <c r="F986" s="24" t="s">
        <v>8219</v>
      </c>
      <c r="G986" s="9">
        <v>54</v>
      </c>
      <c r="H986" s="9"/>
      <c r="I986" s="9"/>
      <c r="K986" s="9"/>
      <c r="L986" s="25" t="s">
        <v>8221</v>
      </c>
      <c r="M986" s="9">
        <v>7</v>
      </c>
    </row>
    <row r="987" spans="1:13" x14ac:dyDescent="0.35">
      <c r="A987" s="23">
        <v>2060</v>
      </c>
      <c r="B987" s="9">
        <v>1364</v>
      </c>
      <c r="C987" s="9">
        <v>1364</v>
      </c>
      <c r="E987" s="23">
        <v>983</v>
      </c>
      <c r="F987" s="24" t="s">
        <v>8219</v>
      </c>
      <c r="G987" s="9">
        <v>54</v>
      </c>
      <c r="H987" s="9"/>
      <c r="I987" s="9"/>
      <c r="K987" s="9"/>
      <c r="L987" s="25" t="s">
        <v>8221</v>
      </c>
      <c r="M987" s="9">
        <v>7</v>
      </c>
    </row>
    <row r="988" spans="1:13" x14ac:dyDescent="0.35">
      <c r="A988" s="23">
        <v>2061</v>
      </c>
      <c r="B988" s="9">
        <v>35</v>
      </c>
      <c r="C988" s="9">
        <v>35</v>
      </c>
      <c r="E988" s="23">
        <v>984</v>
      </c>
      <c r="F988" s="24" t="s">
        <v>8219</v>
      </c>
      <c r="G988" s="9">
        <v>54</v>
      </c>
      <c r="H988" s="9"/>
      <c r="I988" s="9"/>
      <c r="K988" s="9"/>
      <c r="L988" s="25" t="s">
        <v>8221</v>
      </c>
      <c r="M988" s="9">
        <v>7</v>
      </c>
    </row>
    <row r="989" spans="1:13" x14ac:dyDescent="0.35">
      <c r="A989" s="23">
        <v>2062</v>
      </c>
      <c r="B989" s="9">
        <v>203</v>
      </c>
      <c r="C989" s="9">
        <v>203</v>
      </c>
      <c r="E989" s="23">
        <v>985</v>
      </c>
      <c r="F989" s="24" t="s">
        <v>8219</v>
      </c>
      <c r="G989" s="9">
        <v>54</v>
      </c>
      <c r="H989" s="9"/>
      <c r="I989" s="9"/>
      <c r="K989" s="9"/>
      <c r="L989" s="25" t="s">
        <v>8221</v>
      </c>
      <c r="M989" s="9">
        <v>7</v>
      </c>
    </row>
    <row r="990" spans="1:13" x14ac:dyDescent="0.35">
      <c r="A990" s="23">
        <v>2063</v>
      </c>
      <c r="B990" s="9">
        <v>49</v>
      </c>
      <c r="C990" s="9">
        <v>49</v>
      </c>
      <c r="E990" s="23">
        <v>986</v>
      </c>
      <c r="F990" s="24" t="s">
        <v>8219</v>
      </c>
      <c r="G990" s="9">
        <v>54</v>
      </c>
      <c r="H990" s="9"/>
      <c r="I990" s="9"/>
      <c r="K990" s="9"/>
      <c r="L990" s="25" t="s">
        <v>8221</v>
      </c>
      <c r="M990" s="9">
        <v>7</v>
      </c>
    </row>
    <row r="991" spans="1:13" x14ac:dyDescent="0.35">
      <c r="A991" s="23">
        <v>2064</v>
      </c>
      <c r="B991" s="9">
        <v>5812</v>
      </c>
      <c r="C991" s="9">
        <v>5812</v>
      </c>
      <c r="E991" s="23">
        <v>987</v>
      </c>
      <c r="F991" s="24" t="s">
        <v>8219</v>
      </c>
      <c r="G991" s="9">
        <v>54</v>
      </c>
      <c r="H991" s="9"/>
      <c r="I991" s="9"/>
      <c r="K991" s="9"/>
      <c r="L991" s="25" t="s">
        <v>8221</v>
      </c>
      <c r="M991" s="9">
        <v>7</v>
      </c>
    </row>
    <row r="992" spans="1:13" x14ac:dyDescent="0.35">
      <c r="A992" s="23">
        <v>2065</v>
      </c>
      <c r="B992" s="9">
        <v>1556</v>
      </c>
      <c r="C992" s="9">
        <v>1556</v>
      </c>
      <c r="E992" s="23">
        <v>988</v>
      </c>
      <c r="F992" s="24" t="s">
        <v>8219</v>
      </c>
      <c r="G992" s="9">
        <v>54</v>
      </c>
      <c r="H992" s="9"/>
      <c r="I992" s="9"/>
      <c r="K992" s="9"/>
      <c r="L992" s="25" t="s">
        <v>8221</v>
      </c>
      <c r="M992" s="9">
        <v>7</v>
      </c>
    </row>
    <row r="993" spans="1:13" x14ac:dyDescent="0.35">
      <c r="A993" s="23">
        <v>2066</v>
      </c>
      <c r="B993" s="9">
        <v>65</v>
      </c>
      <c r="C993" s="9">
        <v>65</v>
      </c>
      <c r="E993" s="23">
        <v>989</v>
      </c>
      <c r="F993" s="24" t="s">
        <v>8219</v>
      </c>
      <c r="G993" s="9">
        <v>54</v>
      </c>
      <c r="H993" s="9"/>
      <c r="I993" s="9"/>
      <c r="K993" s="9"/>
      <c r="L993" s="25" t="s">
        <v>8221</v>
      </c>
      <c r="M993" s="9">
        <v>7</v>
      </c>
    </row>
    <row r="994" spans="1:13" x14ac:dyDescent="0.35">
      <c r="A994" s="23">
        <v>2067</v>
      </c>
      <c r="B994" s="9">
        <v>10</v>
      </c>
      <c r="C994" s="9">
        <v>10</v>
      </c>
      <c r="E994" s="23">
        <v>990</v>
      </c>
      <c r="F994" s="24" t="s">
        <v>8219</v>
      </c>
      <c r="G994" s="9">
        <v>54</v>
      </c>
      <c r="H994" s="9"/>
      <c r="I994" s="9"/>
      <c r="K994" s="9"/>
      <c r="L994" s="25" t="s">
        <v>8221</v>
      </c>
      <c r="M994" s="9">
        <v>7</v>
      </c>
    </row>
    <row r="995" spans="1:13" x14ac:dyDescent="0.35">
      <c r="A995" s="23">
        <v>2068</v>
      </c>
      <c r="B995" s="9">
        <v>76</v>
      </c>
      <c r="C995" s="9">
        <v>76</v>
      </c>
      <c r="E995" s="23">
        <v>991</v>
      </c>
      <c r="F995" s="24" t="s">
        <v>8219</v>
      </c>
      <c r="G995" s="9">
        <v>54</v>
      </c>
      <c r="H995" s="9"/>
      <c r="I995" s="9"/>
      <c r="K995" s="9"/>
      <c r="L995" s="25" t="s">
        <v>8221</v>
      </c>
      <c r="M995" s="9">
        <v>7</v>
      </c>
    </row>
    <row r="996" spans="1:13" x14ac:dyDescent="0.35">
      <c r="A996" s="23">
        <v>2069</v>
      </c>
      <c r="B996" s="9">
        <v>263</v>
      </c>
      <c r="C996" s="9">
        <v>263</v>
      </c>
      <c r="E996" s="23">
        <v>992</v>
      </c>
      <c r="F996" s="24" t="s">
        <v>8219</v>
      </c>
      <c r="G996" s="9">
        <v>55</v>
      </c>
      <c r="H996" s="9"/>
      <c r="I996" s="9"/>
      <c r="K996" s="9"/>
      <c r="L996" s="25" t="s">
        <v>8221</v>
      </c>
      <c r="M996" s="9">
        <v>7</v>
      </c>
    </row>
    <row r="997" spans="1:13" x14ac:dyDescent="0.35">
      <c r="A997" s="23">
        <v>2070</v>
      </c>
      <c r="B997" s="9">
        <v>1530</v>
      </c>
      <c r="C997" s="9">
        <v>1530</v>
      </c>
      <c r="E997" s="23">
        <v>993</v>
      </c>
      <c r="F997" s="24" t="s">
        <v>8219</v>
      </c>
      <c r="G997" s="9">
        <v>55</v>
      </c>
      <c r="H997" s="9"/>
      <c r="I997" s="9"/>
      <c r="K997" s="9"/>
      <c r="L997" s="25" t="s">
        <v>8221</v>
      </c>
      <c r="M997" s="9">
        <v>7</v>
      </c>
    </row>
    <row r="998" spans="1:13" x14ac:dyDescent="0.35">
      <c r="A998" s="23">
        <v>2071</v>
      </c>
      <c r="B998" s="9">
        <v>278</v>
      </c>
      <c r="C998" s="9">
        <v>278</v>
      </c>
      <c r="E998" s="23">
        <v>994</v>
      </c>
      <c r="F998" s="24" t="s">
        <v>8219</v>
      </c>
      <c r="G998" s="9">
        <v>55</v>
      </c>
      <c r="H998" s="9"/>
      <c r="I998" s="9"/>
      <c r="K998" s="9"/>
      <c r="L998" s="25" t="s">
        <v>8221</v>
      </c>
      <c r="M998" s="9">
        <v>7</v>
      </c>
    </row>
    <row r="999" spans="1:13" x14ac:dyDescent="0.35">
      <c r="A999" s="23">
        <v>2072</v>
      </c>
      <c r="B999" s="9">
        <v>350</v>
      </c>
      <c r="C999" s="9">
        <v>350</v>
      </c>
      <c r="E999" s="23">
        <v>995</v>
      </c>
      <c r="F999" s="24" t="s">
        <v>8219</v>
      </c>
      <c r="G999" s="9">
        <v>55</v>
      </c>
      <c r="H999" s="9"/>
      <c r="I999" s="9"/>
      <c r="K999" s="9"/>
      <c r="L999" s="25" t="s">
        <v>8221</v>
      </c>
      <c r="M999" s="9">
        <v>7</v>
      </c>
    </row>
    <row r="1000" spans="1:13" x14ac:dyDescent="0.35">
      <c r="A1000" s="23">
        <v>2073</v>
      </c>
      <c r="B1000" s="9">
        <v>470</v>
      </c>
      <c r="C1000" s="9">
        <v>470</v>
      </c>
      <c r="E1000" s="23">
        <v>996</v>
      </c>
      <c r="F1000" s="24" t="s">
        <v>8219</v>
      </c>
      <c r="G1000" s="9">
        <v>55</v>
      </c>
      <c r="H1000" s="9"/>
      <c r="I1000" s="9"/>
      <c r="K1000" s="9"/>
      <c r="L1000" s="25" t="s">
        <v>8221</v>
      </c>
      <c r="M1000" s="9">
        <v>7</v>
      </c>
    </row>
    <row r="1001" spans="1:13" x14ac:dyDescent="0.35">
      <c r="A1001" s="23">
        <v>2074</v>
      </c>
      <c r="B1001" s="9">
        <v>3</v>
      </c>
      <c r="C1001" s="9">
        <v>3</v>
      </c>
      <c r="E1001" s="23">
        <v>997</v>
      </c>
      <c r="F1001" s="24" t="s">
        <v>8219</v>
      </c>
      <c r="G1001" s="9">
        <v>55</v>
      </c>
      <c r="H1001" s="9"/>
      <c r="I1001" s="9"/>
      <c r="K1001" s="9"/>
      <c r="L1001" s="25" t="s">
        <v>8221</v>
      </c>
      <c r="M1001" s="9">
        <v>7</v>
      </c>
    </row>
    <row r="1002" spans="1:13" x14ac:dyDescent="0.35">
      <c r="A1002" s="23">
        <v>2075</v>
      </c>
      <c r="B1002" s="9">
        <v>8200</v>
      </c>
      <c r="C1002" s="9">
        <v>8200</v>
      </c>
      <c r="E1002" s="23">
        <v>998</v>
      </c>
      <c r="F1002" s="24" t="s">
        <v>8219</v>
      </c>
      <c r="G1002" s="9">
        <v>55</v>
      </c>
      <c r="H1002" s="9"/>
      <c r="I1002" s="9"/>
      <c r="K1002" s="9"/>
      <c r="L1002" s="25" t="s">
        <v>8221</v>
      </c>
      <c r="M1002" s="9">
        <v>7</v>
      </c>
    </row>
    <row r="1003" spans="1:13" x14ac:dyDescent="0.35">
      <c r="A1003" s="23">
        <v>2076</v>
      </c>
      <c r="B1003" s="9">
        <v>8359</v>
      </c>
      <c r="C1003" s="9">
        <v>8359</v>
      </c>
      <c r="E1003" s="23">
        <v>999</v>
      </c>
      <c r="F1003" s="24" t="s">
        <v>8219</v>
      </c>
      <c r="G1003" s="9">
        <v>55</v>
      </c>
      <c r="H1003" s="9"/>
      <c r="I1003" s="9"/>
      <c r="K1003" s="9"/>
      <c r="L1003" s="25" t="s">
        <v>8221</v>
      </c>
      <c r="M1003" s="9">
        <v>7</v>
      </c>
    </row>
    <row r="1004" spans="1:13" x14ac:dyDescent="0.35">
      <c r="A1004" s="23">
        <v>2077</v>
      </c>
      <c r="B1004" s="9">
        <v>188</v>
      </c>
      <c r="C1004" s="9">
        <v>188</v>
      </c>
      <c r="E1004" s="23">
        <v>1000</v>
      </c>
      <c r="F1004" s="24" t="s">
        <v>8219</v>
      </c>
      <c r="G1004" s="9">
        <v>55</v>
      </c>
      <c r="H1004" s="9"/>
      <c r="I1004" s="9"/>
      <c r="K1004" s="9"/>
      <c r="L1004" s="25" t="s">
        <v>8221</v>
      </c>
      <c r="M1004" s="9">
        <v>7</v>
      </c>
    </row>
    <row r="1005" spans="1:13" x14ac:dyDescent="0.35">
      <c r="A1005" s="23">
        <v>2078</v>
      </c>
      <c r="B1005" s="9">
        <v>48</v>
      </c>
      <c r="C1005" s="9">
        <v>48</v>
      </c>
      <c r="E1005" s="23">
        <v>1001</v>
      </c>
      <c r="F1005" s="24" t="s">
        <v>8219</v>
      </c>
      <c r="G1005" s="9">
        <v>55</v>
      </c>
      <c r="H1005" s="9"/>
      <c r="I1005" s="9"/>
      <c r="K1005" s="9"/>
      <c r="L1005" s="25" t="s">
        <v>8221</v>
      </c>
      <c r="M1005" s="9">
        <v>7</v>
      </c>
    </row>
    <row r="1006" spans="1:13" x14ac:dyDescent="0.35">
      <c r="A1006" s="23">
        <v>2079</v>
      </c>
      <c r="B1006" s="9">
        <v>607</v>
      </c>
      <c r="C1006" s="9">
        <v>607</v>
      </c>
      <c r="E1006" s="23">
        <v>1002</v>
      </c>
      <c r="F1006" s="24" t="s">
        <v>8219</v>
      </c>
      <c r="G1006" s="9">
        <v>55</v>
      </c>
      <c r="H1006" s="9"/>
      <c r="I1006" s="9"/>
      <c r="K1006" s="9"/>
      <c r="L1006" s="25" t="s">
        <v>8221</v>
      </c>
      <c r="M1006" s="9">
        <v>7</v>
      </c>
    </row>
    <row r="1007" spans="1:13" x14ac:dyDescent="0.35">
      <c r="A1007" s="23">
        <v>2080</v>
      </c>
      <c r="B1007" s="9">
        <v>50</v>
      </c>
      <c r="C1007" s="9">
        <v>50</v>
      </c>
      <c r="E1007" s="23">
        <v>1003</v>
      </c>
      <c r="F1007" s="24" t="s">
        <v>8219</v>
      </c>
      <c r="G1007" s="9">
        <v>55</v>
      </c>
      <c r="H1007" s="9"/>
      <c r="I1007" s="9"/>
      <c r="K1007" s="9"/>
      <c r="L1007" s="25" t="s">
        <v>8221</v>
      </c>
      <c r="M1007" s="9">
        <v>7</v>
      </c>
    </row>
    <row r="1008" spans="1:13" x14ac:dyDescent="0.35">
      <c r="A1008" s="23">
        <v>2081</v>
      </c>
      <c r="B1008" s="9">
        <v>55</v>
      </c>
      <c r="C1008" s="9">
        <v>55</v>
      </c>
      <c r="E1008" s="23">
        <v>1004</v>
      </c>
      <c r="F1008" s="24" t="s">
        <v>8219</v>
      </c>
      <c r="G1008" s="9">
        <v>55</v>
      </c>
      <c r="H1008" s="9"/>
      <c r="I1008" s="9"/>
      <c r="K1008" s="9"/>
      <c r="L1008" s="25" t="s">
        <v>8221</v>
      </c>
      <c r="M1008" s="9">
        <v>7</v>
      </c>
    </row>
    <row r="1009" spans="1:13" x14ac:dyDescent="0.35">
      <c r="A1009" s="23">
        <v>2082</v>
      </c>
      <c r="B1009" s="9">
        <v>38</v>
      </c>
      <c r="C1009" s="9">
        <v>38</v>
      </c>
      <c r="E1009" s="23">
        <v>1005</v>
      </c>
      <c r="F1009" s="24" t="s">
        <v>8219</v>
      </c>
      <c r="G1009" s="9">
        <v>55</v>
      </c>
      <c r="H1009" s="9"/>
      <c r="I1009" s="9"/>
      <c r="K1009" s="9"/>
      <c r="L1009" s="25" t="s">
        <v>8221</v>
      </c>
      <c r="M1009" s="9">
        <v>7</v>
      </c>
    </row>
    <row r="1010" spans="1:13" x14ac:dyDescent="0.35">
      <c r="A1010" s="23">
        <v>2083</v>
      </c>
      <c r="B1010" s="9">
        <v>25</v>
      </c>
      <c r="C1010" s="9">
        <v>25</v>
      </c>
      <c r="E1010" s="23">
        <v>1006</v>
      </c>
      <c r="F1010" s="24" t="s">
        <v>8219</v>
      </c>
      <c r="G1010" s="9">
        <v>56</v>
      </c>
      <c r="H1010" s="9"/>
      <c r="I1010" s="9"/>
      <c r="K1010" s="9"/>
      <c r="L1010" s="25" t="s">
        <v>8221</v>
      </c>
      <c r="M1010" s="9">
        <v>7</v>
      </c>
    </row>
    <row r="1011" spans="1:13" x14ac:dyDescent="0.35">
      <c r="A1011" s="23">
        <v>2084</v>
      </c>
      <c r="B1011" s="9">
        <v>46</v>
      </c>
      <c r="C1011" s="9">
        <v>46</v>
      </c>
      <c r="E1011" s="23">
        <v>1007</v>
      </c>
      <c r="F1011" s="24" t="s">
        <v>8219</v>
      </c>
      <c r="G1011" s="9">
        <v>56</v>
      </c>
      <c r="H1011" s="9"/>
      <c r="I1011" s="9"/>
      <c r="K1011" s="9"/>
      <c r="L1011" s="25" t="s">
        <v>8221</v>
      </c>
      <c r="M1011" s="9">
        <v>7</v>
      </c>
    </row>
    <row r="1012" spans="1:13" x14ac:dyDescent="0.35">
      <c r="A1012" s="23">
        <v>2085</v>
      </c>
      <c r="B1012" s="9">
        <v>83</v>
      </c>
      <c r="C1012" s="9">
        <v>83</v>
      </c>
      <c r="E1012" s="23">
        <v>1008</v>
      </c>
      <c r="F1012" s="24" t="s">
        <v>8219</v>
      </c>
      <c r="G1012" s="9">
        <v>56</v>
      </c>
      <c r="H1012" s="9"/>
      <c r="I1012" s="9"/>
      <c r="K1012" s="9"/>
      <c r="L1012" s="25" t="s">
        <v>8221</v>
      </c>
      <c r="M1012" s="9">
        <v>8</v>
      </c>
    </row>
    <row r="1013" spans="1:13" x14ac:dyDescent="0.35">
      <c r="A1013" s="23">
        <v>2086</v>
      </c>
      <c r="B1013" s="9">
        <v>35</v>
      </c>
      <c r="C1013" s="9">
        <v>35</v>
      </c>
      <c r="E1013" s="23">
        <v>1009</v>
      </c>
      <c r="F1013" s="24" t="s">
        <v>8219</v>
      </c>
      <c r="G1013" s="9">
        <v>56</v>
      </c>
      <c r="H1013" s="9"/>
      <c r="I1013" s="9"/>
      <c r="K1013" s="9"/>
      <c r="L1013" s="25" t="s">
        <v>8221</v>
      </c>
      <c r="M1013" s="9">
        <v>8</v>
      </c>
    </row>
    <row r="1014" spans="1:13" x14ac:dyDescent="0.35">
      <c r="A1014" s="23">
        <v>2087</v>
      </c>
      <c r="B1014" s="9">
        <v>25</v>
      </c>
      <c r="C1014" s="9">
        <v>25</v>
      </c>
      <c r="E1014" s="23">
        <v>1010</v>
      </c>
      <c r="F1014" s="24" t="s">
        <v>8219</v>
      </c>
      <c r="G1014" s="9">
        <v>56</v>
      </c>
      <c r="H1014" s="9"/>
      <c r="I1014" s="9"/>
      <c r="K1014" s="9"/>
      <c r="L1014" s="25" t="s">
        <v>8221</v>
      </c>
      <c r="M1014" s="9">
        <v>8</v>
      </c>
    </row>
    <row r="1015" spans="1:13" x14ac:dyDescent="0.35">
      <c r="A1015" s="23">
        <v>2088</v>
      </c>
      <c r="B1015" s="9">
        <v>75</v>
      </c>
      <c r="C1015" s="9">
        <v>75</v>
      </c>
      <c r="E1015" s="23">
        <v>1011</v>
      </c>
      <c r="F1015" s="24" t="s">
        <v>8219</v>
      </c>
      <c r="G1015" s="9">
        <v>56</v>
      </c>
      <c r="H1015" s="9"/>
      <c r="I1015" s="9"/>
      <c r="K1015" s="9"/>
      <c r="L1015" s="25" t="s">
        <v>8221</v>
      </c>
      <c r="M1015" s="9">
        <v>8</v>
      </c>
    </row>
    <row r="1016" spans="1:13" x14ac:dyDescent="0.35">
      <c r="A1016" s="23">
        <v>2089</v>
      </c>
      <c r="B1016" s="9">
        <v>62</v>
      </c>
      <c r="C1016" s="9">
        <v>62</v>
      </c>
      <c r="E1016" s="23">
        <v>1012</v>
      </c>
      <c r="F1016" s="24" t="s">
        <v>8219</v>
      </c>
      <c r="G1016" s="9">
        <v>56</v>
      </c>
      <c r="H1016" s="9"/>
      <c r="I1016" s="9"/>
      <c r="K1016" s="9"/>
      <c r="L1016" s="25" t="s">
        <v>8221</v>
      </c>
      <c r="M1016" s="9">
        <v>8</v>
      </c>
    </row>
    <row r="1017" spans="1:13" x14ac:dyDescent="0.35">
      <c r="A1017" s="23">
        <v>2090</v>
      </c>
      <c r="B1017" s="9">
        <v>160</v>
      </c>
      <c r="C1017" s="9">
        <v>160</v>
      </c>
      <c r="E1017" s="23">
        <v>1013</v>
      </c>
      <c r="F1017" s="24" t="s">
        <v>8219</v>
      </c>
      <c r="G1017" s="9">
        <v>56</v>
      </c>
      <c r="H1017" s="9"/>
      <c r="I1017" s="9"/>
      <c r="K1017" s="9"/>
      <c r="L1017" s="25" t="s">
        <v>8221</v>
      </c>
      <c r="M1017" s="9">
        <v>8</v>
      </c>
    </row>
    <row r="1018" spans="1:13" x14ac:dyDescent="0.35">
      <c r="A1018" s="23">
        <v>2091</v>
      </c>
      <c r="B1018" s="9">
        <v>246</v>
      </c>
      <c r="C1018" s="9">
        <v>246</v>
      </c>
      <c r="E1018" s="23">
        <v>1014</v>
      </c>
      <c r="F1018" s="24" t="s">
        <v>8219</v>
      </c>
      <c r="G1018" s="9">
        <v>56</v>
      </c>
      <c r="H1018" s="9"/>
      <c r="I1018" s="9"/>
      <c r="K1018" s="9"/>
      <c r="L1018" s="25" t="s">
        <v>8221</v>
      </c>
      <c r="M1018" s="9">
        <v>8</v>
      </c>
    </row>
    <row r="1019" spans="1:13" x14ac:dyDescent="0.35">
      <c r="A1019" s="23">
        <v>2092</v>
      </c>
      <c r="B1019" s="9">
        <v>55</v>
      </c>
      <c r="C1019" s="9">
        <v>55</v>
      </c>
      <c r="E1019" s="23">
        <v>1015</v>
      </c>
      <c r="F1019" s="24" t="s">
        <v>8219</v>
      </c>
      <c r="G1019" s="9">
        <v>56</v>
      </c>
      <c r="H1019" s="9"/>
      <c r="I1019" s="9"/>
      <c r="K1019" s="9"/>
      <c r="L1019" s="25" t="s">
        <v>8221</v>
      </c>
      <c r="M1019" s="9">
        <v>8</v>
      </c>
    </row>
    <row r="1020" spans="1:13" x14ac:dyDescent="0.35">
      <c r="A1020" s="23">
        <v>2093</v>
      </c>
      <c r="B1020" s="9">
        <v>23</v>
      </c>
      <c r="C1020" s="9">
        <v>23</v>
      </c>
      <c r="E1020" s="23">
        <v>1016</v>
      </c>
      <c r="F1020" s="24" t="s">
        <v>8219</v>
      </c>
      <c r="G1020" s="9">
        <v>56</v>
      </c>
      <c r="H1020" s="9"/>
      <c r="I1020" s="9"/>
      <c r="K1020" s="9"/>
      <c r="L1020" s="25" t="s">
        <v>8221</v>
      </c>
      <c r="M1020" s="9">
        <v>8</v>
      </c>
    </row>
    <row r="1021" spans="1:13" x14ac:dyDescent="0.35">
      <c r="A1021" s="23">
        <v>2094</v>
      </c>
      <c r="B1021" s="9">
        <v>72</v>
      </c>
      <c r="C1021" s="9">
        <v>72</v>
      </c>
      <c r="E1021" s="23">
        <v>1017</v>
      </c>
      <c r="F1021" s="24" t="s">
        <v>8219</v>
      </c>
      <c r="G1021" s="9">
        <v>56</v>
      </c>
      <c r="H1021" s="9"/>
      <c r="I1021" s="9"/>
      <c r="K1021" s="9"/>
      <c r="L1021" s="25" t="s">
        <v>8221</v>
      </c>
      <c r="M1021" s="9">
        <v>8</v>
      </c>
    </row>
    <row r="1022" spans="1:13" x14ac:dyDescent="0.35">
      <c r="A1022" s="23">
        <v>2095</v>
      </c>
      <c r="B1022" s="9">
        <v>22</v>
      </c>
      <c r="C1022" s="9">
        <v>22</v>
      </c>
      <c r="E1022" s="23">
        <v>1018</v>
      </c>
      <c r="F1022" s="24" t="s">
        <v>8219</v>
      </c>
      <c r="G1022" s="9">
        <v>56</v>
      </c>
      <c r="H1022" s="9"/>
      <c r="I1022" s="9"/>
      <c r="K1022" s="9"/>
      <c r="L1022" s="25" t="s">
        <v>8221</v>
      </c>
      <c r="M1022" s="9">
        <v>8</v>
      </c>
    </row>
    <row r="1023" spans="1:13" x14ac:dyDescent="0.35">
      <c r="A1023" s="23">
        <v>2096</v>
      </c>
      <c r="B1023" s="9">
        <v>14</v>
      </c>
      <c r="C1023" s="9">
        <v>14</v>
      </c>
      <c r="E1023" s="23">
        <v>1019</v>
      </c>
      <c r="F1023" s="24" t="s">
        <v>8219</v>
      </c>
      <c r="G1023" s="9">
        <v>56</v>
      </c>
      <c r="H1023" s="9"/>
      <c r="I1023" s="9"/>
      <c r="K1023" s="9"/>
      <c r="L1023" s="25" t="s">
        <v>8221</v>
      </c>
      <c r="M1023" s="9">
        <v>8</v>
      </c>
    </row>
    <row r="1024" spans="1:13" x14ac:dyDescent="0.35">
      <c r="A1024" s="23">
        <v>2097</v>
      </c>
      <c r="B1024" s="9">
        <v>38</v>
      </c>
      <c r="C1024" s="9">
        <v>38</v>
      </c>
      <c r="E1024" s="23">
        <v>1020</v>
      </c>
      <c r="F1024" s="24" t="s">
        <v>8219</v>
      </c>
      <c r="G1024" s="9">
        <v>56</v>
      </c>
      <c r="H1024" s="9"/>
      <c r="I1024" s="9"/>
      <c r="K1024" s="9"/>
      <c r="L1024" s="25" t="s">
        <v>8221</v>
      </c>
      <c r="M1024" s="9">
        <v>8</v>
      </c>
    </row>
    <row r="1025" spans="1:13" x14ac:dyDescent="0.35">
      <c r="A1025" s="23">
        <v>2098</v>
      </c>
      <c r="B1025" s="9">
        <v>32</v>
      </c>
      <c r="C1025" s="9">
        <v>32</v>
      </c>
      <c r="E1025" s="23">
        <v>1021</v>
      </c>
      <c r="F1025" s="24" t="s">
        <v>8219</v>
      </c>
      <c r="G1025" s="9">
        <v>57</v>
      </c>
      <c r="H1025" s="9"/>
      <c r="I1025" s="9"/>
      <c r="K1025" s="9"/>
      <c r="L1025" s="25" t="s">
        <v>8221</v>
      </c>
      <c r="M1025" s="9">
        <v>8</v>
      </c>
    </row>
    <row r="1026" spans="1:13" x14ac:dyDescent="0.35">
      <c r="A1026" s="23">
        <v>2099</v>
      </c>
      <c r="B1026" s="9">
        <v>63</v>
      </c>
      <c r="C1026" s="9">
        <v>63</v>
      </c>
      <c r="E1026" s="23">
        <v>1022</v>
      </c>
      <c r="F1026" s="24" t="s">
        <v>8219</v>
      </c>
      <c r="G1026" s="9">
        <v>57</v>
      </c>
      <c r="H1026" s="9"/>
      <c r="I1026" s="9"/>
      <c r="K1026" s="9"/>
      <c r="L1026" s="25" t="s">
        <v>8221</v>
      </c>
      <c r="M1026" s="9">
        <v>8</v>
      </c>
    </row>
    <row r="1027" spans="1:13" x14ac:dyDescent="0.35">
      <c r="A1027" s="23">
        <v>2100</v>
      </c>
      <c r="B1027" s="9">
        <v>27</v>
      </c>
      <c r="C1027" s="9">
        <v>27</v>
      </c>
      <c r="E1027" s="23">
        <v>1023</v>
      </c>
      <c r="F1027" s="24" t="s">
        <v>8219</v>
      </c>
      <c r="G1027" s="9">
        <v>57</v>
      </c>
      <c r="H1027" s="9"/>
      <c r="I1027" s="9"/>
      <c r="K1027" s="9"/>
      <c r="L1027" s="25" t="s">
        <v>8221</v>
      </c>
      <c r="M1027" s="9">
        <v>8</v>
      </c>
    </row>
    <row r="1028" spans="1:13" x14ac:dyDescent="0.35">
      <c r="A1028" s="23">
        <v>2101</v>
      </c>
      <c r="B1028" s="9">
        <v>44</v>
      </c>
      <c r="C1028" s="9">
        <v>44</v>
      </c>
      <c r="E1028" s="23">
        <v>1024</v>
      </c>
      <c r="F1028" s="24" t="s">
        <v>8219</v>
      </c>
      <c r="G1028" s="9">
        <v>57</v>
      </c>
      <c r="H1028" s="9"/>
      <c r="I1028" s="9"/>
      <c r="K1028" s="9"/>
      <c r="L1028" s="25" t="s">
        <v>8221</v>
      </c>
      <c r="M1028" s="9">
        <v>8</v>
      </c>
    </row>
    <row r="1029" spans="1:13" x14ac:dyDescent="0.35">
      <c r="A1029" s="23">
        <v>2102</v>
      </c>
      <c r="B1029" s="9">
        <v>38</v>
      </c>
      <c r="C1029" s="9">
        <v>38</v>
      </c>
      <c r="E1029" s="23">
        <v>1025</v>
      </c>
      <c r="F1029" s="24" t="s">
        <v>8219</v>
      </c>
      <c r="G1029" s="9">
        <v>57</v>
      </c>
      <c r="H1029" s="9"/>
      <c r="I1029" s="9"/>
      <c r="K1029" s="9"/>
      <c r="L1029" s="25" t="s">
        <v>8221</v>
      </c>
      <c r="M1029" s="9">
        <v>8</v>
      </c>
    </row>
    <row r="1030" spans="1:13" x14ac:dyDescent="0.35">
      <c r="A1030" s="23">
        <v>2103</v>
      </c>
      <c r="B1030" s="9">
        <v>115</v>
      </c>
      <c r="C1030" s="9">
        <v>115</v>
      </c>
      <c r="E1030" s="23">
        <v>1026</v>
      </c>
      <c r="F1030" s="24" t="s">
        <v>8219</v>
      </c>
      <c r="G1030" s="9">
        <v>57</v>
      </c>
      <c r="H1030" s="9"/>
      <c r="I1030" s="9"/>
      <c r="K1030" s="9"/>
      <c r="L1030" s="25" t="s">
        <v>8221</v>
      </c>
      <c r="M1030" s="9">
        <v>8</v>
      </c>
    </row>
    <row r="1031" spans="1:13" x14ac:dyDescent="0.35">
      <c r="A1031" s="23">
        <v>2104</v>
      </c>
      <c r="B1031" s="9">
        <v>37</v>
      </c>
      <c r="C1031" s="9">
        <v>37</v>
      </c>
      <c r="E1031" s="23">
        <v>1027</v>
      </c>
      <c r="F1031" s="24" t="s">
        <v>8219</v>
      </c>
      <c r="G1031" s="9">
        <v>57</v>
      </c>
      <c r="H1031" s="9"/>
      <c r="I1031" s="9"/>
      <c r="K1031" s="9"/>
      <c r="L1031" s="25" t="s">
        <v>8221</v>
      </c>
      <c r="M1031" s="9">
        <v>8</v>
      </c>
    </row>
    <row r="1032" spans="1:13" x14ac:dyDescent="0.35">
      <c r="A1032" s="23">
        <v>2105</v>
      </c>
      <c r="B1032" s="9">
        <v>99</v>
      </c>
      <c r="C1032" s="9">
        <v>99</v>
      </c>
      <c r="E1032" s="23">
        <v>1028</v>
      </c>
      <c r="F1032" s="24" t="s">
        <v>8219</v>
      </c>
      <c r="G1032" s="9">
        <v>57</v>
      </c>
      <c r="H1032" s="9"/>
      <c r="I1032" s="9"/>
      <c r="K1032" s="9"/>
      <c r="L1032" s="25" t="s">
        <v>8221</v>
      </c>
      <c r="M1032" s="9">
        <v>8</v>
      </c>
    </row>
    <row r="1033" spans="1:13" x14ac:dyDescent="0.35">
      <c r="A1033" s="23">
        <v>2106</v>
      </c>
      <c r="B1033" s="9">
        <v>44</v>
      </c>
      <c r="C1033" s="9">
        <v>44</v>
      </c>
      <c r="E1033" s="23">
        <v>1029</v>
      </c>
      <c r="F1033" s="24" t="s">
        <v>8219</v>
      </c>
      <c r="G1033" s="9">
        <v>57</v>
      </c>
      <c r="H1033" s="9"/>
      <c r="I1033" s="9"/>
      <c r="K1033" s="9"/>
      <c r="L1033" s="25" t="s">
        <v>8221</v>
      </c>
      <c r="M1033" s="9">
        <v>8</v>
      </c>
    </row>
    <row r="1034" spans="1:13" x14ac:dyDescent="0.35">
      <c r="A1034" s="23">
        <v>2107</v>
      </c>
      <c r="B1034" s="9">
        <v>58</v>
      </c>
      <c r="C1034" s="9">
        <v>58</v>
      </c>
      <c r="E1034" s="23">
        <v>1030</v>
      </c>
      <c r="F1034" s="24" t="s">
        <v>8219</v>
      </c>
      <c r="G1034" s="9">
        <v>57</v>
      </c>
      <c r="H1034" s="9"/>
      <c r="I1034" s="9"/>
      <c r="K1034" s="9"/>
      <c r="L1034" s="25" t="s">
        <v>8221</v>
      </c>
      <c r="M1034" s="9">
        <v>8</v>
      </c>
    </row>
    <row r="1035" spans="1:13" x14ac:dyDescent="0.35">
      <c r="A1035" s="23">
        <v>2108</v>
      </c>
      <c r="B1035" s="9">
        <v>191</v>
      </c>
      <c r="C1035" s="9">
        <v>191</v>
      </c>
      <c r="E1035" s="23">
        <v>1031</v>
      </c>
      <c r="F1035" s="24" t="s">
        <v>8219</v>
      </c>
      <c r="G1035" s="9">
        <v>57</v>
      </c>
      <c r="H1035" s="9"/>
      <c r="I1035" s="9"/>
      <c r="K1035" s="9"/>
      <c r="L1035" s="25" t="s">
        <v>8221</v>
      </c>
      <c r="M1035" s="9">
        <v>8</v>
      </c>
    </row>
    <row r="1036" spans="1:13" x14ac:dyDescent="0.35">
      <c r="A1036" s="23">
        <v>2109</v>
      </c>
      <c r="B1036" s="9">
        <v>40</v>
      </c>
      <c r="C1036" s="9">
        <v>40</v>
      </c>
      <c r="E1036" s="23">
        <v>1032</v>
      </c>
      <c r="F1036" s="24" t="s">
        <v>8219</v>
      </c>
      <c r="G1036" s="9">
        <v>57</v>
      </c>
      <c r="H1036" s="9"/>
      <c r="I1036" s="9"/>
      <c r="K1036" s="9"/>
      <c r="L1036" s="25" t="s">
        <v>8221</v>
      </c>
      <c r="M1036" s="9">
        <v>8</v>
      </c>
    </row>
    <row r="1037" spans="1:13" x14ac:dyDescent="0.35">
      <c r="A1037" s="23">
        <v>2110</v>
      </c>
      <c r="B1037" s="9">
        <v>38</v>
      </c>
      <c r="C1037" s="9">
        <v>38</v>
      </c>
      <c r="E1037" s="23">
        <v>1033</v>
      </c>
      <c r="F1037" s="24" t="s">
        <v>8219</v>
      </c>
      <c r="G1037" s="9">
        <v>57</v>
      </c>
      <c r="H1037" s="9"/>
      <c r="I1037" s="9"/>
      <c r="K1037" s="9"/>
      <c r="L1037" s="25" t="s">
        <v>8221</v>
      </c>
      <c r="M1037" s="9">
        <v>8</v>
      </c>
    </row>
    <row r="1038" spans="1:13" x14ac:dyDescent="0.35">
      <c r="A1038" s="23">
        <v>2111</v>
      </c>
      <c r="B1038" s="9">
        <v>39</v>
      </c>
      <c r="C1038" s="9">
        <v>39</v>
      </c>
      <c r="E1038" s="23">
        <v>1034</v>
      </c>
      <c r="F1038" s="24" t="s">
        <v>8219</v>
      </c>
      <c r="G1038" s="9">
        <v>57</v>
      </c>
      <c r="H1038" s="9"/>
      <c r="I1038" s="9"/>
      <c r="K1038" s="9"/>
      <c r="L1038" s="25" t="s">
        <v>8221</v>
      </c>
      <c r="M1038" s="9">
        <v>8</v>
      </c>
    </row>
    <row r="1039" spans="1:13" x14ac:dyDescent="0.35">
      <c r="A1039" s="23">
        <v>2112</v>
      </c>
      <c r="B1039" s="9">
        <v>11</v>
      </c>
      <c r="C1039" s="9">
        <v>11</v>
      </c>
      <c r="E1039" s="23">
        <v>1035</v>
      </c>
      <c r="F1039" s="24" t="s">
        <v>8219</v>
      </c>
      <c r="G1039" s="9">
        <v>57</v>
      </c>
      <c r="H1039" s="9"/>
      <c r="I1039" s="9"/>
      <c r="K1039" s="9"/>
      <c r="L1039" s="25" t="s">
        <v>8221</v>
      </c>
      <c r="M1039" s="9">
        <v>8</v>
      </c>
    </row>
    <row r="1040" spans="1:13" x14ac:dyDescent="0.35">
      <c r="A1040" s="23">
        <v>2113</v>
      </c>
      <c r="B1040" s="9">
        <v>107</v>
      </c>
      <c r="C1040" s="9">
        <v>107</v>
      </c>
      <c r="E1040" s="23">
        <v>1036</v>
      </c>
      <c r="F1040" s="24" t="s">
        <v>8219</v>
      </c>
      <c r="G1040" s="9">
        <v>57</v>
      </c>
      <c r="H1040" s="9"/>
      <c r="I1040" s="9"/>
      <c r="K1040" s="9"/>
      <c r="L1040" s="25" t="s">
        <v>8221</v>
      </c>
      <c r="M1040" s="9">
        <v>8</v>
      </c>
    </row>
    <row r="1041" spans="1:13" x14ac:dyDescent="0.35">
      <c r="A1041" s="23">
        <v>2114</v>
      </c>
      <c r="B1041" s="9">
        <v>147</v>
      </c>
      <c r="C1041" s="9">
        <v>147</v>
      </c>
      <c r="E1041" s="23">
        <v>1037</v>
      </c>
      <c r="F1041" s="24" t="s">
        <v>8219</v>
      </c>
      <c r="G1041" s="9">
        <v>57</v>
      </c>
      <c r="H1041" s="9"/>
      <c r="I1041" s="9"/>
      <c r="K1041" s="9"/>
      <c r="L1041" s="25" t="s">
        <v>8221</v>
      </c>
      <c r="M1041" s="9">
        <v>8</v>
      </c>
    </row>
    <row r="1042" spans="1:13" x14ac:dyDescent="0.35">
      <c r="A1042" s="23">
        <v>2115</v>
      </c>
      <c r="B1042" s="9">
        <v>36</v>
      </c>
      <c r="C1042" s="9">
        <v>36</v>
      </c>
      <c r="E1042" s="23">
        <v>1038</v>
      </c>
      <c r="F1042" s="24" t="s">
        <v>8219</v>
      </c>
      <c r="G1042" s="9">
        <v>57</v>
      </c>
      <c r="H1042" s="9"/>
      <c r="I1042" s="9"/>
      <c r="K1042" s="9"/>
      <c r="L1042" s="25" t="s">
        <v>8221</v>
      </c>
      <c r="M1042" s="9">
        <v>8</v>
      </c>
    </row>
    <row r="1043" spans="1:13" x14ac:dyDescent="0.35">
      <c r="A1043" s="23">
        <v>2116</v>
      </c>
      <c r="B1043" s="9">
        <v>92</v>
      </c>
      <c r="C1043" s="9">
        <v>92</v>
      </c>
      <c r="E1043" s="23">
        <v>1039</v>
      </c>
      <c r="F1043" s="24" t="s">
        <v>8219</v>
      </c>
      <c r="G1043" s="9">
        <v>57</v>
      </c>
      <c r="H1043" s="9"/>
      <c r="I1043" s="9"/>
      <c r="K1043" s="9"/>
      <c r="L1043" s="25" t="s">
        <v>8221</v>
      </c>
      <c r="M1043" s="9">
        <v>8</v>
      </c>
    </row>
    <row r="1044" spans="1:13" x14ac:dyDescent="0.35">
      <c r="A1044" s="23">
        <v>2117</v>
      </c>
      <c r="B1044" s="9">
        <v>35</v>
      </c>
      <c r="C1044" s="9">
        <v>35</v>
      </c>
      <c r="E1044" s="23">
        <v>1040</v>
      </c>
      <c r="F1044" s="24" t="s">
        <v>8219</v>
      </c>
      <c r="G1044" s="9">
        <v>57</v>
      </c>
      <c r="H1044" s="9"/>
      <c r="I1044" s="9"/>
      <c r="K1044" s="9"/>
      <c r="L1044" s="25" t="s">
        <v>8221</v>
      </c>
      <c r="M1044" s="9">
        <v>8</v>
      </c>
    </row>
    <row r="1045" spans="1:13" x14ac:dyDescent="0.35">
      <c r="A1045" s="23">
        <v>2118</v>
      </c>
      <c r="B1045" s="9">
        <v>17</v>
      </c>
      <c r="C1045" s="9">
        <v>17</v>
      </c>
      <c r="E1045" s="23">
        <v>1041</v>
      </c>
      <c r="F1045" s="24" t="s">
        <v>8219</v>
      </c>
      <c r="G1045" s="9">
        <v>57</v>
      </c>
      <c r="H1045" s="9"/>
      <c r="I1045" s="9"/>
      <c r="K1045" s="9"/>
      <c r="L1045" s="25" t="s">
        <v>8221</v>
      </c>
      <c r="M1045" s="9">
        <v>8</v>
      </c>
    </row>
    <row r="1046" spans="1:13" x14ac:dyDescent="0.35">
      <c r="A1046" s="23">
        <v>2119</v>
      </c>
      <c r="B1046" s="9">
        <v>22</v>
      </c>
      <c r="C1046" s="9">
        <v>22</v>
      </c>
      <c r="E1046" s="23">
        <v>1042</v>
      </c>
      <c r="F1046" s="24" t="s">
        <v>8219</v>
      </c>
      <c r="G1046" s="9">
        <v>58</v>
      </c>
      <c r="H1046" s="9"/>
      <c r="I1046" s="9"/>
      <c r="K1046" s="9"/>
      <c r="L1046" s="25" t="s">
        <v>8221</v>
      </c>
      <c r="M1046" s="9">
        <v>8</v>
      </c>
    </row>
    <row r="1047" spans="1:13" x14ac:dyDescent="0.35">
      <c r="A1047" s="23">
        <v>2120</v>
      </c>
      <c r="B1047" s="9">
        <v>69</v>
      </c>
      <c r="C1047" s="9">
        <v>69</v>
      </c>
      <c r="E1047" s="23">
        <v>1043</v>
      </c>
      <c r="F1047" s="24" t="s">
        <v>8219</v>
      </c>
      <c r="G1047" s="9">
        <v>58</v>
      </c>
      <c r="H1047" s="9"/>
      <c r="I1047" s="9"/>
      <c r="K1047" s="9"/>
      <c r="L1047" s="25" t="s">
        <v>8221</v>
      </c>
      <c r="M1047" s="9">
        <v>8</v>
      </c>
    </row>
    <row r="1048" spans="1:13" x14ac:dyDescent="0.35">
      <c r="A1048" s="23">
        <v>2161</v>
      </c>
      <c r="B1048" s="9">
        <v>13</v>
      </c>
      <c r="C1048" s="9">
        <v>13</v>
      </c>
      <c r="E1048" s="23">
        <v>1044</v>
      </c>
      <c r="F1048" s="24" t="s">
        <v>8219</v>
      </c>
      <c r="G1048" s="9">
        <v>58</v>
      </c>
      <c r="H1048" s="9"/>
      <c r="I1048" s="9"/>
      <c r="K1048" s="9"/>
      <c r="L1048" s="25" t="s">
        <v>8221</v>
      </c>
      <c r="M1048" s="9">
        <v>8</v>
      </c>
    </row>
    <row r="1049" spans="1:13" x14ac:dyDescent="0.35">
      <c r="A1049" s="23">
        <v>2162</v>
      </c>
      <c r="B1049" s="9">
        <v>58</v>
      </c>
      <c r="C1049" s="9">
        <v>58</v>
      </c>
      <c r="E1049" s="23">
        <v>1045</v>
      </c>
      <c r="F1049" s="24" t="s">
        <v>8219</v>
      </c>
      <c r="G1049" s="9">
        <v>58</v>
      </c>
      <c r="H1049" s="9"/>
      <c r="I1049" s="9"/>
      <c r="K1049" s="9"/>
      <c r="L1049" s="25" t="s">
        <v>8221</v>
      </c>
      <c r="M1049" s="9">
        <v>8</v>
      </c>
    </row>
    <row r="1050" spans="1:13" x14ac:dyDescent="0.35">
      <c r="A1050" s="23">
        <v>2163</v>
      </c>
      <c r="B1050" s="9">
        <v>44</v>
      </c>
      <c r="C1050" s="9">
        <v>44</v>
      </c>
      <c r="E1050" s="23">
        <v>1046</v>
      </c>
      <c r="F1050" s="24" t="s">
        <v>8219</v>
      </c>
      <c r="G1050" s="9">
        <v>58</v>
      </c>
      <c r="H1050" s="9"/>
      <c r="I1050" s="9"/>
      <c r="K1050" s="9"/>
      <c r="L1050" s="25" t="s">
        <v>8221</v>
      </c>
      <c r="M1050" s="9">
        <v>9</v>
      </c>
    </row>
    <row r="1051" spans="1:13" x14ac:dyDescent="0.35">
      <c r="A1051" s="23">
        <v>2164</v>
      </c>
      <c r="B1051" s="9">
        <v>83</v>
      </c>
      <c r="C1051" s="9">
        <v>83</v>
      </c>
      <c r="E1051" s="23">
        <v>1047</v>
      </c>
      <c r="F1051" s="24" t="s">
        <v>8219</v>
      </c>
      <c r="G1051" s="9">
        <v>58</v>
      </c>
      <c r="H1051" s="9"/>
      <c r="I1051" s="9"/>
      <c r="K1051" s="9"/>
      <c r="L1051" s="25" t="s">
        <v>8221</v>
      </c>
      <c r="M1051" s="9">
        <v>9</v>
      </c>
    </row>
    <row r="1052" spans="1:13" x14ac:dyDescent="0.35">
      <c r="A1052" s="23">
        <v>2165</v>
      </c>
      <c r="B1052" s="9">
        <v>117</v>
      </c>
      <c r="C1052" s="9">
        <v>117</v>
      </c>
      <c r="E1052" s="23">
        <v>1048</v>
      </c>
      <c r="F1052" s="24" t="s">
        <v>8219</v>
      </c>
      <c r="G1052" s="9">
        <v>58</v>
      </c>
      <c r="H1052" s="9"/>
      <c r="I1052" s="9"/>
      <c r="K1052" s="9"/>
      <c r="L1052" s="25" t="s">
        <v>8221</v>
      </c>
      <c r="M1052" s="9">
        <v>9</v>
      </c>
    </row>
    <row r="1053" spans="1:13" x14ac:dyDescent="0.35">
      <c r="A1053" s="23">
        <v>2166</v>
      </c>
      <c r="B1053" s="9">
        <v>32</v>
      </c>
      <c r="C1053" s="9">
        <v>32</v>
      </c>
      <c r="E1053" s="23">
        <v>1049</v>
      </c>
      <c r="F1053" s="24" t="s">
        <v>8219</v>
      </c>
      <c r="G1053" s="9">
        <v>58</v>
      </c>
      <c r="H1053" s="9"/>
      <c r="I1053" s="9"/>
      <c r="K1053" s="9"/>
      <c r="L1053" s="25" t="s">
        <v>8221</v>
      </c>
      <c r="M1053" s="9">
        <v>9</v>
      </c>
    </row>
    <row r="1054" spans="1:13" x14ac:dyDescent="0.35">
      <c r="A1054" s="23">
        <v>2167</v>
      </c>
      <c r="B1054" s="9">
        <v>8</v>
      </c>
      <c r="C1054" s="9">
        <v>8</v>
      </c>
      <c r="E1054" s="23">
        <v>1050</v>
      </c>
      <c r="F1054" s="24" t="s">
        <v>8219</v>
      </c>
      <c r="G1054" s="9">
        <v>58</v>
      </c>
      <c r="H1054" s="9"/>
      <c r="I1054" s="9"/>
      <c r="K1054" s="9"/>
      <c r="L1054" s="25" t="s">
        <v>8221</v>
      </c>
      <c r="M1054" s="9">
        <v>9</v>
      </c>
    </row>
    <row r="1055" spans="1:13" x14ac:dyDescent="0.35">
      <c r="A1055" s="23">
        <v>2168</v>
      </c>
      <c r="B1055" s="9">
        <v>340</v>
      </c>
      <c r="C1055" s="9">
        <v>340</v>
      </c>
      <c r="E1055" s="23">
        <v>1051</v>
      </c>
      <c r="F1055" s="24" t="s">
        <v>8219</v>
      </c>
      <c r="G1055" s="9">
        <v>58</v>
      </c>
      <c r="H1055" s="9"/>
      <c r="I1055" s="9"/>
      <c r="K1055" s="9"/>
      <c r="L1055" s="25" t="s">
        <v>8221</v>
      </c>
      <c r="M1055" s="9">
        <v>9</v>
      </c>
    </row>
    <row r="1056" spans="1:13" x14ac:dyDescent="0.35">
      <c r="A1056" s="23">
        <v>2169</v>
      </c>
      <c r="B1056" s="9">
        <v>7</v>
      </c>
      <c r="C1056" s="9">
        <v>7</v>
      </c>
      <c r="E1056" s="23">
        <v>1052</v>
      </c>
      <c r="F1056" s="24" t="s">
        <v>8219</v>
      </c>
      <c r="G1056" s="9">
        <v>58</v>
      </c>
      <c r="H1056" s="9"/>
      <c r="I1056" s="9"/>
      <c r="K1056" s="9"/>
      <c r="L1056" s="25" t="s">
        <v>8221</v>
      </c>
      <c r="M1056" s="9">
        <v>9</v>
      </c>
    </row>
    <row r="1057" spans="1:13" x14ac:dyDescent="0.35">
      <c r="A1057" s="23">
        <v>2170</v>
      </c>
      <c r="B1057" s="9">
        <v>19</v>
      </c>
      <c r="C1057" s="9">
        <v>19</v>
      </c>
      <c r="E1057" s="23">
        <v>1053</v>
      </c>
      <c r="F1057" s="24" t="s">
        <v>8219</v>
      </c>
      <c r="G1057" s="9">
        <v>58</v>
      </c>
      <c r="H1057" s="9"/>
      <c r="I1057" s="9"/>
      <c r="K1057" s="9"/>
      <c r="L1057" s="25" t="s">
        <v>8221</v>
      </c>
      <c r="M1057" s="9">
        <v>9</v>
      </c>
    </row>
    <row r="1058" spans="1:13" x14ac:dyDescent="0.35">
      <c r="A1058" s="23">
        <v>2171</v>
      </c>
      <c r="B1058" s="9">
        <v>47</v>
      </c>
      <c r="C1058" s="9">
        <v>47</v>
      </c>
      <c r="E1058" s="23">
        <v>1054</v>
      </c>
      <c r="F1058" s="24" t="s">
        <v>8219</v>
      </c>
      <c r="G1058" s="9">
        <v>59</v>
      </c>
      <c r="H1058" s="9"/>
      <c r="I1058" s="9"/>
      <c r="K1058" s="9"/>
      <c r="L1058" s="25" t="s">
        <v>8221</v>
      </c>
      <c r="M1058" s="9">
        <v>9</v>
      </c>
    </row>
    <row r="1059" spans="1:13" x14ac:dyDescent="0.35">
      <c r="A1059" s="23">
        <v>2172</v>
      </c>
      <c r="B1059" s="9">
        <v>13</v>
      </c>
      <c r="C1059" s="9">
        <v>13</v>
      </c>
      <c r="E1059" s="23">
        <v>1055</v>
      </c>
      <c r="F1059" s="24" t="s">
        <v>8219</v>
      </c>
      <c r="G1059" s="9">
        <v>59</v>
      </c>
      <c r="H1059" s="9"/>
      <c r="I1059" s="9"/>
      <c r="K1059" s="9"/>
      <c r="L1059" s="25" t="s">
        <v>8221</v>
      </c>
      <c r="M1059" s="9">
        <v>9</v>
      </c>
    </row>
    <row r="1060" spans="1:13" x14ac:dyDescent="0.35">
      <c r="A1060" s="23">
        <v>2173</v>
      </c>
      <c r="B1060" s="9">
        <v>90</v>
      </c>
      <c r="C1060" s="9">
        <v>90</v>
      </c>
      <c r="E1060" s="23">
        <v>1056</v>
      </c>
      <c r="F1060" s="24" t="s">
        <v>8219</v>
      </c>
      <c r="G1060" s="9">
        <v>59</v>
      </c>
      <c r="H1060" s="9"/>
      <c r="I1060" s="9"/>
      <c r="K1060" s="9"/>
      <c r="L1060" s="25" t="s">
        <v>8221</v>
      </c>
      <c r="M1060" s="9">
        <v>9</v>
      </c>
    </row>
    <row r="1061" spans="1:13" x14ac:dyDescent="0.35">
      <c r="A1061" s="23">
        <v>2174</v>
      </c>
      <c r="B1061" s="9">
        <v>63</v>
      </c>
      <c r="C1061" s="9">
        <v>63</v>
      </c>
      <c r="E1061" s="23">
        <v>1057</v>
      </c>
      <c r="F1061" s="24" t="s">
        <v>8219</v>
      </c>
      <c r="G1061" s="9">
        <v>59</v>
      </c>
      <c r="H1061" s="9"/>
      <c r="I1061" s="9"/>
      <c r="K1061" s="9"/>
      <c r="L1061" s="25" t="s">
        <v>8221</v>
      </c>
      <c r="M1061" s="9">
        <v>9</v>
      </c>
    </row>
    <row r="1062" spans="1:13" x14ac:dyDescent="0.35">
      <c r="A1062" s="23">
        <v>2175</v>
      </c>
      <c r="B1062" s="9">
        <v>26</v>
      </c>
      <c r="C1062" s="9">
        <v>26</v>
      </c>
      <c r="E1062" s="23">
        <v>1058</v>
      </c>
      <c r="F1062" s="24" t="s">
        <v>8219</v>
      </c>
      <c r="G1062" s="9">
        <v>59</v>
      </c>
      <c r="H1062" s="9"/>
      <c r="I1062" s="9"/>
      <c r="K1062" s="9"/>
      <c r="L1062" s="25" t="s">
        <v>8221</v>
      </c>
      <c r="M1062" s="9">
        <v>9</v>
      </c>
    </row>
    <row r="1063" spans="1:13" x14ac:dyDescent="0.35">
      <c r="A1063" s="23">
        <v>2176</v>
      </c>
      <c r="B1063" s="9">
        <v>71</v>
      </c>
      <c r="C1063" s="9">
        <v>71</v>
      </c>
      <c r="E1063" s="23">
        <v>1059</v>
      </c>
      <c r="F1063" s="24" t="s">
        <v>8219</v>
      </c>
      <c r="G1063" s="9">
        <v>59</v>
      </c>
      <c r="H1063" s="9"/>
      <c r="I1063" s="9"/>
      <c r="K1063" s="9"/>
      <c r="L1063" s="25" t="s">
        <v>8221</v>
      </c>
      <c r="M1063" s="9">
        <v>9</v>
      </c>
    </row>
    <row r="1064" spans="1:13" x14ac:dyDescent="0.35">
      <c r="A1064" s="23">
        <v>2177</v>
      </c>
      <c r="B1064" s="9">
        <v>38</v>
      </c>
      <c r="C1064" s="9">
        <v>38</v>
      </c>
      <c r="E1064" s="23">
        <v>1060</v>
      </c>
      <c r="F1064" s="24" t="s">
        <v>8219</v>
      </c>
      <c r="G1064" s="9">
        <v>59</v>
      </c>
      <c r="H1064" s="9"/>
      <c r="I1064" s="9"/>
      <c r="K1064" s="9"/>
      <c r="L1064" s="25" t="s">
        <v>8221</v>
      </c>
      <c r="M1064" s="9">
        <v>9</v>
      </c>
    </row>
    <row r="1065" spans="1:13" x14ac:dyDescent="0.35">
      <c r="A1065" s="23">
        <v>2178</v>
      </c>
      <c r="B1065" s="9">
        <v>859</v>
      </c>
      <c r="C1065" s="9">
        <v>859</v>
      </c>
      <c r="E1065" s="23">
        <v>1061</v>
      </c>
      <c r="F1065" s="24" t="s">
        <v>8219</v>
      </c>
      <c r="G1065" s="9">
        <v>59</v>
      </c>
      <c r="H1065" s="9"/>
      <c r="I1065" s="9"/>
      <c r="K1065" s="9"/>
      <c r="L1065" s="25" t="s">
        <v>8221</v>
      </c>
      <c r="M1065" s="9">
        <v>9</v>
      </c>
    </row>
    <row r="1066" spans="1:13" x14ac:dyDescent="0.35">
      <c r="A1066" s="23">
        <v>2179</v>
      </c>
      <c r="B1066" s="9">
        <v>21</v>
      </c>
      <c r="C1066" s="9">
        <v>21</v>
      </c>
      <c r="E1066" s="23">
        <v>1062</v>
      </c>
      <c r="F1066" s="24" t="s">
        <v>8219</v>
      </c>
      <c r="G1066" s="9">
        <v>59</v>
      </c>
      <c r="H1066" s="9"/>
      <c r="I1066" s="9"/>
      <c r="K1066" s="9"/>
      <c r="L1066" s="25" t="s">
        <v>8221</v>
      </c>
      <c r="M1066" s="9">
        <v>9</v>
      </c>
    </row>
    <row r="1067" spans="1:13" x14ac:dyDescent="0.35">
      <c r="A1067" s="23">
        <v>2180</v>
      </c>
      <c r="B1067" s="9">
        <v>78</v>
      </c>
      <c r="C1067" s="9">
        <v>78</v>
      </c>
      <c r="E1067" s="23">
        <v>1063</v>
      </c>
      <c r="F1067" s="24" t="s">
        <v>8219</v>
      </c>
      <c r="G1067" s="9">
        <v>59</v>
      </c>
      <c r="H1067" s="9"/>
      <c r="I1067" s="9"/>
      <c r="K1067" s="9"/>
      <c r="L1067" s="25" t="s">
        <v>8221</v>
      </c>
      <c r="M1067" s="9">
        <v>9</v>
      </c>
    </row>
    <row r="1068" spans="1:13" x14ac:dyDescent="0.35">
      <c r="A1068" s="23">
        <v>2181</v>
      </c>
      <c r="B1068" s="9">
        <v>53</v>
      </c>
      <c r="C1068" s="9">
        <v>53</v>
      </c>
      <c r="E1068" s="23">
        <v>1064</v>
      </c>
      <c r="F1068" s="24" t="s">
        <v>8219</v>
      </c>
      <c r="G1068" s="9">
        <v>59</v>
      </c>
      <c r="H1068" s="9"/>
      <c r="I1068" s="9"/>
      <c r="K1068" s="9"/>
      <c r="L1068" s="25" t="s">
        <v>8221</v>
      </c>
      <c r="M1068" s="9">
        <v>9</v>
      </c>
    </row>
    <row r="1069" spans="1:13" x14ac:dyDescent="0.35">
      <c r="A1069" s="23">
        <v>2182</v>
      </c>
      <c r="B1069" s="9">
        <v>356</v>
      </c>
      <c r="C1069" s="9">
        <v>356</v>
      </c>
      <c r="E1069" s="23">
        <v>1065</v>
      </c>
      <c r="F1069" s="24" t="s">
        <v>8219</v>
      </c>
      <c r="G1069" s="9">
        <v>60</v>
      </c>
      <c r="H1069" s="9"/>
      <c r="I1069" s="9"/>
      <c r="K1069" s="9"/>
      <c r="L1069" s="25" t="s">
        <v>8221</v>
      </c>
      <c r="M1069" s="9">
        <v>9</v>
      </c>
    </row>
    <row r="1070" spans="1:13" x14ac:dyDescent="0.35">
      <c r="A1070" s="23">
        <v>2183</v>
      </c>
      <c r="B1070" s="9">
        <v>279</v>
      </c>
      <c r="C1070" s="9">
        <v>279</v>
      </c>
      <c r="E1070" s="23">
        <v>1066</v>
      </c>
      <c r="F1070" s="24" t="s">
        <v>8219</v>
      </c>
      <c r="G1070" s="9">
        <v>60</v>
      </c>
      <c r="H1070" s="9"/>
      <c r="I1070" s="9"/>
      <c r="K1070" s="9"/>
      <c r="L1070" s="25" t="s">
        <v>8221</v>
      </c>
      <c r="M1070" s="9">
        <v>9</v>
      </c>
    </row>
    <row r="1071" spans="1:13" x14ac:dyDescent="0.35">
      <c r="A1071" s="23">
        <v>2184</v>
      </c>
      <c r="B1071" s="9">
        <v>266</v>
      </c>
      <c r="C1071" s="9">
        <v>266</v>
      </c>
      <c r="E1071" s="23">
        <v>1067</v>
      </c>
      <c r="F1071" s="24" t="s">
        <v>8219</v>
      </c>
      <c r="G1071" s="9">
        <v>60</v>
      </c>
      <c r="H1071" s="9"/>
      <c r="I1071" s="9"/>
      <c r="K1071" s="9"/>
      <c r="L1071" s="25" t="s">
        <v>8221</v>
      </c>
      <c r="M1071" s="9">
        <v>9</v>
      </c>
    </row>
    <row r="1072" spans="1:13" x14ac:dyDescent="0.35">
      <c r="A1072" s="23">
        <v>2185</v>
      </c>
      <c r="B1072" s="9">
        <v>623</v>
      </c>
      <c r="C1072" s="9">
        <v>623</v>
      </c>
      <c r="E1072" s="23">
        <v>1068</v>
      </c>
      <c r="F1072" s="24" t="s">
        <v>8219</v>
      </c>
      <c r="G1072" s="9">
        <v>60</v>
      </c>
      <c r="H1072" s="9"/>
      <c r="I1072" s="9"/>
      <c r="K1072" s="9"/>
      <c r="L1072" s="25" t="s">
        <v>8221</v>
      </c>
      <c r="M1072" s="9">
        <v>9</v>
      </c>
    </row>
    <row r="1073" spans="1:13" x14ac:dyDescent="0.35">
      <c r="A1073" s="23">
        <v>2186</v>
      </c>
      <c r="B1073" s="9">
        <v>392</v>
      </c>
      <c r="C1073" s="9">
        <v>392</v>
      </c>
      <c r="E1073" s="23">
        <v>1069</v>
      </c>
      <c r="F1073" s="24" t="s">
        <v>8219</v>
      </c>
      <c r="G1073" s="9">
        <v>60</v>
      </c>
      <c r="H1073" s="9"/>
      <c r="I1073" s="9"/>
      <c r="K1073" s="9"/>
      <c r="L1073" s="25" t="s">
        <v>8221</v>
      </c>
      <c r="M1073" s="9">
        <v>9</v>
      </c>
    </row>
    <row r="1074" spans="1:13" x14ac:dyDescent="0.35">
      <c r="A1074" s="23">
        <v>2187</v>
      </c>
      <c r="B1074" s="9">
        <v>3562</v>
      </c>
      <c r="C1074" s="9">
        <v>3562</v>
      </c>
      <c r="E1074" s="23">
        <v>1070</v>
      </c>
      <c r="F1074" s="24" t="s">
        <v>8219</v>
      </c>
      <c r="G1074" s="9">
        <v>60</v>
      </c>
      <c r="H1074" s="9"/>
      <c r="I1074" s="9"/>
      <c r="K1074" s="9"/>
      <c r="L1074" s="25" t="s">
        <v>8221</v>
      </c>
      <c r="M1074" s="9">
        <v>9</v>
      </c>
    </row>
    <row r="1075" spans="1:13" x14ac:dyDescent="0.35">
      <c r="A1075" s="23">
        <v>2188</v>
      </c>
      <c r="B1075" s="9">
        <v>514</v>
      </c>
      <c r="C1075" s="9">
        <v>514</v>
      </c>
      <c r="E1075" s="23">
        <v>1071</v>
      </c>
      <c r="F1075" s="24" t="s">
        <v>8219</v>
      </c>
      <c r="G1075" s="9">
        <v>60</v>
      </c>
      <c r="H1075" s="9"/>
      <c r="I1075" s="9"/>
      <c r="K1075" s="9"/>
      <c r="L1075" s="25" t="s">
        <v>8221</v>
      </c>
      <c r="M1075" s="9">
        <v>9</v>
      </c>
    </row>
    <row r="1076" spans="1:13" x14ac:dyDescent="0.35">
      <c r="A1076" s="23">
        <v>2189</v>
      </c>
      <c r="B1076" s="9">
        <v>88</v>
      </c>
      <c r="C1076" s="9">
        <v>88</v>
      </c>
      <c r="E1076" s="23">
        <v>1072</v>
      </c>
      <c r="F1076" s="24" t="s">
        <v>8219</v>
      </c>
      <c r="G1076" s="9">
        <v>60</v>
      </c>
      <c r="H1076" s="9"/>
      <c r="I1076" s="9"/>
      <c r="K1076" s="9"/>
      <c r="L1076" s="25" t="s">
        <v>8221</v>
      </c>
      <c r="M1076" s="9">
        <v>9</v>
      </c>
    </row>
    <row r="1077" spans="1:13" x14ac:dyDescent="0.35">
      <c r="A1077" s="23">
        <v>2190</v>
      </c>
      <c r="B1077" s="9">
        <v>537</v>
      </c>
      <c r="C1077" s="9">
        <v>537</v>
      </c>
      <c r="E1077" s="23">
        <v>1073</v>
      </c>
      <c r="F1077" s="24" t="s">
        <v>8219</v>
      </c>
      <c r="G1077" s="9">
        <v>60</v>
      </c>
      <c r="H1077" s="9"/>
      <c r="I1077" s="9"/>
      <c r="K1077" s="9"/>
      <c r="L1077" s="25" t="s">
        <v>8221</v>
      </c>
      <c r="M1077" s="9">
        <v>9</v>
      </c>
    </row>
    <row r="1078" spans="1:13" x14ac:dyDescent="0.35">
      <c r="A1078" s="23">
        <v>2191</v>
      </c>
      <c r="B1078" s="9">
        <v>25</v>
      </c>
      <c r="C1078" s="9">
        <v>25</v>
      </c>
      <c r="E1078" s="23">
        <v>1074</v>
      </c>
      <c r="F1078" s="24" t="s">
        <v>8219</v>
      </c>
      <c r="G1078" s="9">
        <v>60</v>
      </c>
      <c r="H1078" s="9"/>
      <c r="I1078" s="9"/>
      <c r="K1078" s="9"/>
      <c r="L1078" s="25" t="s">
        <v>8221</v>
      </c>
      <c r="M1078" s="9">
        <v>9</v>
      </c>
    </row>
    <row r="1079" spans="1:13" x14ac:dyDescent="0.35">
      <c r="A1079" s="23">
        <v>2192</v>
      </c>
      <c r="B1079" s="9">
        <v>3238</v>
      </c>
      <c r="C1079" s="9">
        <v>3238</v>
      </c>
      <c r="E1079" s="23">
        <v>1075</v>
      </c>
      <c r="F1079" s="24" t="s">
        <v>8219</v>
      </c>
      <c r="G1079" s="9">
        <v>60</v>
      </c>
      <c r="H1079" s="9"/>
      <c r="I1079" s="9"/>
      <c r="K1079" s="9"/>
      <c r="L1079" s="25" t="s">
        <v>8221</v>
      </c>
      <c r="M1079" s="9">
        <v>9</v>
      </c>
    </row>
    <row r="1080" spans="1:13" x14ac:dyDescent="0.35">
      <c r="A1080" s="23">
        <v>2193</v>
      </c>
      <c r="B1080" s="9">
        <v>897</v>
      </c>
      <c r="C1080" s="9">
        <v>897</v>
      </c>
      <c r="E1080" s="23">
        <v>1076</v>
      </c>
      <c r="F1080" s="24" t="s">
        <v>8219</v>
      </c>
      <c r="G1080" s="9">
        <v>60</v>
      </c>
      <c r="H1080" s="9"/>
      <c r="I1080" s="9"/>
      <c r="K1080" s="9"/>
      <c r="L1080" s="25" t="s">
        <v>8221</v>
      </c>
      <c r="M1080" s="9">
        <v>9</v>
      </c>
    </row>
    <row r="1081" spans="1:13" x14ac:dyDescent="0.35">
      <c r="A1081" s="23">
        <v>2194</v>
      </c>
      <c r="B1081" s="9">
        <v>878</v>
      </c>
      <c r="C1081" s="9">
        <v>878</v>
      </c>
      <c r="E1081" s="23">
        <v>1077</v>
      </c>
      <c r="F1081" s="24" t="s">
        <v>8219</v>
      </c>
      <c r="G1081" s="9">
        <v>61</v>
      </c>
      <c r="H1081" s="9"/>
      <c r="I1081" s="9"/>
      <c r="K1081" s="9"/>
      <c r="L1081" s="25" t="s">
        <v>8221</v>
      </c>
      <c r="M1081" s="9">
        <v>9</v>
      </c>
    </row>
    <row r="1082" spans="1:13" x14ac:dyDescent="0.35">
      <c r="A1082" s="23">
        <v>2195</v>
      </c>
      <c r="B1082" s="9">
        <v>115</v>
      </c>
      <c r="C1082" s="9">
        <v>115</v>
      </c>
      <c r="E1082" s="23">
        <v>1078</v>
      </c>
      <c r="F1082" s="24" t="s">
        <v>8219</v>
      </c>
      <c r="G1082" s="9">
        <v>61</v>
      </c>
      <c r="H1082" s="9"/>
      <c r="I1082" s="9"/>
      <c r="K1082" s="9"/>
      <c r="L1082" s="25" t="s">
        <v>8221</v>
      </c>
      <c r="M1082" s="9">
        <v>9</v>
      </c>
    </row>
    <row r="1083" spans="1:13" x14ac:dyDescent="0.35">
      <c r="A1083" s="23">
        <v>2196</v>
      </c>
      <c r="B1083" s="9">
        <v>234</v>
      </c>
      <c r="C1083" s="9">
        <v>234</v>
      </c>
      <c r="E1083" s="23">
        <v>1079</v>
      </c>
      <c r="F1083" s="24" t="s">
        <v>8219</v>
      </c>
      <c r="G1083" s="9">
        <v>61</v>
      </c>
      <c r="H1083" s="9"/>
      <c r="I1083" s="9"/>
      <c r="K1083" s="9"/>
      <c r="L1083" s="25" t="s">
        <v>8221</v>
      </c>
      <c r="M1083" s="9">
        <v>9</v>
      </c>
    </row>
    <row r="1084" spans="1:13" x14ac:dyDescent="0.35">
      <c r="A1084" s="23">
        <v>2197</v>
      </c>
      <c r="B1084" s="9">
        <v>4330</v>
      </c>
      <c r="C1084" s="9">
        <v>4330</v>
      </c>
      <c r="E1084" s="23">
        <v>1080</v>
      </c>
      <c r="F1084" s="24" t="s">
        <v>8219</v>
      </c>
      <c r="G1084" s="9">
        <v>61</v>
      </c>
      <c r="H1084" s="9"/>
      <c r="I1084" s="9"/>
      <c r="K1084" s="9"/>
      <c r="L1084" s="25" t="s">
        <v>8221</v>
      </c>
      <c r="M1084" s="9">
        <v>9</v>
      </c>
    </row>
    <row r="1085" spans="1:13" x14ac:dyDescent="0.35">
      <c r="A1085" s="23">
        <v>2198</v>
      </c>
      <c r="B1085" s="9">
        <v>651</v>
      </c>
      <c r="C1085" s="9">
        <v>651</v>
      </c>
      <c r="E1085" s="23">
        <v>1081</v>
      </c>
      <c r="F1085" s="24" t="s">
        <v>8219</v>
      </c>
      <c r="G1085" s="9">
        <v>61</v>
      </c>
      <c r="H1085" s="9"/>
      <c r="I1085" s="9"/>
      <c r="K1085" s="9"/>
      <c r="L1085" s="25" t="s">
        <v>8221</v>
      </c>
      <c r="M1085" s="9">
        <v>9</v>
      </c>
    </row>
    <row r="1086" spans="1:13" x14ac:dyDescent="0.35">
      <c r="A1086" s="23">
        <v>2199</v>
      </c>
      <c r="B1086" s="9">
        <v>251</v>
      </c>
      <c r="C1086" s="9">
        <v>251</v>
      </c>
      <c r="E1086" s="23">
        <v>1082</v>
      </c>
      <c r="F1086" s="24" t="s">
        <v>8219</v>
      </c>
      <c r="G1086" s="9">
        <v>61</v>
      </c>
      <c r="H1086" s="9"/>
      <c r="I1086" s="9"/>
      <c r="K1086" s="9"/>
      <c r="L1086" s="25" t="s">
        <v>8221</v>
      </c>
      <c r="M1086" s="9">
        <v>10</v>
      </c>
    </row>
    <row r="1087" spans="1:13" x14ac:dyDescent="0.35">
      <c r="A1087" s="23">
        <v>2200</v>
      </c>
      <c r="B1087" s="9">
        <v>263</v>
      </c>
      <c r="C1087" s="9">
        <v>263</v>
      </c>
      <c r="E1087" s="23">
        <v>1083</v>
      </c>
      <c r="F1087" s="24" t="s">
        <v>8219</v>
      </c>
      <c r="G1087" s="9">
        <v>61</v>
      </c>
      <c r="H1087" s="9"/>
      <c r="I1087" s="9"/>
      <c r="K1087" s="9"/>
      <c r="L1087" s="25" t="s">
        <v>8221</v>
      </c>
      <c r="M1087" s="9">
        <v>10</v>
      </c>
    </row>
    <row r="1088" spans="1:13" x14ac:dyDescent="0.35">
      <c r="A1088" s="23">
        <v>2201</v>
      </c>
      <c r="B1088" s="9">
        <v>28</v>
      </c>
      <c r="C1088" s="9">
        <v>28</v>
      </c>
      <c r="E1088" s="23">
        <v>1084</v>
      </c>
      <c r="F1088" s="24" t="s">
        <v>8219</v>
      </c>
      <c r="G1088" s="9">
        <v>61</v>
      </c>
      <c r="H1088" s="9"/>
      <c r="I1088" s="9"/>
      <c r="K1088" s="9"/>
      <c r="L1088" s="25" t="s">
        <v>8221</v>
      </c>
      <c r="M1088" s="9">
        <v>10</v>
      </c>
    </row>
    <row r="1089" spans="1:13" x14ac:dyDescent="0.35">
      <c r="A1089" s="23">
        <v>2202</v>
      </c>
      <c r="B1089" s="9">
        <v>721</v>
      </c>
      <c r="C1089" s="9">
        <v>721</v>
      </c>
      <c r="E1089" s="23">
        <v>1085</v>
      </c>
      <c r="F1089" s="24" t="s">
        <v>8219</v>
      </c>
      <c r="G1089" s="9">
        <v>61</v>
      </c>
      <c r="H1089" s="9"/>
      <c r="I1089" s="9"/>
      <c r="K1089" s="9"/>
      <c r="L1089" s="25" t="s">
        <v>8221</v>
      </c>
      <c r="M1089" s="9">
        <v>10</v>
      </c>
    </row>
    <row r="1090" spans="1:13" x14ac:dyDescent="0.35">
      <c r="A1090" s="23">
        <v>2203</v>
      </c>
      <c r="B1090" s="9">
        <v>50</v>
      </c>
      <c r="C1090" s="9">
        <v>50</v>
      </c>
      <c r="E1090" s="23">
        <v>1086</v>
      </c>
      <c r="F1090" s="24" t="s">
        <v>8219</v>
      </c>
      <c r="G1090" s="9">
        <v>61</v>
      </c>
      <c r="H1090" s="9"/>
      <c r="I1090" s="9"/>
      <c r="K1090" s="9"/>
      <c r="L1090" s="25" t="s">
        <v>8221</v>
      </c>
      <c r="M1090" s="9">
        <v>10</v>
      </c>
    </row>
    <row r="1091" spans="1:13" x14ac:dyDescent="0.35">
      <c r="A1091" s="23">
        <v>2204</v>
      </c>
      <c r="B1091" s="9">
        <v>73</v>
      </c>
      <c r="C1091" s="9">
        <v>73</v>
      </c>
      <c r="E1091" s="23">
        <v>1087</v>
      </c>
      <c r="F1091" s="24" t="s">
        <v>8219</v>
      </c>
      <c r="G1091" s="9">
        <v>61</v>
      </c>
      <c r="H1091" s="9"/>
      <c r="I1091" s="9"/>
      <c r="K1091" s="9"/>
      <c r="L1091" s="25" t="s">
        <v>8221</v>
      </c>
      <c r="M1091" s="9">
        <v>10</v>
      </c>
    </row>
    <row r="1092" spans="1:13" x14ac:dyDescent="0.35">
      <c r="A1092" s="23">
        <v>2205</v>
      </c>
      <c r="B1092" s="9">
        <v>27</v>
      </c>
      <c r="C1092" s="9">
        <v>27</v>
      </c>
      <c r="E1092" s="23">
        <v>1088</v>
      </c>
      <c r="F1092" s="24" t="s">
        <v>8219</v>
      </c>
      <c r="G1092" s="9">
        <v>61</v>
      </c>
      <c r="H1092" s="9"/>
      <c r="I1092" s="9"/>
      <c r="K1092" s="9"/>
      <c r="L1092" s="25" t="s">
        <v>8221</v>
      </c>
      <c r="M1092" s="9">
        <v>10</v>
      </c>
    </row>
    <row r="1093" spans="1:13" x14ac:dyDescent="0.35">
      <c r="A1093" s="23">
        <v>2206</v>
      </c>
      <c r="B1093" s="9">
        <v>34</v>
      </c>
      <c r="C1093" s="9">
        <v>34</v>
      </c>
      <c r="E1093" s="23">
        <v>1089</v>
      </c>
      <c r="F1093" s="24" t="s">
        <v>8219</v>
      </c>
      <c r="G1093" s="9">
        <v>61</v>
      </c>
      <c r="H1093" s="9"/>
      <c r="I1093" s="9"/>
      <c r="K1093" s="9"/>
      <c r="L1093" s="25" t="s">
        <v>8221</v>
      </c>
      <c r="M1093" s="9">
        <v>10</v>
      </c>
    </row>
    <row r="1094" spans="1:13" x14ac:dyDescent="0.35">
      <c r="A1094" s="23">
        <v>2207</v>
      </c>
      <c r="B1094" s="9">
        <v>7</v>
      </c>
      <c r="C1094" s="9">
        <v>7</v>
      </c>
      <c r="E1094" s="23">
        <v>1090</v>
      </c>
      <c r="F1094" s="24" t="s">
        <v>8219</v>
      </c>
      <c r="G1094" s="9">
        <v>61</v>
      </c>
      <c r="H1094" s="9"/>
      <c r="I1094" s="9"/>
      <c r="K1094" s="9"/>
      <c r="L1094" s="25" t="s">
        <v>8221</v>
      </c>
      <c r="M1094" s="9">
        <v>10</v>
      </c>
    </row>
    <row r="1095" spans="1:13" x14ac:dyDescent="0.35">
      <c r="A1095" s="23">
        <v>2208</v>
      </c>
      <c r="B1095" s="9">
        <v>24</v>
      </c>
      <c r="C1095" s="9">
        <v>24</v>
      </c>
      <c r="E1095" s="23">
        <v>1091</v>
      </c>
      <c r="F1095" s="24" t="s">
        <v>8219</v>
      </c>
      <c r="G1095" s="9">
        <v>62</v>
      </c>
      <c r="H1095" s="9"/>
      <c r="I1095" s="9"/>
      <c r="K1095" s="9"/>
      <c r="L1095" s="25" t="s">
        <v>8221</v>
      </c>
      <c r="M1095" s="9">
        <v>10</v>
      </c>
    </row>
    <row r="1096" spans="1:13" x14ac:dyDescent="0.35">
      <c r="A1096" s="23">
        <v>2209</v>
      </c>
      <c r="B1096" s="9">
        <v>15</v>
      </c>
      <c r="C1096" s="9">
        <v>15</v>
      </c>
      <c r="E1096" s="23">
        <v>1092</v>
      </c>
      <c r="F1096" s="24" t="s">
        <v>8219</v>
      </c>
      <c r="G1096" s="9">
        <v>62</v>
      </c>
      <c r="H1096" s="9"/>
      <c r="I1096" s="9"/>
      <c r="K1096" s="9"/>
      <c r="L1096" s="25" t="s">
        <v>8221</v>
      </c>
      <c r="M1096" s="9">
        <v>10</v>
      </c>
    </row>
    <row r="1097" spans="1:13" x14ac:dyDescent="0.35">
      <c r="A1097" s="23">
        <v>2210</v>
      </c>
      <c r="B1097" s="9">
        <v>72</v>
      </c>
      <c r="C1097" s="9">
        <v>72</v>
      </c>
      <c r="E1097" s="23">
        <v>1093</v>
      </c>
      <c r="F1097" s="24" t="s">
        <v>8219</v>
      </c>
      <c r="G1097" s="9">
        <v>62</v>
      </c>
      <c r="H1097" s="9"/>
      <c r="I1097" s="9"/>
      <c r="K1097" s="9"/>
      <c r="L1097" s="25" t="s">
        <v>8221</v>
      </c>
      <c r="M1097" s="9">
        <v>10</v>
      </c>
    </row>
    <row r="1098" spans="1:13" x14ac:dyDescent="0.35">
      <c r="A1098" s="23">
        <v>2211</v>
      </c>
      <c r="B1098" s="9">
        <v>120</v>
      </c>
      <c r="C1098" s="9">
        <v>120</v>
      </c>
      <c r="E1098" s="23">
        <v>1094</v>
      </c>
      <c r="F1098" s="24" t="s">
        <v>8219</v>
      </c>
      <c r="G1098" s="9">
        <v>62</v>
      </c>
      <c r="H1098" s="9"/>
      <c r="I1098" s="9"/>
      <c r="K1098" s="9"/>
      <c r="L1098" s="25" t="s">
        <v>8221</v>
      </c>
      <c r="M1098" s="9">
        <v>10</v>
      </c>
    </row>
    <row r="1099" spans="1:13" x14ac:dyDescent="0.35">
      <c r="A1099" s="23">
        <v>2212</v>
      </c>
      <c r="B1099" s="9">
        <v>123</v>
      </c>
      <c r="C1099" s="9">
        <v>123</v>
      </c>
      <c r="E1099" s="23">
        <v>1095</v>
      </c>
      <c r="F1099" s="24" t="s">
        <v>8219</v>
      </c>
      <c r="G1099" s="9">
        <v>62</v>
      </c>
      <c r="H1099" s="9"/>
      <c r="I1099" s="9"/>
      <c r="K1099" s="9"/>
      <c r="L1099" s="25" t="s">
        <v>8221</v>
      </c>
      <c r="M1099" s="9">
        <v>10</v>
      </c>
    </row>
    <row r="1100" spans="1:13" x14ac:dyDescent="0.35">
      <c r="A1100" s="23">
        <v>2213</v>
      </c>
      <c r="B1100" s="9">
        <v>1</v>
      </c>
      <c r="C1100" s="9">
        <v>1</v>
      </c>
      <c r="E1100" s="23">
        <v>1096</v>
      </c>
      <c r="F1100" s="24" t="s">
        <v>8219</v>
      </c>
      <c r="G1100" s="9">
        <v>62</v>
      </c>
      <c r="H1100" s="9"/>
      <c r="I1100" s="9"/>
      <c r="K1100" s="9"/>
      <c r="L1100" s="25" t="s">
        <v>8221</v>
      </c>
      <c r="M1100" s="9">
        <v>10</v>
      </c>
    </row>
    <row r="1101" spans="1:13" x14ac:dyDescent="0.35">
      <c r="A1101" s="23">
        <v>2214</v>
      </c>
      <c r="B1101" s="9">
        <v>24</v>
      </c>
      <c r="C1101" s="9">
        <v>24</v>
      </c>
      <c r="E1101" s="23">
        <v>1097</v>
      </c>
      <c r="F1101" s="24" t="s">
        <v>8219</v>
      </c>
      <c r="G1101" s="9">
        <v>62</v>
      </c>
      <c r="H1101" s="9"/>
      <c r="I1101" s="9"/>
      <c r="K1101" s="9"/>
      <c r="L1101" s="25" t="s">
        <v>8221</v>
      </c>
      <c r="M1101" s="9">
        <v>10</v>
      </c>
    </row>
    <row r="1102" spans="1:13" x14ac:dyDescent="0.35">
      <c r="A1102" s="23">
        <v>2215</v>
      </c>
      <c r="B1102" s="9">
        <v>33</v>
      </c>
      <c r="C1102" s="9">
        <v>33</v>
      </c>
      <c r="E1102" s="23">
        <v>1098</v>
      </c>
      <c r="F1102" s="24" t="s">
        <v>8219</v>
      </c>
      <c r="G1102" s="9">
        <v>62</v>
      </c>
      <c r="H1102" s="9"/>
      <c r="I1102" s="9"/>
      <c r="K1102" s="9"/>
      <c r="L1102" s="25" t="s">
        <v>8221</v>
      </c>
      <c r="M1102" s="9">
        <v>10</v>
      </c>
    </row>
    <row r="1103" spans="1:13" x14ac:dyDescent="0.35">
      <c r="A1103" s="23">
        <v>2216</v>
      </c>
      <c r="B1103" s="9">
        <v>14</v>
      </c>
      <c r="C1103" s="9">
        <v>14</v>
      </c>
      <c r="E1103" s="23">
        <v>1099</v>
      </c>
      <c r="F1103" s="24" t="s">
        <v>8219</v>
      </c>
      <c r="G1103" s="9">
        <v>62</v>
      </c>
      <c r="H1103" s="9"/>
      <c r="I1103" s="9"/>
      <c r="K1103" s="9"/>
      <c r="L1103" s="25" t="s">
        <v>8221</v>
      </c>
      <c r="M1103" s="9">
        <v>10</v>
      </c>
    </row>
    <row r="1104" spans="1:13" x14ac:dyDescent="0.35">
      <c r="A1104" s="23">
        <v>2217</v>
      </c>
      <c r="B1104" s="9">
        <v>9</v>
      </c>
      <c r="C1104" s="9">
        <v>9</v>
      </c>
      <c r="E1104" s="23">
        <v>1100</v>
      </c>
      <c r="F1104" s="24" t="s">
        <v>8219</v>
      </c>
      <c r="G1104" s="9">
        <v>62</v>
      </c>
      <c r="H1104" s="9"/>
      <c r="I1104" s="9"/>
      <c r="K1104" s="9"/>
      <c r="L1104" s="25" t="s">
        <v>8221</v>
      </c>
      <c r="M1104" s="9">
        <v>10</v>
      </c>
    </row>
    <row r="1105" spans="1:13" x14ac:dyDescent="0.35">
      <c r="A1105" s="23">
        <v>2218</v>
      </c>
      <c r="B1105" s="9">
        <v>76</v>
      </c>
      <c r="C1105" s="9">
        <v>76</v>
      </c>
      <c r="E1105" s="23">
        <v>1101</v>
      </c>
      <c r="F1105" s="24" t="s">
        <v>8219</v>
      </c>
      <c r="G1105" s="9">
        <v>62</v>
      </c>
      <c r="H1105" s="9"/>
      <c r="I1105" s="9"/>
      <c r="K1105" s="9"/>
      <c r="L1105" s="25" t="s">
        <v>8221</v>
      </c>
      <c r="M1105" s="9">
        <v>10</v>
      </c>
    </row>
    <row r="1106" spans="1:13" x14ac:dyDescent="0.35">
      <c r="A1106" s="23">
        <v>2219</v>
      </c>
      <c r="B1106" s="9">
        <v>19</v>
      </c>
      <c r="C1106" s="9">
        <v>19</v>
      </c>
      <c r="E1106" s="23">
        <v>1102</v>
      </c>
      <c r="F1106" s="24" t="s">
        <v>8219</v>
      </c>
      <c r="G1106" s="9">
        <v>62</v>
      </c>
      <c r="H1106" s="9"/>
      <c r="I1106" s="9"/>
      <c r="K1106" s="9"/>
      <c r="L1106" s="25" t="s">
        <v>8221</v>
      </c>
      <c r="M1106" s="9">
        <v>10</v>
      </c>
    </row>
    <row r="1107" spans="1:13" x14ac:dyDescent="0.35">
      <c r="A1107" s="23">
        <v>2220</v>
      </c>
      <c r="B1107" s="9">
        <v>69</v>
      </c>
      <c r="C1107" s="9">
        <v>69</v>
      </c>
      <c r="E1107" s="23">
        <v>1103</v>
      </c>
      <c r="F1107" s="24" t="s">
        <v>8219</v>
      </c>
      <c r="G1107" s="9">
        <v>62</v>
      </c>
      <c r="H1107" s="9"/>
      <c r="I1107" s="9"/>
      <c r="K1107" s="9"/>
      <c r="L1107" s="25" t="s">
        <v>8221</v>
      </c>
      <c r="M1107" s="9">
        <v>10</v>
      </c>
    </row>
    <row r="1108" spans="1:13" x14ac:dyDescent="0.35">
      <c r="A1108" s="23">
        <v>2221</v>
      </c>
      <c r="B1108" s="9">
        <v>218</v>
      </c>
      <c r="C1108" s="9">
        <v>218</v>
      </c>
      <c r="E1108" s="23">
        <v>1104</v>
      </c>
      <c r="F1108" s="24" t="s">
        <v>8219</v>
      </c>
      <c r="G1108" s="9">
        <v>62</v>
      </c>
      <c r="H1108" s="9"/>
      <c r="I1108" s="9"/>
      <c r="K1108" s="9"/>
      <c r="L1108" s="25" t="s">
        <v>8221</v>
      </c>
      <c r="M1108" s="9">
        <v>10</v>
      </c>
    </row>
    <row r="1109" spans="1:13" x14ac:dyDescent="0.35">
      <c r="A1109" s="23">
        <v>2222</v>
      </c>
      <c r="B1109" s="9">
        <v>30</v>
      </c>
      <c r="C1109" s="9">
        <v>30</v>
      </c>
      <c r="E1109" s="23">
        <v>1105</v>
      </c>
      <c r="F1109" s="24" t="s">
        <v>8219</v>
      </c>
      <c r="G1109" s="9">
        <v>62</v>
      </c>
      <c r="H1109" s="9"/>
      <c r="I1109" s="9"/>
      <c r="K1109" s="9"/>
      <c r="L1109" s="25" t="s">
        <v>8221</v>
      </c>
      <c r="M1109" s="9">
        <v>10</v>
      </c>
    </row>
    <row r="1110" spans="1:13" x14ac:dyDescent="0.35">
      <c r="A1110" s="23">
        <v>2223</v>
      </c>
      <c r="B1110" s="9">
        <v>100</v>
      </c>
      <c r="C1110" s="9">
        <v>100</v>
      </c>
      <c r="E1110" s="23">
        <v>1106</v>
      </c>
      <c r="F1110" s="24" t="s">
        <v>8219</v>
      </c>
      <c r="G1110" s="9">
        <v>62</v>
      </c>
      <c r="H1110" s="9"/>
      <c r="I1110" s="9"/>
      <c r="K1110" s="9"/>
      <c r="L1110" s="25" t="s">
        <v>8221</v>
      </c>
      <c r="M1110" s="9">
        <v>10</v>
      </c>
    </row>
    <row r="1111" spans="1:13" x14ac:dyDescent="0.35">
      <c r="A1111" s="23">
        <v>2224</v>
      </c>
      <c r="B1111" s="9">
        <v>296</v>
      </c>
      <c r="C1111" s="9">
        <v>296</v>
      </c>
      <c r="E1111" s="23">
        <v>1107</v>
      </c>
      <c r="F1111" s="24" t="s">
        <v>8219</v>
      </c>
      <c r="G1111" s="9">
        <v>62</v>
      </c>
      <c r="H1111" s="9"/>
      <c r="I1111" s="9"/>
      <c r="K1111" s="9"/>
      <c r="L1111" s="25" t="s">
        <v>8221</v>
      </c>
      <c r="M1111" s="9">
        <v>10</v>
      </c>
    </row>
    <row r="1112" spans="1:13" x14ac:dyDescent="0.35">
      <c r="A1112" s="23">
        <v>2225</v>
      </c>
      <c r="B1112" s="9">
        <v>1204</v>
      </c>
      <c r="C1112" s="9">
        <v>1204</v>
      </c>
      <c r="E1112" s="23">
        <v>1108</v>
      </c>
      <c r="F1112" s="24" t="s">
        <v>8219</v>
      </c>
      <c r="G1112" s="9">
        <v>62</v>
      </c>
      <c r="H1112" s="9"/>
      <c r="I1112" s="9"/>
      <c r="K1112" s="9"/>
      <c r="L1112" s="25" t="s">
        <v>8221</v>
      </c>
      <c r="M1112" s="9">
        <v>10</v>
      </c>
    </row>
    <row r="1113" spans="1:13" x14ac:dyDescent="0.35">
      <c r="A1113" s="23">
        <v>2226</v>
      </c>
      <c r="B1113" s="9">
        <v>321</v>
      </c>
      <c r="C1113" s="9">
        <v>321</v>
      </c>
      <c r="E1113" s="23">
        <v>1109</v>
      </c>
      <c r="F1113" s="24" t="s">
        <v>8219</v>
      </c>
      <c r="G1113" s="9">
        <v>63</v>
      </c>
      <c r="H1113" s="9"/>
      <c r="I1113" s="9"/>
      <c r="K1113" s="9"/>
      <c r="L1113" s="25" t="s">
        <v>8221</v>
      </c>
      <c r="M1113" s="9">
        <v>11</v>
      </c>
    </row>
    <row r="1114" spans="1:13" x14ac:dyDescent="0.35">
      <c r="A1114" s="23">
        <v>2227</v>
      </c>
      <c r="B1114" s="9">
        <v>301</v>
      </c>
      <c r="C1114" s="9">
        <v>301</v>
      </c>
      <c r="E1114" s="23">
        <v>1110</v>
      </c>
      <c r="F1114" s="24" t="s">
        <v>8219</v>
      </c>
      <c r="G1114" s="9">
        <v>63</v>
      </c>
      <c r="H1114" s="9"/>
      <c r="I1114" s="9"/>
      <c r="K1114" s="9"/>
      <c r="L1114" s="25" t="s">
        <v>8221</v>
      </c>
      <c r="M1114" s="9">
        <v>11</v>
      </c>
    </row>
    <row r="1115" spans="1:13" x14ac:dyDescent="0.35">
      <c r="A1115" s="23">
        <v>2228</v>
      </c>
      <c r="B1115" s="9">
        <v>144</v>
      </c>
      <c r="C1115" s="9">
        <v>144</v>
      </c>
      <c r="E1115" s="23">
        <v>1111</v>
      </c>
      <c r="F1115" s="24" t="s">
        <v>8219</v>
      </c>
      <c r="G1115" s="9">
        <v>63</v>
      </c>
      <c r="H1115" s="9"/>
      <c r="I1115" s="9"/>
      <c r="K1115" s="9"/>
      <c r="L1115" s="25" t="s">
        <v>8221</v>
      </c>
      <c r="M1115" s="9">
        <v>11</v>
      </c>
    </row>
    <row r="1116" spans="1:13" x14ac:dyDescent="0.35">
      <c r="A1116" s="23">
        <v>2229</v>
      </c>
      <c r="B1116" s="9">
        <v>539</v>
      </c>
      <c r="C1116" s="9">
        <v>539</v>
      </c>
      <c r="E1116" s="23">
        <v>1112</v>
      </c>
      <c r="F1116" s="24" t="s">
        <v>8219</v>
      </c>
      <c r="G1116" s="9">
        <v>63</v>
      </c>
      <c r="H1116" s="9"/>
      <c r="I1116" s="9"/>
      <c r="K1116" s="9"/>
      <c r="L1116" s="25" t="s">
        <v>8221</v>
      </c>
      <c r="M1116" s="9">
        <v>11</v>
      </c>
    </row>
    <row r="1117" spans="1:13" x14ac:dyDescent="0.35">
      <c r="A1117" s="23">
        <v>2230</v>
      </c>
      <c r="B1117" s="9">
        <v>498</v>
      </c>
      <c r="C1117" s="9">
        <v>498</v>
      </c>
      <c r="E1117" s="23">
        <v>1113</v>
      </c>
      <c r="F1117" s="24" t="s">
        <v>8219</v>
      </c>
      <c r="G1117" s="9">
        <v>63</v>
      </c>
      <c r="H1117" s="9"/>
      <c r="I1117" s="9"/>
      <c r="K1117" s="9"/>
      <c r="L1117" s="25" t="s">
        <v>8221</v>
      </c>
      <c r="M1117" s="9">
        <v>11</v>
      </c>
    </row>
    <row r="1118" spans="1:13" x14ac:dyDescent="0.35">
      <c r="A1118" s="23">
        <v>2231</v>
      </c>
      <c r="B1118" s="9">
        <v>1113</v>
      </c>
      <c r="C1118" s="9">
        <v>1113</v>
      </c>
      <c r="E1118" s="23">
        <v>1114</v>
      </c>
      <c r="F1118" s="24" t="s">
        <v>8219</v>
      </c>
      <c r="G1118" s="9">
        <v>63</v>
      </c>
      <c r="H1118" s="9"/>
      <c r="I1118" s="9"/>
      <c r="K1118" s="9"/>
      <c r="L1118" s="25" t="s">
        <v>8221</v>
      </c>
      <c r="M1118" s="9">
        <v>11</v>
      </c>
    </row>
    <row r="1119" spans="1:13" x14ac:dyDescent="0.35">
      <c r="A1119" s="23">
        <v>2232</v>
      </c>
      <c r="B1119" s="9">
        <v>988</v>
      </c>
      <c r="C1119" s="9">
        <v>988</v>
      </c>
      <c r="E1119" s="23">
        <v>1115</v>
      </c>
      <c r="F1119" s="24" t="s">
        <v>8219</v>
      </c>
      <c r="G1119" s="9">
        <v>63</v>
      </c>
      <c r="H1119" s="9"/>
      <c r="I1119" s="9"/>
      <c r="K1119" s="9"/>
      <c r="L1119" s="25" t="s">
        <v>8221</v>
      </c>
      <c r="M1119" s="9">
        <v>11</v>
      </c>
    </row>
    <row r="1120" spans="1:13" x14ac:dyDescent="0.35">
      <c r="A1120" s="23">
        <v>2233</v>
      </c>
      <c r="B1120" s="9">
        <v>391</v>
      </c>
      <c r="C1120" s="9">
        <v>391</v>
      </c>
      <c r="E1120" s="23">
        <v>1116</v>
      </c>
      <c r="F1120" s="24" t="s">
        <v>8219</v>
      </c>
      <c r="G1120" s="9">
        <v>63</v>
      </c>
      <c r="H1120" s="9"/>
      <c r="I1120" s="9"/>
      <c r="K1120" s="9"/>
      <c r="L1120" s="25" t="s">
        <v>8221</v>
      </c>
      <c r="M1120" s="9">
        <v>11</v>
      </c>
    </row>
    <row r="1121" spans="1:13" x14ac:dyDescent="0.35">
      <c r="A1121" s="23">
        <v>2234</v>
      </c>
      <c r="B1121" s="9">
        <v>28</v>
      </c>
      <c r="C1121" s="9">
        <v>28</v>
      </c>
      <c r="E1121" s="23">
        <v>1117</v>
      </c>
      <c r="F1121" s="24" t="s">
        <v>8219</v>
      </c>
      <c r="G1121" s="9">
        <v>63</v>
      </c>
      <c r="H1121" s="9"/>
      <c r="I1121" s="9"/>
      <c r="K1121" s="9"/>
      <c r="L1121" s="25" t="s">
        <v>8221</v>
      </c>
      <c r="M1121" s="9">
        <v>11</v>
      </c>
    </row>
    <row r="1122" spans="1:13" x14ac:dyDescent="0.35">
      <c r="A1122" s="23">
        <v>2235</v>
      </c>
      <c r="B1122" s="9">
        <v>147</v>
      </c>
      <c r="C1122" s="9">
        <v>147</v>
      </c>
      <c r="E1122" s="23">
        <v>1118</v>
      </c>
      <c r="F1122" s="24" t="s">
        <v>8219</v>
      </c>
      <c r="G1122" s="9">
        <v>63</v>
      </c>
      <c r="H1122" s="9"/>
      <c r="I1122" s="9"/>
      <c r="K1122" s="9"/>
      <c r="L1122" s="25" t="s">
        <v>8221</v>
      </c>
      <c r="M1122" s="9">
        <v>11</v>
      </c>
    </row>
    <row r="1123" spans="1:13" x14ac:dyDescent="0.35">
      <c r="A1123" s="23">
        <v>2236</v>
      </c>
      <c r="B1123" s="9">
        <v>680</v>
      </c>
      <c r="C1123" s="9">
        <v>680</v>
      </c>
      <c r="E1123" s="23">
        <v>1119</v>
      </c>
      <c r="F1123" s="24" t="s">
        <v>8219</v>
      </c>
      <c r="G1123" s="9">
        <v>63</v>
      </c>
      <c r="H1123" s="9"/>
      <c r="I1123" s="9"/>
      <c r="K1123" s="9"/>
      <c r="L1123" s="25" t="s">
        <v>8221</v>
      </c>
      <c r="M1123" s="9">
        <v>11</v>
      </c>
    </row>
    <row r="1124" spans="1:13" x14ac:dyDescent="0.35">
      <c r="A1124" s="23">
        <v>2237</v>
      </c>
      <c r="B1124" s="9">
        <v>983</v>
      </c>
      <c r="C1124" s="9">
        <v>983</v>
      </c>
      <c r="E1124" s="23">
        <v>1120</v>
      </c>
      <c r="F1124" s="24" t="s">
        <v>8219</v>
      </c>
      <c r="G1124" s="9">
        <v>63</v>
      </c>
      <c r="H1124" s="9"/>
      <c r="I1124" s="9"/>
      <c r="K1124" s="9"/>
      <c r="L1124" s="25" t="s">
        <v>8221</v>
      </c>
      <c r="M1124" s="9">
        <v>11</v>
      </c>
    </row>
    <row r="1125" spans="1:13" x14ac:dyDescent="0.35">
      <c r="A1125" s="23">
        <v>2238</v>
      </c>
      <c r="B1125" s="9">
        <v>79</v>
      </c>
      <c r="C1125" s="9">
        <v>79</v>
      </c>
      <c r="E1125" s="23">
        <v>1121</v>
      </c>
      <c r="F1125" s="24" t="s">
        <v>8219</v>
      </c>
      <c r="G1125" s="9">
        <v>64</v>
      </c>
      <c r="H1125" s="9"/>
      <c r="I1125" s="9"/>
      <c r="K1125" s="9"/>
      <c r="L1125" s="25" t="s">
        <v>8221</v>
      </c>
      <c r="M1125" s="9">
        <v>11</v>
      </c>
    </row>
    <row r="1126" spans="1:13" x14ac:dyDescent="0.35">
      <c r="A1126" s="23">
        <v>2239</v>
      </c>
      <c r="B1126" s="9">
        <v>426</v>
      </c>
      <c r="C1126" s="9">
        <v>426</v>
      </c>
      <c r="E1126" s="23">
        <v>1122</v>
      </c>
      <c r="F1126" s="24" t="s">
        <v>8219</v>
      </c>
      <c r="G1126" s="9">
        <v>64</v>
      </c>
      <c r="H1126" s="9"/>
      <c r="I1126" s="9"/>
      <c r="K1126" s="9"/>
      <c r="L1126" s="25" t="s">
        <v>8221</v>
      </c>
      <c r="M1126" s="9">
        <v>11</v>
      </c>
    </row>
    <row r="1127" spans="1:13" x14ac:dyDescent="0.35">
      <c r="A1127" s="23">
        <v>2240</v>
      </c>
      <c r="B1127" s="9">
        <v>96</v>
      </c>
      <c r="C1127" s="9">
        <v>96</v>
      </c>
      <c r="E1127" s="23">
        <v>1123</v>
      </c>
      <c r="F1127" s="24" t="s">
        <v>8219</v>
      </c>
      <c r="G1127" s="9">
        <v>64</v>
      </c>
      <c r="H1127" s="9"/>
      <c r="I1127" s="9"/>
      <c r="K1127" s="9"/>
      <c r="L1127" s="25" t="s">
        <v>8221</v>
      </c>
      <c r="M1127" s="9">
        <v>11</v>
      </c>
    </row>
    <row r="1128" spans="1:13" x14ac:dyDescent="0.35">
      <c r="A1128" s="23">
        <v>2241</v>
      </c>
      <c r="B1128" s="9">
        <v>163</v>
      </c>
      <c r="C1128" s="9">
        <v>163</v>
      </c>
      <c r="E1128" s="23">
        <v>1124</v>
      </c>
      <c r="F1128" s="24" t="s">
        <v>8219</v>
      </c>
      <c r="G1128" s="9">
        <v>64</v>
      </c>
      <c r="H1128" s="9"/>
      <c r="I1128" s="9"/>
      <c r="K1128" s="9"/>
      <c r="L1128" s="25" t="s">
        <v>8221</v>
      </c>
      <c r="M1128" s="9">
        <v>11</v>
      </c>
    </row>
    <row r="1129" spans="1:13" x14ac:dyDescent="0.35">
      <c r="A1129" s="23">
        <v>2242</v>
      </c>
      <c r="B1129" s="9">
        <v>2525</v>
      </c>
      <c r="C1129" s="9">
        <v>2525</v>
      </c>
      <c r="E1129" s="23">
        <v>1125</v>
      </c>
      <c r="F1129" s="24" t="s">
        <v>8219</v>
      </c>
      <c r="G1129" s="9">
        <v>64</v>
      </c>
      <c r="H1129" s="9"/>
      <c r="I1129" s="9"/>
      <c r="K1129" s="9"/>
      <c r="L1129" s="25" t="s">
        <v>8221</v>
      </c>
      <c r="M1129" s="9">
        <v>11</v>
      </c>
    </row>
    <row r="1130" spans="1:13" x14ac:dyDescent="0.35">
      <c r="A1130" s="23">
        <v>2243</v>
      </c>
      <c r="B1130" s="9">
        <v>2035</v>
      </c>
      <c r="C1130" s="9">
        <v>2035</v>
      </c>
      <c r="E1130" s="23">
        <v>1126</v>
      </c>
      <c r="F1130" s="24" t="s">
        <v>8219</v>
      </c>
      <c r="G1130" s="9">
        <v>64</v>
      </c>
      <c r="H1130" s="9"/>
      <c r="I1130" s="9"/>
      <c r="K1130" s="9"/>
      <c r="L1130" s="25" t="s">
        <v>8221</v>
      </c>
      <c r="M1130" s="9">
        <v>11</v>
      </c>
    </row>
    <row r="1131" spans="1:13" x14ac:dyDescent="0.35">
      <c r="A1131" s="23">
        <v>2244</v>
      </c>
      <c r="B1131" s="9">
        <v>290</v>
      </c>
      <c r="C1131" s="9">
        <v>290</v>
      </c>
      <c r="E1131" s="23">
        <v>1127</v>
      </c>
      <c r="F1131" s="24" t="s">
        <v>8219</v>
      </c>
      <c r="G1131" s="9">
        <v>64</v>
      </c>
      <c r="H1131" s="9"/>
      <c r="I1131" s="9"/>
      <c r="K1131" s="9"/>
      <c r="L1131" s="25" t="s">
        <v>8221</v>
      </c>
      <c r="M1131" s="9">
        <v>11</v>
      </c>
    </row>
    <row r="1132" spans="1:13" x14ac:dyDescent="0.35">
      <c r="A1132" s="23">
        <v>2245</v>
      </c>
      <c r="B1132" s="9">
        <v>1980</v>
      </c>
      <c r="C1132" s="9">
        <v>1980</v>
      </c>
      <c r="E1132" s="23">
        <v>1128</v>
      </c>
      <c r="F1132" s="24" t="s">
        <v>8219</v>
      </c>
      <c r="G1132" s="9">
        <v>64</v>
      </c>
      <c r="H1132" s="9"/>
      <c r="I1132" s="9"/>
      <c r="K1132" s="9"/>
      <c r="L1132" s="25" t="s">
        <v>8221</v>
      </c>
      <c r="M1132" s="9">
        <v>11</v>
      </c>
    </row>
    <row r="1133" spans="1:13" x14ac:dyDescent="0.35">
      <c r="A1133" s="23">
        <v>2246</v>
      </c>
      <c r="B1133" s="9">
        <v>57</v>
      </c>
      <c r="C1133" s="9">
        <v>57</v>
      </c>
      <c r="E1133" s="23">
        <v>1129</v>
      </c>
      <c r="F1133" s="24" t="s">
        <v>8219</v>
      </c>
      <c r="G1133" s="9">
        <v>64</v>
      </c>
      <c r="H1133" s="9"/>
      <c r="I1133" s="9"/>
      <c r="K1133" s="9"/>
      <c r="L1133" s="25" t="s">
        <v>8221</v>
      </c>
      <c r="M1133" s="9">
        <v>12</v>
      </c>
    </row>
    <row r="1134" spans="1:13" x14ac:dyDescent="0.35">
      <c r="A1134" s="23">
        <v>2247</v>
      </c>
      <c r="B1134" s="9">
        <v>380</v>
      </c>
      <c r="C1134" s="9">
        <v>380</v>
      </c>
      <c r="E1134" s="23">
        <v>1130</v>
      </c>
      <c r="F1134" s="24" t="s">
        <v>8219</v>
      </c>
      <c r="G1134" s="9">
        <v>64</v>
      </c>
      <c r="H1134" s="9"/>
      <c r="I1134" s="9"/>
      <c r="K1134" s="9"/>
      <c r="L1134" s="25" t="s">
        <v>8221</v>
      </c>
      <c r="M1134" s="9">
        <v>12</v>
      </c>
    </row>
    <row r="1135" spans="1:13" x14ac:dyDescent="0.35">
      <c r="A1135" s="23">
        <v>2248</v>
      </c>
      <c r="B1135" s="9">
        <v>128</v>
      </c>
      <c r="C1135" s="9">
        <v>128</v>
      </c>
      <c r="E1135" s="23">
        <v>1131</v>
      </c>
      <c r="F1135" s="24" t="s">
        <v>8219</v>
      </c>
      <c r="G1135" s="9">
        <v>64</v>
      </c>
      <c r="H1135" s="9"/>
      <c r="I1135" s="9"/>
      <c r="K1135" s="9"/>
      <c r="L1135" s="25" t="s">
        <v>8221</v>
      </c>
      <c r="M1135" s="9">
        <v>12</v>
      </c>
    </row>
    <row r="1136" spans="1:13" x14ac:dyDescent="0.35">
      <c r="A1136" s="23">
        <v>2249</v>
      </c>
      <c r="B1136" s="9">
        <v>180</v>
      </c>
      <c r="C1136" s="9">
        <v>180</v>
      </c>
      <c r="E1136" s="23">
        <v>1132</v>
      </c>
      <c r="F1136" s="24" t="s">
        <v>8219</v>
      </c>
      <c r="G1136" s="9">
        <v>64</v>
      </c>
      <c r="H1136" s="9"/>
      <c r="I1136" s="9"/>
      <c r="K1136" s="9"/>
      <c r="L1136" s="25" t="s">
        <v>8221</v>
      </c>
      <c r="M1136" s="9">
        <v>12</v>
      </c>
    </row>
    <row r="1137" spans="1:13" x14ac:dyDescent="0.35">
      <c r="A1137" s="23">
        <v>2250</v>
      </c>
      <c r="B1137" s="9">
        <v>571</v>
      </c>
      <c r="C1137" s="9">
        <v>571</v>
      </c>
      <c r="E1137" s="23">
        <v>1133</v>
      </c>
      <c r="F1137" s="24" t="s">
        <v>8219</v>
      </c>
      <c r="G1137" s="9">
        <v>65</v>
      </c>
      <c r="H1137" s="9"/>
      <c r="I1137" s="9"/>
      <c r="K1137" s="9"/>
      <c r="L1137" s="25" t="s">
        <v>8221</v>
      </c>
      <c r="M1137" s="9">
        <v>12</v>
      </c>
    </row>
    <row r="1138" spans="1:13" x14ac:dyDescent="0.35">
      <c r="A1138" s="23">
        <v>2251</v>
      </c>
      <c r="B1138" s="9">
        <v>480</v>
      </c>
      <c r="C1138" s="9">
        <v>480</v>
      </c>
      <c r="E1138" s="23">
        <v>1134</v>
      </c>
      <c r="F1138" s="24" t="s">
        <v>8219</v>
      </c>
      <c r="G1138" s="9">
        <v>65</v>
      </c>
      <c r="H1138" s="9"/>
      <c r="I1138" s="9"/>
      <c r="K1138" s="9"/>
      <c r="L1138" s="25" t="s">
        <v>8221</v>
      </c>
      <c r="M1138" s="9">
        <v>12</v>
      </c>
    </row>
    <row r="1139" spans="1:13" x14ac:dyDescent="0.35">
      <c r="A1139" s="23">
        <v>2252</v>
      </c>
      <c r="B1139" s="9">
        <v>249</v>
      </c>
      <c r="C1139" s="9">
        <v>249</v>
      </c>
      <c r="E1139" s="23">
        <v>1135</v>
      </c>
      <c r="F1139" s="24" t="s">
        <v>8219</v>
      </c>
      <c r="G1139" s="9">
        <v>65</v>
      </c>
      <c r="H1139" s="9"/>
      <c r="I1139" s="9"/>
      <c r="K1139" s="9"/>
      <c r="L1139" s="25" t="s">
        <v>8221</v>
      </c>
      <c r="M1139" s="9">
        <v>12</v>
      </c>
    </row>
    <row r="1140" spans="1:13" x14ac:dyDescent="0.35">
      <c r="A1140" s="23">
        <v>2253</v>
      </c>
      <c r="B1140" s="9">
        <v>84</v>
      </c>
      <c r="C1140" s="9">
        <v>84</v>
      </c>
      <c r="E1140" s="23">
        <v>1136</v>
      </c>
      <c r="F1140" s="24" t="s">
        <v>8219</v>
      </c>
      <c r="G1140" s="9">
        <v>65</v>
      </c>
      <c r="H1140" s="9"/>
      <c r="I1140" s="9"/>
      <c r="K1140" s="9"/>
      <c r="L1140" s="25" t="s">
        <v>8221</v>
      </c>
      <c r="M1140" s="9">
        <v>12</v>
      </c>
    </row>
    <row r="1141" spans="1:13" x14ac:dyDescent="0.35">
      <c r="A1141" s="23">
        <v>2254</v>
      </c>
      <c r="B1141" s="9">
        <v>197</v>
      </c>
      <c r="C1141" s="9">
        <v>197</v>
      </c>
      <c r="E1141" s="23">
        <v>1137</v>
      </c>
      <c r="F1141" s="24" t="s">
        <v>8219</v>
      </c>
      <c r="G1141" s="9">
        <v>65</v>
      </c>
      <c r="H1141" s="9"/>
      <c r="I1141" s="9"/>
      <c r="K1141" s="9"/>
      <c r="L1141" s="25" t="s">
        <v>8221</v>
      </c>
      <c r="M1141" s="9">
        <v>12</v>
      </c>
    </row>
    <row r="1142" spans="1:13" x14ac:dyDescent="0.35">
      <c r="A1142" s="23">
        <v>2255</v>
      </c>
      <c r="B1142" s="9">
        <v>271</v>
      </c>
      <c r="C1142" s="9">
        <v>271</v>
      </c>
      <c r="E1142" s="23">
        <v>1138</v>
      </c>
      <c r="F1142" s="24" t="s">
        <v>8219</v>
      </c>
      <c r="G1142" s="9">
        <v>65</v>
      </c>
      <c r="H1142" s="9"/>
      <c r="I1142" s="9"/>
      <c r="K1142" s="9"/>
      <c r="L1142" s="25" t="s">
        <v>8221</v>
      </c>
      <c r="M1142" s="9">
        <v>12</v>
      </c>
    </row>
    <row r="1143" spans="1:13" x14ac:dyDescent="0.35">
      <c r="A1143" s="23">
        <v>2256</v>
      </c>
      <c r="B1143" s="9">
        <v>50</v>
      </c>
      <c r="C1143" s="9">
        <v>50</v>
      </c>
      <c r="E1143" s="23">
        <v>1139</v>
      </c>
      <c r="F1143" s="24" t="s">
        <v>8219</v>
      </c>
      <c r="G1143" s="9">
        <v>65</v>
      </c>
      <c r="H1143" s="9"/>
      <c r="I1143" s="9"/>
      <c r="K1143" s="9"/>
      <c r="L1143" s="25" t="s">
        <v>8221</v>
      </c>
      <c r="M1143" s="9">
        <v>12</v>
      </c>
    </row>
    <row r="1144" spans="1:13" x14ac:dyDescent="0.35">
      <c r="A1144" s="23">
        <v>2257</v>
      </c>
      <c r="B1144" s="9">
        <v>169</v>
      </c>
      <c r="C1144" s="9">
        <v>169</v>
      </c>
      <c r="E1144" s="23">
        <v>1140</v>
      </c>
      <c r="F1144" s="24" t="s">
        <v>8219</v>
      </c>
      <c r="G1144" s="9">
        <v>65</v>
      </c>
      <c r="H1144" s="9"/>
      <c r="I1144" s="9"/>
      <c r="K1144" s="9"/>
      <c r="L1144" s="25" t="s">
        <v>8221</v>
      </c>
      <c r="M1144" s="9">
        <v>12</v>
      </c>
    </row>
    <row r="1145" spans="1:13" x14ac:dyDescent="0.35">
      <c r="A1145" s="23">
        <v>2258</v>
      </c>
      <c r="B1145" s="9">
        <v>205</v>
      </c>
      <c r="C1145" s="9">
        <v>205</v>
      </c>
      <c r="E1145" s="23">
        <v>1141</v>
      </c>
      <c r="F1145" s="24" t="s">
        <v>8219</v>
      </c>
      <c r="G1145" s="9">
        <v>65</v>
      </c>
      <c r="H1145" s="9"/>
      <c r="I1145" s="9"/>
      <c r="K1145" s="9"/>
      <c r="L1145" s="25" t="s">
        <v>8221</v>
      </c>
      <c r="M1145" s="9">
        <v>12</v>
      </c>
    </row>
    <row r="1146" spans="1:13" x14ac:dyDescent="0.35">
      <c r="A1146" s="23">
        <v>2259</v>
      </c>
      <c r="B1146" s="9">
        <v>206</v>
      </c>
      <c r="C1146" s="9">
        <v>206</v>
      </c>
      <c r="E1146" s="23">
        <v>1142</v>
      </c>
      <c r="F1146" s="24" t="s">
        <v>8219</v>
      </c>
      <c r="G1146" s="9">
        <v>65</v>
      </c>
      <c r="H1146" s="9"/>
      <c r="I1146" s="9"/>
      <c r="K1146" s="9"/>
      <c r="L1146" s="25" t="s">
        <v>8221</v>
      </c>
      <c r="M1146" s="9">
        <v>12</v>
      </c>
    </row>
    <row r="1147" spans="1:13" x14ac:dyDescent="0.35">
      <c r="A1147" s="23">
        <v>2260</v>
      </c>
      <c r="B1147" s="9">
        <v>84</v>
      </c>
      <c r="C1147" s="9">
        <v>84</v>
      </c>
      <c r="E1147" s="23">
        <v>1143</v>
      </c>
      <c r="F1147" s="24" t="s">
        <v>8219</v>
      </c>
      <c r="G1147" s="9">
        <v>65</v>
      </c>
      <c r="H1147" s="9"/>
      <c r="I1147" s="9"/>
      <c r="K1147" s="9"/>
      <c r="L1147" s="25" t="s">
        <v>8221</v>
      </c>
      <c r="M1147" s="9">
        <v>12</v>
      </c>
    </row>
    <row r="1148" spans="1:13" x14ac:dyDescent="0.35">
      <c r="A1148" s="23">
        <v>2261</v>
      </c>
      <c r="B1148" s="9">
        <v>210</v>
      </c>
      <c r="C1148" s="9">
        <v>210</v>
      </c>
      <c r="E1148" s="23">
        <v>1144</v>
      </c>
      <c r="F1148" s="24" t="s">
        <v>8219</v>
      </c>
      <c r="G1148" s="9">
        <v>65</v>
      </c>
      <c r="H1148" s="9"/>
      <c r="I1148" s="9"/>
      <c r="K1148" s="9"/>
      <c r="L1148" s="25" t="s">
        <v>8221</v>
      </c>
      <c r="M1148" s="9">
        <v>12</v>
      </c>
    </row>
    <row r="1149" spans="1:13" x14ac:dyDescent="0.35">
      <c r="A1149" s="23">
        <v>2262</v>
      </c>
      <c r="B1149" s="9">
        <v>181</v>
      </c>
      <c r="C1149" s="9">
        <v>181</v>
      </c>
      <c r="E1149" s="23">
        <v>1145</v>
      </c>
      <c r="F1149" s="24" t="s">
        <v>8219</v>
      </c>
      <c r="G1149" s="9">
        <v>66</v>
      </c>
      <c r="H1149" s="9"/>
      <c r="I1149" s="9"/>
      <c r="K1149" s="9"/>
      <c r="L1149" s="25" t="s">
        <v>8221</v>
      </c>
      <c r="M1149" s="9">
        <v>12</v>
      </c>
    </row>
    <row r="1150" spans="1:13" x14ac:dyDescent="0.35">
      <c r="A1150" s="23">
        <v>2263</v>
      </c>
      <c r="B1150" s="9">
        <v>60</v>
      </c>
      <c r="C1150" s="9">
        <v>60</v>
      </c>
      <c r="E1150" s="23">
        <v>1146</v>
      </c>
      <c r="F1150" s="24" t="s">
        <v>8219</v>
      </c>
      <c r="G1150" s="9">
        <v>66</v>
      </c>
      <c r="H1150" s="9"/>
      <c r="I1150" s="9"/>
      <c r="K1150" s="9"/>
      <c r="L1150" s="25" t="s">
        <v>8221</v>
      </c>
      <c r="M1150" s="9">
        <v>12</v>
      </c>
    </row>
    <row r="1151" spans="1:13" x14ac:dyDescent="0.35">
      <c r="A1151" s="23">
        <v>2264</v>
      </c>
      <c r="B1151" s="9">
        <v>445</v>
      </c>
      <c r="C1151" s="9">
        <v>445</v>
      </c>
      <c r="E1151" s="23">
        <v>1147</v>
      </c>
      <c r="F1151" s="24" t="s">
        <v>8219</v>
      </c>
      <c r="G1151" s="9">
        <v>66</v>
      </c>
      <c r="H1151" s="9"/>
      <c r="I1151" s="9"/>
      <c r="K1151" s="9"/>
      <c r="L1151" s="25" t="s">
        <v>8221</v>
      </c>
      <c r="M1151" s="9">
        <v>12</v>
      </c>
    </row>
    <row r="1152" spans="1:13" x14ac:dyDescent="0.35">
      <c r="A1152" s="23">
        <v>2265</v>
      </c>
      <c r="B1152" s="9">
        <v>17</v>
      </c>
      <c r="C1152" s="9">
        <v>17</v>
      </c>
      <c r="E1152" s="23">
        <v>1148</v>
      </c>
      <c r="F1152" s="24" t="s">
        <v>8219</v>
      </c>
      <c r="G1152" s="9">
        <v>66</v>
      </c>
      <c r="H1152" s="9"/>
      <c r="I1152" s="9"/>
      <c r="K1152" s="9"/>
      <c r="L1152" s="25" t="s">
        <v>8221</v>
      </c>
      <c r="M1152" s="9">
        <v>12</v>
      </c>
    </row>
    <row r="1153" spans="1:13" x14ac:dyDescent="0.35">
      <c r="A1153" s="23">
        <v>2266</v>
      </c>
      <c r="B1153" s="9">
        <v>194</v>
      </c>
      <c r="C1153" s="9">
        <v>194</v>
      </c>
      <c r="E1153" s="23">
        <v>1149</v>
      </c>
      <c r="F1153" s="24" t="s">
        <v>8219</v>
      </c>
      <c r="G1153" s="9">
        <v>66</v>
      </c>
      <c r="H1153" s="9"/>
      <c r="I1153" s="9"/>
      <c r="K1153" s="9"/>
      <c r="L1153" s="25" t="s">
        <v>8221</v>
      </c>
      <c r="M1153" s="9">
        <v>12</v>
      </c>
    </row>
    <row r="1154" spans="1:13" x14ac:dyDescent="0.35">
      <c r="A1154" s="23">
        <v>2267</v>
      </c>
      <c r="B1154" s="9">
        <v>404</v>
      </c>
      <c r="C1154" s="9">
        <v>404</v>
      </c>
      <c r="E1154" s="23">
        <v>1150</v>
      </c>
      <c r="F1154" s="24" t="s">
        <v>8219</v>
      </c>
      <c r="G1154" s="9">
        <v>66</v>
      </c>
      <c r="H1154" s="9"/>
      <c r="I1154" s="9"/>
      <c r="K1154" s="9"/>
      <c r="L1154" s="25" t="s">
        <v>8221</v>
      </c>
      <c r="M1154" s="9">
        <v>12</v>
      </c>
    </row>
    <row r="1155" spans="1:13" x14ac:dyDescent="0.35">
      <c r="A1155" s="23">
        <v>2268</v>
      </c>
      <c r="B1155" s="9">
        <v>194</v>
      </c>
      <c r="C1155" s="9">
        <v>194</v>
      </c>
      <c r="E1155" s="23">
        <v>1151</v>
      </c>
      <c r="F1155" s="24" t="s">
        <v>8219</v>
      </c>
      <c r="G1155" s="9">
        <v>66</v>
      </c>
      <c r="H1155" s="9"/>
      <c r="I1155" s="9"/>
      <c r="K1155" s="9"/>
      <c r="L1155" s="25" t="s">
        <v>8221</v>
      </c>
      <c r="M1155" s="9">
        <v>12</v>
      </c>
    </row>
    <row r="1156" spans="1:13" x14ac:dyDescent="0.35">
      <c r="A1156" s="23">
        <v>2269</v>
      </c>
      <c r="B1156" s="9">
        <v>902</v>
      </c>
      <c r="C1156" s="9">
        <v>902</v>
      </c>
      <c r="E1156" s="23">
        <v>1152</v>
      </c>
      <c r="F1156" s="24" t="s">
        <v>8219</v>
      </c>
      <c r="G1156" s="9">
        <v>66</v>
      </c>
      <c r="H1156" s="9"/>
      <c r="I1156" s="9"/>
      <c r="K1156" s="9"/>
      <c r="L1156" s="25" t="s">
        <v>8221</v>
      </c>
      <c r="M1156" s="9">
        <v>12</v>
      </c>
    </row>
    <row r="1157" spans="1:13" x14ac:dyDescent="0.35">
      <c r="A1157" s="23">
        <v>2270</v>
      </c>
      <c r="B1157" s="9">
        <v>1670</v>
      </c>
      <c r="C1157" s="9">
        <v>1670</v>
      </c>
      <c r="E1157" s="23">
        <v>1153</v>
      </c>
      <c r="F1157" s="24" t="s">
        <v>8219</v>
      </c>
      <c r="G1157" s="9">
        <v>67</v>
      </c>
      <c r="H1157" s="9"/>
      <c r="I1157" s="9"/>
      <c r="K1157" s="9"/>
      <c r="L1157" s="25" t="s">
        <v>8221</v>
      </c>
      <c r="M1157" s="9">
        <v>12</v>
      </c>
    </row>
    <row r="1158" spans="1:13" x14ac:dyDescent="0.35">
      <c r="A1158" s="23">
        <v>2271</v>
      </c>
      <c r="B1158" s="9">
        <v>1328</v>
      </c>
      <c r="C1158" s="9">
        <v>1328</v>
      </c>
      <c r="E1158" s="23">
        <v>1154</v>
      </c>
      <c r="F1158" s="24" t="s">
        <v>8219</v>
      </c>
      <c r="G1158" s="9">
        <v>67</v>
      </c>
      <c r="H1158" s="9"/>
      <c r="I1158" s="9"/>
      <c r="K1158" s="9"/>
      <c r="L1158" s="25" t="s">
        <v>8221</v>
      </c>
      <c r="M1158" s="9">
        <v>12</v>
      </c>
    </row>
    <row r="1159" spans="1:13" x14ac:dyDescent="0.35">
      <c r="A1159" s="23">
        <v>2272</v>
      </c>
      <c r="B1159" s="9">
        <v>944</v>
      </c>
      <c r="C1159" s="9">
        <v>944</v>
      </c>
      <c r="E1159" s="23">
        <v>1155</v>
      </c>
      <c r="F1159" s="24" t="s">
        <v>8219</v>
      </c>
      <c r="G1159" s="9">
        <v>67</v>
      </c>
      <c r="H1159" s="9"/>
      <c r="I1159" s="9"/>
      <c r="K1159" s="9"/>
      <c r="L1159" s="25" t="s">
        <v>8221</v>
      </c>
      <c r="M1159" s="9">
        <v>12</v>
      </c>
    </row>
    <row r="1160" spans="1:13" x14ac:dyDescent="0.35">
      <c r="A1160" s="23">
        <v>2273</v>
      </c>
      <c r="B1160" s="9">
        <v>147</v>
      </c>
      <c r="C1160" s="9">
        <v>147</v>
      </c>
      <c r="E1160" s="23">
        <v>1156</v>
      </c>
      <c r="F1160" s="24" t="s">
        <v>8219</v>
      </c>
      <c r="G1160" s="9">
        <v>67</v>
      </c>
      <c r="H1160" s="9"/>
      <c r="I1160" s="9"/>
      <c r="K1160" s="9"/>
      <c r="L1160" s="25" t="s">
        <v>8221</v>
      </c>
      <c r="M1160" s="9">
        <v>12</v>
      </c>
    </row>
    <row r="1161" spans="1:13" x14ac:dyDescent="0.35">
      <c r="A1161" s="23">
        <v>2274</v>
      </c>
      <c r="B1161" s="9">
        <v>99</v>
      </c>
      <c r="C1161" s="9">
        <v>99</v>
      </c>
      <c r="E1161" s="23">
        <v>1157</v>
      </c>
      <c r="F1161" s="24" t="s">
        <v>8219</v>
      </c>
      <c r="G1161" s="9">
        <v>67</v>
      </c>
      <c r="H1161" s="9"/>
      <c r="I1161" s="9"/>
      <c r="K1161" s="9"/>
      <c r="L1161" s="25" t="s">
        <v>8221</v>
      </c>
      <c r="M1161" s="9">
        <v>12</v>
      </c>
    </row>
    <row r="1162" spans="1:13" x14ac:dyDescent="0.35">
      <c r="A1162" s="23">
        <v>2275</v>
      </c>
      <c r="B1162" s="9">
        <v>79</v>
      </c>
      <c r="C1162" s="9">
        <v>79</v>
      </c>
      <c r="E1162" s="23">
        <v>1158</v>
      </c>
      <c r="F1162" s="24" t="s">
        <v>8219</v>
      </c>
      <c r="G1162" s="9">
        <v>67</v>
      </c>
      <c r="H1162" s="9"/>
      <c r="I1162" s="9"/>
      <c r="K1162" s="9"/>
      <c r="L1162" s="25" t="s">
        <v>8221</v>
      </c>
      <c r="M1162" s="9">
        <v>12</v>
      </c>
    </row>
    <row r="1163" spans="1:13" x14ac:dyDescent="0.35">
      <c r="A1163" s="23">
        <v>2276</v>
      </c>
      <c r="B1163" s="9">
        <v>75</v>
      </c>
      <c r="C1163" s="9">
        <v>75</v>
      </c>
      <c r="E1163" s="23">
        <v>1159</v>
      </c>
      <c r="F1163" s="24" t="s">
        <v>8219</v>
      </c>
      <c r="G1163" s="9">
        <v>67</v>
      </c>
      <c r="H1163" s="9"/>
      <c r="I1163" s="9"/>
      <c r="K1163" s="9"/>
      <c r="L1163" s="25" t="s">
        <v>8221</v>
      </c>
      <c r="M1163" s="9">
        <v>12</v>
      </c>
    </row>
    <row r="1164" spans="1:13" x14ac:dyDescent="0.35">
      <c r="A1164" s="23">
        <v>2277</v>
      </c>
      <c r="B1164" s="9">
        <v>207</v>
      </c>
      <c r="C1164" s="9">
        <v>207</v>
      </c>
      <c r="E1164" s="23">
        <v>1160</v>
      </c>
      <c r="F1164" s="24" t="s">
        <v>8219</v>
      </c>
      <c r="G1164" s="9">
        <v>67</v>
      </c>
      <c r="H1164" s="9"/>
      <c r="I1164" s="9"/>
      <c r="K1164" s="9"/>
      <c r="L1164" s="25" t="s">
        <v>8221</v>
      </c>
      <c r="M1164" s="9">
        <v>13</v>
      </c>
    </row>
    <row r="1165" spans="1:13" x14ac:dyDescent="0.35">
      <c r="A1165" s="23">
        <v>2278</v>
      </c>
      <c r="B1165" s="9">
        <v>102</v>
      </c>
      <c r="C1165" s="9">
        <v>102</v>
      </c>
      <c r="E1165" s="23">
        <v>1161</v>
      </c>
      <c r="F1165" s="24" t="s">
        <v>8219</v>
      </c>
      <c r="G1165" s="9">
        <v>67</v>
      </c>
      <c r="H1165" s="9"/>
      <c r="I1165" s="9"/>
      <c r="K1165" s="9"/>
      <c r="L1165" s="25" t="s">
        <v>8221</v>
      </c>
      <c r="M1165" s="9">
        <v>13</v>
      </c>
    </row>
    <row r="1166" spans="1:13" x14ac:dyDescent="0.35">
      <c r="A1166" s="23">
        <v>2279</v>
      </c>
      <c r="B1166" s="9">
        <v>32</v>
      </c>
      <c r="C1166" s="9">
        <v>32</v>
      </c>
      <c r="E1166" s="23">
        <v>1162</v>
      </c>
      <c r="F1166" s="24" t="s">
        <v>8219</v>
      </c>
      <c r="G1166" s="9">
        <v>68</v>
      </c>
      <c r="H1166" s="9"/>
      <c r="I1166" s="9"/>
      <c r="K1166" s="9"/>
      <c r="L1166" s="25" t="s">
        <v>8221</v>
      </c>
      <c r="M1166" s="9">
        <v>13</v>
      </c>
    </row>
    <row r="1167" spans="1:13" x14ac:dyDescent="0.35">
      <c r="A1167" s="23">
        <v>2280</v>
      </c>
      <c r="B1167" s="9">
        <v>480</v>
      </c>
      <c r="C1167" s="9">
        <v>480</v>
      </c>
      <c r="E1167" s="23">
        <v>1163</v>
      </c>
      <c r="F1167" s="24" t="s">
        <v>8219</v>
      </c>
      <c r="G1167" s="9">
        <v>68</v>
      </c>
      <c r="H1167" s="9"/>
      <c r="I1167" s="9"/>
      <c r="K1167" s="9"/>
      <c r="L1167" s="25" t="s">
        <v>8221</v>
      </c>
      <c r="M1167" s="9">
        <v>13</v>
      </c>
    </row>
    <row r="1168" spans="1:13" x14ac:dyDescent="0.35">
      <c r="A1168" s="23">
        <v>2281</v>
      </c>
      <c r="B1168" s="9">
        <v>11</v>
      </c>
      <c r="C1168" s="9">
        <v>11</v>
      </c>
      <c r="E1168" s="23">
        <v>1164</v>
      </c>
      <c r="F1168" s="24" t="s">
        <v>8219</v>
      </c>
      <c r="G1168" s="9">
        <v>68</v>
      </c>
      <c r="H1168" s="9"/>
      <c r="I1168" s="9"/>
      <c r="K1168" s="9"/>
      <c r="L1168" s="25" t="s">
        <v>8221</v>
      </c>
      <c r="M1168" s="9">
        <v>13</v>
      </c>
    </row>
    <row r="1169" spans="1:13" x14ac:dyDescent="0.35">
      <c r="A1169" s="23">
        <v>2282</v>
      </c>
      <c r="B1169" s="9">
        <v>12</v>
      </c>
      <c r="C1169" s="9">
        <v>12</v>
      </c>
      <c r="E1169" s="23">
        <v>1165</v>
      </c>
      <c r="F1169" s="24" t="s">
        <v>8219</v>
      </c>
      <c r="G1169" s="9">
        <v>68</v>
      </c>
      <c r="H1169" s="9"/>
      <c r="I1169" s="9"/>
      <c r="K1169" s="9"/>
      <c r="L1169" s="25" t="s">
        <v>8221</v>
      </c>
      <c r="M1169" s="9">
        <v>13</v>
      </c>
    </row>
    <row r="1170" spans="1:13" x14ac:dyDescent="0.35">
      <c r="A1170" s="23">
        <v>2283</v>
      </c>
      <c r="B1170" s="9">
        <v>48</v>
      </c>
      <c r="C1170" s="9">
        <v>48</v>
      </c>
      <c r="E1170" s="23">
        <v>1166</v>
      </c>
      <c r="F1170" s="24" t="s">
        <v>8219</v>
      </c>
      <c r="G1170" s="9">
        <v>68</v>
      </c>
      <c r="H1170" s="9"/>
      <c r="I1170" s="9"/>
      <c r="K1170" s="9"/>
      <c r="L1170" s="25" t="s">
        <v>8221</v>
      </c>
      <c r="M1170" s="9">
        <v>13</v>
      </c>
    </row>
    <row r="1171" spans="1:13" x14ac:dyDescent="0.35">
      <c r="A1171" s="23">
        <v>2284</v>
      </c>
      <c r="B1171" s="9">
        <v>59</v>
      </c>
      <c r="C1171" s="9">
        <v>59</v>
      </c>
      <c r="E1171" s="23">
        <v>1167</v>
      </c>
      <c r="F1171" s="24" t="s">
        <v>8219</v>
      </c>
      <c r="G1171" s="9">
        <v>68</v>
      </c>
      <c r="H1171" s="9"/>
      <c r="I1171" s="9"/>
      <c r="K1171" s="9"/>
      <c r="L1171" s="25" t="s">
        <v>8221</v>
      </c>
      <c r="M1171" s="9">
        <v>13</v>
      </c>
    </row>
    <row r="1172" spans="1:13" x14ac:dyDescent="0.35">
      <c r="A1172" s="23">
        <v>2285</v>
      </c>
      <c r="B1172" s="9">
        <v>79</v>
      </c>
      <c r="C1172" s="9">
        <v>79</v>
      </c>
      <c r="E1172" s="23">
        <v>1168</v>
      </c>
      <c r="F1172" s="24" t="s">
        <v>8219</v>
      </c>
      <c r="G1172" s="9">
        <v>68</v>
      </c>
      <c r="H1172" s="9"/>
      <c r="I1172" s="9"/>
      <c r="K1172" s="9"/>
      <c r="L1172" s="25" t="s">
        <v>8221</v>
      </c>
      <c r="M1172" s="9">
        <v>13</v>
      </c>
    </row>
    <row r="1173" spans="1:13" x14ac:dyDescent="0.35">
      <c r="A1173" s="23">
        <v>2286</v>
      </c>
      <c r="B1173" s="9">
        <v>14</v>
      </c>
      <c r="C1173" s="9">
        <v>14</v>
      </c>
      <c r="E1173" s="23">
        <v>1169</v>
      </c>
      <c r="F1173" s="24" t="s">
        <v>8219</v>
      </c>
      <c r="G1173" s="9">
        <v>69</v>
      </c>
      <c r="H1173" s="9"/>
      <c r="I1173" s="9"/>
      <c r="K1173" s="9"/>
      <c r="L1173" s="25" t="s">
        <v>8221</v>
      </c>
      <c r="M1173" s="9">
        <v>13</v>
      </c>
    </row>
    <row r="1174" spans="1:13" x14ac:dyDescent="0.35">
      <c r="A1174" s="23">
        <v>2287</v>
      </c>
      <c r="B1174" s="9">
        <v>106</v>
      </c>
      <c r="C1174" s="9">
        <v>106</v>
      </c>
      <c r="E1174" s="23">
        <v>1170</v>
      </c>
      <c r="F1174" s="24" t="s">
        <v>8219</v>
      </c>
      <c r="G1174" s="9">
        <v>69</v>
      </c>
      <c r="H1174" s="9"/>
      <c r="I1174" s="9"/>
      <c r="K1174" s="9"/>
      <c r="L1174" s="25" t="s">
        <v>8221</v>
      </c>
      <c r="M1174" s="9">
        <v>13</v>
      </c>
    </row>
    <row r="1175" spans="1:13" x14ac:dyDescent="0.35">
      <c r="A1175" s="23">
        <v>2288</v>
      </c>
      <c r="B1175" s="9">
        <v>25</v>
      </c>
      <c r="C1175" s="9">
        <v>25</v>
      </c>
      <c r="E1175" s="23">
        <v>1171</v>
      </c>
      <c r="F1175" s="24" t="s">
        <v>8219</v>
      </c>
      <c r="G1175" s="9">
        <v>69</v>
      </c>
      <c r="H1175" s="9"/>
      <c r="I1175" s="9"/>
      <c r="K1175" s="9"/>
      <c r="L1175" s="25" t="s">
        <v>8221</v>
      </c>
      <c r="M1175" s="9">
        <v>13</v>
      </c>
    </row>
    <row r="1176" spans="1:13" x14ac:dyDescent="0.35">
      <c r="A1176" s="23">
        <v>2289</v>
      </c>
      <c r="B1176" s="9">
        <v>25</v>
      </c>
      <c r="C1176" s="9">
        <v>25</v>
      </c>
      <c r="E1176" s="23">
        <v>1172</v>
      </c>
      <c r="F1176" s="24" t="s">
        <v>8219</v>
      </c>
      <c r="G1176" s="9">
        <v>69</v>
      </c>
      <c r="H1176" s="9"/>
      <c r="I1176" s="9"/>
      <c r="K1176" s="9"/>
      <c r="L1176" s="25" t="s">
        <v>8221</v>
      </c>
      <c r="M1176" s="9">
        <v>13</v>
      </c>
    </row>
    <row r="1177" spans="1:13" x14ac:dyDescent="0.35">
      <c r="A1177" s="23">
        <v>2290</v>
      </c>
      <c r="B1177" s="9">
        <v>29</v>
      </c>
      <c r="C1177" s="9">
        <v>29</v>
      </c>
      <c r="E1177" s="23">
        <v>1173</v>
      </c>
      <c r="F1177" s="24" t="s">
        <v>8219</v>
      </c>
      <c r="G1177" s="9">
        <v>69</v>
      </c>
      <c r="H1177" s="9"/>
      <c r="I1177" s="9"/>
      <c r="K1177" s="9"/>
      <c r="L1177" s="25" t="s">
        <v>8221</v>
      </c>
      <c r="M1177" s="9">
        <v>13</v>
      </c>
    </row>
    <row r="1178" spans="1:13" x14ac:dyDescent="0.35">
      <c r="A1178" s="23">
        <v>2291</v>
      </c>
      <c r="B1178" s="9">
        <v>43</v>
      </c>
      <c r="C1178" s="9">
        <v>43</v>
      </c>
      <c r="E1178" s="23">
        <v>1174</v>
      </c>
      <c r="F1178" s="24" t="s">
        <v>8219</v>
      </c>
      <c r="G1178" s="9">
        <v>69</v>
      </c>
      <c r="H1178" s="9"/>
      <c r="I1178" s="9"/>
      <c r="K1178" s="9"/>
      <c r="L1178" s="25" t="s">
        <v>8221</v>
      </c>
      <c r="M1178" s="9">
        <v>13</v>
      </c>
    </row>
    <row r="1179" spans="1:13" x14ac:dyDescent="0.35">
      <c r="A1179" s="23">
        <v>2292</v>
      </c>
      <c r="B1179" s="9">
        <v>46</v>
      </c>
      <c r="C1179" s="9">
        <v>46</v>
      </c>
      <c r="E1179" s="23">
        <v>1175</v>
      </c>
      <c r="F1179" s="24" t="s">
        <v>8219</v>
      </c>
      <c r="G1179" s="9">
        <v>69</v>
      </c>
      <c r="H1179" s="9"/>
      <c r="I1179" s="9"/>
      <c r="K1179" s="9"/>
      <c r="L1179" s="25" t="s">
        <v>8221</v>
      </c>
      <c r="M1179" s="9">
        <v>13</v>
      </c>
    </row>
    <row r="1180" spans="1:13" x14ac:dyDescent="0.35">
      <c r="A1180" s="23">
        <v>2293</v>
      </c>
      <c r="B1180" s="9">
        <v>27</v>
      </c>
      <c r="C1180" s="9">
        <v>27</v>
      </c>
      <c r="E1180" s="23">
        <v>1176</v>
      </c>
      <c r="F1180" s="24" t="s">
        <v>8219</v>
      </c>
      <c r="G1180" s="9">
        <v>69</v>
      </c>
      <c r="H1180" s="9"/>
      <c r="I1180" s="9"/>
      <c r="K1180" s="9"/>
      <c r="L1180" s="25" t="s">
        <v>8221</v>
      </c>
      <c r="M1180" s="9">
        <v>13</v>
      </c>
    </row>
    <row r="1181" spans="1:13" x14ac:dyDescent="0.35">
      <c r="A1181" s="23">
        <v>2294</v>
      </c>
      <c r="B1181" s="9">
        <v>112</v>
      </c>
      <c r="C1181" s="9">
        <v>112</v>
      </c>
      <c r="E1181" s="23">
        <v>1177</v>
      </c>
      <c r="F1181" s="24" t="s">
        <v>8219</v>
      </c>
      <c r="G1181" s="9">
        <v>69</v>
      </c>
      <c r="H1181" s="9"/>
      <c r="I1181" s="9"/>
      <c r="K1181" s="9"/>
      <c r="L1181" s="25" t="s">
        <v>8221</v>
      </c>
      <c r="M1181" s="9">
        <v>13</v>
      </c>
    </row>
    <row r="1182" spans="1:13" x14ac:dyDescent="0.35">
      <c r="A1182" s="23">
        <v>2295</v>
      </c>
      <c r="B1182" s="9">
        <v>34</v>
      </c>
      <c r="C1182" s="9">
        <v>34</v>
      </c>
      <c r="E1182" s="23">
        <v>1178</v>
      </c>
      <c r="F1182" s="24" t="s">
        <v>8219</v>
      </c>
      <c r="G1182" s="9">
        <v>69</v>
      </c>
      <c r="H1182" s="9"/>
      <c r="I1182" s="9"/>
      <c r="K1182" s="9"/>
      <c r="L1182" s="25" t="s">
        <v>8221</v>
      </c>
      <c r="M1182" s="9">
        <v>13</v>
      </c>
    </row>
    <row r="1183" spans="1:13" x14ac:dyDescent="0.35">
      <c r="A1183" s="23">
        <v>2296</v>
      </c>
      <c r="B1183" s="9">
        <v>145</v>
      </c>
      <c r="C1183" s="9">
        <v>145</v>
      </c>
      <c r="E1183" s="23">
        <v>1179</v>
      </c>
      <c r="F1183" s="24" t="s">
        <v>8219</v>
      </c>
      <c r="G1183" s="9">
        <v>69</v>
      </c>
      <c r="H1183" s="9"/>
      <c r="I1183" s="9"/>
      <c r="K1183" s="9"/>
      <c r="L1183" s="25" t="s">
        <v>8221</v>
      </c>
      <c r="M1183" s="9">
        <v>13</v>
      </c>
    </row>
    <row r="1184" spans="1:13" x14ac:dyDescent="0.35">
      <c r="A1184" s="23">
        <v>2297</v>
      </c>
      <c r="B1184" s="9">
        <v>19</v>
      </c>
      <c r="C1184" s="9">
        <v>19</v>
      </c>
      <c r="E1184" s="23">
        <v>1180</v>
      </c>
      <c r="F1184" s="24" t="s">
        <v>8219</v>
      </c>
      <c r="G1184" s="9">
        <v>69</v>
      </c>
      <c r="H1184" s="9"/>
      <c r="I1184" s="9"/>
      <c r="K1184" s="9"/>
      <c r="L1184" s="25" t="s">
        <v>8221</v>
      </c>
      <c r="M1184" s="9">
        <v>13</v>
      </c>
    </row>
    <row r="1185" spans="1:13" x14ac:dyDescent="0.35">
      <c r="A1185" s="23">
        <v>2298</v>
      </c>
      <c r="B1185" s="9">
        <v>288</v>
      </c>
      <c r="C1185" s="9">
        <v>288</v>
      </c>
      <c r="E1185" s="23">
        <v>1181</v>
      </c>
      <c r="F1185" s="24" t="s">
        <v>8219</v>
      </c>
      <c r="G1185" s="9">
        <v>69</v>
      </c>
      <c r="H1185" s="9"/>
      <c r="I1185" s="9"/>
      <c r="K1185" s="9"/>
      <c r="L1185" s="25" t="s">
        <v>8221</v>
      </c>
      <c r="M1185" s="9">
        <v>13</v>
      </c>
    </row>
    <row r="1186" spans="1:13" x14ac:dyDescent="0.35">
      <c r="A1186" s="23">
        <v>2299</v>
      </c>
      <c r="B1186" s="9">
        <v>14</v>
      </c>
      <c r="C1186" s="9">
        <v>14</v>
      </c>
      <c r="E1186" s="23">
        <v>1182</v>
      </c>
      <c r="F1186" s="24" t="s">
        <v>8219</v>
      </c>
      <c r="G1186" s="9">
        <v>69</v>
      </c>
      <c r="H1186" s="9"/>
      <c r="I1186" s="9"/>
      <c r="K1186" s="9"/>
      <c r="L1186" s="25" t="s">
        <v>8221</v>
      </c>
      <c r="M1186" s="9">
        <v>14</v>
      </c>
    </row>
    <row r="1187" spans="1:13" x14ac:dyDescent="0.35">
      <c r="A1187" s="23">
        <v>2300</v>
      </c>
      <c r="B1187" s="9">
        <v>7</v>
      </c>
      <c r="C1187" s="9">
        <v>7</v>
      </c>
      <c r="E1187" s="23">
        <v>1183</v>
      </c>
      <c r="F1187" s="24" t="s">
        <v>8219</v>
      </c>
      <c r="G1187" s="9">
        <v>70</v>
      </c>
      <c r="H1187" s="9"/>
      <c r="I1187" s="9"/>
      <c r="K1187" s="9"/>
      <c r="L1187" s="25" t="s">
        <v>8221</v>
      </c>
      <c r="M1187" s="9">
        <v>14</v>
      </c>
    </row>
    <row r="1188" spans="1:13" x14ac:dyDescent="0.35">
      <c r="A1188" s="23">
        <v>2301</v>
      </c>
      <c r="B1188" s="9">
        <v>211</v>
      </c>
      <c r="C1188" s="9">
        <v>211</v>
      </c>
      <c r="E1188" s="23">
        <v>1184</v>
      </c>
      <c r="F1188" s="24" t="s">
        <v>8219</v>
      </c>
      <c r="G1188" s="9">
        <v>70</v>
      </c>
      <c r="H1188" s="9"/>
      <c r="I1188" s="9"/>
      <c r="K1188" s="9"/>
      <c r="L1188" s="25" t="s">
        <v>8221</v>
      </c>
      <c r="M1188" s="9">
        <v>14</v>
      </c>
    </row>
    <row r="1189" spans="1:13" x14ac:dyDescent="0.35">
      <c r="A1189" s="23">
        <v>2302</v>
      </c>
      <c r="B1189" s="9">
        <v>85</v>
      </c>
      <c r="C1189" s="9">
        <v>85</v>
      </c>
      <c r="E1189" s="23">
        <v>1185</v>
      </c>
      <c r="F1189" s="24" t="s">
        <v>8219</v>
      </c>
      <c r="G1189" s="9">
        <v>70</v>
      </c>
      <c r="H1189" s="9"/>
      <c r="I1189" s="9"/>
      <c r="K1189" s="9"/>
      <c r="L1189" s="25" t="s">
        <v>8221</v>
      </c>
      <c r="M1189" s="9">
        <v>14</v>
      </c>
    </row>
    <row r="1190" spans="1:13" x14ac:dyDescent="0.35">
      <c r="A1190" s="23">
        <v>2303</v>
      </c>
      <c r="B1190" s="9">
        <v>103</v>
      </c>
      <c r="C1190" s="9">
        <v>103</v>
      </c>
      <c r="E1190" s="23">
        <v>1186</v>
      </c>
      <c r="F1190" s="24" t="s">
        <v>8219</v>
      </c>
      <c r="G1190" s="9">
        <v>70</v>
      </c>
      <c r="H1190" s="9"/>
      <c r="I1190" s="9"/>
      <c r="K1190" s="9"/>
      <c r="L1190" s="25" t="s">
        <v>8221</v>
      </c>
      <c r="M1190" s="9">
        <v>14</v>
      </c>
    </row>
    <row r="1191" spans="1:13" x14ac:dyDescent="0.35">
      <c r="A1191" s="23">
        <v>2304</v>
      </c>
      <c r="B1191" s="9">
        <v>113</v>
      </c>
      <c r="C1191" s="9">
        <v>113</v>
      </c>
      <c r="E1191" s="23">
        <v>1187</v>
      </c>
      <c r="F1191" s="24" t="s">
        <v>8219</v>
      </c>
      <c r="G1191" s="9">
        <v>70</v>
      </c>
      <c r="H1191" s="9"/>
      <c r="I1191" s="9"/>
      <c r="K1191" s="9"/>
      <c r="L1191" s="25" t="s">
        <v>8221</v>
      </c>
      <c r="M1191" s="9">
        <v>14</v>
      </c>
    </row>
    <row r="1192" spans="1:13" x14ac:dyDescent="0.35">
      <c r="A1192" s="23">
        <v>2305</v>
      </c>
      <c r="B1192" s="9">
        <v>167</v>
      </c>
      <c r="C1192" s="9">
        <v>167</v>
      </c>
      <c r="E1192" s="23">
        <v>1188</v>
      </c>
      <c r="F1192" s="24" t="s">
        <v>8219</v>
      </c>
      <c r="G1192" s="9">
        <v>70</v>
      </c>
      <c r="H1192" s="9"/>
      <c r="I1192" s="9"/>
      <c r="K1192" s="9"/>
      <c r="L1192" s="25" t="s">
        <v>8221</v>
      </c>
      <c r="M1192" s="9">
        <v>14</v>
      </c>
    </row>
    <row r="1193" spans="1:13" x14ac:dyDescent="0.35">
      <c r="A1193" s="23">
        <v>2306</v>
      </c>
      <c r="B1193" s="9">
        <v>73</v>
      </c>
      <c r="C1193" s="9">
        <v>73</v>
      </c>
      <c r="E1193" s="23">
        <v>1189</v>
      </c>
      <c r="F1193" s="24" t="s">
        <v>8219</v>
      </c>
      <c r="G1193" s="9">
        <v>70</v>
      </c>
      <c r="H1193" s="9"/>
      <c r="I1193" s="9"/>
      <c r="K1193" s="9"/>
      <c r="L1193" s="25" t="s">
        <v>8221</v>
      </c>
      <c r="M1193" s="9">
        <v>14</v>
      </c>
    </row>
    <row r="1194" spans="1:13" x14ac:dyDescent="0.35">
      <c r="A1194" s="23">
        <v>2307</v>
      </c>
      <c r="B1194" s="9">
        <v>75</v>
      </c>
      <c r="C1194" s="9">
        <v>75</v>
      </c>
      <c r="E1194" s="23">
        <v>1190</v>
      </c>
      <c r="F1194" s="24" t="s">
        <v>8219</v>
      </c>
      <c r="G1194" s="9">
        <v>70</v>
      </c>
      <c r="H1194" s="9"/>
      <c r="I1194" s="9"/>
      <c r="K1194" s="9"/>
      <c r="L1194" s="25" t="s">
        <v>8221</v>
      </c>
      <c r="M1194" s="9">
        <v>14</v>
      </c>
    </row>
    <row r="1195" spans="1:13" x14ac:dyDescent="0.35">
      <c r="A1195" s="23">
        <v>2308</v>
      </c>
      <c r="B1195" s="9">
        <v>614</v>
      </c>
      <c r="C1195" s="9">
        <v>614</v>
      </c>
      <c r="E1195" s="23">
        <v>1191</v>
      </c>
      <c r="F1195" s="24" t="s">
        <v>8219</v>
      </c>
      <c r="G1195" s="9">
        <v>70</v>
      </c>
      <c r="H1195" s="9"/>
      <c r="I1195" s="9"/>
      <c r="K1195" s="9"/>
      <c r="L1195" s="25" t="s">
        <v>8221</v>
      </c>
      <c r="M1195" s="9">
        <v>14</v>
      </c>
    </row>
    <row r="1196" spans="1:13" x14ac:dyDescent="0.35">
      <c r="A1196" s="23">
        <v>2309</v>
      </c>
      <c r="B1196" s="9">
        <v>107</v>
      </c>
      <c r="C1196" s="9">
        <v>107</v>
      </c>
      <c r="E1196" s="23">
        <v>1192</v>
      </c>
      <c r="F1196" s="24" t="s">
        <v>8219</v>
      </c>
      <c r="G1196" s="9">
        <v>70</v>
      </c>
      <c r="H1196" s="9"/>
      <c r="I1196" s="9"/>
      <c r="K1196" s="9"/>
      <c r="L1196" s="25" t="s">
        <v>8221</v>
      </c>
      <c r="M1196" s="9">
        <v>14</v>
      </c>
    </row>
    <row r="1197" spans="1:13" x14ac:dyDescent="0.35">
      <c r="A1197" s="23">
        <v>2310</v>
      </c>
      <c r="B1197" s="9">
        <v>1224</v>
      </c>
      <c r="C1197" s="9">
        <v>1224</v>
      </c>
      <c r="E1197" s="23">
        <v>1193</v>
      </c>
      <c r="F1197" s="24" t="s">
        <v>8219</v>
      </c>
      <c r="G1197" s="9">
        <v>70</v>
      </c>
      <c r="H1197" s="9"/>
      <c r="I1197" s="9"/>
      <c r="K1197" s="9"/>
      <c r="L1197" s="25" t="s">
        <v>8221</v>
      </c>
      <c r="M1197" s="9">
        <v>14</v>
      </c>
    </row>
    <row r="1198" spans="1:13" x14ac:dyDescent="0.35">
      <c r="A1198" s="23">
        <v>2311</v>
      </c>
      <c r="B1198" s="9">
        <v>104</v>
      </c>
      <c r="C1198" s="9">
        <v>104</v>
      </c>
      <c r="E1198" s="23">
        <v>1194</v>
      </c>
      <c r="F1198" s="24" t="s">
        <v>8219</v>
      </c>
      <c r="G1198" s="9">
        <v>70</v>
      </c>
      <c r="H1198" s="9"/>
      <c r="I1198" s="9"/>
      <c r="K1198" s="9"/>
      <c r="L1198" s="25" t="s">
        <v>8221</v>
      </c>
      <c r="M1198" s="9">
        <v>14</v>
      </c>
    </row>
    <row r="1199" spans="1:13" x14ac:dyDescent="0.35">
      <c r="A1199" s="23">
        <v>2312</v>
      </c>
      <c r="B1199" s="9">
        <v>79</v>
      </c>
      <c r="C1199" s="9">
        <v>79</v>
      </c>
      <c r="E1199" s="23">
        <v>1195</v>
      </c>
      <c r="F1199" s="24" t="s">
        <v>8219</v>
      </c>
      <c r="G1199" s="9">
        <v>70</v>
      </c>
      <c r="H1199" s="9"/>
      <c r="I1199" s="9"/>
      <c r="K1199" s="9"/>
      <c r="L1199" s="25" t="s">
        <v>8221</v>
      </c>
      <c r="M1199" s="9">
        <v>14</v>
      </c>
    </row>
    <row r="1200" spans="1:13" x14ac:dyDescent="0.35">
      <c r="A1200" s="23">
        <v>2313</v>
      </c>
      <c r="B1200" s="9">
        <v>157</v>
      </c>
      <c r="C1200" s="9">
        <v>157</v>
      </c>
      <c r="E1200" s="23">
        <v>1196</v>
      </c>
      <c r="F1200" s="24" t="s">
        <v>8219</v>
      </c>
      <c r="G1200" s="9">
        <v>70</v>
      </c>
      <c r="H1200" s="9"/>
      <c r="I1200" s="9"/>
      <c r="K1200" s="9"/>
      <c r="L1200" s="25" t="s">
        <v>8221</v>
      </c>
      <c r="M1200" s="9">
        <v>14</v>
      </c>
    </row>
    <row r="1201" spans="1:13" x14ac:dyDescent="0.35">
      <c r="A1201" s="23">
        <v>2314</v>
      </c>
      <c r="B1201" s="9">
        <v>50</v>
      </c>
      <c r="C1201" s="9">
        <v>50</v>
      </c>
      <c r="E1201" s="23">
        <v>1197</v>
      </c>
      <c r="F1201" s="24" t="s">
        <v>8219</v>
      </c>
      <c r="G1201" s="9">
        <v>70</v>
      </c>
      <c r="H1201" s="9"/>
      <c r="I1201" s="9"/>
      <c r="K1201" s="9"/>
      <c r="L1201" s="25" t="s">
        <v>8221</v>
      </c>
      <c r="M1201" s="9">
        <v>14</v>
      </c>
    </row>
    <row r="1202" spans="1:13" x14ac:dyDescent="0.35">
      <c r="A1202" s="23">
        <v>2315</v>
      </c>
      <c r="B1202" s="9">
        <v>64</v>
      </c>
      <c r="C1202" s="9">
        <v>64</v>
      </c>
      <c r="E1202" s="23">
        <v>1198</v>
      </c>
      <c r="F1202" s="24" t="s">
        <v>8219</v>
      </c>
      <c r="G1202" s="9">
        <v>70</v>
      </c>
      <c r="H1202" s="9"/>
      <c r="I1202" s="9"/>
      <c r="K1202" s="9"/>
      <c r="L1202" s="25" t="s">
        <v>8221</v>
      </c>
      <c r="M1202" s="9">
        <v>14</v>
      </c>
    </row>
    <row r="1203" spans="1:13" x14ac:dyDescent="0.35">
      <c r="A1203" s="23">
        <v>2316</v>
      </c>
      <c r="B1203" s="9">
        <v>200</v>
      </c>
      <c r="C1203" s="9">
        <v>200</v>
      </c>
      <c r="E1203" s="23">
        <v>1199</v>
      </c>
      <c r="F1203" s="24" t="s">
        <v>8219</v>
      </c>
      <c r="G1203" s="9">
        <v>70</v>
      </c>
      <c r="H1203" s="9"/>
      <c r="I1203" s="9"/>
      <c r="K1203" s="9"/>
      <c r="L1203" s="25" t="s">
        <v>8221</v>
      </c>
      <c r="M1203" s="9">
        <v>14</v>
      </c>
    </row>
    <row r="1204" spans="1:13" x14ac:dyDescent="0.35">
      <c r="A1204" s="23">
        <v>2317</v>
      </c>
      <c r="B1204" s="9">
        <v>22</v>
      </c>
      <c r="C1204" s="9">
        <v>22</v>
      </c>
      <c r="E1204" s="23">
        <v>1200</v>
      </c>
      <c r="F1204" s="24" t="s">
        <v>8219</v>
      </c>
      <c r="G1204" s="9">
        <v>71</v>
      </c>
      <c r="H1204" s="9"/>
      <c r="I1204" s="9"/>
      <c r="K1204" s="9"/>
      <c r="L1204" s="25" t="s">
        <v>8221</v>
      </c>
      <c r="M1204" s="9">
        <v>14</v>
      </c>
    </row>
    <row r="1205" spans="1:13" x14ac:dyDescent="0.35">
      <c r="A1205" s="23">
        <v>2318</v>
      </c>
      <c r="B1205" s="9">
        <v>163</v>
      </c>
      <c r="C1205" s="9">
        <v>163</v>
      </c>
      <c r="E1205" s="23">
        <v>1201</v>
      </c>
      <c r="F1205" s="24" t="s">
        <v>8219</v>
      </c>
      <c r="G1205" s="9">
        <v>71</v>
      </c>
      <c r="H1205" s="9"/>
      <c r="I1205" s="9"/>
      <c r="K1205" s="9"/>
      <c r="L1205" s="25" t="s">
        <v>8221</v>
      </c>
      <c r="M1205" s="9">
        <v>14</v>
      </c>
    </row>
    <row r="1206" spans="1:13" x14ac:dyDescent="0.35">
      <c r="A1206" s="23">
        <v>2319</v>
      </c>
      <c r="B1206" s="9">
        <v>77</v>
      </c>
      <c r="C1206" s="9">
        <v>77</v>
      </c>
      <c r="E1206" s="23">
        <v>1202</v>
      </c>
      <c r="F1206" s="24" t="s">
        <v>8219</v>
      </c>
      <c r="G1206" s="9">
        <v>71</v>
      </c>
      <c r="H1206" s="9"/>
      <c r="I1206" s="9"/>
      <c r="K1206" s="9"/>
      <c r="L1206" s="25" t="s">
        <v>8221</v>
      </c>
      <c r="M1206" s="9">
        <v>14</v>
      </c>
    </row>
    <row r="1207" spans="1:13" x14ac:dyDescent="0.35">
      <c r="A1207" s="23">
        <v>2320</v>
      </c>
      <c r="B1207" s="9">
        <v>89</v>
      </c>
      <c r="C1207" s="9">
        <v>89</v>
      </c>
      <c r="E1207" s="23">
        <v>1203</v>
      </c>
      <c r="F1207" s="24" t="s">
        <v>8219</v>
      </c>
      <c r="G1207" s="9">
        <v>71</v>
      </c>
      <c r="H1207" s="9"/>
      <c r="I1207" s="9"/>
      <c r="K1207" s="9"/>
      <c r="L1207" s="25" t="s">
        <v>8221</v>
      </c>
      <c r="M1207" s="9">
        <v>15</v>
      </c>
    </row>
    <row r="1208" spans="1:13" x14ac:dyDescent="0.35">
      <c r="A1208" s="23">
        <v>2327</v>
      </c>
      <c r="B1208" s="9">
        <v>3355</v>
      </c>
      <c r="C1208" s="9">
        <v>3355</v>
      </c>
      <c r="E1208" s="23">
        <v>1204</v>
      </c>
      <c r="F1208" s="24" t="s">
        <v>8219</v>
      </c>
      <c r="G1208" s="9">
        <v>71</v>
      </c>
      <c r="H1208" s="9"/>
      <c r="I1208" s="9"/>
      <c r="K1208" s="9"/>
      <c r="L1208" s="25" t="s">
        <v>8221</v>
      </c>
      <c r="M1208" s="9">
        <v>15</v>
      </c>
    </row>
    <row r="1209" spans="1:13" x14ac:dyDescent="0.35">
      <c r="A1209" s="23">
        <v>2328</v>
      </c>
      <c r="B1209" s="9">
        <v>537</v>
      </c>
      <c r="C1209" s="9">
        <v>537</v>
      </c>
      <c r="E1209" s="23">
        <v>1205</v>
      </c>
      <c r="F1209" s="24" t="s">
        <v>8219</v>
      </c>
      <c r="G1209" s="9">
        <v>71</v>
      </c>
      <c r="H1209" s="9"/>
      <c r="I1209" s="9"/>
      <c r="K1209" s="9"/>
      <c r="L1209" s="25" t="s">
        <v>8221</v>
      </c>
      <c r="M1209" s="9">
        <v>15</v>
      </c>
    </row>
    <row r="1210" spans="1:13" x14ac:dyDescent="0.35">
      <c r="A1210" s="23">
        <v>2329</v>
      </c>
      <c r="B1210" s="9">
        <v>125</v>
      </c>
      <c r="C1210" s="9">
        <v>125</v>
      </c>
      <c r="E1210" s="23">
        <v>1206</v>
      </c>
      <c r="F1210" s="24" t="s">
        <v>8219</v>
      </c>
      <c r="G1210" s="9">
        <v>71</v>
      </c>
      <c r="H1210" s="9"/>
      <c r="I1210" s="9"/>
      <c r="K1210" s="9"/>
      <c r="L1210" s="25" t="s">
        <v>8221</v>
      </c>
      <c r="M1210" s="9">
        <v>15</v>
      </c>
    </row>
    <row r="1211" spans="1:13" x14ac:dyDescent="0.35">
      <c r="A1211" s="23">
        <v>2330</v>
      </c>
      <c r="B1211" s="9">
        <v>163</v>
      </c>
      <c r="C1211" s="9">
        <v>163</v>
      </c>
      <c r="E1211" s="23">
        <v>1207</v>
      </c>
      <c r="F1211" s="24" t="s">
        <v>8219</v>
      </c>
      <c r="G1211" s="9">
        <v>71</v>
      </c>
      <c r="H1211" s="9"/>
      <c r="I1211" s="9"/>
      <c r="K1211" s="9"/>
      <c r="L1211" s="25" t="s">
        <v>8221</v>
      </c>
      <c r="M1211" s="9">
        <v>15</v>
      </c>
    </row>
    <row r="1212" spans="1:13" x14ac:dyDescent="0.35">
      <c r="A1212" s="23">
        <v>2331</v>
      </c>
      <c r="B1212" s="9">
        <v>283</v>
      </c>
      <c r="C1212" s="9">
        <v>283</v>
      </c>
      <c r="E1212" s="23">
        <v>1208</v>
      </c>
      <c r="F1212" s="24" t="s">
        <v>8219</v>
      </c>
      <c r="G1212" s="9">
        <v>71</v>
      </c>
      <c r="H1212" s="9"/>
      <c r="I1212" s="9"/>
      <c r="K1212" s="9"/>
      <c r="L1212" s="25" t="s">
        <v>8221</v>
      </c>
      <c r="M1212" s="9">
        <v>15</v>
      </c>
    </row>
    <row r="1213" spans="1:13" x14ac:dyDescent="0.35">
      <c r="A1213" s="23">
        <v>2332</v>
      </c>
      <c r="B1213" s="9">
        <v>352</v>
      </c>
      <c r="C1213" s="9">
        <v>352</v>
      </c>
      <c r="E1213" s="23">
        <v>1209</v>
      </c>
      <c r="F1213" s="24" t="s">
        <v>8219</v>
      </c>
      <c r="G1213" s="9">
        <v>71</v>
      </c>
      <c r="H1213" s="9"/>
      <c r="I1213" s="9"/>
      <c r="K1213" s="9"/>
      <c r="L1213" s="25" t="s">
        <v>8221</v>
      </c>
      <c r="M1213" s="9">
        <v>15</v>
      </c>
    </row>
    <row r="1214" spans="1:13" x14ac:dyDescent="0.35">
      <c r="A1214" s="23">
        <v>2333</v>
      </c>
      <c r="B1214" s="9">
        <v>94</v>
      </c>
      <c r="C1214" s="9">
        <v>94</v>
      </c>
      <c r="E1214" s="23">
        <v>1210</v>
      </c>
      <c r="F1214" s="24" t="s">
        <v>8219</v>
      </c>
      <c r="G1214" s="9">
        <v>71</v>
      </c>
      <c r="H1214" s="9"/>
      <c r="I1214" s="9"/>
      <c r="K1214" s="9"/>
      <c r="L1214" s="25" t="s">
        <v>8221</v>
      </c>
      <c r="M1214" s="9">
        <v>15</v>
      </c>
    </row>
    <row r="1215" spans="1:13" x14ac:dyDescent="0.35">
      <c r="A1215" s="23">
        <v>2334</v>
      </c>
      <c r="B1215" s="9">
        <v>67</v>
      </c>
      <c r="C1215" s="9">
        <v>67</v>
      </c>
      <c r="E1215" s="23">
        <v>1211</v>
      </c>
      <c r="F1215" s="24" t="s">
        <v>8219</v>
      </c>
      <c r="G1215" s="9">
        <v>71</v>
      </c>
      <c r="H1215" s="9"/>
      <c r="I1215" s="9"/>
      <c r="K1215" s="9"/>
      <c r="L1215" s="25" t="s">
        <v>8221</v>
      </c>
      <c r="M1215" s="9">
        <v>15</v>
      </c>
    </row>
    <row r="1216" spans="1:13" x14ac:dyDescent="0.35">
      <c r="A1216" s="23">
        <v>2335</v>
      </c>
      <c r="B1216" s="9">
        <v>221</v>
      </c>
      <c r="C1216" s="9">
        <v>221</v>
      </c>
      <c r="E1216" s="23">
        <v>1212</v>
      </c>
      <c r="F1216" s="24" t="s">
        <v>8219</v>
      </c>
      <c r="G1216" s="9">
        <v>71</v>
      </c>
      <c r="H1216" s="9"/>
      <c r="I1216" s="9"/>
      <c r="K1216" s="9"/>
      <c r="L1216" s="25" t="s">
        <v>8221</v>
      </c>
      <c r="M1216" s="9">
        <v>15</v>
      </c>
    </row>
    <row r="1217" spans="1:13" x14ac:dyDescent="0.35">
      <c r="A1217" s="23">
        <v>2336</v>
      </c>
      <c r="B1217" s="9">
        <v>2165</v>
      </c>
      <c r="C1217" s="9">
        <v>2165</v>
      </c>
      <c r="E1217" s="23">
        <v>1213</v>
      </c>
      <c r="F1217" s="24" t="s">
        <v>8219</v>
      </c>
      <c r="G1217" s="9">
        <v>71</v>
      </c>
      <c r="H1217" s="9"/>
      <c r="I1217" s="9"/>
      <c r="K1217" s="9"/>
      <c r="L1217" s="25" t="s">
        <v>8221</v>
      </c>
      <c r="M1217" s="9">
        <v>15</v>
      </c>
    </row>
    <row r="1218" spans="1:13" x14ac:dyDescent="0.35">
      <c r="A1218" s="23">
        <v>2337</v>
      </c>
      <c r="B1218" s="9">
        <v>179</v>
      </c>
      <c r="C1218" s="9">
        <v>179</v>
      </c>
      <c r="E1218" s="23">
        <v>1214</v>
      </c>
      <c r="F1218" s="24" t="s">
        <v>8219</v>
      </c>
      <c r="G1218" s="9">
        <v>71</v>
      </c>
      <c r="H1218" s="9"/>
      <c r="I1218" s="9"/>
      <c r="K1218" s="9"/>
      <c r="L1218" s="25" t="s">
        <v>8221</v>
      </c>
      <c r="M1218" s="9">
        <v>15</v>
      </c>
    </row>
    <row r="1219" spans="1:13" x14ac:dyDescent="0.35">
      <c r="A1219" s="23">
        <v>2338</v>
      </c>
      <c r="B1219" s="9">
        <v>123</v>
      </c>
      <c r="C1219" s="9">
        <v>123</v>
      </c>
      <c r="E1219" s="23">
        <v>1215</v>
      </c>
      <c r="F1219" s="24" t="s">
        <v>8219</v>
      </c>
      <c r="G1219" s="9">
        <v>71</v>
      </c>
      <c r="H1219" s="9"/>
      <c r="I1219" s="9"/>
      <c r="K1219" s="9"/>
      <c r="L1219" s="25" t="s">
        <v>8221</v>
      </c>
      <c r="M1219" s="9">
        <v>15</v>
      </c>
    </row>
    <row r="1220" spans="1:13" x14ac:dyDescent="0.35">
      <c r="A1220" s="23">
        <v>2339</v>
      </c>
      <c r="B1220" s="9">
        <v>1104</v>
      </c>
      <c r="C1220" s="9">
        <v>1104</v>
      </c>
      <c r="E1220" s="23">
        <v>1216</v>
      </c>
      <c r="F1220" s="24" t="s">
        <v>8219</v>
      </c>
      <c r="G1220" s="9">
        <v>72</v>
      </c>
      <c r="H1220" s="9"/>
      <c r="I1220" s="9"/>
      <c r="K1220" s="9"/>
      <c r="L1220" s="25" t="s">
        <v>8221</v>
      </c>
      <c r="M1220" s="9">
        <v>16</v>
      </c>
    </row>
    <row r="1221" spans="1:13" x14ac:dyDescent="0.35">
      <c r="A1221" s="23">
        <v>2340</v>
      </c>
      <c r="B1221" s="9">
        <v>403</v>
      </c>
      <c r="C1221" s="9">
        <v>403</v>
      </c>
      <c r="E1221" s="23">
        <v>1217</v>
      </c>
      <c r="F1221" s="24" t="s">
        <v>8219</v>
      </c>
      <c r="G1221" s="9">
        <v>72</v>
      </c>
      <c r="H1221" s="9"/>
      <c r="I1221" s="9"/>
      <c r="K1221" s="9"/>
      <c r="L1221" s="25" t="s">
        <v>8221</v>
      </c>
      <c r="M1221" s="9">
        <v>16</v>
      </c>
    </row>
    <row r="1222" spans="1:13" x14ac:dyDescent="0.35">
      <c r="A1222" s="23">
        <v>2441</v>
      </c>
      <c r="B1222" s="9">
        <v>109</v>
      </c>
      <c r="C1222" s="9">
        <v>109</v>
      </c>
      <c r="E1222" s="23">
        <v>1218</v>
      </c>
      <c r="F1222" s="24" t="s">
        <v>8219</v>
      </c>
      <c r="G1222" s="9">
        <v>72</v>
      </c>
      <c r="H1222" s="9"/>
      <c r="I1222" s="9"/>
      <c r="K1222" s="9"/>
      <c r="L1222" s="25" t="s">
        <v>8221</v>
      </c>
      <c r="M1222" s="9">
        <v>16</v>
      </c>
    </row>
    <row r="1223" spans="1:13" x14ac:dyDescent="0.35">
      <c r="A1223" s="23">
        <v>2442</v>
      </c>
      <c r="B1223" s="9">
        <v>372</v>
      </c>
      <c r="C1223" s="9">
        <v>372</v>
      </c>
      <c r="E1223" s="23">
        <v>1219</v>
      </c>
      <c r="F1223" s="24" t="s">
        <v>8219</v>
      </c>
      <c r="G1223" s="9">
        <v>72</v>
      </c>
      <c r="H1223" s="9"/>
      <c r="I1223" s="9"/>
      <c r="K1223" s="9"/>
      <c r="L1223" s="25" t="s">
        <v>8221</v>
      </c>
      <c r="M1223" s="9">
        <v>16</v>
      </c>
    </row>
    <row r="1224" spans="1:13" x14ac:dyDescent="0.35">
      <c r="A1224" s="23">
        <v>2443</v>
      </c>
      <c r="B1224" s="9">
        <v>311</v>
      </c>
      <c r="C1224" s="9">
        <v>311</v>
      </c>
      <c r="E1224" s="23">
        <v>1220</v>
      </c>
      <c r="F1224" s="24" t="s">
        <v>8219</v>
      </c>
      <c r="G1224" s="9">
        <v>72</v>
      </c>
      <c r="H1224" s="9"/>
      <c r="I1224" s="9"/>
      <c r="K1224" s="9"/>
      <c r="L1224" s="25" t="s">
        <v>8221</v>
      </c>
      <c r="M1224" s="9">
        <v>16</v>
      </c>
    </row>
    <row r="1225" spans="1:13" x14ac:dyDescent="0.35">
      <c r="A1225" s="23">
        <v>2444</v>
      </c>
      <c r="B1225" s="9">
        <v>61</v>
      </c>
      <c r="C1225" s="9">
        <v>61</v>
      </c>
      <c r="E1225" s="23">
        <v>1221</v>
      </c>
      <c r="F1225" s="24" t="s">
        <v>8219</v>
      </c>
      <c r="G1225" s="9">
        <v>72</v>
      </c>
      <c r="H1225" s="9"/>
      <c r="I1225" s="9"/>
      <c r="K1225" s="9"/>
      <c r="L1225" s="25" t="s">
        <v>8221</v>
      </c>
      <c r="M1225" s="9">
        <v>16</v>
      </c>
    </row>
    <row r="1226" spans="1:13" x14ac:dyDescent="0.35">
      <c r="A1226" s="23">
        <v>2445</v>
      </c>
      <c r="B1226" s="9">
        <v>115</v>
      </c>
      <c r="C1226" s="9">
        <v>115</v>
      </c>
      <c r="E1226" s="23">
        <v>1222</v>
      </c>
      <c r="F1226" s="24" t="s">
        <v>8219</v>
      </c>
      <c r="G1226" s="9">
        <v>72</v>
      </c>
      <c r="H1226" s="9"/>
      <c r="I1226" s="9"/>
      <c r="K1226" s="9"/>
      <c r="L1226" s="25" t="s">
        <v>8221</v>
      </c>
      <c r="M1226" s="9">
        <v>16</v>
      </c>
    </row>
    <row r="1227" spans="1:13" x14ac:dyDescent="0.35">
      <c r="A1227" s="23">
        <v>2446</v>
      </c>
      <c r="B1227" s="9">
        <v>111</v>
      </c>
      <c r="C1227" s="9">
        <v>111</v>
      </c>
      <c r="E1227" s="23">
        <v>1223</v>
      </c>
      <c r="F1227" s="24" t="s">
        <v>8219</v>
      </c>
      <c r="G1227" s="9">
        <v>72</v>
      </c>
      <c r="H1227" s="9"/>
      <c r="I1227" s="9"/>
      <c r="K1227" s="9"/>
      <c r="L1227" s="25" t="s">
        <v>8221</v>
      </c>
      <c r="M1227" s="9">
        <v>16</v>
      </c>
    </row>
    <row r="1228" spans="1:13" x14ac:dyDescent="0.35">
      <c r="A1228" s="23">
        <v>2447</v>
      </c>
      <c r="B1228" s="9">
        <v>337</v>
      </c>
      <c r="C1228" s="9">
        <v>337</v>
      </c>
      <c r="E1228" s="23">
        <v>1224</v>
      </c>
      <c r="F1228" s="24" t="s">
        <v>8219</v>
      </c>
      <c r="G1228" s="9">
        <v>72</v>
      </c>
      <c r="H1228" s="9"/>
      <c r="I1228" s="9"/>
      <c r="K1228" s="9"/>
      <c r="L1228" s="25" t="s">
        <v>8221</v>
      </c>
      <c r="M1228" s="9">
        <v>16</v>
      </c>
    </row>
    <row r="1229" spans="1:13" x14ac:dyDescent="0.35">
      <c r="A1229" s="23">
        <v>2448</v>
      </c>
      <c r="B1229" s="9">
        <v>9</v>
      </c>
      <c r="C1229" s="9">
        <v>9</v>
      </c>
      <c r="E1229" s="23">
        <v>1225</v>
      </c>
      <c r="F1229" s="24" t="s">
        <v>8219</v>
      </c>
      <c r="G1229" s="9">
        <v>72</v>
      </c>
      <c r="H1229" s="9"/>
      <c r="I1229" s="9"/>
      <c r="K1229" s="9"/>
      <c r="L1229" s="25" t="s">
        <v>8221</v>
      </c>
      <c r="M1229" s="9">
        <v>16</v>
      </c>
    </row>
    <row r="1230" spans="1:13" x14ac:dyDescent="0.35">
      <c r="A1230" s="23">
        <v>2449</v>
      </c>
      <c r="B1230" s="9">
        <v>120</v>
      </c>
      <c r="C1230" s="9">
        <v>120</v>
      </c>
      <c r="E1230" s="23">
        <v>1226</v>
      </c>
      <c r="F1230" s="24" t="s">
        <v>8219</v>
      </c>
      <c r="G1230" s="9">
        <v>72</v>
      </c>
      <c r="H1230" s="9"/>
      <c r="I1230" s="9"/>
      <c r="K1230" s="9"/>
      <c r="L1230" s="25" t="s">
        <v>8221</v>
      </c>
      <c r="M1230" s="9">
        <v>16</v>
      </c>
    </row>
    <row r="1231" spans="1:13" x14ac:dyDescent="0.35">
      <c r="A1231" s="23">
        <v>2450</v>
      </c>
      <c r="B1231" s="9">
        <v>102</v>
      </c>
      <c r="C1231" s="9">
        <v>102</v>
      </c>
      <c r="E1231" s="23">
        <v>1227</v>
      </c>
      <c r="F1231" s="24" t="s">
        <v>8219</v>
      </c>
      <c r="G1231" s="9">
        <v>72</v>
      </c>
      <c r="H1231" s="9"/>
      <c r="I1231" s="9"/>
      <c r="K1231" s="9"/>
      <c r="L1231" s="25" t="s">
        <v>8221</v>
      </c>
      <c r="M1231" s="9">
        <v>16</v>
      </c>
    </row>
    <row r="1232" spans="1:13" x14ac:dyDescent="0.35">
      <c r="A1232" s="23">
        <v>2451</v>
      </c>
      <c r="B1232" s="9">
        <v>186</v>
      </c>
      <c r="C1232" s="9">
        <v>186</v>
      </c>
      <c r="E1232" s="23">
        <v>1228</v>
      </c>
      <c r="F1232" s="24" t="s">
        <v>8219</v>
      </c>
      <c r="G1232" s="9">
        <v>72</v>
      </c>
      <c r="H1232" s="9"/>
      <c r="I1232" s="9"/>
      <c r="K1232" s="9"/>
      <c r="L1232" s="25" t="s">
        <v>8221</v>
      </c>
      <c r="M1232" s="9">
        <v>16</v>
      </c>
    </row>
    <row r="1233" spans="1:13" x14ac:dyDescent="0.35">
      <c r="A1233" s="23">
        <v>2452</v>
      </c>
      <c r="B1233" s="9">
        <v>15</v>
      </c>
      <c r="C1233" s="9">
        <v>15</v>
      </c>
      <c r="E1233" s="23">
        <v>1229</v>
      </c>
      <c r="F1233" s="24" t="s">
        <v>8219</v>
      </c>
      <c r="G1233" s="9">
        <v>73</v>
      </c>
      <c r="H1233" s="9"/>
      <c r="I1233" s="9"/>
      <c r="K1233" s="9"/>
      <c r="L1233" s="25" t="s">
        <v>8221</v>
      </c>
      <c r="M1233" s="9">
        <v>16</v>
      </c>
    </row>
    <row r="1234" spans="1:13" x14ac:dyDescent="0.35">
      <c r="A1234" s="23">
        <v>2453</v>
      </c>
      <c r="B1234" s="9">
        <v>67</v>
      </c>
      <c r="C1234" s="9">
        <v>67</v>
      </c>
      <c r="E1234" s="23">
        <v>1230</v>
      </c>
      <c r="F1234" s="24" t="s">
        <v>8219</v>
      </c>
      <c r="G1234" s="9">
        <v>73</v>
      </c>
      <c r="H1234" s="9"/>
      <c r="I1234" s="9"/>
      <c r="K1234" s="9"/>
      <c r="L1234" s="25" t="s">
        <v>8221</v>
      </c>
      <c r="M1234" s="9">
        <v>16</v>
      </c>
    </row>
    <row r="1235" spans="1:13" x14ac:dyDescent="0.35">
      <c r="A1235" s="23">
        <v>2454</v>
      </c>
      <c r="B1235" s="9">
        <v>130</v>
      </c>
      <c r="C1235" s="9">
        <v>130</v>
      </c>
      <c r="E1235" s="23">
        <v>1231</v>
      </c>
      <c r="F1235" s="24" t="s">
        <v>8219</v>
      </c>
      <c r="G1235" s="9">
        <v>73</v>
      </c>
      <c r="H1235" s="9"/>
      <c r="I1235" s="9"/>
      <c r="K1235" s="9"/>
      <c r="L1235" s="25" t="s">
        <v>8221</v>
      </c>
      <c r="M1235" s="9">
        <v>16</v>
      </c>
    </row>
    <row r="1236" spans="1:13" x14ac:dyDescent="0.35">
      <c r="A1236" s="23">
        <v>2455</v>
      </c>
      <c r="B1236" s="9">
        <v>16</v>
      </c>
      <c r="C1236" s="9">
        <v>16</v>
      </c>
      <c r="E1236" s="23">
        <v>1232</v>
      </c>
      <c r="F1236" s="24" t="s">
        <v>8219</v>
      </c>
      <c r="G1236" s="9">
        <v>73</v>
      </c>
      <c r="H1236" s="9"/>
      <c r="I1236" s="9"/>
      <c r="K1236" s="9"/>
      <c r="L1236" s="25" t="s">
        <v>8221</v>
      </c>
      <c r="M1236" s="9">
        <v>17</v>
      </c>
    </row>
    <row r="1237" spans="1:13" x14ac:dyDescent="0.35">
      <c r="A1237" s="23">
        <v>2456</v>
      </c>
      <c r="B1237" s="9">
        <v>67</v>
      </c>
      <c r="C1237" s="9">
        <v>67</v>
      </c>
      <c r="E1237" s="23">
        <v>1233</v>
      </c>
      <c r="F1237" s="24" t="s">
        <v>8219</v>
      </c>
      <c r="G1237" s="9">
        <v>73</v>
      </c>
      <c r="H1237" s="9"/>
      <c r="I1237" s="9"/>
      <c r="K1237" s="9"/>
      <c r="L1237" s="25" t="s">
        <v>8221</v>
      </c>
      <c r="M1237" s="9">
        <v>17</v>
      </c>
    </row>
    <row r="1238" spans="1:13" x14ac:dyDescent="0.35">
      <c r="A1238" s="23">
        <v>2457</v>
      </c>
      <c r="B1238" s="9">
        <v>124</v>
      </c>
      <c r="C1238" s="9">
        <v>124</v>
      </c>
      <c r="E1238" s="23">
        <v>1234</v>
      </c>
      <c r="F1238" s="24" t="s">
        <v>8219</v>
      </c>
      <c r="G1238" s="9">
        <v>73</v>
      </c>
      <c r="H1238" s="9"/>
      <c r="I1238" s="9"/>
      <c r="K1238" s="9"/>
      <c r="L1238" s="25" t="s">
        <v>8221</v>
      </c>
      <c r="M1238" s="9">
        <v>17</v>
      </c>
    </row>
    <row r="1239" spans="1:13" x14ac:dyDescent="0.35">
      <c r="A1239" s="23">
        <v>2458</v>
      </c>
      <c r="B1239" s="9">
        <v>80</v>
      </c>
      <c r="C1239" s="9">
        <v>80</v>
      </c>
      <c r="E1239" s="23">
        <v>1235</v>
      </c>
      <c r="F1239" s="24" t="s">
        <v>8219</v>
      </c>
      <c r="G1239" s="9">
        <v>73</v>
      </c>
      <c r="H1239" s="9"/>
      <c r="I1239" s="9"/>
      <c r="K1239" s="9"/>
      <c r="L1239" s="25" t="s">
        <v>8221</v>
      </c>
      <c r="M1239" s="9">
        <v>17</v>
      </c>
    </row>
    <row r="1240" spans="1:13" x14ac:dyDescent="0.35">
      <c r="A1240" s="23">
        <v>2459</v>
      </c>
      <c r="B1240" s="9">
        <v>282</v>
      </c>
      <c r="C1240" s="9">
        <v>282</v>
      </c>
      <c r="E1240" s="23">
        <v>1236</v>
      </c>
      <c r="F1240" s="24" t="s">
        <v>8219</v>
      </c>
      <c r="G1240" s="9">
        <v>73</v>
      </c>
      <c r="H1240" s="9"/>
      <c r="I1240" s="9"/>
      <c r="K1240" s="9"/>
      <c r="L1240" s="25" t="s">
        <v>8221</v>
      </c>
      <c r="M1240" s="9">
        <v>17</v>
      </c>
    </row>
    <row r="1241" spans="1:13" x14ac:dyDescent="0.35">
      <c r="A1241" s="23">
        <v>2460</v>
      </c>
      <c r="B1241" s="9">
        <v>68</v>
      </c>
      <c r="C1241" s="9">
        <v>68</v>
      </c>
      <c r="E1241" s="23">
        <v>1237</v>
      </c>
      <c r="F1241" s="24" t="s">
        <v>8219</v>
      </c>
      <c r="G1241" s="9">
        <v>73</v>
      </c>
      <c r="H1241" s="9"/>
      <c r="I1241" s="9"/>
      <c r="K1241" s="9"/>
      <c r="L1241" s="25" t="s">
        <v>8221</v>
      </c>
      <c r="M1241" s="9">
        <v>17</v>
      </c>
    </row>
    <row r="1242" spans="1:13" x14ac:dyDescent="0.35">
      <c r="A1242" s="23">
        <v>2461</v>
      </c>
      <c r="B1242" s="9">
        <v>86</v>
      </c>
      <c r="C1242" s="9">
        <v>86</v>
      </c>
      <c r="E1242" s="23">
        <v>1238</v>
      </c>
      <c r="F1242" s="24" t="s">
        <v>8219</v>
      </c>
      <c r="G1242" s="9">
        <v>73</v>
      </c>
      <c r="H1242" s="9"/>
      <c r="I1242" s="9"/>
      <c r="K1242" s="9"/>
      <c r="L1242" s="25" t="s">
        <v>8221</v>
      </c>
      <c r="M1242" s="9">
        <v>17</v>
      </c>
    </row>
    <row r="1243" spans="1:13" x14ac:dyDescent="0.35">
      <c r="A1243" s="23">
        <v>2462</v>
      </c>
      <c r="B1243" s="9">
        <v>115</v>
      </c>
      <c r="C1243" s="9">
        <v>115</v>
      </c>
      <c r="E1243" s="23">
        <v>1239</v>
      </c>
      <c r="F1243" s="24" t="s">
        <v>8219</v>
      </c>
      <c r="G1243" s="9">
        <v>73</v>
      </c>
      <c r="H1243" s="9"/>
      <c r="I1243" s="9"/>
      <c r="K1243" s="9"/>
      <c r="L1243" s="25" t="s">
        <v>8221</v>
      </c>
      <c r="M1243" s="9">
        <v>17</v>
      </c>
    </row>
    <row r="1244" spans="1:13" x14ac:dyDescent="0.35">
      <c r="A1244" s="23">
        <v>2463</v>
      </c>
      <c r="B1244" s="9">
        <v>75</v>
      </c>
      <c r="C1244" s="9">
        <v>75</v>
      </c>
      <c r="E1244" s="23">
        <v>1240</v>
      </c>
      <c r="F1244" s="24" t="s">
        <v>8219</v>
      </c>
      <c r="G1244" s="9">
        <v>73</v>
      </c>
      <c r="H1244" s="9"/>
      <c r="I1244" s="9"/>
      <c r="K1244" s="9"/>
      <c r="L1244" s="25" t="s">
        <v>8221</v>
      </c>
      <c r="M1244" s="9">
        <v>17</v>
      </c>
    </row>
    <row r="1245" spans="1:13" x14ac:dyDescent="0.35">
      <c r="A1245" s="23">
        <v>2464</v>
      </c>
      <c r="B1245" s="9">
        <v>43</v>
      </c>
      <c r="C1245" s="9">
        <v>43</v>
      </c>
      <c r="E1245" s="23">
        <v>1241</v>
      </c>
      <c r="F1245" s="24" t="s">
        <v>8219</v>
      </c>
      <c r="G1245" s="9">
        <v>74</v>
      </c>
      <c r="H1245" s="9"/>
      <c r="I1245" s="9"/>
      <c r="K1245" s="9"/>
      <c r="L1245" s="25" t="s">
        <v>8221</v>
      </c>
      <c r="M1245" s="9">
        <v>17</v>
      </c>
    </row>
    <row r="1246" spans="1:13" x14ac:dyDescent="0.35">
      <c r="A1246" s="23">
        <v>2465</v>
      </c>
      <c r="B1246" s="9">
        <v>48</v>
      </c>
      <c r="C1246" s="9">
        <v>48</v>
      </c>
      <c r="E1246" s="23">
        <v>1242</v>
      </c>
      <c r="F1246" s="24" t="s">
        <v>8219</v>
      </c>
      <c r="G1246" s="9">
        <v>74</v>
      </c>
      <c r="H1246" s="9"/>
      <c r="I1246" s="9"/>
      <c r="K1246" s="9"/>
      <c r="L1246" s="25" t="s">
        <v>8221</v>
      </c>
      <c r="M1246" s="9">
        <v>17</v>
      </c>
    </row>
    <row r="1247" spans="1:13" x14ac:dyDescent="0.35">
      <c r="A1247" s="23">
        <v>2466</v>
      </c>
      <c r="B1247" s="9">
        <v>52</v>
      </c>
      <c r="C1247" s="9">
        <v>52</v>
      </c>
      <c r="E1247" s="23">
        <v>1243</v>
      </c>
      <c r="F1247" s="24" t="s">
        <v>8219</v>
      </c>
      <c r="G1247" s="9">
        <v>74</v>
      </c>
      <c r="H1247" s="9"/>
      <c r="I1247" s="9"/>
      <c r="K1247" s="9"/>
      <c r="L1247" s="25" t="s">
        <v>8221</v>
      </c>
      <c r="M1247" s="9">
        <v>17</v>
      </c>
    </row>
    <row r="1248" spans="1:13" x14ac:dyDescent="0.35">
      <c r="A1248" s="23">
        <v>2467</v>
      </c>
      <c r="B1248" s="9">
        <v>43</v>
      </c>
      <c r="C1248" s="9">
        <v>43</v>
      </c>
      <c r="E1248" s="23">
        <v>1244</v>
      </c>
      <c r="F1248" s="24" t="s">
        <v>8219</v>
      </c>
      <c r="G1248" s="9">
        <v>74</v>
      </c>
      <c r="H1248" s="9"/>
      <c r="I1248" s="9"/>
      <c r="K1248" s="9"/>
      <c r="L1248" s="25" t="s">
        <v>8221</v>
      </c>
      <c r="M1248" s="9">
        <v>17</v>
      </c>
    </row>
    <row r="1249" spans="1:13" x14ac:dyDescent="0.35">
      <c r="A1249" s="23">
        <v>2468</v>
      </c>
      <c r="B1249" s="9">
        <v>58</v>
      </c>
      <c r="C1249" s="9">
        <v>58</v>
      </c>
      <c r="E1249" s="23">
        <v>1245</v>
      </c>
      <c r="F1249" s="24" t="s">
        <v>8219</v>
      </c>
      <c r="G1249" s="9">
        <v>74</v>
      </c>
      <c r="H1249" s="9"/>
      <c r="I1249" s="9"/>
      <c r="K1249" s="9"/>
      <c r="L1249" s="25" t="s">
        <v>8221</v>
      </c>
      <c r="M1249" s="9">
        <v>17</v>
      </c>
    </row>
    <row r="1250" spans="1:13" x14ac:dyDescent="0.35">
      <c r="A1250" s="23">
        <v>2469</v>
      </c>
      <c r="B1250" s="9">
        <v>47</v>
      </c>
      <c r="C1250" s="9">
        <v>47</v>
      </c>
      <c r="E1250" s="23">
        <v>1246</v>
      </c>
      <c r="F1250" s="24" t="s">
        <v>8219</v>
      </c>
      <c r="G1250" s="9">
        <v>74</v>
      </c>
      <c r="H1250" s="9"/>
      <c r="I1250" s="9"/>
      <c r="K1250" s="9"/>
      <c r="L1250" s="25" t="s">
        <v>8221</v>
      </c>
      <c r="M1250" s="9">
        <v>17</v>
      </c>
    </row>
    <row r="1251" spans="1:13" x14ac:dyDescent="0.35">
      <c r="A1251" s="23">
        <v>2470</v>
      </c>
      <c r="B1251" s="9">
        <v>36</v>
      </c>
      <c r="C1251" s="9">
        <v>36</v>
      </c>
      <c r="E1251" s="23">
        <v>1247</v>
      </c>
      <c r="F1251" s="24" t="s">
        <v>8219</v>
      </c>
      <c r="G1251" s="9">
        <v>74</v>
      </c>
      <c r="H1251" s="9"/>
      <c r="I1251" s="9"/>
      <c r="K1251" s="9"/>
      <c r="L1251" s="25" t="s">
        <v>8221</v>
      </c>
      <c r="M1251" s="9">
        <v>17</v>
      </c>
    </row>
    <row r="1252" spans="1:13" x14ac:dyDescent="0.35">
      <c r="A1252" s="23">
        <v>2471</v>
      </c>
      <c r="B1252" s="9">
        <v>17</v>
      </c>
      <c r="C1252" s="9">
        <v>17</v>
      </c>
      <c r="E1252" s="23">
        <v>1248</v>
      </c>
      <c r="F1252" s="24" t="s">
        <v>8219</v>
      </c>
      <c r="G1252" s="9">
        <v>74</v>
      </c>
      <c r="H1252" s="9"/>
      <c r="I1252" s="9"/>
      <c r="K1252" s="9"/>
      <c r="L1252" s="25" t="s">
        <v>8221</v>
      </c>
      <c r="M1252" s="9">
        <v>18</v>
      </c>
    </row>
    <row r="1253" spans="1:13" x14ac:dyDescent="0.35">
      <c r="A1253" s="23">
        <v>2472</v>
      </c>
      <c r="B1253" s="9">
        <v>104</v>
      </c>
      <c r="C1253" s="9">
        <v>104</v>
      </c>
      <c r="E1253" s="23">
        <v>1249</v>
      </c>
      <c r="F1253" s="24" t="s">
        <v>8219</v>
      </c>
      <c r="G1253" s="9">
        <v>74</v>
      </c>
      <c r="H1253" s="9"/>
      <c r="I1253" s="9"/>
      <c r="K1253" s="9"/>
      <c r="L1253" s="25" t="s">
        <v>8221</v>
      </c>
      <c r="M1253" s="9">
        <v>18</v>
      </c>
    </row>
    <row r="1254" spans="1:13" x14ac:dyDescent="0.35">
      <c r="A1254" s="23">
        <v>2473</v>
      </c>
      <c r="B1254" s="9">
        <v>47</v>
      </c>
      <c r="C1254" s="9">
        <v>47</v>
      </c>
      <c r="E1254" s="23">
        <v>1250</v>
      </c>
      <c r="F1254" s="24" t="s">
        <v>8219</v>
      </c>
      <c r="G1254" s="9">
        <v>74</v>
      </c>
      <c r="H1254" s="9"/>
      <c r="I1254" s="9"/>
      <c r="K1254" s="9"/>
      <c r="L1254" s="25" t="s">
        <v>8221</v>
      </c>
      <c r="M1254" s="9">
        <v>18</v>
      </c>
    </row>
    <row r="1255" spans="1:13" x14ac:dyDescent="0.35">
      <c r="A1255" s="23">
        <v>2474</v>
      </c>
      <c r="B1255" s="9">
        <v>38</v>
      </c>
      <c r="C1255" s="9">
        <v>38</v>
      </c>
      <c r="E1255" s="23">
        <v>1251</v>
      </c>
      <c r="F1255" s="24" t="s">
        <v>8219</v>
      </c>
      <c r="G1255" s="9">
        <v>74</v>
      </c>
      <c r="H1255" s="9"/>
      <c r="I1255" s="9"/>
      <c r="K1255" s="9"/>
      <c r="L1255" s="25" t="s">
        <v>8221</v>
      </c>
      <c r="M1255" s="9">
        <v>18</v>
      </c>
    </row>
    <row r="1256" spans="1:13" x14ac:dyDescent="0.35">
      <c r="A1256" s="23">
        <v>2475</v>
      </c>
      <c r="B1256" s="9">
        <v>81</v>
      </c>
      <c r="C1256" s="9">
        <v>81</v>
      </c>
      <c r="E1256" s="23">
        <v>1252</v>
      </c>
      <c r="F1256" s="24" t="s">
        <v>8219</v>
      </c>
      <c r="G1256" s="9">
        <v>74</v>
      </c>
      <c r="H1256" s="9"/>
      <c r="I1256" s="9"/>
      <c r="K1256" s="9"/>
      <c r="L1256" s="25" t="s">
        <v>8221</v>
      </c>
      <c r="M1256" s="9">
        <v>18</v>
      </c>
    </row>
    <row r="1257" spans="1:13" x14ac:dyDescent="0.35">
      <c r="A1257" s="23">
        <v>2476</v>
      </c>
      <c r="B1257" s="9">
        <v>55</v>
      </c>
      <c r="C1257" s="9">
        <v>55</v>
      </c>
      <c r="E1257" s="23">
        <v>1253</v>
      </c>
      <c r="F1257" s="24" t="s">
        <v>8219</v>
      </c>
      <c r="G1257" s="9">
        <v>74</v>
      </c>
      <c r="H1257" s="9"/>
      <c r="I1257" s="9"/>
      <c r="K1257" s="9"/>
      <c r="L1257" s="25" t="s">
        <v>8221</v>
      </c>
      <c r="M1257" s="9">
        <v>18</v>
      </c>
    </row>
    <row r="1258" spans="1:13" x14ac:dyDescent="0.35">
      <c r="A1258" s="23">
        <v>2477</v>
      </c>
      <c r="B1258" s="9">
        <v>41</v>
      </c>
      <c r="C1258" s="9">
        <v>41</v>
      </c>
      <c r="E1258" s="23">
        <v>1254</v>
      </c>
      <c r="F1258" s="24" t="s">
        <v>8219</v>
      </c>
      <c r="G1258" s="9">
        <v>75</v>
      </c>
      <c r="H1258" s="9"/>
      <c r="I1258" s="9"/>
      <c r="K1258" s="9"/>
      <c r="L1258" s="25" t="s">
        <v>8221</v>
      </c>
      <c r="M1258" s="9">
        <v>18</v>
      </c>
    </row>
    <row r="1259" spans="1:13" x14ac:dyDescent="0.35">
      <c r="A1259" s="23">
        <v>2478</v>
      </c>
      <c r="B1259" s="9">
        <v>79</v>
      </c>
      <c r="C1259" s="9">
        <v>79</v>
      </c>
      <c r="E1259" s="23">
        <v>1255</v>
      </c>
      <c r="F1259" s="24" t="s">
        <v>8219</v>
      </c>
      <c r="G1259" s="9">
        <v>75</v>
      </c>
      <c r="H1259" s="9"/>
      <c r="I1259" s="9"/>
      <c r="K1259" s="9"/>
      <c r="L1259" s="25" t="s">
        <v>8221</v>
      </c>
      <c r="M1259" s="9">
        <v>18</v>
      </c>
    </row>
    <row r="1260" spans="1:13" x14ac:dyDescent="0.35">
      <c r="A1260" s="23">
        <v>2479</v>
      </c>
      <c r="B1260" s="9">
        <v>16</v>
      </c>
      <c r="C1260" s="9">
        <v>16</v>
      </c>
      <c r="E1260" s="23">
        <v>1256</v>
      </c>
      <c r="F1260" s="24" t="s">
        <v>8219</v>
      </c>
      <c r="G1260" s="9">
        <v>75</v>
      </c>
      <c r="H1260" s="9"/>
      <c r="I1260" s="9"/>
      <c r="K1260" s="9"/>
      <c r="L1260" s="25" t="s">
        <v>8221</v>
      </c>
      <c r="M1260" s="9">
        <v>19</v>
      </c>
    </row>
    <row r="1261" spans="1:13" x14ac:dyDescent="0.35">
      <c r="A1261" s="23">
        <v>2480</v>
      </c>
      <c r="B1261" s="9">
        <v>8</v>
      </c>
      <c r="C1261" s="9">
        <v>8</v>
      </c>
      <c r="E1261" s="23">
        <v>1257</v>
      </c>
      <c r="F1261" s="24" t="s">
        <v>8219</v>
      </c>
      <c r="G1261" s="9">
        <v>75</v>
      </c>
      <c r="H1261" s="9"/>
      <c r="I1261" s="9"/>
      <c r="K1261" s="9"/>
      <c r="L1261" s="25" t="s">
        <v>8221</v>
      </c>
      <c r="M1261" s="9">
        <v>19</v>
      </c>
    </row>
    <row r="1262" spans="1:13" x14ac:dyDescent="0.35">
      <c r="A1262" s="23">
        <v>2481</v>
      </c>
      <c r="B1262" s="9">
        <v>95</v>
      </c>
      <c r="C1262" s="9">
        <v>95</v>
      </c>
      <c r="E1262" s="23">
        <v>1258</v>
      </c>
      <c r="F1262" s="24" t="s">
        <v>8219</v>
      </c>
      <c r="G1262" s="9">
        <v>75</v>
      </c>
      <c r="H1262" s="9"/>
      <c r="I1262" s="9"/>
      <c r="K1262" s="9"/>
      <c r="L1262" s="25" t="s">
        <v>8221</v>
      </c>
      <c r="M1262" s="9">
        <v>19</v>
      </c>
    </row>
    <row r="1263" spans="1:13" x14ac:dyDescent="0.35">
      <c r="A1263" s="23">
        <v>2482</v>
      </c>
      <c r="B1263" s="9">
        <v>25</v>
      </c>
      <c r="C1263" s="9">
        <v>25</v>
      </c>
      <c r="E1263" s="23">
        <v>1259</v>
      </c>
      <c r="F1263" s="24" t="s">
        <v>8219</v>
      </c>
      <c r="G1263" s="9">
        <v>75</v>
      </c>
      <c r="H1263" s="9"/>
      <c r="I1263" s="9"/>
      <c r="K1263" s="9"/>
      <c r="L1263" s="25" t="s">
        <v>8221</v>
      </c>
      <c r="M1263" s="9">
        <v>19</v>
      </c>
    </row>
    <row r="1264" spans="1:13" x14ac:dyDescent="0.35">
      <c r="A1264" s="23">
        <v>2483</v>
      </c>
      <c r="B1264" s="9">
        <v>19</v>
      </c>
      <c r="C1264" s="9">
        <v>19</v>
      </c>
      <c r="E1264" s="23">
        <v>1260</v>
      </c>
      <c r="F1264" s="24" t="s">
        <v>8219</v>
      </c>
      <c r="G1264" s="9">
        <v>75</v>
      </c>
      <c r="H1264" s="9"/>
      <c r="I1264" s="9"/>
      <c r="K1264" s="9"/>
      <c r="L1264" s="25" t="s">
        <v>8221</v>
      </c>
      <c r="M1264" s="9">
        <v>19</v>
      </c>
    </row>
    <row r="1265" spans="1:13" x14ac:dyDescent="0.35">
      <c r="A1265" s="23">
        <v>2484</v>
      </c>
      <c r="B1265" s="9">
        <v>90</v>
      </c>
      <c r="C1265" s="9">
        <v>90</v>
      </c>
      <c r="E1265" s="23">
        <v>1261</v>
      </c>
      <c r="F1265" s="24" t="s">
        <v>8219</v>
      </c>
      <c r="G1265" s="9">
        <v>75</v>
      </c>
      <c r="H1265" s="9"/>
      <c r="I1265" s="9"/>
      <c r="K1265" s="9"/>
      <c r="L1265" s="25" t="s">
        <v>8221</v>
      </c>
      <c r="M1265" s="9">
        <v>19</v>
      </c>
    </row>
    <row r="1266" spans="1:13" x14ac:dyDescent="0.35">
      <c r="A1266" s="23">
        <v>2485</v>
      </c>
      <c r="B1266" s="9">
        <v>41</v>
      </c>
      <c r="C1266" s="9">
        <v>41</v>
      </c>
      <c r="E1266" s="23">
        <v>1262</v>
      </c>
      <c r="F1266" s="24" t="s">
        <v>8219</v>
      </c>
      <c r="G1266" s="9">
        <v>75</v>
      </c>
      <c r="H1266" s="9"/>
      <c r="I1266" s="9"/>
      <c r="K1266" s="9"/>
      <c r="L1266" s="25" t="s">
        <v>8221</v>
      </c>
      <c r="M1266" s="9">
        <v>19</v>
      </c>
    </row>
    <row r="1267" spans="1:13" x14ac:dyDescent="0.35">
      <c r="A1267" s="23">
        <v>2486</v>
      </c>
      <c r="B1267" s="9">
        <v>30</v>
      </c>
      <c r="C1267" s="9">
        <v>30</v>
      </c>
      <c r="E1267" s="23">
        <v>1263</v>
      </c>
      <c r="F1267" s="24" t="s">
        <v>8219</v>
      </c>
      <c r="G1267" s="9">
        <v>75</v>
      </c>
      <c r="H1267" s="9"/>
      <c r="I1267" s="9"/>
      <c r="K1267" s="9"/>
      <c r="L1267" s="25" t="s">
        <v>8221</v>
      </c>
      <c r="M1267" s="9">
        <v>19</v>
      </c>
    </row>
    <row r="1268" spans="1:13" x14ac:dyDescent="0.35">
      <c r="A1268" s="23">
        <v>2487</v>
      </c>
      <c r="B1268" s="9">
        <v>38</v>
      </c>
      <c r="C1268" s="9">
        <v>38</v>
      </c>
      <c r="E1268" s="23">
        <v>1264</v>
      </c>
      <c r="F1268" s="24" t="s">
        <v>8219</v>
      </c>
      <c r="G1268" s="9">
        <v>75</v>
      </c>
      <c r="H1268" s="9"/>
      <c r="I1268" s="9"/>
      <c r="K1268" s="9"/>
      <c r="L1268" s="25" t="s">
        <v>8221</v>
      </c>
      <c r="M1268" s="9">
        <v>19</v>
      </c>
    </row>
    <row r="1269" spans="1:13" x14ac:dyDescent="0.35">
      <c r="A1269" s="23">
        <v>2488</v>
      </c>
      <c r="B1269" s="9">
        <v>65</v>
      </c>
      <c r="C1269" s="9">
        <v>65</v>
      </c>
      <c r="E1269" s="23">
        <v>1265</v>
      </c>
      <c r="F1269" s="24" t="s">
        <v>8219</v>
      </c>
      <c r="G1269" s="9">
        <v>75</v>
      </c>
      <c r="H1269" s="9"/>
      <c r="I1269" s="9"/>
      <c r="K1269" s="9"/>
      <c r="L1269" s="25" t="s">
        <v>8221</v>
      </c>
      <c r="M1269" s="9">
        <v>19</v>
      </c>
    </row>
    <row r="1270" spans="1:13" x14ac:dyDescent="0.35">
      <c r="A1270" s="23">
        <v>2489</v>
      </c>
      <c r="B1270" s="9">
        <v>75</v>
      </c>
      <c r="C1270" s="9">
        <v>75</v>
      </c>
      <c r="E1270" s="23">
        <v>1266</v>
      </c>
      <c r="F1270" s="24" t="s">
        <v>8219</v>
      </c>
      <c r="G1270" s="9">
        <v>76</v>
      </c>
      <c r="H1270" s="9"/>
      <c r="I1270" s="9"/>
      <c r="K1270" s="9"/>
      <c r="L1270" s="25" t="s">
        <v>8221</v>
      </c>
      <c r="M1270" s="9">
        <v>19</v>
      </c>
    </row>
    <row r="1271" spans="1:13" x14ac:dyDescent="0.35">
      <c r="A1271" s="23">
        <v>2490</v>
      </c>
      <c r="B1271" s="9">
        <v>16</v>
      </c>
      <c r="C1271" s="9">
        <v>16</v>
      </c>
      <c r="E1271" s="23">
        <v>1267</v>
      </c>
      <c r="F1271" s="24" t="s">
        <v>8219</v>
      </c>
      <c r="G1271" s="9">
        <v>76</v>
      </c>
      <c r="H1271" s="9"/>
      <c r="I1271" s="9"/>
      <c r="K1271" s="9"/>
      <c r="L1271" s="25" t="s">
        <v>8221</v>
      </c>
      <c r="M1271" s="9">
        <v>20</v>
      </c>
    </row>
    <row r="1272" spans="1:13" x14ac:dyDescent="0.35">
      <c r="A1272" s="23">
        <v>2491</v>
      </c>
      <c r="B1272" s="9">
        <v>10</v>
      </c>
      <c r="C1272" s="9">
        <v>10</v>
      </c>
      <c r="E1272" s="23">
        <v>1268</v>
      </c>
      <c r="F1272" s="24" t="s">
        <v>8219</v>
      </c>
      <c r="G1272" s="9">
        <v>76</v>
      </c>
      <c r="H1272" s="9"/>
      <c r="I1272" s="9"/>
      <c r="K1272" s="9"/>
      <c r="L1272" s="25" t="s">
        <v>8221</v>
      </c>
      <c r="M1272" s="9">
        <v>20</v>
      </c>
    </row>
    <row r="1273" spans="1:13" x14ac:dyDescent="0.35">
      <c r="A1273" s="23">
        <v>2492</v>
      </c>
      <c r="B1273" s="9">
        <v>27</v>
      </c>
      <c r="C1273" s="9">
        <v>27</v>
      </c>
      <c r="E1273" s="23">
        <v>1269</v>
      </c>
      <c r="F1273" s="24" t="s">
        <v>8219</v>
      </c>
      <c r="G1273" s="9">
        <v>76</v>
      </c>
      <c r="H1273" s="9"/>
      <c r="I1273" s="9"/>
      <c r="K1273" s="9"/>
      <c r="L1273" s="25" t="s">
        <v>8221</v>
      </c>
      <c r="M1273" s="9">
        <v>20</v>
      </c>
    </row>
    <row r="1274" spans="1:13" x14ac:dyDescent="0.35">
      <c r="A1274" s="23">
        <v>2493</v>
      </c>
      <c r="B1274" s="9">
        <v>259</v>
      </c>
      <c r="C1274" s="9">
        <v>259</v>
      </c>
      <c r="E1274" s="23">
        <v>1270</v>
      </c>
      <c r="F1274" s="24" t="s">
        <v>8219</v>
      </c>
      <c r="G1274" s="9">
        <v>76</v>
      </c>
      <c r="H1274" s="9"/>
      <c r="I1274" s="9"/>
      <c r="K1274" s="9"/>
      <c r="L1274" s="25" t="s">
        <v>8221</v>
      </c>
      <c r="M1274" s="9">
        <v>20</v>
      </c>
    </row>
    <row r="1275" spans="1:13" x14ac:dyDescent="0.35">
      <c r="A1275" s="23">
        <v>2494</v>
      </c>
      <c r="B1275" s="9">
        <v>39</v>
      </c>
      <c r="C1275" s="9">
        <v>39</v>
      </c>
      <c r="E1275" s="23">
        <v>1271</v>
      </c>
      <c r="F1275" s="24" t="s">
        <v>8219</v>
      </c>
      <c r="G1275" s="9">
        <v>76</v>
      </c>
      <c r="H1275" s="9"/>
      <c r="I1275" s="9"/>
      <c r="K1275" s="9"/>
      <c r="L1275" s="25" t="s">
        <v>8221</v>
      </c>
      <c r="M1275" s="9">
        <v>20</v>
      </c>
    </row>
    <row r="1276" spans="1:13" x14ac:dyDescent="0.35">
      <c r="A1276" s="23">
        <v>2495</v>
      </c>
      <c r="B1276" s="9">
        <v>42</v>
      </c>
      <c r="C1276" s="9">
        <v>42</v>
      </c>
      <c r="E1276" s="23">
        <v>1272</v>
      </c>
      <c r="F1276" s="24" t="s">
        <v>8219</v>
      </c>
      <c r="G1276" s="9">
        <v>76</v>
      </c>
      <c r="H1276" s="9"/>
      <c r="I1276" s="9"/>
      <c r="K1276" s="9"/>
      <c r="L1276" s="25" t="s">
        <v>8221</v>
      </c>
      <c r="M1276" s="9">
        <v>20</v>
      </c>
    </row>
    <row r="1277" spans="1:13" x14ac:dyDescent="0.35">
      <c r="A1277" s="23">
        <v>2496</v>
      </c>
      <c r="B1277" s="9">
        <v>10</v>
      </c>
      <c r="C1277" s="9">
        <v>10</v>
      </c>
      <c r="E1277" s="23">
        <v>1273</v>
      </c>
      <c r="F1277" s="24" t="s">
        <v>8219</v>
      </c>
      <c r="G1277" s="9">
        <v>76</v>
      </c>
      <c r="H1277" s="9"/>
      <c r="I1277" s="9"/>
      <c r="K1277" s="9"/>
      <c r="L1277" s="25" t="s">
        <v>8221</v>
      </c>
      <c r="M1277" s="9">
        <v>20</v>
      </c>
    </row>
    <row r="1278" spans="1:13" x14ac:dyDescent="0.35">
      <c r="A1278" s="23">
        <v>2497</v>
      </c>
      <c r="B1278" s="9">
        <v>56</v>
      </c>
      <c r="C1278" s="9">
        <v>56</v>
      </c>
      <c r="E1278" s="23">
        <v>1274</v>
      </c>
      <c r="F1278" s="24" t="s">
        <v>8219</v>
      </c>
      <c r="G1278" s="9">
        <v>76</v>
      </c>
      <c r="H1278" s="9"/>
      <c r="I1278" s="9"/>
      <c r="K1278" s="9"/>
      <c r="L1278" s="25" t="s">
        <v>8221</v>
      </c>
      <c r="M1278" s="9">
        <v>20</v>
      </c>
    </row>
    <row r="1279" spans="1:13" x14ac:dyDescent="0.35">
      <c r="A1279" s="23">
        <v>2498</v>
      </c>
      <c r="B1279" s="9">
        <v>20</v>
      </c>
      <c r="C1279" s="9">
        <v>20</v>
      </c>
      <c r="E1279" s="23">
        <v>1275</v>
      </c>
      <c r="F1279" s="24" t="s">
        <v>8219</v>
      </c>
      <c r="G1279" s="9">
        <v>76</v>
      </c>
      <c r="H1279" s="9"/>
      <c r="I1279" s="9"/>
      <c r="K1279" s="9"/>
      <c r="L1279" s="25" t="s">
        <v>8221</v>
      </c>
      <c r="M1279" s="9">
        <v>21</v>
      </c>
    </row>
    <row r="1280" spans="1:13" x14ac:dyDescent="0.35">
      <c r="A1280" s="23">
        <v>2499</v>
      </c>
      <c r="B1280" s="9">
        <v>170</v>
      </c>
      <c r="C1280" s="9">
        <v>170</v>
      </c>
      <c r="E1280" s="23">
        <v>1276</v>
      </c>
      <c r="F1280" s="24" t="s">
        <v>8219</v>
      </c>
      <c r="G1280" s="9">
        <v>77</v>
      </c>
      <c r="H1280" s="9"/>
      <c r="I1280" s="9"/>
      <c r="K1280" s="9"/>
      <c r="L1280" s="25" t="s">
        <v>8221</v>
      </c>
      <c r="M1280" s="9">
        <v>21</v>
      </c>
    </row>
    <row r="1281" spans="1:13" x14ac:dyDescent="0.35">
      <c r="A1281" s="23">
        <v>2500</v>
      </c>
      <c r="B1281" s="9">
        <v>29</v>
      </c>
      <c r="C1281" s="9">
        <v>29</v>
      </c>
      <c r="E1281" s="23">
        <v>1277</v>
      </c>
      <c r="F1281" s="24" t="s">
        <v>8219</v>
      </c>
      <c r="G1281" s="9">
        <v>77</v>
      </c>
      <c r="H1281" s="9"/>
      <c r="I1281" s="9"/>
      <c r="K1281" s="9"/>
      <c r="L1281" s="25" t="s">
        <v>8221</v>
      </c>
      <c r="M1281" s="9">
        <v>21</v>
      </c>
    </row>
    <row r="1282" spans="1:13" x14ac:dyDescent="0.35">
      <c r="A1282" s="23">
        <v>2521</v>
      </c>
      <c r="B1282" s="9">
        <v>132</v>
      </c>
      <c r="C1282" s="9">
        <v>132</v>
      </c>
      <c r="E1282" s="23">
        <v>1278</v>
      </c>
      <c r="F1282" s="24" t="s">
        <v>8219</v>
      </c>
      <c r="G1282" s="9">
        <v>77</v>
      </c>
      <c r="H1282" s="9"/>
      <c r="I1282" s="9"/>
      <c r="K1282" s="9"/>
      <c r="L1282" s="25" t="s">
        <v>8221</v>
      </c>
      <c r="M1282" s="9">
        <v>21</v>
      </c>
    </row>
    <row r="1283" spans="1:13" x14ac:dyDescent="0.35">
      <c r="A1283" s="23">
        <v>2522</v>
      </c>
      <c r="B1283" s="9">
        <v>27</v>
      </c>
      <c r="C1283" s="9">
        <v>27</v>
      </c>
      <c r="E1283" s="23">
        <v>1279</v>
      </c>
      <c r="F1283" s="24" t="s">
        <v>8219</v>
      </c>
      <c r="G1283" s="9">
        <v>77</v>
      </c>
      <c r="H1283" s="9"/>
      <c r="I1283" s="9"/>
      <c r="K1283" s="9"/>
      <c r="L1283" s="25" t="s">
        <v>8221</v>
      </c>
      <c r="M1283" s="9">
        <v>21</v>
      </c>
    </row>
    <row r="1284" spans="1:13" x14ac:dyDescent="0.35">
      <c r="A1284" s="23">
        <v>2523</v>
      </c>
      <c r="B1284" s="9">
        <v>26</v>
      </c>
      <c r="C1284" s="9">
        <v>26</v>
      </c>
      <c r="E1284" s="23">
        <v>1280</v>
      </c>
      <c r="F1284" s="24" t="s">
        <v>8219</v>
      </c>
      <c r="G1284" s="9">
        <v>77</v>
      </c>
      <c r="H1284" s="9"/>
      <c r="I1284" s="9"/>
      <c r="K1284" s="9"/>
      <c r="L1284" s="25" t="s">
        <v>8221</v>
      </c>
      <c r="M1284" s="9">
        <v>21</v>
      </c>
    </row>
    <row r="1285" spans="1:13" x14ac:dyDescent="0.35">
      <c r="A1285" s="23">
        <v>2524</v>
      </c>
      <c r="B1285" s="9">
        <v>43</v>
      </c>
      <c r="C1285" s="9">
        <v>43</v>
      </c>
      <c r="E1285" s="23">
        <v>1281</v>
      </c>
      <c r="F1285" s="24" t="s">
        <v>8219</v>
      </c>
      <c r="G1285" s="9">
        <v>77</v>
      </c>
      <c r="H1285" s="9"/>
      <c r="I1285" s="9"/>
      <c r="K1285" s="9"/>
      <c r="L1285" s="25" t="s">
        <v>8221</v>
      </c>
      <c r="M1285" s="9">
        <v>21</v>
      </c>
    </row>
    <row r="1286" spans="1:13" x14ac:dyDescent="0.35">
      <c r="A1286" s="23">
        <v>2525</v>
      </c>
      <c r="B1286" s="9">
        <v>80</v>
      </c>
      <c r="C1286" s="9">
        <v>80</v>
      </c>
      <c r="E1286" s="23">
        <v>1282</v>
      </c>
      <c r="F1286" s="24" t="s">
        <v>8219</v>
      </c>
      <c r="G1286" s="9">
        <v>77</v>
      </c>
      <c r="H1286" s="9"/>
      <c r="I1286" s="9"/>
      <c r="K1286" s="9"/>
      <c r="L1286" s="25" t="s">
        <v>8221</v>
      </c>
      <c r="M1286" s="9">
        <v>21</v>
      </c>
    </row>
    <row r="1287" spans="1:13" x14ac:dyDescent="0.35">
      <c r="A1287" s="23">
        <v>2526</v>
      </c>
      <c r="B1287" s="9">
        <v>33</v>
      </c>
      <c r="C1287" s="9">
        <v>33</v>
      </c>
      <c r="E1287" s="23">
        <v>1283</v>
      </c>
      <c r="F1287" s="24" t="s">
        <v>8219</v>
      </c>
      <c r="G1287" s="9">
        <v>77</v>
      </c>
      <c r="H1287" s="9"/>
      <c r="I1287" s="9"/>
      <c r="K1287" s="9"/>
      <c r="L1287" s="25" t="s">
        <v>8221</v>
      </c>
      <c r="M1287" s="9">
        <v>21</v>
      </c>
    </row>
    <row r="1288" spans="1:13" x14ac:dyDescent="0.35">
      <c r="A1288" s="23">
        <v>2527</v>
      </c>
      <c r="B1288" s="9">
        <v>71</v>
      </c>
      <c r="C1288" s="9">
        <v>71</v>
      </c>
      <c r="E1288" s="23">
        <v>1284</v>
      </c>
      <c r="F1288" s="24" t="s">
        <v>8219</v>
      </c>
      <c r="G1288" s="9">
        <v>78</v>
      </c>
      <c r="H1288" s="9"/>
      <c r="I1288" s="9"/>
      <c r="K1288" s="9"/>
      <c r="L1288" s="25" t="s">
        <v>8221</v>
      </c>
      <c r="M1288" s="9">
        <v>22</v>
      </c>
    </row>
    <row r="1289" spans="1:13" x14ac:dyDescent="0.35">
      <c r="A1289" s="23">
        <v>2528</v>
      </c>
      <c r="B1289" s="9">
        <v>81</v>
      </c>
      <c r="C1289" s="9">
        <v>81</v>
      </c>
      <c r="E1289" s="23">
        <v>1285</v>
      </c>
      <c r="F1289" s="24" t="s">
        <v>8219</v>
      </c>
      <c r="G1289" s="9">
        <v>78</v>
      </c>
      <c r="H1289" s="9"/>
      <c r="I1289" s="9"/>
      <c r="K1289" s="9"/>
      <c r="L1289" s="25" t="s">
        <v>8221</v>
      </c>
      <c r="M1289" s="9">
        <v>22</v>
      </c>
    </row>
    <row r="1290" spans="1:13" x14ac:dyDescent="0.35">
      <c r="A1290" s="23">
        <v>2529</v>
      </c>
      <c r="B1290" s="9">
        <v>76</v>
      </c>
      <c r="C1290" s="9">
        <v>76</v>
      </c>
      <c r="E1290" s="23">
        <v>1286</v>
      </c>
      <c r="F1290" s="24" t="s">
        <v>8219</v>
      </c>
      <c r="G1290" s="9">
        <v>78</v>
      </c>
      <c r="H1290" s="9"/>
      <c r="I1290" s="9"/>
      <c r="K1290" s="9"/>
      <c r="L1290" s="25" t="s">
        <v>8221</v>
      </c>
      <c r="M1290" s="9">
        <v>22</v>
      </c>
    </row>
    <row r="1291" spans="1:13" x14ac:dyDescent="0.35">
      <c r="A1291" s="23">
        <v>2530</v>
      </c>
      <c r="B1291" s="9">
        <v>48</v>
      </c>
      <c r="C1291" s="9">
        <v>48</v>
      </c>
      <c r="E1291" s="23">
        <v>1287</v>
      </c>
      <c r="F1291" s="24" t="s">
        <v>8219</v>
      </c>
      <c r="G1291" s="9">
        <v>78</v>
      </c>
      <c r="H1291" s="9"/>
      <c r="I1291" s="9"/>
      <c r="K1291" s="9"/>
      <c r="L1291" s="25" t="s">
        <v>8221</v>
      </c>
      <c r="M1291" s="9">
        <v>22</v>
      </c>
    </row>
    <row r="1292" spans="1:13" x14ac:dyDescent="0.35">
      <c r="A1292" s="23">
        <v>2531</v>
      </c>
      <c r="B1292" s="9">
        <v>61</v>
      </c>
      <c r="C1292" s="9">
        <v>61</v>
      </c>
      <c r="E1292" s="23">
        <v>1288</v>
      </c>
      <c r="F1292" s="24" t="s">
        <v>8219</v>
      </c>
      <c r="G1292" s="9">
        <v>78</v>
      </c>
      <c r="H1292" s="9"/>
      <c r="I1292" s="9"/>
      <c r="K1292" s="9"/>
      <c r="L1292" s="25" t="s">
        <v>8221</v>
      </c>
      <c r="M1292" s="9">
        <v>22</v>
      </c>
    </row>
    <row r="1293" spans="1:13" x14ac:dyDescent="0.35">
      <c r="A1293" s="23">
        <v>2532</v>
      </c>
      <c r="B1293" s="9">
        <v>60</v>
      </c>
      <c r="C1293" s="9">
        <v>60</v>
      </c>
      <c r="E1293" s="23">
        <v>1289</v>
      </c>
      <c r="F1293" s="24" t="s">
        <v>8219</v>
      </c>
      <c r="G1293" s="9">
        <v>78</v>
      </c>
      <c r="H1293" s="9"/>
      <c r="I1293" s="9"/>
      <c r="K1293" s="9"/>
      <c r="L1293" s="25" t="s">
        <v>8221</v>
      </c>
      <c r="M1293" s="9">
        <v>22</v>
      </c>
    </row>
    <row r="1294" spans="1:13" x14ac:dyDescent="0.35">
      <c r="A1294" s="23">
        <v>2533</v>
      </c>
      <c r="B1294" s="9">
        <v>136</v>
      </c>
      <c r="C1294" s="9">
        <v>136</v>
      </c>
      <c r="E1294" s="23">
        <v>1290</v>
      </c>
      <c r="F1294" s="24" t="s">
        <v>8219</v>
      </c>
      <c r="G1294" s="9">
        <v>78</v>
      </c>
      <c r="H1294" s="9"/>
      <c r="I1294" s="9"/>
      <c r="K1294" s="9"/>
      <c r="L1294" s="25" t="s">
        <v>8221</v>
      </c>
      <c r="M1294" s="9">
        <v>22</v>
      </c>
    </row>
    <row r="1295" spans="1:13" x14ac:dyDescent="0.35">
      <c r="A1295" s="23">
        <v>2534</v>
      </c>
      <c r="B1295" s="9">
        <v>14</v>
      </c>
      <c r="C1295" s="9">
        <v>14</v>
      </c>
      <c r="E1295" s="23">
        <v>1291</v>
      </c>
      <c r="F1295" s="24" t="s">
        <v>8219</v>
      </c>
      <c r="G1295" s="9">
        <v>78</v>
      </c>
      <c r="H1295" s="9"/>
      <c r="I1295" s="9"/>
      <c r="K1295" s="9"/>
      <c r="L1295" s="25" t="s">
        <v>8221</v>
      </c>
      <c r="M1295" s="9">
        <v>23</v>
      </c>
    </row>
    <row r="1296" spans="1:13" x14ac:dyDescent="0.35">
      <c r="A1296" s="23">
        <v>2535</v>
      </c>
      <c r="B1296" s="9">
        <v>78</v>
      </c>
      <c r="C1296" s="9">
        <v>78</v>
      </c>
      <c r="E1296" s="23">
        <v>1292</v>
      </c>
      <c r="F1296" s="24" t="s">
        <v>8219</v>
      </c>
      <c r="G1296" s="9">
        <v>78</v>
      </c>
      <c r="H1296" s="9"/>
      <c r="I1296" s="9"/>
      <c r="K1296" s="9"/>
      <c r="L1296" s="25" t="s">
        <v>8221</v>
      </c>
      <c r="M1296" s="9">
        <v>23</v>
      </c>
    </row>
    <row r="1297" spans="1:13" x14ac:dyDescent="0.35">
      <c r="A1297" s="23">
        <v>2536</v>
      </c>
      <c r="B1297" s="9">
        <v>4</v>
      </c>
      <c r="C1297" s="9">
        <v>4</v>
      </c>
      <c r="E1297" s="23">
        <v>1293</v>
      </c>
      <c r="F1297" s="24" t="s">
        <v>8219</v>
      </c>
      <c r="G1297" s="9">
        <v>78</v>
      </c>
      <c r="H1297" s="9"/>
      <c r="I1297" s="9"/>
      <c r="K1297" s="9"/>
      <c r="L1297" s="25" t="s">
        <v>8221</v>
      </c>
      <c r="M1297" s="9">
        <v>23</v>
      </c>
    </row>
    <row r="1298" spans="1:13" x14ac:dyDescent="0.35">
      <c r="A1298" s="23">
        <v>2537</v>
      </c>
      <c r="B1298" s="9">
        <v>11</v>
      </c>
      <c r="C1298" s="9">
        <v>11</v>
      </c>
      <c r="E1298" s="23">
        <v>1294</v>
      </c>
      <c r="F1298" s="24" t="s">
        <v>8219</v>
      </c>
      <c r="G1298" s="9">
        <v>78</v>
      </c>
      <c r="H1298" s="9"/>
      <c r="I1298" s="9"/>
      <c r="K1298" s="9"/>
      <c r="L1298" s="25" t="s">
        <v>8221</v>
      </c>
      <c r="M1298" s="9">
        <v>23</v>
      </c>
    </row>
    <row r="1299" spans="1:13" x14ac:dyDescent="0.35">
      <c r="A1299" s="23">
        <v>2538</v>
      </c>
      <c r="B1299" s="9">
        <v>185</v>
      </c>
      <c r="C1299" s="9">
        <v>185</v>
      </c>
      <c r="E1299" s="23">
        <v>1295</v>
      </c>
      <c r="F1299" s="24" t="s">
        <v>8219</v>
      </c>
      <c r="G1299" s="9">
        <v>78</v>
      </c>
      <c r="H1299" s="9"/>
      <c r="I1299" s="9"/>
      <c r="K1299" s="9"/>
      <c r="L1299" s="25" t="s">
        <v>8221</v>
      </c>
      <c r="M1299" s="9">
        <v>23</v>
      </c>
    </row>
    <row r="1300" spans="1:13" x14ac:dyDescent="0.35">
      <c r="A1300" s="23">
        <v>2539</v>
      </c>
      <c r="B1300" s="9">
        <v>59</v>
      </c>
      <c r="C1300" s="9">
        <v>59</v>
      </c>
      <c r="E1300" s="23">
        <v>1296</v>
      </c>
      <c r="F1300" s="24" t="s">
        <v>8219</v>
      </c>
      <c r="G1300" s="9">
        <v>78</v>
      </c>
      <c r="H1300" s="9"/>
      <c r="I1300" s="9"/>
      <c r="K1300" s="9"/>
      <c r="L1300" s="25" t="s">
        <v>8221</v>
      </c>
      <c r="M1300" s="9">
        <v>23</v>
      </c>
    </row>
    <row r="1301" spans="1:13" x14ac:dyDescent="0.35">
      <c r="A1301" s="23">
        <v>2540</v>
      </c>
      <c r="B1301" s="9">
        <v>27</v>
      </c>
      <c r="C1301" s="9">
        <v>27</v>
      </c>
      <c r="E1301" s="23">
        <v>1297</v>
      </c>
      <c r="F1301" s="24" t="s">
        <v>8219</v>
      </c>
      <c r="G1301" s="9">
        <v>79</v>
      </c>
      <c r="H1301" s="9"/>
      <c r="I1301" s="9"/>
      <c r="K1301" s="9"/>
      <c r="L1301" s="25" t="s">
        <v>8221</v>
      </c>
      <c r="M1301" s="9">
        <v>23</v>
      </c>
    </row>
    <row r="1302" spans="1:13" x14ac:dyDescent="0.35">
      <c r="A1302" s="23">
        <v>2541</v>
      </c>
      <c r="B1302" s="9">
        <v>63</v>
      </c>
      <c r="C1302" s="9">
        <v>63</v>
      </c>
      <c r="E1302" s="23">
        <v>1298</v>
      </c>
      <c r="F1302" s="24" t="s">
        <v>8219</v>
      </c>
      <c r="G1302" s="9">
        <v>79</v>
      </c>
      <c r="H1302" s="9"/>
      <c r="I1302" s="9"/>
      <c r="K1302" s="9"/>
      <c r="L1302" s="25" t="s">
        <v>8221</v>
      </c>
      <c r="M1302" s="9">
        <v>24</v>
      </c>
    </row>
    <row r="1303" spans="1:13" x14ac:dyDescent="0.35">
      <c r="A1303" s="23">
        <v>2542</v>
      </c>
      <c r="B1303" s="9">
        <v>13</v>
      </c>
      <c r="C1303" s="9">
        <v>13</v>
      </c>
      <c r="E1303" s="23">
        <v>1299</v>
      </c>
      <c r="F1303" s="24" t="s">
        <v>8219</v>
      </c>
      <c r="G1303" s="9">
        <v>79</v>
      </c>
      <c r="H1303" s="9"/>
      <c r="I1303" s="9"/>
      <c r="K1303" s="9"/>
      <c r="L1303" s="25" t="s">
        <v>8221</v>
      </c>
      <c r="M1303" s="9">
        <v>24</v>
      </c>
    </row>
    <row r="1304" spans="1:13" x14ac:dyDescent="0.35">
      <c r="A1304" s="23">
        <v>2543</v>
      </c>
      <c r="B1304" s="9">
        <v>13</v>
      </c>
      <c r="C1304" s="9">
        <v>13</v>
      </c>
      <c r="E1304" s="23">
        <v>1300</v>
      </c>
      <c r="F1304" s="24" t="s">
        <v>8219</v>
      </c>
      <c r="G1304" s="9">
        <v>79</v>
      </c>
      <c r="H1304" s="9"/>
      <c r="I1304" s="9"/>
      <c r="K1304" s="9"/>
      <c r="L1304" s="25" t="s">
        <v>8221</v>
      </c>
      <c r="M1304" s="9">
        <v>24</v>
      </c>
    </row>
    <row r="1305" spans="1:13" x14ac:dyDescent="0.35">
      <c r="A1305" s="23">
        <v>2544</v>
      </c>
      <c r="B1305" s="9">
        <v>57</v>
      </c>
      <c r="C1305" s="9">
        <v>57</v>
      </c>
      <c r="E1305" s="23">
        <v>1301</v>
      </c>
      <c r="F1305" s="24" t="s">
        <v>8219</v>
      </c>
      <c r="G1305" s="9">
        <v>79</v>
      </c>
      <c r="H1305" s="9"/>
      <c r="I1305" s="9"/>
      <c r="K1305" s="9"/>
      <c r="L1305" s="25" t="s">
        <v>8221</v>
      </c>
      <c r="M1305" s="9">
        <v>24</v>
      </c>
    </row>
    <row r="1306" spans="1:13" x14ac:dyDescent="0.35">
      <c r="A1306" s="23">
        <v>2545</v>
      </c>
      <c r="B1306" s="9">
        <v>61</v>
      </c>
      <c r="C1306" s="9">
        <v>61</v>
      </c>
      <c r="E1306" s="23">
        <v>1302</v>
      </c>
      <c r="F1306" s="24" t="s">
        <v>8219</v>
      </c>
      <c r="G1306" s="9">
        <v>79</v>
      </c>
      <c r="H1306" s="9"/>
      <c r="I1306" s="9"/>
      <c r="K1306" s="9"/>
      <c r="L1306" s="25" t="s">
        <v>8221</v>
      </c>
      <c r="M1306" s="9">
        <v>24</v>
      </c>
    </row>
    <row r="1307" spans="1:13" x14ac:dyDescent="0.35">
      <c r="A1307" s="23">
        <v>2546</v>
      </c>
      <c r="B1307" s="9">
        <v>65</v>
      </c>
      <c r="C1307" s="9">
        <v>65</v>
      </c>
      <c r="E1307" s="23">
        <v>1303</v>
      </c>
      <c r="F1307" s="24" t="s">
        <v>8219</v>
      </c>
      <c r="G1307" s="9">
        <v>79</v>
      </c>
      <c r="H1307" s="9"/>
      <c r="I1307" s="9"/>
      <c r="K1307" s="9"/>
      <c r="L1307" s="25" t="s">
        <v>8221</v>
      </c>
      <c r="M1307" s="9">
        <v>24</v>
      </c>
    </row>
    <row r="1308" spans="1:13" x14ac:dyDescent="0.35">
      <c r="A1308" s="23">
        <v>2547</v>
      </c>
      <c r="B1308" s="9">
        <v>134</v>
      </c>
      <c r="C1308" s="9">
        <v>134</v>
      </c>
      <c r="E1308" s="23">
        <v>1304</v>
      </c>
      <c r="F1308" s="24" t="s">
        <v>8219</v>
      </c>
      <c r="G1308" s="9">
        <v>79</v>
      </c>
      <c r="H1308" s="9"/>
      <c r="I1308" s="9"/>
      <c r="K1308" s="9"/>
      <c r="L1308" s="25" t="s">
        <v>8221</v>
      </c>
      <c r="M1308" s="9">
        <v>24</v>
      </c>
    </row>
    <row r="1309" spans="1:13" x14ac:dyDescent="0.35">
      <c r="A1309" s="23">
        <v>2548</v>
      </c>
      <c r="B1309" s="9">
        <v>37</v>
      </c>
      <c r="C1309" s="9">
        <v>37</v>
      </c>
      <c r="E1309" s="23">
        <v>1305</v>
      </c>
      <c r="F1309" s="24" t="s">
        <v>8219</v>
      </c>
      <c r="G1309" s="9">
        <v>79</v>
      </c>
      <c r="H1309" s="9"/>
      <c r="I1309" s="9"/>
      <c r="K1309" s="9"/>
      <c r="L1309" s="25" t="s">
        <v>8221</v>
      </c>
      <c r="M1309" s="9">
        <v>24</v>
      </c>
    </row>
    <row r="1310" spans="1:13" x14ac:dyDescent="0.35">
      <c r="A1310" s="23">
        <v>2549</v>
      </c>
      <c r="B1310" s="9">
        <v>37</v>
      </c>
      <c r="C1310" s="9">
        <v>37</v>
      </c>
      <c r="E1310" s="23">
        <v>1306</v>
      </c>
      <c r="F1310" s="24" t="s">
        <v>8219</v>
      </c>
      <c r="G1310" s="9">
        <v>79</v>
      </c>
      <c r="H1310" s="9"/>
      <c r="I1310" s="9"/>
      <c r="K1310" s="9"/>
      <c r="L1310" s="25" t="s">
        <v>8221</v>
      </c>
      <c r="M1310" s="9">
        <v>24</v>
      </c>
    </row>
    <row r="1311" spans="1:13" x14ac:dyDescent="0.35">
      <c r="A1311" s="23">
        <v>2550</v>
      </c>
      <c r="B1311" s="9">
        <v>150</v>
      </c>
      <c r="C1311" s="9">
        <v>150</v>
      </c>
      <c r="E1311" s="23">
        <v>1307</v>
      </c>
      <c r="F1311" s="24" t="s">
        <v>8219</v>
      </c>
      <c r="G1311" s="9">
        <v>79</v>
      </c>
      <c r="H1311" s="9"/>
      <c r="I1311" s="9"/>
      <c r="K1311" s="9"/>
      <c r="L1311" s="25" t="s">
        <v>8221</v>
      </c>
      <c r="M1311" s="9">
        <v>24</v>
      </c>
    </row>
    <row r="1312" spans="1:13" x14ac:dyDescent="0.35">
      <c r="A1312" s="23">
        <v>2551</v>
      </c>
      <c r="B1312" s="9">
        <v>56</v>
      </c>
      <c r="C1312" s="9">
        <v>56</v>
      </c>
      <c r="E1312" s="23">
        <v>1308</v>
      </c>
      <c r="F1312" s="24" t="s">
        <v>8219</v>
      </c>
      <c r="G1312" s="9">
        <v>80</v>
      </c>
      <c r="H1312" s="9"/>
      <c r="I1312" s="9"/>
      <c r="K1312" s="9"/>
      <c r="L1312" s="25" t="s">
        <v>8221</v>
      </c>
      <c r="M1312" s="9">
        <v>24</v>
      </c>
    </row>
    <row r="1313" spans="1:13" x14ac:dyDescent="0.35">
      <c r="A1313" s="23">
        <v>2552</v>
      </c>
      <c r="B1313" s="9">
        <v>18</v>
      </c>
      <c r="C1313" s="9">
        <v>18</v>
      </c>
      <c r="E1313" s="23">
        <v>1309</v>
      </c>
      <c r="F1313" s="24" t="s">
        <v>8219</v>
      </c>
      <c r="G1313" s="9">
        <v>80</v>
      </c>
      <c r="H1313" s="9"/>
      <c r="I1313" s="9"/>
      <c r="K1313" s="9"/>
      <c r="L1313" s="25" t="s">
        <v>8221</v>
      </c>
      <c r="M1313" s="9">
        <v>24</v>
      </c>
    </row>
    <row r="1314" spans="1:13" x14ac:dyDescent="0.35">
      <c r="A1314" s="23">
        <v>2553</v>
      </c>
      <c r="B1314" s="9">
        <v>60</v>
      </c>
      <c r="C1314" s="9">
        <v>60</v>
      </c>
      <c r="E1314" s="23">
        <v>1310</v>
      </c>
      <c r="F1314" s="24" t="s">
        <v>8219</v>
      </c>
      <c r="G1314" s="9">
        <v>80</v>
      </c>
      <c r="H1314" s="9"/>
      <c r="I1314" s="9"/>
      <c r="K1314" s="9"/>
      <c r="L1314" s="25" t="s">
        <v>8221</v>
      </c>
      <c r="M1314" s="9">
        <v>24</v>
      </c>
    </row>
    <row r="1315" spans="1:13" x14ac:dyDescent="0.35">
      <c r="A1315" s="23">
        <v>2554</v>
      </c>
      <c r="B1315" s="9">
        <v>67</v>
      </c>
      <c r="C1315" s="9">
        <v>67</v>
      </c>
      <c r="E1315" s="23">
        <v>1311</v>
      </c>
      <c r="F1315" s="24" t="s">
        <v>8219</v>
      </c>
      <c r="G1315" s="9">
        <v>80</v>
      </c>
      <c r="H1315" s="9"/>
      <c r="I1315" s="9"/>
      <c r="K1315" s="9"/>
      <c r="L1315" s="25" t="s">
        <v>8221</v>
      </c>
      <c r="M1315" s="9">
        <v>25</v>
      </c>
    </row>
    <row r="1316" spans="1:13" x14ac:dyDescent="0.35">
      <c r="A1316" s="23">
        <v>2555</v>
      </c>
      <c r="B1316" s="9">
        <v>35</v>
      </c>
      <c r="C1316" s="9">
        <v>35</v>
      </c>
      <c r="E1316" s="23">
        <v>1312</v>
      </c>
      <c r="F1316" s="24" t="s">
        <v>8219</v>
      </c>
      <c r="G1316" s="9">
        <v>80</v>
      </c>
      <c r="H1316" s="9"/>
      <c r="I1316" s="9"/>
      <c r="K1316" s="9"/>
      <c r="L1316" s="25" t="s">
        <v>8221</v>
      </c>
      <c r="M1316" s="9">
        <v>25</v>
      </c>
    </row>
    <row r="1317" spans="1:13" x14ac:dyDescent="0.35">
      <c r="A1317" s="23">
        <v>2556</v>
      </c>
      <c r="B1317" s="9">
        <v>34</v>
      </c>
      <c r="C1317" s="9">
        <v>34</v>
      </c>
      <c r="E1317" s="23">
        <v>1313</v>
      </c>
      <c r="F1317" s="24" t="s">
        <v>8219</v>
      </c>
      <c r="G1317" s="9">
        <v>80</v>
      </c>
      <c r="H1317" s="9"/>
      <c r="I1317" s="9"/>
      <c r="K1317" s="9"/>
      <c r="L1317" s="25" t="s">
        <v>8221</v>
      </c>
      <c r="M1317" s="9">
        <v>25</v>
      </c>
    </row>
    <row r="1318" spans="1:13" x14ac:dyDescent="0.35">
      <c r="A1318" s="23">
        <v>2557</v>
      </c>
      <c r="B1318" s="9">
        <v>36</v>
      </c>
      <c r="C1318" s="9">
        <v>36</v>
      </c>
      <c r="E1318" s="23">
        <v>1314</v>
      </c>
      <c r="F1318" s="24" t="s">
        <v>8219</v>
      </c>
      <c r="G1318" s="9">
        <v>80</v>
      </c>
      <c r="H1318" s="9"/>
      <c r="I1318" s="9"/>
      <c r="K1318" s="9"/>
      <c r="L1318" s="25" t="s">
        <v>8221</v>
      </c>
      <c r="M1318" s="9">
        <v>25</v>
      </c>
    </row>
    <row r="1319" spans="1:13" x14ac:dyDescent="0.35">
      <c r="A1319" s="23">
        <v>2558</v>
      </c>
      <c r="B1319" s="9">
        <v>18</v>
      </c>
      <c r="C1319" s="9">
        <v>18</v>
      </c>
      <c r="E1319" s="23">
        <v>1315</v>
      </c>
      <c r="F1319" s="24" t="s">
        <v>8219</v>
      </c>
      <c r="G1319" s="9">
        <v>80</v>
      </c>
      <c r="H1319" s="9"/>
      <c r="I1319" s="9"/>
      <c r="K1319" s="9"/>
      <c r="L1319" s="25" t="s">
        <v>8221</v>
      </c>
      <c r="M1319" s="9">
        <v>25</v>
      </c>
    </row>
    <row r="1320" spans="1:13" x14ac:dyDescent="0.35">
      <c r="A1320" s="23">
        <v>2559</v>
      </c>
      <c r="B1320" s="9">
        <v>25</v>
      </c>
      <c r="C1320" s="9">
        <v>25</v>
      </c>
      <c r="E1320" s="23">
        <v>1316</v>
      </c>
      <c r="F1320" s="24" t="s">
        <v>8219</v>
      </c>
      <c r="G1320" s="9">
        <v>81</v>
      </c>
      <c r="H1320" s="9"/>
      <c r="I1320" s="9"/>
      <c r="K1320" s="9"/>
      <c r="L1320" s="25" t="s">
        <v>8221</v>
      </c>
      <c r="M1320" s="9">
        <v>25</v>
      </c>
    </row>
    <row r="1321" spans="1:13" x14ac:dyDescent="0.35">
      <c r="A1321" s="23">
        <v>2560</v>
      </c>
      <c r="B1321" s="9">
        <v>21</v>
      </c>
      <c r="C1321" s="9">
        <v>21</v>
      </c>
      <c r="E1321" s="23">
        <v>1317</v>
      </c>
      <c r="F1321" s="24" t="s">
        <v>8219</v>
      </c>
      <c r="G1321" s="9">
        <v>81</v>
      </c>
      <c r="H1321" s="9"/>
      <c r="I1321" s="9"/>
      <c r="K1321" s="9"/>
      <c r="L1321" s="25" t="s">
        <v>8221</v>
      </c>
      <c r="M1321" s="9">
        <v>25</v>
      </c>
    </row>
    <row r="1322" spans="1:13" x14ac:dyDescent="0.35">
      <c r="A1322" s="23">
        <v>2601</v>
      </c>
      <c r="B1322" s="9">
        <v>151</v>
      </c>
      <c r="C1322" s="9">
        <v>151</v>
      </c>
      <c r="E1322" s="23">
        <v>1318</v>
      </c>
      <c r="F1322" s="24" t="s">
        <v>8219</v>
      </c>
      <c r="G1322" s="9">
        <v>81</v>
      </c>
      <c r="H1322" s="9"/>
      <c r="I1322" s="9"/>
      <c r="K1322" s="9"/>
      <c r="L1322" s="25" t="s">
        <v>8221</v>
      </c>
      <c r="M1322" s="9">
        <v>26</v>
      </c>
    </row>
    <row r="1323" spans="1:13" x14ac:dyDescent="0.35">
      <c r="A1323" s="23">
        <v>2602</v>
      </c>
      <c r="B1323" s="9">
        <v>489</v>
      </c>
      <c r="C1323" s="9">
        <v>489</v>
      </c>
      <c r="E1323" s="23">
        <v>1319</v>
      </c>
      <c r="F1323" s="24" t="s">
        <v>8219</v>
      </c>
      <c r="G1323" s="9">
        <v>81</v>
      </c>
      <c r="H1323" s="9"/>
      <c r="I1323" s="9"/>
      <c r="K1323" s="9"/>
      <c r="L1323" s="25" t="s">
        <v>8221</v>
      </c>
      <c r="M1323" s="9">
        <v>26</v>
      </c>
    </row>
    <row r="1324" spans="1:13" x14ac:dyDescent="0.35">
      <c r="A1324" s="23">
        <v>2603</v>
      </c>
      <c r="B1324" s="9">
        <v>50</v>
      </c>
      <c r="C1324" s="9">
        <v>50</v>
      </c>
      <c r="E1324" s="23">
        <v>1320</v>
      </c>
      <c r="F1324" s="24" t="s">
        <v>8219</v>
      </c>
      <c r="G1324" s="9">
        <v>81</v>
      </c>
      <c r="H1324" s="9"/>
      <c r="I1324" s="9"/>
      <c r="K1324" s="9"/>
      <c r="L1324" s="25" t="s">
        <v>8221</v>
      </c>
      <c r="M1324" s="9">
        <v>26</v>
      </c>
    </row>
    <row r="1325" spans="1:13" x14ac:dyDescent="0.35">
      <c r="A1325" s="23">
        <v>2604</v>
      </c>
      <c r="B1325" s="9">
        <v>321</v>
      </c>
      <c r="C1325" s="9">
        <v>321</v>
      </c>
      <c r="E1325" s="23">
        <v>1321</v>
      </c>
      <c r="F1325" s="24" t="s">
        <v>8219</v>
      </c>
      <c r="G1325" s="9">
        <v>81</v>
      </c>
      <c r="H1325" s="9"/>
      <c r="I1325" s="9"/>
      <c r="K1325" s="9"/>
      <c r="L1325" s="25" t="s">
        <v>8221</v>
      </c>
      <c r="M1325" s="9">
        <v>26</v>
      </c>
    </row>
    <row r="1326" spans="1:13" x14ac:dyDescent="0.35">
      <c r="A1326" s="23">
        <v>2605</v>
      </c>
      <c r="B1326" s="9">
        <v>1762</v>
      </c>
      <c r="C1326" s="9">
        <v>1762</v>
      </c>
      <c r="E1326" s="23">
        <v>1322</v>
      </c>
      <c r="F1326" s="24" t="s">
        <v>8219</v>
      </c>
      <c r="G1326" s="9">
        <v>81</v>
      </c>
      <c r="H1326" s="9"/>
      <c r="I1326" s="9"/>
      <c r="K1326" s="9"/>
      <c r="L1326" s="25" t="s">
        <v>8221</v>
      </c>
      <c r="M1326" s="9">
        <v>26</v>
      </c>
    </row>
    <row r="1327" spans="1:13" x14ac:dyDescent="0.35">
      <c r="A1327" s="23">
        <v>2606</v>
      </c>
      <c r="B1327" s="9">
        <v>385</v>
      </c>
      <c r="C1327" s="9">
        <v>385</v>
      </c>
      <c r="E1327" s="23">
        <v>1323</v>
      </c>
      <c r="F1327" s="24" t="s">
        <v>8219</v>
      </c>
      <c r="G1327" s="9">
        <v>81</v>
      </c>
      <c r="H1327" s="9"/>
      <c r="I1327" s="9"/>
      <c r="K1327" s="9"/>
      <c r="L1327" s="25" t="s">
        <v>8221</v>
      </c>
      <c r="M1327" s="9">
        <v>26</v>
      </c>
    </row>
    <row r="1328" spans="1:13" x14ac:dyDescent="0.35">
      <c r="A1328" s="23">
        <v>2607</v>
      </c>
      <c r="B1328" s="9">
        <v>398</v>
      </c>
      <c r="C1328" s="9">
        <v>398</v>
      </c>
      <c r="E1328" s="23">
        <v>1324</v>
      </c>
      <c r="F1328" s="24" t="s">
        <v>8219</v>
      </c>
      <c r="G1328" s="9">
        <v>81</v>
      </c>
      <c r="H1328" s="9"/>
      <c r="I1328" s="9"/>
      <c r="K1328" s="9"/>
      <c r="L1328" s="25" t="s">
        <v>8221</v>
      </c>
      <c r="M1328" s="9">
        <v>27</v>
      </c>
    </row>
    <row r="1329" spans="1:13" x14ac:dyDescent="0.35">
      <c r="A1329" s="23">
        <v>2608</v>
      </c>
      <c r="B1329" s="9">
        <v>304</v>
      </c>
      <c r="C1329" s="9">
        <v>304</v>
      </c>
      <c r="E1329" s="23">
        <v>1325</v>
      </c>
      <c r="F1329" s="24" t="s">
        <v>8219</v>
      </c>
      <c r="G1329" s="9">
        <v>81</v>
      </c>
      <c r="H1329" s="9"/>
      <c r="I1329" s="9"/>
      <c r="K1329" s="9"/>
      <c r="L1329" s="25" t="s">
        <v>8221</v>
      </c>
      <c r="M1329" s="9">
        <v>27</v>
      </c>
    </row>
    <row r="1330" spans="1:13" x14ac:dyDescent="0.35">
      <c r="A1330" s="23">
        <v>2609</v>
      </c>
      <c r="B1330" s="9">
        <v>676</v>
      </c>
      <c r="C1330" s="9">
        <v>676</v>
      </c>
      <c r="E1330" s="23">
        <v>1326</v>
      </c>
      <c r="F1330" s="24" t="s">
        <v>8219</v>
      </c>
      <c r="G1330" s="9">
        <v>82</v>
      </c>
      <c r="H1330" s="9"/>
      <c r="I1330" s="9"/>
      <c r="K1330" s="9"/>
      <c r="L1330" s="25" t="s">
        <v>8221</v>
      </c>
      <c r="M1330" s="9">
        <v>27</v>
      </c>
    </row>
    <row r="1331" spans="1:13" x14ac:dyDescent="0.35">
      <c r="A1331" s="23">
        <v>2610</v>
      </c>
      <c r="B1331" s="9">
        <v>577</v>
      </c>
      <c r="C1331" s="9">
        <v>577</v>
      </c>
      <c r="E1331" s="23">
        <v>1327</v>
      </c>
      <c r="F1331" s="24" t="s">
        <v>8219</v>
      </c>
      <c r="G1331" s="9">
        <v>82</v>
      </c>
      <c r="H1331" s="9"/>
      <c r="I1331" s="9"/>
      <c r="K1331" s="9"/>
      <c r="L1331" s="25" t="s">
        <v>8221</v>
      </c>
      <c r="M1331" s="9">
        <v>27</v>
      </c>
    </row>
    <row r="1332" spans="1:13" x14ac:dyDescent="0.35">
      <c r="A1332" s="23">
        <v>2611</v>
      </c>
      <c r="B1332" s="9">
        <v>3663</v>
      </c>
      <c r="C1332" s="9">
        <v>3663</v>
      </c>
      <c r="E1332" s="23">
        <v>1328</v>
      </c>
      <c r="F1332" s="24" t="s">
        <v>8219</v>
      </c>
      <c r="G1332" s="9">
        <v>82</v>
      </c>
      <c r="H1332" s="9"/>
      <c r="I1332" s="9"/>
      <c r="K1332" s="9"/>
      <c r="L1332" s="25" t="s">
        <v>8221</v>
      </c>
      <c r="M1332" s="9">
        <v>27</v>
      </c>
    </row>
    <row r="1333" spans="1:13" x14ac:dyDescent="0.35">
      <c r="A1333" s="23">
        <v>2612</v>
      </c>
      <c r="B1333" s="9">
        <v>294</v>
      </c>
      <c r="C1333" s="9">
        <v>294</v>
      </c>
      <c r="E1333" s="23">
        <v>1329</v>
      </c>
      <c r="F1333" s="24" t="s">
        <v>8219</v>
      </c>
      <c r="G1333" s="9">
        <v>82</v>
      </c>
      <c r="H1333" s="9"/>
      <c r="I1333" s="9"/>
      <c r="K1333" s="9"/>
      <c r="L1333" s="25" t="s">
        <v>8221</v>
      </c>
      <c r="M1333" s="9">
        <v>27</v>
      </c>
    </row>
    <row r="1334" spans="1:13" x14ac:dyDescent="0.35">
      <c r="A1334" s="23">
        <v>2613</v>
      </c>
      <c r="B1334" s="9">
        <v>28</v>
      </c>
      <c r="C1334" s="9">
        <v>28</v>
      </c>
      <c r="E1334" s="23">
        <v>1330</v>
      </c>
      <c r="F1334" s="24" t="s">
        <v>8219</v>
      </c>
      <c r="G1334" s="9">
        <v>82</v>
      </c>
      <c r="H1334" s="9"/>
      <c r="I1334" s="9"/>
      <c r="K1334" s="9"/>
      <c r="L1334" s="25" t="s">
        <v>8221</v>
      </c>
      <c r="M1334" s="9">
        <v>27</v>
      </c>
    </row>
    <row r="1335" spans="1:13" x14ac:dyDescent="0.35">
      <c r="A1335" s="23">
        <v>2614</v>
      </c>
      <c r="B1335" s="9">
        <v>100</v>
      </c>
      <c r="C1335" s="9">
        <v>100</v>
      </c>
      <c r="E1335" s="23">
        <v>1331</v>
      </c>
      <c r="F1335" s="24" t="s">
        <v>8219</v>
      </c>
      <c r="G1335" s="9">
        <v>82</v>
      </c>
      <c r="H1335" s="9"/>
      <c r="I1335" s="9"/>
      <c r="K1335" s="9"/>
      <c r="L1335" s="25" t="s">
        <v>8221</v>
      </c>
      <c r="M1335" s="9">
        <v>28</v>
      </c>
    </row>
    <row r="1336" spans="1:13" x14ac:dyDescent="0.35">
      <c r="A1336" s="23">
        <v>2615</v>
      </c>
      <c r="B1336" s="9">
        <v>72</v>
      </c>
      <c r="C1336" s="9">
        <v>72</v>
      </c>
      <c r="E1336" s="23">
        <v>1332</v>
      </c>
      <c r="F1336" s="24" t="s">
        <v>8219</v>
      </c>
      <c r="G1336" s="9">
        <v>82</v>
      </c>
      <c r="H1336" s="9"/>
      <c r="I1336" s="9"/>
      <c r="K1336" s="9"/>
      <c r="L1336" s="25" t="s">
        <v>8221</v>
      </c>
      <c r="M1336" s="9">
        <v>28</v>
      </c>
    </row>
    <row r="1337" spans="1:13" x14ac:dyDescent="0.35">
      <c r="A1337" s="23">
        <v>2616</v>
      </c>
      <c r="B1337" s="9">
        <v>238</v>
      </c>
      <c r="C1337" s="9">
        <v>238</v>
      </c>
      <c r="E1337" s="23">
        <v>1333</v>
      </c>
      <c r="F1337" s="24" t="s">
        <v>8219</v>
      </c>
      <c r="G1337" s="9">
        <v>82</v>
      </c>
      <c r="H1337" s="9"/>
      <c r="I1337" s="9"/>
      <c r="K1337" s="9"/>
      <c r="L1337" s="25" t="s">
        <v>8221</v>
      </c>
      <c r="M1337" s="9">
        <v>28</v>
      </c>
    </row>
    <row r="1338" spans="1:13" x14ac:dyDescent="0.35">
      <c r="A1338" s="23">
        <v>2617</v>
      </c>
      <c r="B1338" s="9">
        <v>159</v>
      </c>
      <c r="C1338" s="9">
        <v>159</v>
      </c>
      <c r="E1338" s="23">
        <v>1334</v>
      </c>
      <c r="F1338" s="24" t="s">
        <v>8219</v>
      </c>
      <c r="G1338" s="9">
        <v>82</v>
      </c>
      <c r="H1338" s="9"/>
      <c r="I1338" s="9"/>
      <c r="K1338" s="9"/>
      <c r="L1338" s="25" t="s">
        <v>8221</v>
      </c>
      <c r="M1338" s="9">
        <v>28</v>
      </c>
    </row>
    <row r="1339" spans="1:13" x14ac:dyDescent="0.35">
      <c r="A1339" s="23">
        <v>2618</v>
      </c>
      <c r="B1339" s="9">
        <v>77</v>
      </c>
      <c r="C1339" s="9">
        <v>77</v>
      </c>
      <c r="E1339" s="23">
        <v>1335</v>
      </c>
      <c r="F1339" s="24" t="s">
        <v>8219</v>
      </c>
      <c r="G1339" s="9">
        <v>83</v>
      </c>
      <c r="H1339" s="9"/>
      <c r="I1339" s="9"/>
      <c r="K1339" s="9"/>
      <c r="L1339" s="25" t="s">
        <v>8221</v>
      </c>
      <c r="M1339" s="9">
        <v>28</v>
      </c>
    </row>
    <row r="1340" spans="1:13" x14ac:dyDescent="0.35">
      <c r="A1340" s="23">
        <v>2619</v>
      </c>
      <c r="B1340" s="9">
        <v>53</v>
      </c>
      <c r="C1340" s="9">
        <v>53</v>
      </c>
      <c r="E1340" s="23">
        <v>1336</v>
      </c>
      <c r="F1340" s="24" t="s">
        <v>8219</v>
      </c>
      <c r="G1340" s="9">
        <v>83</v>
      </c>
      <c r="H1340" s="9"/>
      <c r="I1340" s="9"/>
      <c r="K1340" s="9"/>
      <c r="L1340" s="25" t="s">
        <v>8221</v>
      </c>
      <c r="M1340" s="9">
        <v>28</v>
      </c>
    </row>
    <row r="1341" spans="1:13" x14ac:dyDescent="0.35">
      <c r="A1341" s="23">
        <v>2620</v>
      </c>
      <c r="B1341" s="9">
        <v>1251</v>
      </c>
      <c r="C1341" s="9">
        <v>1251</v>
      </c>
      <c r="E1341" s="23">
        <v>1337</v>
      </c>
      <c r="F1341" s="24" t="s">
        <v>8219</v>
      </c>
      <c r="G1341" s="9">
        <v>83</v>
      </c>
      <c r="H1341" s="9"/>
      <c r="I1341" s="9"/>
      <c r="K1341" s="9"/>
      <c r="L1341" s="25" t="s">
        <v>8221</v>
      </c>
      <c r="M1341" s="9">
        <v>28</v>
      </c>
    </row>
    <row r="1342" spans="1:13" x14ac:dyDescent="0.35">
      <c r="A1342" s="23">
        <v>2621</v>
      </c>
      <c r="B1342" s="9">
        <v>465</v>
      </c>
      <c r="C1342" s="9">
        <v>465</v>
      </c>
      <c r="E1342" s="23">
        <v>1338</v>
      </c>
      <c r="F1342" s="24" t="s">
        <v>8219</v>
      </c>
      <c r="G1342" s="9">
        <v>83</v>
      </c>
      <c r="H1342" s="9"/>
      <c r="I1342" s="9"/>
      <c r="K1342" s="9"/>
      <c r="L1342" s="25" t="s">
        <v>8221</v>
      </c>
      <c r="M1342" s="9">
        <v>28</v>
      </c>
    </row>
    <row r="1343" spans="1:13" x14ac:dyDescent="0.35">
      <c r="A1343" s="23">
        <v>2622</v>
      </c>
      <c r="B1343" s="9">
        <v>74</v>
      </c>
      <c r="C1343" s="9">
        <v>74</v>
      </c>
      <c r="E1343" s="23">
        <v>1339</v>
      </c>
      <c r="F1343" s="24" t="s">
        <v>8219</v>
      </c>
      <c r="G1343" s="9">
        <v>83</v>
      </c>
      <c r="H1343" s="9"/>
      <c r="I1343" s="9"/>
      <c r="K1343" s="9"/>
      <c r="L1343" s="25" t="s">
        <v>8221</v>
      </c>
      <c r="M1343" s="9">
        <v>29</v>
      </c>
    </row>
    <row r="1344" spans="1:13" x14ac:dyDescent="0.35">
      <c r="A1344" s="23">
        <v>2623</v>
      </c>
      <c r="B1344" s="9">
        <v>62</v>
      </c>
      <c r="C1344" s="9">
        <v>62</v>
      </c>
      <c r="E1344" s="23">
        <v>1340</v>
      </c>
      <c r="F1344" s="24" t="s">
        <v>8219</v>
      </c>
      <c r="G1344" s="9">
        <v>83</v>
      </c>
      <c r="H1344" s="9"/>
      <c r="I1344" s="9"/>
      <c r="K1344" s="9"/>
      <c r="L1344" s="25" t="s">
        <v>8221</v>
      </c>
      <c r="M1344" s="9">
        <v>29</v>
      </c>
    </row>
    <row r="1345" spans="1:13" x14ac:dyDescent="0.35">
      <c r="A1345" s="23">
        <v>2624</v>
      </c>
      <c r="B1345" s="9">
        <v>3468</v>
      </c>
      <c r="C1345" s="9">
        <v>3468</v>
      </c>
      <c r="E1345" s="23">
        <v>1341</v>
      </c>
      <c r="F1345" s="24" t="s">
        <v>8219</v>
      </c>
      <c r="G1345" s="9">
        <v>83</v>
      </c>
      <c r="H1345" s="9"/>
      <c r="I1345" s="9"/>
      <c r="K1345" s="9"/>
      <c r="L1345" s="25" t="s">
        <v>8221</v>
      </c>
      <c r="M1345" s="9">
        <v>29</v>
      </c>
    </row>
    <row r="1346" spans="1:13" x14ac:dyDescent="0.35">
      <c r="A1346" s="23">
        <v>2625</v>
      </c>
      <c r="B1346" s="9">
        <v>52</v>
      </c>
      <c r="C1346" s="9">
        <v>52</v>
      </c>
      <c r="E1346" s="23">
        <v>1342</v>
      </c>
      <c r="F1346" s="24" t="s">
        <v>8219</v>
      </c>
      <c r="G1346" s="9">
        <v>83</v>
      </c>
      <c r="H1346" s="9"/>
      <c r="I1346" s="9"/>
      <c r="K1346" s="9"/>
      <c r="L1346" s="25" t="s">
        <v>8221</v>
      </c>
      <c r="M1346" s="9">
        <v>29</v>
      </c>
    </row>
    <row r="1347" spans="1:13" x14ac:dyDescent="0.35">
      <c r="A1347" s="23">
        <v>2626</v>
      </c>
      <c r="B1347" s="9">
        <v>50</v>
      </c>
      <c r="C1347" s="9">
        <v>50</v>
      </c>
      <c r="E1347" s="23">
        <v>1343</v>
      </c>
      <c r="F1347" s="24" t="s">
        <v>8219</v>
      </c>
      <c r="G1347" s="9">
        <v>84</v>
      </c>
      <c r="H1347" s="9"/>
      <c r="I1347" s="9"/>
      <c r="K1347" s="9"/>
      <c r="L1347" s="25" t="s">
        <v>8221</v>
      </c>
      <c r="M1347" s="9">
        <v>29</v>
      </c>
    </row>
    <row r="1348" spans="1:13" x14ac:dyDescent="0.35">
      <c r="A1348" s="23">
        <v>2627</v>
      </c>
      <c r="B1348" s="9">
        <v>45</v>
      </c>
      <c r="C1348" s="9">
        <v>45</v>
      </c>
      <c r="E1348" s="23">
        <v>1344</v>
      </c>
      <c r="F1348" s="24" t="s">
        <v>8219</v>
      </c>
      <c r="G1348" s="9">
        <v>84</v>
      </c>
      <c r="H1348" s="9"/>
      <c r="I1348" s="9"/>
      <c r="K1348" s="9"/>
      <c r="L1348" s="25" t="s">
        <v>8221</v>
      </c>
      <c r="M1348" s="9">
        <v>29</v>
      </c>
    </row>
    <row r="1349" spans="1:13" x14ac:dyDescent="0.35">
      <c r="A1349" s="23">
        <v>2628</v>
      </c>
      <c r="B1349" s="9">
        <v>21</v>
      </c>
      <c r="C1349" s="9">
        <v>21</v>
      </c>
      <c r="E1349" s="23">
        <v>1345</v>
      </c>
      <c r="F1349" s="24" t="s">
        <v>8219</v>
      </c>
      <c r="G1349" s="9">
        <v>84</v>
      </c>
      <c r="H1349" s="9"/>
      <c r="I1349" s="9"/>
      <c r="K1349" s="9"/>
      <c r="L1349" s="25" t="s">
        <v>8221</v>
      </c>
      <c r="M1349" s="9">
        <v>29</v>
      </c>
    </row>
    <row r="1350" spans="1:13" x14ac:dyDescent="0.35">
      <c r="A1350" s="23">
        <v>2629</v>
      </c>
      <c r="B1350" s="9">
        <v>100</v>
      </c>
      <c r="C1350" s="9">
        <v>100</v>
      </c>
      <c r="E1350" s="23">
        <v>1346</v>
      </c>
      <c r="F1350" s="24" t="s">
        <v>8219</v>
      </c>
      <c r="G1350" s="9">
        <v>84</v>
      </c>
      <c r="H1350" s="9"/>
      <c r="I1350" s="9"/>
      <c r="K1350" s="9"/>
      <c r="L1350" s="25" t="s">
        <v>8221</v>
      </c>
      <c r="M1350" s="9">
        <v>29</v>
      </c>
    </row>
    <row r="1351" spans="1:13" x14ac:dyDescent="0.35">
      <c r="A1351" s="23">
        <v>2630</v>
      </c>
      <c r="B1351" s="9">
        <v>81</v>
      </c>
      <c r="C1351" s="9">
        <v>81</v>
      </c>
      <c r="E1351" s="23">
        <v>1347</v>
      </c>
      <c r="F1351" s="24" t="s">
        <v>8219</v>
      </c>
      <c r="G1351" s="9">
        <v>84</v>
      </c>
      <c r="H1351" s="9"/>
      <c r="I1351" s="9"/>
      <c r="K1351" s="9"/>
      <c r="L1351" s="25" t="s">
        <v>8221</v>
      </c>
      <c r="M1351" s="9">
        <v>29</v>
      </c>
    </row>
    <row r="1352" spans="1:13" x14ac:dyDescent="0.35">
      <c r="A1352" s="23">
        <v>2631</v>
      </c>
      <c r="B1352" s="9">
        <v>286</v>
      </c>
      <c r="C1352" s="9">
        <v>286</v>
      </c>
      <c r="E1352" s="23">
        <v>1348</v>
      </c>
      <c r="F1352" s="24" t="s">
        <v>8219</v>
      </c>
      <c r="G1352" s="9">
        <v>84</v>
      </c>
      <c r="H1352" s="9"/>
      <c r="I1352" s="9"/>
      <c r="K1352" s="9"/>
      <c r="L1352" s="25" t="s">
        <v>8221</v>
      </c>
      <c r="M1352" s="9">
        <v>30</v>
      </c>
    </row>
    <row r="1353" spans="1:13" x14ac:dyDescent="0.35">
      <c r="A1353" s="23">
        <v>2632</v>
      </c>
      <c r="B1353" s="9">
        <v>42</v>
      </c>
      <c r="C1353" s="9">
        <v>42</v>
      </c>
      <c r="E1353" s="23">
        <v>1349</v>
      </c>
      <c r="F1353" s="24" t="s">
        <v>8219</v>
      </c>
      <c r="G1353" s="9">
        <v>85</v>
      </c>
      <c r="H1353" s="9"/>
      <c r="I1353" s="9"/>
      <c r="K1353" s="9"/>
      <c r="L1353" s="25" t="s">
        <v>8221</v>
      </c>
      <c r="M1353" s="9">
        <v>30</v>
      </c>
    </row>
    <row r="1354" spans="1:13" x14ac:dyDescent="0.35">
      <c r="A1354" s="23">
        <v>2633</v>
      </c>
      <c r="B1354" s="9">
        <v>199</v>
      </c>
      <c r="C1354" s="9">
        <v>199</v>
      </c>
      <c r="E1354" s="23">
        <v>1350</v>
      </c>
      <c r="F1354" s="24" t="s">
        <v>8219</v>
      </c>
      <c r="G1354" s="9">
        <v>85</v>
      </c>
      <c r="H1354" s="9"/>
      <c r="I1354" s="9"/>
      <c r="K1354" s="9"/>
      <c r="L1354" s="25" t="s">
        <v>8221</v>
      </c>
      <c r="M1354" s="9">
        <v>30</v>
      </c>
    </row>
    <row r="1355" spans="1:13" x14ac:dyDescent="0.35">
      <c r="A1355" s="23">
        <v>2634</v>
      </c>
      <c r="B1355" s="9">
        <v>25</v>
      </c>
      <c r="C1355" s="9">
        <v>25</v>
      </c>
      <c r="E1355" s="23">
        <v>1351</v>
      </c>
      <c r="F1355" s="24" t="s">
        <v>8219</v>
      </c>
      <c r="G1355" s="9">
        <v>85</v>
      </c>
      <c r="H1355" s="9"/>
      <c r="I1355" s="9"/>
      <c r="K1355" s="9"/>
      <c r="L1355" s="25" t="s">
        <v>8221</v>
      </c>
      <c r="M1355" s="9">
        <v>30</v>
      </c>
    </row>
    <row r="1356" spans="1:13" x14ac:dyDescent="0.35">
      <c r="A1356" s="23">
        <v>2635</v>
      </c>
      <c r="B1356" s="9">
        <v>84</v>
      </c>
      <c r="C1356" s="9">
        <v>84</v>
      </c>
      <c r="E1356" s="23">
        <v>1352</v>
      </c>
      <c r="F1356" s="24" t="s">
        <v>8219</v>
      </c>
      <c r="G1356" s="9">
        <v>85</v>
      </c>
      <c r="H1356" s="9"/>
      <c r="I1356" s="9"/>
      <c r="K1356" s="9"/>
      <c r="L1356" s="25" t="s">
        <v>8221</v>
      </c>
      <c r="M1356" s="9">
        <v>30</v>
      </c>
    </row>
    <row r="1357" spans="1:13" x14ac:dyDescent="0.35">
      <c r="A1357" s="23">
        <v>2636</v>
      </c>
      <c r="B1357" s="9">
        <v>50</v>
      </c>
      <c r="C1357" s="9">
        <v>50</v>
      </c>
      <c r="E1357" s="23">
        <v>1353</v>
      </c>
      <c r="F1357" s="24" t="s">
        <v>8219</v>
      </c>
      <c r="G1357" s="9">
        <v>86</v>
      </c>
      <c r="H1357" s="9"/>
      <c r="I1357" s="9"/>
      <c r="K1357" s="9"/>
      <c r="L1357" s="25" t="s">
        <v>8221</v>
      </c>
      <c r="M1357" s="9">
        <v>30</v>
      </c>
    </row>
    <row r="1358" spans="1:13" x14ac:dyDescent="0.35">
      <c r="A1358" s="23">
        <v>2637</v>
      </c>
      <c r="B1358" s="9">
        <v>26</v>
      </c>
      <c r="C1358" s="9">
        <v>26</v>
      </c>
      <c r="E1358" s="23">
        <v>1354</v>
      </c>
      <c r="F1358" s="24" t="s">
        <v>8219</v>
      </c>
      <c r="G1358" s="9">
        <v>86</v>
      </c>
      <c r="H1358" s="9"/>
      <c r="I1358" s="9"/>
      <c r="K1358" s="9"/>
      <c r="L1358" s="25" t="s">
        <v>8221</v>
      </c>
      <c r="M1358" s="9">
        <v>30</v>
      </c>
    </row>
    <row r="1359" spans="1:13" x14ac:dyDescent="0.35">
      <c r="A1359" s="23">
        <v>2638</v>
      </c>
      <c r="B1359" s="9">
        <v>14</v>
      </c>
      <c r="C1359" s="9">
        <v>14</v>
      </c>
      <c r="E1359" s="23">
        <v>1355</v>
      </c>
      <c r="F1359" s="24" t="s">
        <v>8219</v>
      </c>
      <c r="G1359" s="9">
        <v>86</v>
      </c>
      <c r="H1359" s="9"/>
      <c r="I1359" s="9"/>
      <c r="K1359" s="9"/>
      <c r="L1359" s="25" t="s">
        <v>8221</v>
      </c>
      <c r="M1359" s="9">
        <v>31</v>
      </c>
    </row>
    <row r="1360" spans="1:13" x14ac:dyDescent="0.35">
      <c r="A1360" s="23">
        <v>2639</v>
      </c>
      <c r="B1360" s="9">
        <v>49</v>
      </c>
      <c r="C1360" s="9">
        <v>49</v>
      </c>
      <c r="E1360" s="23">
        <v>1356</v>
      </c>
      <c r="F1360" s="24" t="s">
        <v>8219</v>
      </c>
      <c r="G1360" s="9">
        <v>86</v>
      </c>
      <c r="H1360" s="9"/>
      <c r="I1360" s="9"/>
      <c r="K1360" s="9"/>
      <c r="L1360" s="25" t="s">
        <v>8221</v>
      </c>
      <c r="M1360" s="9">
        <v>31</v>
      </c>
    </row>
    <row r="1361" spans="1:13" x14ac:dyDescent="0.35">
      <c r="A1361" s="23">
        <v>2640</v>
      </c>
      <c r="B1361" s="9">
        <v>69</v>
      </c>
      <c r="C1361" s="9">
        <v>69</v>
      </c>
      <c r="E1361" s="23">
        <v>1357</v>
      </c>
      <c r="F1361" s="24" t="s">
        <v>8219</v>
      </c>
      <c r="G1361" s="9">
        <v>86</v>
      </c>
      <c r="H1361" s="9"/>
      <c r="I1361" s="9"/>
      <c r="K1361" s="9"/>
      <c r="L1361" s="25" t="s">
        <v>8221</v>
      </c>
      <c r="M1361" s="9">
        <v>31</v>
      </c>
    </row>
    <row r="1362" spans="1:13" x14ac:dyDescent="0.35">
      <c r="A1362" s="23">
        <v>2661</v>
      </c>
      <c r="B1362" s="9">
        <v>60</v>
      </c>
      <c r="C1362" s="9">
        <v>60</v>
      </c>
      <c r="E1362" s="23">
        <v>1358</v>
      </c>
      <c r="F1362" s="24" t="s">
        <v>8219</v>
      </c>
      <c r="G1362" s="9">
        <v>86</v>
      </c>
      <c r="H1362" s="9"/>
      <c r="I1362" s="9"/>
      <c r="K1362" s="9"/>
      <c r="L1362" s="25" t="s">
        <v>8221</v>
      </c>
      <c r="M1362" s="9">
        <v>31</v>
      </c>
    </row>
    <row r="1363" spans="1:13" x14ac:dyDescent="0.35">
      <c r="A1363" s="23">
        <v>2662</v>
      </c>
      <c r="B1363" s="9">
        <v>80</v>
      </c>
      <c r="C1363" s="9">
        <v>80</v>
      </c>
      <c r="E1363" s="23">
        <v>1359</v>
      </c>
      <c r="F1363" s="24" t="s">
        <v>8219</v>
      </c>
      <c r="G1363" s="9">
        <v>87</v>
      </c>
      <c r="H1363" s="9"/>
      <c r="I1363" s="9"/>
      <c r="K1363" s="9"/>
      <c r="L1363" s="25" t="s">
        <v>8221</v>
      </c>
      <c r="M1363" s="9">
        <v>31</v>
      </c>
    </row>
    <row r="1364" spans="1:13" x14ac:dyDescent="0.35">
      <c r="A1364" s="23">
        <v>2663</v>
      </c>
      <c r="B1364" s="9">
        <v>56</v>
      </c>
      <c r="C1364" s="9">
        <v>56</v>
      </c>
      <c r="E1364" s="23">
        <v>1360</v>
      </c>
      <c r="F1364" s="24" t="s">
        <v>8219</v>
      </c>
      <c r="G1364" s="9">
        <v>87</v>
      </c>
      <c r="H1364" s="9"/>
      <c r="I1364" s="9"/>
      <c r="K1364" s="9"/>
      <c r="L1364" s="25" t="s">
        <v>8221</v>
      </c>
      <c r="M1364" s="9">
        <v>31</v>
      </c>
    </row>
    <row r="1365" spans="1:13" x14ac:dyDescent="0.35">
      <c r="A1365" s="23">
        <v>2664</v>
      </c>
      <c r="B1365" s="9">
        <v>104</v>
      </c>
      <c r="C1365" s="9">
        <v>104</v>
      </c>
      <c r="E1365" s="23">
        <v>1361</v>
      </c>
      <c r="F1365" s="24" t="s">
        <v>8219</v>
      </c>
      <c r="G1365" s="9">
        <v>87</v>
      </c>
      <c r="H1365" s="9"/>
      <c r="I1365" s="9"/>
      <c r="K1365" s="9"/>
      <c r="L1365" s="25" t="s">
        <v>8221</v>
      </c>
      <c r="M1365" s="9">
        <v>31</v>
      </c>
    </row>
    <row r="1366" spans="1:13" x14ac:dyDescent="0.35">
      <c r="A1366" s="23">
        <v>2665</v>
      </c>
      <c r="B1366" s="9">
        <v>46</v>
      </c>
      <c r="C1366" s="9">
        <v>46</v>
      </c>
      <c r="E1366" s="23">
        <v>1362</v>
      </c>
      <c r="F1366" s="24" t="s">
        <v>8219</v>
      </c>
      <c r="G1366" s="9">
        <v>87</v>
      </c>
      <c r="H1366" s="9"/>
      <c r="I1366" s="9"/>
      <c r="K1366" s="9"/>
      <c r="L1366" s="25" t="s">
        <v>8221</v>
      </c>
      <c r="M1366" s="9">
        <v>32</v>
      </c>
    </row>
    <row r="1367" spans="1:13" x14ac:dyDescent="0.35">
      <c r="A1367" s="23">
        <v>2666</v>
      </c>
      <c r="B1367" s="9">
        <v>206</v>
      </c>
      <c r="C1367" s="9">
        <v>206</v>
      </c>
      <c r="E1367" s="23">
        <v>1363</v>
      </c>
      <c r="F1367" s="24" t="s">
        <v>8219</v>
      </c>
      <c r="G1367" s="9">
        <v>87</v>
      </c>
      <c r="H1367" s="9"/>
      <c r="I1367" s="9"/>
      <c r="K1367" s="9"/>
      <c r="L1367" s="25" t="s">
        <v>8221</v>
      </c>
      <c r="M1367" s="9">
        <v>32</v>
      </c>
    </row>
    <row r="1368" spans="1:13" x14ac:dyDescent="0.35">
      <c r="A1368" s="23">
        <v>2667</v>
      </c>
      <c r="B1368" s="9">
        <v>18</v>
      </c>
      <c r="C1368" s="9">
        <v>18</v>
      </c>
      <c r="E1368" s="23">
        <v>1364</v>
      </c>
      <c r="F1368" s="24" t="s">
        <v>8219</v>
      </c>
      <c r="G1368" s="9">
        <v>87</v>
      </c>
      <c r="H1368" s="9"/>
      <c r="I1368" s="9"/>
      <c r="K1368" s="9"/>
      <c r="L1368" s="25" t="s">
        <v>8221</v>
      </c>
      <c r="M1368" s="9">
        <v>32</v>
      </c>
    </row>
    <row r="1369" spans="1:13" x14ac:dyDescent="0.35">
      <c r="A1369" s="23">
        <v>2668</v>
      </c>
      <c r="B1369" s="9">
        <v>28</v>
      </c>
      <c r="C1369" s="9">
        <v>28</v>
      </c>
      <c r="E1369" s="23">
        <v>1365</v>
      </c>
      <c r="F1369" s="24" t="s">
        <v>8219</v>
      </c>
      <c r="G1369" s="9">
        <v>87</v>
      </c>
      <c r="H1369" s="9"/>
      <c r="I1369" s="9"/>
      <c r="K1369" s="9"/>
      <c r="L1369" s="25" t="s">
        <v>8221</v>
      </c>
      <c r="M1369" s="9">
        <v>33</v>
      </c>
    </row>
    <row r="1370" spans="1:13" x14ac:dyDescent="0.35">
      <c r="A1370" s="23">
        <v>2669</v>
      </c>
      <c r="B1370" s="9">
        <v>11</v>
      </c>
      <c r="C1370" s="9">
        <v>11</v>
      </c>
      <c r="E1370" s="23">
        <v>1366</v>
      </c>
      <c r="F1370" s="24" t="s">
        <v>8219</v>
      </c>
      <c r="G1370" s="9">
        <v>87</v>
      </c>
      <c r="H1370" s="9"/>
      <c r="I1370" s="9"/>
      <c r="K1370" s="9"/>
      <c r="L1370" s="25" t="s">
        <v>8221</v>
      </c>
      <c r="M1370" s="9">
        <v>33</v>
      </c>
    </row>
    <row r="1371" spans="1:13" x14ac:dyDescent="0.35">
      <c r="A1371" s="23">
        <v>2706</v>
      </c>
      <c r="B1371" s="9">
        <v>263</v>
      </c>
      <c r="C1371" s="9">
        <v>263</v>
      </c>
      <c r="E1371" s="23">
        <v>1367</v>
      </c>
      <c r="F1371" s="24" t="s">
        <v>8219</v>
      </c>
      <c r="G1371" s="9">
        <v>87</v>
      </c>
      <c r="H1371" s="9"/>
      <c r="I1371" s="9"/>
      <c r="K1371" s="9"/>
      <c r="L1371" s="25" t="s">
        <v>8221</v>
      </c>
      <c r="M1371" s="9">
        <v>33</v>
      </c>
    </row>
    <row r="1372" spans="1:13" x14ac:dyDescent="0.35">
      <c r="A1372" s="23">
        <v>2707</v>
      </c>
      <c r="B1372" s="9">
        <v>394</v>
      </c>
      <c r="C1372" s="9">
        <v>394</v>
      </c>
      <c r="E1372" s="23">
        <v>1368</v>
      </c>
      <c r="F1372" s="24" t="s">
        <v>8219</v>
      </c>
      <c r="G1372" s="9">
        <v>88</v>
      </c>
      <c r="H1372" s="9"/>
      <c r="I1372" s="9"/>
      <c r="K1372" s="9"/>
      <c r="L1372" s="25" t="s">
        <v>8221</v>
      </c>
      <c r="M1372" s="9">
        <v>33</v>
      </c>
    </row>
    <row r="1373" spans="1:13" x14ac:dyDescent="0.35">
      <c r="A1373" s="23">
        <v>2708</v>
      </c>
      <c r="B1373" s="9">
        <v>1049</v>
      </c>
      <c r="C1373" s="9">
        <v>1049</v>
      </c>
      <c r="E1373" s="23">
        <v>1369</v>
      </c>
      <c r="F1373" s="24" t="s">
        <v>8219</v>
      </c>
      <c r="G1373" s="9">
        <v>88</v>
      </c>
      <c r="H1373" s="9"/>
      <c r="I1373" s="9"/>
      <c r="K1373" s="9"/>
      <c r="L1373" s="25" t="s">
        <v>8221</v>
      </c>
      <c r="M1373" s="9">
        <v>33</v>
      </c>
    </row>
    <row r="1374" spans="1:13" x14ac:dyDescent="0.35">
      <c r="A1374" s="23">
        <v>2709</v>
      </c>
      <c r="B1374" s="9">
        <v>308</v>
      </c>
      <c r="C1374" s="9">
        <v>308</v>
      </c>
      <c r="E1374" s="23">
        <v>1370</v>
      </c>
      <c r="F1374" s="24" t="s">
        <v>8219</v>
      </c>
      <c r="G1374" s="9">
        <v>88</v>
      </c>
      <c r="H1374" s="9"/>
      <c r="I1374" s="9"/>
      <c r="K1374" s="9"/>
      <c r="L1374" s="25" t="s">
        <v>8221</v>
      </c>
      <c r="M1374" s="9">
        <v>33</v>
      </c>
    </row>
    <row r="1375" spans="1:13" x14ac:dyDescent="0.35">
      <c r="A1375" s="23">
        <v>2710</v>
      </c>
      <c r="B1375" s="9">
        <v>1088</v>
      </c>
      <c r="C1375" s="9">
        <v>1088</v>
      </c>
      <c r="E1375" s="23">
        <v>1371</v>
      </c>
      <c r="F1375" s="24" t="s">
        <v>8219</v>
      </c>
      <c r="G1375" s="9">
        <v>88</v>
      </c>
      <c r="H1375" s="9"/>
      <c r="I1375" s="9"/>
      <c r="K1375" s="9"/>
      <c r="L1375" s="25" t="s">
        <v>8221</v>
      </c>
      <c r="M1375" s="9">
        <v>33</v>
      </c>
    </row>
    <row r="1376" spans="1:13" x14ac:dyDescent="0.35">
      <c r="A1376" s="23">
        <v>2711</v>
      </c>
      <c r="B1376" s="9">
        <v>73</v>
      </c>
      <c r="C1376" s="9">
        <v>73</v>
      </c>
      <c r="E1376" s="23">
        <v>1372</v>
      </c>
      <c r="F1376" s="24" t="s">
        <v>8219</v>
      </c>
      <c r="G1376" s="9">
        <v>88</v>
      </c>
      <c r="H1376" s="9"/>
      <c r="I1376" s="9"/>
      <c r="K1376" s="9"/>
      <c r="L1376" s="25" t="s">
        <v>8221</v>
      </c>
      <c r="M1376" s="9">
        <v>34</v>
      </c>
    </row>
    <row r="1377" spans="1:13" x14ac:dyDescent="0.35">
      <c r="A1377" s="23">
        <v>2712</v>
      </c>
      <c r="B1377" s="9">
        <v>143</v>
      </c>
      <c r="C1377" s="9">
        <v>143</v>
      </c>
      <c r="E1377" s="23">
        <v>1373</v>
      </c>
      <c r="F1377" s="24" t="s">
        <v>8219</v>
      </c>
      <c r="G1377" s="9">
        <v>88</v>
      </c>
      <c r="H1377" s="9"/>
      <c r="I1377" s="9"/>
      <c r="K1377" s="9"/>
      <c r="L1377" s="25" t="s">
        <v>8221</v>
      </c>
      <c r="M1377" s="9">
        <v>34</v>
      </c>
    </row>
    <row r="1378" spans="1:13" x14ac:dyDescent="0.35">
      <c r="A1378" s="23">
        <v>2713</v>
      </c>
      <c r="B1378" s="9">
        <v>1420</v>
      </c>
      <c r="C1378" s="9">
        <v>1420</v>
      </c>
      <c r="E1378" s="23">
        <v>1374</v>
      </c>
      <c r="F1378" s="24" t="s">
        <v>8219</v>
      </c>
      <c r="G1378" s="9">
        <v>89</v>
      </c>
      <c r="H1378" s="9"/>
      <c r="I1378" s="9"/>
      <c r="K1378" s="9"/>
      <c r="L1378" s="25" t="s">
        <v>8221</v>
      </c>
      <c r="M1378" s="9">
        <v>34</v>
      </c>
    </row>
    <row r="1379" spans="1:13" x14ac:dyDescent="0.35">
      <c r="A1379" s="23">
        <v>2714</v>
      </c>
      <c r="B1379" s="9">
        <v>305</v>
      </c>
      <c r="C1379" s="9">
        <v>305</v>
      </c>
      <c r="E1379" s="23">
        <v>1375</v>
      </c>
      <c r="F1379" s="24" t="s">
        <v>8219</v>
      </c>
      <c r="G1379" s="9">
        <v>89</v>
      </c>
      <c r="H1379" s="9"/>
      <c r="I1379" s="9"/>
      <c r="K1379" s="9"/>
      <c r="L1379" s="25" t="s">
        <v>8221</v>
      </c>
      <c r="M1379" s="9">
        <v>34</v>
      </c>
    </row>
    <row r="1380" spans="1:13" x14ac:dyDescent="0.35">
      <c r="A1380" s="23">
        <v>2715</v>
      </c>
      <c r="B1380" s="9">
        <v>551</v>
      </c>
      <c r="C1380" s="9">
        <v>551</v>
      </c>
      <c r="E1380" s="23">
        <v>1376</v>
      </c>
      <c r="F1380" s="24" t="s">
        <v>8219</v>
      </c>
      <c r="G1380" s="9">
        <v>89</v>
      </c>
      <c r="H1380" s="9"/>
      <c r="I1380" s="9"/>
      <c r="K1380" s="9"/>
      <c r="L1380" s="25" t="s">
        <v>8221</v>
      </c>
      <c r="M1380" s="9">
        <v>34</v>
      </c>
    </row>
    <row r="1381" spans="1:13" x14ac:dyDescent="0.35">
      <c r="A1381" s="23">
        <v>2716</v>
      </c>
      <c r="B1381" s="9">
        <v>187</v>
      </c>
      <c r="C1381" s="9">
        <v>187</v>
      </c>
      <c r="E1381" s="23">
        <v>1377</v>
      </c>
      <c r="F1381" s="24" t="s">
        <v>8219</v>
      </c>
      <c r="G1381" s="9">
        <v>89</v>
      </c>
      <c r="H1381" s="9"/>
      <c r="I1381" s="9"/>
      <c r="K1381" s="9"/>
      <c r="L1381" s="25" t="s">
        <v>8221</v>
      </c>
      <c r="M1381" s="9">
        <v>35</v>
      </c>
    </row>
    <row r="1382" spans="1:13" x14ac:dyDescent="0.35">
      <c r="A1382" s="23">
        <v>2717</v>
      </c>
      <c r="B1382" s="9">
        <v>325</v>
      </c>
      <c r="C1382" s="9">
        <v>325</v>
      </c>
      <c r="E1382" s="23">
        <v>1378</v>
      </c>
      <c r="F1382" s="24" t="s">
        <v>8219</v>
      </c>
      <c r="G1382" s="9">
        <v>89</v>
      </c>
      <c r="H1382" s="9"/>
      <c r="I1382" s="9"/>
      <c r="K1382" s="9"/>
      <c r="L1382" s="25" t="s">
        <v>8221</v>
      </c>
      <c r="M1382" s="9">
        <v>36</v>
      </c>
    </row>
    <row r="1383" spans="1:13" x14ac:dyDescent="0.35">
      <c r="A1383" s="23">
        <v>2718</v>
      </c>
      <c r="B1383" s="9">
        <v>148</v>
      </c>
      <c r="C1383" s="9">
        <v>148</v>
      </c>
      <c r="E1383" s="23">
        <v>1379</v>
      </c>
      <c r="F1383" s="24" t="s">
        <v>8219</v>
      </c>
      <c r="G1383" s="9">
        <v>89</v>
      </c>
      <c r="H1383" s="9"/>
      <c r="I1383" s="9"/>
      <c r="K1383" s="9"/>
      <c r="L1383" s="25" t="s">
        <v>8221</v>
      </c>
      <c r="M1383" s="9">
        <v>36</v>
      </c>
    </row>
    <row r="1384" spans="1:13" x14ac:dyDescent="0.35">
      <c r="A1384" s="23">
        <v>2719</v>
      </c>
      <c r="B1384" s="9">
        <v>69</v>
      </c>
      <c r="C1384" s="9">
        <v>69</v>
      </c>
      <c r="E1384" s="23">
        <v>1380</v>
      </c>
      <c r="F1384" s="24" t="s">
        <v>8219</v>
      </c>
      <c r="G1384" s="9">
        <v>89</v>
      </c>
      <c r="H1384" s="9"/>
      <c r="I1384" s="9"/>
      <c r="K1384" s="9"/>
      <c r="L1384" s="25" t="s">
        <v>8221</v>
      </c>
      <c r="M1384" s="9">
        <v>36</v>
      </c>
    </row>
    <row r="1385" spans="1:13" x14ac:dyDescent="0.35">
      <c r="A1385" s="23">
        <v>2720</v>
      </c>
      <c r="B1385" s="9">
        <v>173</v>
      </c>
      <c r="C1385" s="9">
        <v>173</v>
      </c>
      <c r="E1385" s="23">
        <v>1381</v>
      </c>
      <c r="F1385" s="24" t="s">
        <v>8219</v>
      </c>
      <c r="G1385" s="9">
        <v>89</v>
      </c>
      <c r="H1385" s="9"/>
      <c r="I1385" s="9"/>
      <c r="K1385" s="9"/>
      <c r="L1385" s="25" t="s">
        <v>8221</v>
      </c>
      <c r="M1385" s="9">
        <v>36</v>
      </c>
    </row>
    <row r="1386" spans="1:13" x14ac:dyDescent="0.35">
      <c r="A1386" s="23">
        <v>2721</v>
      </c>
      <c r="B1386" s="9">
        <v>269</v>
      </c>
      <c r="C1386" s="9">
        <v>269</v>
      </c>
      <c r="E1386" s="23">
        <v>1382</v>
      </c>
      <c r="F1386" s="24" t="s">
        <v>8219</v>
      </c>
      <c r="G1386" s="9">
        <v>89</v>
      </c>
      <c r="H1386" s="9"/>
      <c r="I1386" s="9"/>
      <c r="K1386" s="9"/>
      <c r="L1386" s="25" t="s">
        <v>8221</v>
      </c>
      <c r="M1386" s="9">
        <v>36</v>
      </c>
    </row>
    <row r="1387" spans="1:13" x14ac:dyDescent="0.35">
      <c r="A1387" s="23">
        <v>2722</v>
      </c>
      <c r="B1387" s="9">
        <v>185</v>
      </c>
      <c r="C1387" s="9">
        <v>185</v>
      </c>
      <c r="E1387" s="23">
        <v>1383</v>
      </c>
      <c r="F1387" s="24" t="s">
        <v>8219</v>
      </c>
      <c r="G1387" s="9">
        <v>89</v>
      </c>
      <c r="H1387" s="9"/>
      <c r="I1387" s="9"/>
      <c r="K1387" s="9"/>
      <c r="L1387" s="25" t="s">
        <v>8221</v>
      </c>
      <c r="M1387" s="9">
        <v>37</v>
      </c>
    </row>
    <row r="1388" spans="1:13" x14ac:dyDescent="0.35">
      <c r="A1388" s="23">
        <v>2723</v>
      </c>
      <c r="B1388" s="9">
        <v>176</v>
      </c>
      <c r="C1388" s="9">
        <v>176</v>
      </c>
      <c r="E1388" s="23">
        <v>1384</v>
      </c>
      <c r="F1388" s="24" t="s">
        <v>8219</v>
      </c>
      <c r="G1388" s="9">
        <v>89</v>
      </c>
      <c r="H1388" s="9"/>
      <c r="I1388" s="9"/>
      <c r="K1388" s="9"/>
      <c r="L1388" s="25" t="s">
        <v>8221</v>
      </c>
      <c r="M1388" s="9">
        <v>37</v>
      </c>
    </row>
    <row r="1389" spans="1:13" x14ac:dyDescent="0.35">
      <c r="A1389" s="23">
        <v>2724</v>
      </c>
      <c r="B1389" s="9">
        <v>1019</v>
      </c>
      <c r="C1389" s="9">
        <v>1019</v>
      </c>
      <c r="E1389" s="23">
        <v>1385</v>
      </c>
      <c r="F1389" s="24" t="s">
        <v>8219</v>
      </c>
      <c r="G1389" s="9">
        <v>90</v>
      </c>
      <c r="H1389" s="9"/>
      <c r="I1389" s="9"/>
      <c r="K1389" s="9"/>
      <c r="L1389" s="25" t="s">
        <v>8221</v>
      </c>
      <c r="M1389" s="9">
        <v>37</v>
      </c>
    </row>
    <row r="1390" spans="1:13" x14ac:dyDescent="0.35">
      <c r="A1390" s="23">
        <v>2725</v>
      </c>
      <c r="B1390" s="9">
        <v>113</v>
      </c>
      <c r="C1390" s="9">
        <v>113</v>
      </c>
      <c r="E1390" s="23">
        <v>1386</v>
      </c>
      <c r="F1390" s="24" t="s">
        <v>8219</v>
      </c>
      <c r="G1390" s="9">
        <v>90</v>
      </c>
      <c r="H1390" s="9"/>
      <c r="I1390" s="9"/>
      <c r="K1390" s="9"/>
      <c r="L1390" s="25" t="s">
        <v>8221</v>
      </c>
      <c r="M1390" s="9">
        <v>37</v>
      </c>
    </row>
    <row r="1391" spans="1:13" x14ac:dyDescent="0.35">
      <c r="A1391" s="23">
        <v>2726</v>
      </c>
      <c r="B1391" s="9">
        <v>404</v>
      </c>
      <c r="C1391" s="9">
        <v>404</v>
      </c>
      <c r="E1391" s="23">
        <v>1387</v>
      </c>
      <c r="F1391" s="24" t="s">
        <v>8219</v>
      </c>
      <c r="G1391" s="9">
        <v>90</v>
      </c>
      <c r="H1391" s="9"/>
      <c r="I1391" s="9"/>
      <c r="K1391" s="9"/>
      <c r="L1391" s="25" t="s">
        <v>8221</v>
      </c>
      <c r="M1391" s="9">
        <v>37</v>
      </c>
    </row>
    <row r="1392" spans="1:13" x14ac:dyDescent="0.35">
      <c r="A1392" s="23">
        <v>2727</v>
      </c>
      <c r="B1392" s="9">
        <v>707</v>
      </c>
      <c r="C1392" s="9">
        <v>707</v>
      </c>
      <c r="E1392" s="23">
        <v>1388</v>
      </c>
      <c r="F1392" s="24" t="s">
        <v>8219</v>
      </c>
      <c r="G1392" s="9">
        <v>90</v>
      </c>
      <c r="H1392" s="9"/>
      <c r="I1392" s="9"/>
      <c r="K1392" s="9"/>
      <c r="L1392" s="25" t="s">
        <v>8221</v>
      </c>
      <c r="M1392" s="9">
        <v>37</v>
      </c>
    </row>
    <row r="1393" spans="1:13" x14ac:dyDescent="0.35">
      <c r="A1393" s="23">
        <v>2728</v>
      </c>
      <c r="B1393" s="9">
        <v>392</v>
      </c>
      <c r="C1393" s="9">
        <v>392</v>
      </c>
      <c r="E1393" s="23">
        <v>1389</v>
      </c>
      <c r="F1393" s="24" t="s">
        <v>8219</v>
      </c>
      <c r="G1393" s="9">
        <v>90</v>
      </c>
      <c r="H1393" s="9"/>
      <c r="I1393" s="9"/>
      <c r="K1393" s="9"/>
      <c r="L1393" s="25" t="s">
        <v>8221</v>
      </c>
      <c r="M1393" s="9">
        <v>37</v>
      </c>
    </row>
    <row r="1394" spans="1:13" x14ac:dyDescent="0.35">
      <c r="A1394" s="23">
        <v>2729</v>
      </c>
      <c r="B1394" s="9">
        <v>23</v>
      </c>
      <c r="C1394" s="9">
        <v>23</v>
      </c>
      <c r="E1394" s="23">
        <v>1390</v>
      </c>
      <c r="F1394" s="24" t="s">
        <v>8219</v>
      </c>
      <c r="G1394" s="9">
        <v>90</v>
      </c>
      <c r="H1394" s="9"/>
      <c r="I1394" s="9"/>
      <c r="K1394" s="9"/>
      <c r="L1394" s="25" t="s">
        <v>8221</v>
      </c>
      <c r="M1394" s="9">
        <v>37</v>
      </c>
    </row>
    <row r="1395" spans="1:13" x14ac:dyDescent="0.35">
      <c r="A1395" s="23">
        <v>2730</v>
      </c>
      <c r="B1395" s="9">
        <v>682</v>
      </c>
      <c r="C1395" s="9">
        <v>682</v>
      </c>
      <c r="E1395" s="23">
        <v>1391</v>
      </c>
      <c r="F1395" s="24" t="s">
        <v>8219</v>
      </c>
      <c r="G1395" s="9">
        <v>90</v>
      </c>
      <c r="H1395" s="9"/>
      <c r="I1395" s="9"/>
      <c r="K1395" s="9"/>
      <c r="L1395" s="25" t="s">
        <v>8221</v>
      </c>
      <c r="M1395" s="9">
        <v>38</v>
      </c>
    </row>
    <row r="1396" spans="1:13" x14ac:dyDescent="0.35">
      <c r="A1396" s="23">
        <v>2731</v>
      </c>
      <c r="B1396" s="9">
        <v>37</v>
      </c>
      <c r="C1396" s="9">
        <v>37</v>
      </c>
      <c r="E1396" s="23">
        <v>1392</v>
      </c>
      <c r="F1396" s="24" t="s">
        <v>8219</v>
      </c>
      <c r="G1396" s="9">
        <v>90</v>
      </c>
      <c r="H1396" s="9"/>
      <c r="I1396" s="9"/>
      <c r="K1396" s="9"/>
      <c r="L1396" s="25" t="s">
        <v>8221</v>
      </c>
      <c r="M1396" s="9">
        <v>38</v>
      </c>
    </row>
    <row r="1397" spans="1:13" x14ac:dyDescent="0.35">
      <c r="A1397" s="23">
        <v>2732</v>
      </c>
      <c r="B1397" s="9">
        <v>146</v>
      </c>
      <c r="C1397" s="9">
        <v>146</v>
      </c>
      <c r="E1397" s="23">
        <v>1393</v>
      </c>
      <c r="F1397" s="24" t="s">
        <v>8219</v>
      </c>
      <c r="G1397" s="9">
        <v>90</v>
      </c>
      <c r="H1397" s="9"/>
      <c r="I1397" s="9"/>
      <c r="K1397" s="9"/>
      <c r="L1397" s="25" t="s">
        <v>8221</v>
      </c>
      <c r="M1397" s="9">
        <v>38</v>
      </c>
    </row>
    <row r="1398" spans="1:13" x14ac:dyDescent="0.35">
      <c r="A1398" s="23">
        <v>2733</v>
      </c>
      <c r="B1398" s="9">
        <v>119</v>
      </c>
      <c r="C1398" s="9">
        <v>119</v>
      </c>
      <c r="E1398" s="23">
        <v>1394</v>
      </c>
      <c r="F1398" s="24" t="s">
        <v>8219</v>
      </c>
      <c r="G1398" s="9">
        <v>91</v>
      </c>
      <c r="H1398" s="9"/>
      <c r="I1398" s="9"/>
      <c r="K1398" s="9"/>
      <c r="L1398" s="25" t="s">
        <v>8221</v>
      </c>
      <c r="M1398" s="9">
        <v>38</v>
      </c>
    </row>
    <row r="1399" spans="1:13" x14ac:dyDescent="0.35">
      <c r="A1399" s="23">
        <v>2734</v>
      </c>
      <c r="B1399" s="9">
        <v>163</v>
      </c>
      <c r="C1399" s="9">
        <v>163</v>
      </c>
      <c r="E1399" s="23">
        <v>1395</v>
      </c>
      <c r="F1399" s="24" t="s">
        <v>8219</v>
      </c>
      <c r="G1399" s="9">
        <v>91</v>
      </c>
      <c r="H1399" s="9"/>
      <c r="I1399" s="9"/>
      <c r="K1399" s="9"/>
      <c r="L1399" s="25" t="s">
        <v>8221</v>
      </c>
      <c r="M1399" s="9">
        <v>38</v>
      </c>
    </row>
    <row r="1400" spans="1:13" x14ac:dyDescent="0.35">
      <c r="A1400" s="23">
        <v>2735</v>
      </c>
      <c r="B1400" s="9">
        <v>339</v>
      </c>
      <c r="C1400" s="9">
        <v>339</v>
      </c>
      <c r="E1400" s="23">
        <v>1396</v>
      </c>
      <c r="F1400" s="24" t="s">
        <v>8219</v>
      </c>
      <c r="G1400" s="9">
        <v>91</v>
      </c>
      <c r="H1400" s="9"/>
      <c r="I1400" s="9"/>
      <c r="K1400" s="9"/>
      <c r="L1400" s="25" t="s">
        <v>8221</v>
      </c>
      <c r="M1400" s="9">
        <v>39</v>
      </c>
    </row>
    <row r="1401" spans="1:13" x14ac:dyDescent="0.35">
      <c r="A1401" s="23">
        <v>2736</v>
      </c>
      <c r="B1401" s="9">
        <v>58</v>
      </c>
      <c r="C1401" s="9">
        <v>58</v>
      </c>
      <c r="E1401" s="23">
        <v>1397</v>
      </c>
      <c r="F1401" s="24" t="s">
        <v>8219</v>
      </c>
      <c r="G1401" s="9">
        <v>91</v>
      </c>
      <c r="H1401" s="9"/>
      <c r="I1401" s="9"/>
      <c r="K1401" s="9"/>
      <c r="L1401" s="25" t="s">
        <v>8221</v>
      </c>
      <c r="M1401" s="9">
        <v>39</v>
      </c>
    </row>
    <row r="1402" spans="1:13" x14ac:dyDescent="0.35">
      <c r="A1402" s="23">
        <v>2737</v>
      </c>
      <c r="B1402" s="9">
        <v>456</v>
      </c>
      <c r="C1402" s="9">
        <v>456</v>
      </c>
      <c r="E1402" s="23">
        <v>1398</v>
      </c>
      <c r="F1402" s="24" t="s">
        <v>8219</v>
      </c>
      <c r="G1402" s="9">
        <v>91</v>
      </c>
      <c r="H1402" s="9"/>
      <c r="I1402" s="9"/>
      <c r="K1402" s="9"/>
      <c r="L1402" s="25" t="s">
        <v>8221</v>
      </c>
      <c r="M1402" s="9">
        <v>39</v>
      </c>
    </row>
    <row r="1403" spans="1:13" x14ac:dyDescent="0.35">
      <c r="A1403" s="23">
        <v>2738</v>
      </c>
      <c r="B1403" s="9">
        <v>15</v>
      </c>
      <c r="C1403" s="9">
        <v>15</v>
      </c>
      <c r="E1403" s="23">
        <v>1399</v>
      </c>
      <c r="F1403" s="24" t="s">
        <v>8219</v>
      </c>
      <c r="G1403" s="9">
        <v>92</v>
      </c>
      <c r="H1403" s="9"/>
      <c r="I1403" s="9"/>
      <c r="K1403" s="9"/>
      <c r="L1403" s="25" t="s">
        <v>8221</v>
      </c>
      <c r="M1403" s="9">
        <v>39</v>
      </c>
    </row>
    <row r="1404" spans="1:13" x14ac:dyDescent="0.35">
      <c r="A1404" s="23">
        <v>2739</v>
      </c>
      <c r="B1404" s="9">
        <v>191</v>
      </c>
      <c r="C1404" s="9">
        <v>191</v>
      </c>
      <c r="E1404" s="23">
        <v>1400</v>
      </c>
      <c r="F1404" s="24" t="s">
        <v>8219</v>
      </c>
      <c r="G1404" s="9">
        <v>92</v>
      </c>
      <c r="H1404" s="9"/>
      <c r="I1404" s="9"/>
      <c r="K1404" s="9"/>
      <c r="L1404" s="25" t="s">
        <v>8221</v>
      </c>
      <c r="M1404" s="9">
        <v>39</v>
      </c>
    </row>
    <row r="1405" spans="1:13" x14ac:dyDescent="0.35">
      <c r="A1405" s="23">
        <v>2740</v>
      </c>
      <c r="B1405" s="9">
        <v>17</v>
      </c>
      <c r="C1405" s="9">
        <v>17</v>
      </c>
      <c r="E1405" s="23">
        <v>1401</v>
      </c>
      <c r="F1405" s="24" t="s">
        <v>8219</v>
      </c>
      <c r="G1405" s="9">
        <v>92</v>
      </c>
      <c r="H1405" s="9"/>
      <c r="I1405" s="9"/>
      <c r="K1405" s="9"/>
      <c r="L1405" s="25" t="s">
        <v>8221</v>
      </c>
      <c r="M1405" s="9">
        <v>39</v>
      </c>
    </row>
    <row r="1406" spans="1:13" x14ac:dyDescent="0.35">
      <c r="A1406" s="23">
        <v>2781</v>
      </c>
      <c r="B1406" s="9">
        <v>28</v>
      </c>
      <c r="C1406" s="9">
        <v>28</v>
      </c>
      <c r="E1406" s="23">
        <v>1402</v>
      </c>
      <c r="F1406" s="24" t="s">
        <v>8219</v>
      </c>
      <c r="G1406" s="9">
        <v>93</v>
      </c>
      <c r="H1406" s="9"/>
      <c r="I1406" s="9"/>
      <c r="K1406" s="9"/>
      <c r="L1406" s="25" t="s">
        <v>8221</v>
      </c>
      <c r="M1406" s="9">
        <v>40</v>
      </c>
    </row>
    <row r="1407" spans="1:13" x14ac:dyDescent="0.35">
      <c r="A1407" s="23">
        <v>2782</v>
      </c>
      <c r="B1407" s="9">
        <v>18</v>
      </c>
      <c r="C1407" s="9">
        <v>18</v>
      </c>
      <c r="E1407" s="23">
        <v>1403</v>
      </c>
      <c r="F1407" s="24" t="s">
        <v>8219</v>
      </c>
      <c r="G1407" s="9">
        <v>93</v>
      </c>
      <c r="H1407" s="9"/>
      <c r="I1407" s="9"/>
      <c r="K1407" s="9"/>
      <c r="L1407" s="25" t="s">
        <v>8221</v>
      </c>
      <c r="M1407" s="9">
        <v>40</v>
      </c>
    </row>
    <row r="1408" spans="1:13" x14ac:dyDescent="0.35">
      <c r="A1408" s="23">
        <v>2783</v>
      </c>
      <c r="B1408" s="9">
        <v>61</v>
      </c>
      <c r="C1408" s="9">
        <v>61</v>
      </c>
      <c r="E1408" s="23">
        <v>1404</v>
      </c>
      <c r="F1408" s="24" t="s">
        <v>8219</v>
      </c>
      <c r="G1408" s="9">
        <v>93</v>
      </c>
      <c r="H1408" s="9"/>
      <c r="I1408" s="9"/>
      <c r="K1408" s="9"/>
      <c r="L1408" s="25" t="s">
        <v>8221</v>
      </c>
      <c r="M1408" s="9">
        <v>40</v>
      </c>
    </row>
    <row r="1409" spans="1:13" x14ac:dyDescent="0.35">
      <c r="A1409" s="23">
        <v>2784</v>
      </c>
      <c r="B1409" s="9">
        <v>108</v>
      </c>
      <c r="C1409" s="9">
        <v>108</v>
      </c>
      <c r="E1409" s="23">
        <v>1405</v>
      </c>
      <c r="F1409" s="24" t="s">
        <v>8219</v>
      </c>
      <c r="G1409" s="9">
        <v>93</v>
      </c>
      <c r="H1409" s="9"/>
      <c r="I1409" s="9"/>
      <c r="K1409" s="9"/>
      <c r="L1409" s="25" t="s">
        <v>8221</v>
      </c>
      <c r="M1409" s="9">
        <v>41</v>
      </c>
    </row>
    <row r="1410" spans="1:13" x14ac:dyDescent="0.35">
      <c r="A1410" s="23">
        <v>2785</v>
      </c>
      <c r="B1410" s="9">
        <v>142</v>
      </c>
      <c r="C1410" s="9">
        <v>142</v>
      </c>
      <c r="E1410" s="23">
        <v>1406</v>
      </c>
      <c r="F1410" s="24" t="s">
        <v>8219</v>
      </c>
      <c r="G1410" s="9">
        <v>93</v>
      </c>
      <c r="H1410" s="9"/>
      <c r="I1410" s="9"/>
      <c r="K1410" s="9"/>
      <c r="L1410" s="25" t="s">
        <v>8221</v>
      </c>
      <c r="M1410" s="9">
        <v>41</v>
      </c>
    </row>
    <row r="1411" spans="1:13" x14ac:dyDescent="0.35">
      <c r="A1411" s="23">
        <v>2786</v>
      </c>
      <c r="B1411" s="9">
        <v>74</v>
      </c>
      <c r="C1411" s="9">
        <v>74</v>
      </c>
      <c r="E1411" s="23">
        <v>1407</v>
      </c>
      <c r="F1411" s="24" t="s">
        <v>8219</v>
      </c>
      <c r="G1411" s="9">
        <v>93</v>
      </c>
      <c r="H1411" s="9"/>
      <c r="I1411" s="9"/>
      <c r="K1411" s="9"/>
      <c r="L1411" s="25" t="s">
        <v>8221</v>
      </c>
      <c r="M1411" s="9">
        <v>41</v>
      </c>
    </row>
    <row r="1412" spans="1:13" x14ac:dyDescent="0.35">
      <c r="A1412" s="23">
        <v>2787</v>
      </c>
      <c r="B1412" s="9">
        <v>38</v>
      </c>
      <c r="C1412" s="9">
        <v>38</v>
      </c>
      <c r="E1412" s="23">
        <v>1408</v>
      </c>
      <c r="F1412" s="24" t="s">
        <v>8219</v>
      </c>
      <c r="G1412" s="9">
        <v>94</v>
      </c>
      <c r="H1412" s="9"/>
      <c r="I1412" s="9"/>
      <c r="K1412" s="9"/>
      <c r="L1412" s="25" t="s">
        <v>8221</v>
      </c>
      <c r="M1412" s="9">
        <v>42</v>
      </c>
    </row>
    <row r="1413" spans="1:13" x14ac:dyDescent="0.35">
      <c r="A1413" s="23">
        <v>2788</v>
      </c>
      <c r="B1413" s="9">
        <v>20</v>
      </c>
      <c r="C1413" s="9">
        <v>20</v>
      </c>
      <c r="E1413" s="23">
        <v>1409</v>
      </c>
      <c r="F1413" s="24" t="s">
        <v>8219</v>
      </c>
      <c r="G1413" s="9">
        <v>94</v>
      </c>
      <c r="H1413" s="9"/>
      <c r="I1413" s="9"/>
      <c r="K1413" s="9"/>
      <c r="L1413" s="25" t="s">
        <v>8221</v>
      </c>
      <c r="M1413" s="9">
        <v>42</v>
      </c>
    </row>
    <row r="1414" spans="1:13" x14ac:dyDescent="0.35">
      <c r="A1414" s="23">
        <v>2789</v>
      </c>
      <c r="B1414" s="9">
        <v>24</v>
      </c>
      <c r="C1414" s="9">
        <v>24</v>
      </c>
      <c r="E1414" s="23">
        <v>1410</v>
      </c>
      <c r="F1414" s="24" t="s">
        <v>8219</v>
      </c>
      <c r="G1414" s="9">
        <v>94</v>
      </c>
      <c r="H1414" s="9"/>
      <c r="I1414" s="9"/>
      <c r="K1414" s="9"/>
      <c r="L1414" s="25" t="s">
        <v>8221</v>
      </c>
      <c r="M1414" s="9">
        <v>43</v>
      </c>
    </row>
    <row r="1415" spans="1:13" x14ac:dyDescent="0.35">
      <c r="A1415" s="23">
        <v>2790</v>
      </c>
      <c r="B1415" s="9">
        <v>66</v>
      </c>
      <c r="C1415" s="9">
        <v>66</v>
      </c>
      <c r="E1415" s="23">
        <v>1411</v>
      </c>
      <c r="F1415" s="24" t="s">
        <v>8219</v>
      </c>
      <c r="G1415" s="9">
        <v>94</v>
      </c>
      <c r="H1415" s="9"/>
      <c r="I1415" s="9"/>
      <c r="K1415" s="9"/>
      <c r="L1415" s="25" t="s">
        <v>8221</v>
      </c>
      <c r="M1415" s="9">
        <v>44</v>
      </c>
    </row>
    <row r="1416" spans="1:13" x14ac:dyDescent="0.35">
      <c r="A1416" s="23">
        <v>2791</v>
      </c>
      <c r="B1416" s="9">
        <v>28</v>
      </c>
      <c r="C1416" s="9">
        <v>28</v>
      </c>
      <c r="E1416" s="23">
        <v>1412</v>
      </c>
      <c r="F1416" s="24" t="s">
        <v>8219</v>
      </c>
      <c r="G1416" s="9">
        <v>94</v>
      </c>
      <c r="H1416" s="9"/>
      <c r="I1416" s="9"/>
      <c r="K1416" s="9"/>
      <c r="L1416" s="25" t="s">
        <v>8221</v>
      </c>
      <c r="M1416" s="9">
        <v>45</v>
      </c>
    </row>
    <row r="1417" spans="1:13" x14ac:dyDescent="0.35">
      <c r="A1417" s="23">
        <v>2792</v>
      </c>
      <c r="B1417" s="9">
        <v>24</v>
      </c>
      <c r="C1417" s="9">
        <v>24</v>
      </c>
      <c r="E1417" s="23">
        <v>1413</v>
      </c>
      <c r="F1417" s="24" t="s">
        <v>8219</v>
      </c>
      <c r="G1417" s="9">
        <v>94</v>
      </c>
      <c r="H1417" s="9"/>
      <c r="I1417" s="9"/>
      <c r="K1417" s="9"/>
      <c r="L1417" s="25" t="s">
        <v>8221</v>
      </c>
      <c r="M1417" s="9">
        <v>45</v>
      </c>
    </row>
    <row r="1418" spans="1:13" x14ac:dyDescent="0.35">
      <c r="A1418" s="23">
        <v>2793</v>
      </c>
      <c r="B1418" s="9">
        <v>73</v>
      </c>
      <c r="C1418" s="9">
        <v>73</v>
      </c>
      <c r="E1418" s="23">
        <v>1414</v>
      </c>
      <c r="F1418" s="24" t="s">
        <v>8219</v>
      </c>
      <c r="G1418" s="9">
        <v>94</v>
      </c>
      <c r="H1418" s="9"/>
      <c r="I1418" s="9"/>
      <c r="K1418" s="9"/>
      <c r="L1418" s="25" t="s">
        <v>8221</v>
      </c>
      <c r="M1418" s="9">
        <v>45</v>
      </c>
    </row>
    <row r="1419" spans="1:13" x14ac:dyDescent="0.35">
      <c r="A1419" s="23">
        <v>2794</v>
      </c>
      <c r="B1419" s="9">
        <v>3</v>
      </c>
      <c r="C1419" s="9">
        <v>3</v>
      </c>
      <c r="E1419" s="23">
        <v>1415</v>
      </c>
      <c r="F1419" s="24" t="s">
        <v>8219</v>
      </c>
      <c r="G1419" s="9">
        <v>94</v>
      </c>
      <c r="H1419" s="9"/>
      <c r="I1419" s="9"/>
      <c r="K1419" s="9"/>
      <c r="L1419" s="25" t="s">
        <v>8221</v>
      </c>
      <c r="M1419" s="9">
        <v>46</v>
      </c>
    </row>
    <row r="1420" spans="1:13" x14ac:dyDescent="0.35">
      <c r="A1420" s="23">
        <v>2795</v>
      </c>
      <c r="B1420" s="9">
        <v>20</v>
      </c>
      <c r="C1420" s="9">
        <v>20</v>
      </c>
      <c r="E1420" s="23">
        <v>1416</v>
      </c>
      <c r="F1420" s="24" t="s">
        <v>8219</v>
      </c>
      <c r="G1420" s="9">
        <v>95</v>
      </c>
      <c r="H1420" s="9"/>
      <c r="I1420" s="9"/>
      <c r="K1420" s="9"/>
      <c r="L1420" s="25" t="s">
        <v>8221</v>
      </c>
      <c r="M1420" s="9">
        <v>47</v>
      </c>
    </row>
    <row r="1421" spans="1:13" x14ac:dyDescent="0.35">
      <c r="A1421" s="23">
        <v>2796</v>
      </c>
      <c r="B1421" s="9">
        <v>21</v>
      </c>
      <c r="C1421" s="9">
        <v>21</v>
      </c>
      <c r="E1421" s="23">
        <v>1417</v>
      </c>
      <c r="F1421" s="24" t="s">
        <v>8219</v>
      </c>
      <c r="G1421" s="9">
        <v>95</v>
      </c>
      <c r="H1421" s="9"/>
      <c r="I1421" s="9"/>
      <c r="K1421" s="9"/>
      <c r="L1421" s="25" t="s">
        <v>8221</v>
      </c>
      <c r="M1421" s="9">
        <v>47</v>
      </c>
    </row>
    <row r="1422" spans="1:13" x14ac:dyDescent="0.35">
      <c r="A1422" s="23">
        <v>2797</v>
      </c>
      <c r="B1422" s="9">
        <v>94</v>
      </c>
      <c r="C1422" s="9">
        <v>94</v>
      </c>
      <c r="E1422" s="23">
        <v>1418</v>
      </c>
      <c r="F1422" s="24" t="s">
        <v>8219</v>
      </c>
      <c r="G1422" s="9">
        <v>95</v>
      </c>
      <c r="H1422" s="9"/>
      <c r="I1422" s="9"/>
      <c r="K1422" s="9"/>
      <c r="L1422" s="25" t="s">
        <v>8221</v>
      </c>
      <c r="M1422" s="9">
        <v>48</v>
      </c>
    </row>
    <row r="1423" spans="1:13" x14ac:dyDescent="0.35">
      <c r="A1423" s="23">
        <v>2798</v>
      </c>
      <c r="B1423" s="9">
        <v>139</v>
      </c>
      <c r="C1423" s="9">
        <v>139</v>
      </c>
      <c r="E1423" s="23">
        <v>1419</v>
      </c>
      <c r="F1423" s="24" t="s">
        <v>8219</v>
      </c>
      <c r="G1423" s="9">
        <v>95</v>
      </c>
      <c r="H1423" s="9"/>
      <c r="I1423" s="9"/>
      <c r="K1423" s="9"/>
      <c r="L1423" s="25" t="s">
        <v>8221</v>
      </c>
      <c r="M1423" s="9">
        <v>48</v>
      </c>
    </row>
    <row r="1424" spans="1:13" x14ac:dyDescent="0.35">
      <c r="A1424" s="23">
        <v>2799</v>
      </c>
      <c r="B1424" s="9">
        <v>130</v>
      </c>
      <c r="C1424" s="9">
        <v>130</v>
      </c>
      <c r="E1424" s="23">
        <v>1420</v>
      </c>
      <c r="F1424" s="24" t="s">
        <v>8219</v>
      </c>
      <c r="G1424" s="9">
        <v>95</v>
      </c>
      <c r="H1424" s="9"/>
      <c r="I1424" s="9"/>
      <c r="K1424" s="9"/>
      <c r="L1424" s="25" t="s">
        <v>8221</v>
      </c>
      <c r="M1424" s="9">
        <v>49</v>
      </c>
    </row>
    <row r="1425" spans="1:13" x14ac:dyDescent="0.35">
      <c r="A1425" s="23">
        <v>2800</v>
      </c>
      <c r="B1425" s="9">
        <v>31</v>
      </c>
      <c r="C1425" s="9">
        <v>31</v>
      </c>
      <c r="E1425" s="23">
        <v>1421</v>
      </c>
      <c r="F1425" s="24" t="s">
        <v>8219</v>
      </c>
      <c r="G1425" s="9">
        <v>95</v>
      </c>
      <c r="H1425" s="9"/>
      <c r="I1425" s="9"/>
      <c r="K1425" s="9"/>
      <c r="L1425" s="25" t="s">
        <v>8221</v>
      </c>
      <c r="M1425" s="9">
        <v>49</v>
      </c>
    </row>
    <row r="1426" spans="1:13" x14ac:dyDescent="0.35">
      <c r="A1426" s="23">
        <v>2801</v>
      </c>
      <c r="B1426" s="9">
        <v>13</v>
      </c>
      <c r="C1426" s="9">
        <v>13</v>
      </c>
      <c r="E1426" s="23">
        <v>1422</v>
      </c>
      <c r="F1426" s="24" t="s">
        <v>8219</v>
      </c>
      <c r="G1426" s="9">
        <v>95</v>
      </c>
      <c r="H1426" s="9"/>
      <c r="I1426" s="9"/>
      <c r="K1426" s="9"/>
      <c r="L1426" s="25" t="s">
        <v>8221</v>
      </c>
      <c r="M1426" s="9">
        <v>49</v>
      </c>
    </row>
    <row r="1427" spans="1:13" x14ac:dyDescent="0.35">
      <c r="A1427" s="23">
        <v>2802</v>
      </c>
      <c r="B1427" s="9">
        <v>90</v>
      </c>
      <c r="C1427" s="9">
        <v>90</v>
      </c>
      <c r="E1427" s="23">
        <v>1423</v>
      </c>
      <c r="F1427" s="24" t="s">
        <v>8219</v>
      </c>
      <c r="G1427" s="9">
        <v>96</v>
      </c>
      <c r="H1427" s="9"/>
      <c r="I1427" s="9"/>
      <c r="K1427" s="9"/>
      <c r="L1427" s="25" t="s">
        <v>8221</v>
      </c>
      <c r="M1427" s="9">
        <v>50</v>
      </c>
    </row>
    <row r="1428" spans="1:13" x14ac:dyDescent="0.35">
      <c r="A1428" s="23">
        <v>2803</v>
      </c>
      <c r="B1428" s="9">
        <v>141</v>
      </c>
      <c r="C1428" s="9">
        <v>141</v>
      </c>
      <c r="E1428" s="23">
        <v>1424</v>
      </c>
      <c r="F1428" s="24" t="s">
        <v>8219</v>
      </c>
      <c r="G1428" s="9">
        <v>96</v>
      </c>
      <c r="H1428" s="9"/>
      <c r="I1428" s="9"/>
      <c r="K1428" s="9"/>
      <c r="L1428" s="25" t="s">
        <v>8221</v>
      </c>
      <c r="M1428" s="9">
        <v>50</v>
      </c>
    </row>
    <row r="1429" spans="1:13" x14ac:dyDescent="0.35">
      <c r="A1429" s="23">
        <v>2804</v>
      </c>
      <c r="B1429" s="9">
        <v>23</v>
      </c>
      <c r="C1429" s="9">
        <v>23</v>
      </c>
      <c r="E1429" s="23">
        <v>1425</v>
      </c>
      <c r="F1429" s="24" t="s">
        <v>8219</v>
      </c>
      <c r="G1429" s="9">
        <v>96</v>
      </c>
      <c r="H1429" s="9"/>
      <c r="I1429" s="9"/>
      <c r="K1429" s="9"/>
      <c r="L1429" s="25" t="s">
        <v>8221</v>
      </c>
      <c r="M1429" s="9">
        <v>52</v>
      </c>
    </row>
    <row r="1430" spans="1:13" x14ac:dyDescent="0.35">
      <c r="A1430" s="23">
        <v>2805</v>
      </c>
      <c r="B1430" s="9">
        <v>18</v>
      </c>
      <c r="C1430" s="9">
        <v>18</v>
      </c>
      <c r="E1430" s="23">
        <v>1426</v>
      </c>
      <c r="F1430" s="24" t="s">
        <v>8219</v>
      </c>
      <c r="G1430" s="9">
        <v>96</v>
      </c>
      <c r="H1430" s="9"/>
      <c r="I1430" s="9"/>
      <c r="K1430" s="9"/>
      <c r="L1430" s="25" t="s">
        <v>8221</v>
      </c>
      <c r="M1430" s="9">
        <v>52</v>
      </c>
    </row>
    <row r="1431" spans="1:13" x14ac:dyDescent="0.35">
      <c r="A1431" s="23">
        <v>2806</v>
      </c>
      <c r="B1431" s="9">
        <v>76</v>
      </c>
      <c r="C1431" s="9">
        <v>76</v>
      </c>
      <c r="E1431" s="23">
        <v>1427</v>
      </c>
      <c r="F1431" s="24" t="s">
        <v>8219</v>
      </c>
      <c r="G1431" s="9">
        <v>96</v>
      </c>
      <c r="H1431" s="9"/>
      <c r="I1431" s="9"/>
      <c r="K1431" s="9"/>
      <c r="L1431" s="25" t="s">
        <v>8221</v>
      </c>
      <c r="M1431" s="9">
        <v>52</v>
      </c>
    </row>
    <row r="1432" spans="1:13" x14ac:dyDescent="0.35">
      <c r="A1432" s="23">
        <v>2807</v>
      </c>
      <c r="B1432" s="9">
        <v>93</v>
      </c>
      <c r="C1432" s="9">
        <v>93</v>
      </c>
      <c r="E1432" s="23">
        <v>1428</v>
      </c>
      <c r="F1432" s="24" t="s">
        <v>8219</v>
      </c>
      <c r="G1432" s="9">
        <v>96</v>
      </c>
      <c r="H1432" s="9"/>
      <c r="I1432" s="9"/>
      <c r="K1432" s="9"/>
      <c r="L1432" s="25" t="s">
        <v>8221</v>
      </c>
      <c r="M1432" s="9">
        <v>53</v>
      </c>
    </row>
    <row r="1433" spans="1:13" x14ac:dyDescent="0.35">
      <c r="A1433" s="23">
        <v>2808</v>
      </c>
      <c r="B1433" s="9">
        <v>69</v>
      </c>
      <c r="C1433" s="9">
        <v>69</v>
      </c>
      <c r="E1433" s="23">
        <v>1429</v>
      </c>
      <c r="F1433" s="24" t="s">
        <v>8219</v>
      </c>
      <c r="G1433" s="9">
        <v>96</v>
      </c>
      <c r="H1433" s="9"/>
      <c r="I1433" s="9"/>
      <c r="K1433" s="9"/>
      <c r="L1433" s="25" t="s">
        <v>8221</v>
      </c>
      <c r="M1433" s="9">
        <v>53</v>
      </c>
    </row>
    <row r="1434" spans="1:13" x14ac:dyDescent="0.35">
      <c r="A1434" s="23">
        <v>2809</v>
      </c>
      <c r="B1434" s="9">
        <v>21</v>
      </c>
      <c r="C1434" s="9">
        <v>21</v>
      </c>
      <c r="E1434" s="23">
        <v>1430</v>
      </c>
      <c r="F1434" s="24" t="s">
        <v>8219</v>
      </c>
      <c r="G1434" s="9">
        <v>96</v>
      </c>
      <c r="H1434" s="9"/>
      <c r="I1434" s="9"/>
      <c r="K1434" s="9"/>
      <c r="L1434" s="25" t="s">
        <v>8221</v>
      </c>
      <c r="M1434" s="9">
        <v>55</v>
      </c>
    </row>
    <row r="1435" spans="1:13" x14ac:dyDescent="0.35">
      <c r="A1435" s="23">
        <v>2810</v>
      </c>
      <c r="B1435" s="9">
        <v>57</v>
      </c>
      <c r="C1435" s="9">
        <v>57</v>
      </c>
      <c r="E1435" s="23">
        <v>1431</v>
      </c>
      <c r="F1435" s="24" t="s">
        <v>8219</v>
      </c>
      <c r="G1435" s="9">
        <v>96</v>
      </c>
      <c r="H1435" s="9"/>
      <c r="I1435" s="9"/>
      <c r="K1435" s="9"/>
      <c r="L1435" s="25" t="s">
        <v>8221</v>
      </c>
      <c r="M1435" s="9">
        <v>55</v>
      </c>
    </row>
    <row r="1436" spans="1:13" x14ac:dyDescent="0.35">
      <c r="A1436" s="23">
        <v>2811</v>
      </c>
      <c r="B1436" s="9">
        <v>108</v>
      </c>
      <c r="C1436" s="9">
        <v>108</v>
      </c>
      <c r="E1436" s="23">
        <v>1432</v>
      </c>
      <c r="F1436" s="24" t="s">
        <v>8219</v>
      </c>
      <c r="G1436" s="9">
        <v>96</v>
      </c>
      <c r="H1436" s="9"/>
      <c r="I1436" s="9"/>
      <c r="K1436" s="9"/>
      <c r="L1436" s="25" t="s">
        <v>8221</v>
      </c>
      <c r="M1436" s="9">
        <v>56</v>
      </c>
    </row>
    <row r="1437" spans="1:13" x14ac:dyDescent="0.35">
      <c r="A1437" s="23">
        <v>2812</v>
      </c>
      <c r="B1437" s="9">
        <v>83</v>
      </c>
      <c r="C1437" s="9">
        <v>83</v>
      </c>
      <c r="E1437" s="23">
        <v>1433</v>
      </c>
      <c r="F1437" s="24" t="s">
        <v>8219</v>
      </c>
      <c r="G1437" s="9">
        <v>97</v>
      </c>
      <c r="H1437" s="9"/>
      <c r="I1437" s="9"/>
      <c r="K1437" s="9"/>
      <c r="L1437" s="25" t="s">
        <v>8221</v>
      </c>
      <c r="M1437" s="9">
        <v>57</v>
      </c>
    </row>
    <row r="1438" spans="1:13" x14ac:dyDescent="0.35">
      <c r="A1438" s="23">
        <v>2813</v>
      </c>
      <c r="B1438" s="9">
        <v>96</v>
      </c>
      <c r="C1438" s="9">
        <v>96</v>
      </c>
      <c r="E1438" s="23">
        <v>1434</v>
      </c>
      <c r="F1438" s="24" t="s">
        <v>8219</v>
      </c>
      <c r="G1438" s="9">
        <v>97</v>
      </c>
      <c r="H1438" s="9"/>
      <c r="I1438" s="9"/>
      <c r="K1438" s="9"/>
      <c r="L1438" s="25" t="s">
        <v>8221</v>
      </c>
      <c r="M1438" s="9">
        <v>57</v>
      </c>
    </row>
    <row r="1439" spans="1:13" x14ac:dyDescent="0.35">
      <c r="A1439" s="23">
        <v>2814</v>
      </c>
      <c r="B1439" s="9">
        <v>64</v>
      </c>
      <c r="C1439" s="9">
        <v>64</v>
      </c>
      <c r="E1439" s="23">
        <v>1435</v>
      </c>
      <c r="F1439" s="24" t="s">
        <v>8219</v>
      </c>
      <c r="G1439" s="9">
        <v>97</v>
      </c>
      <c r="H1439" s="9"/>
      <c r="I1439" s="9"/>
      <c r="K1439" s="9"/>
      <c r="L1439" s="25" t="s">
        <v>8221</v>
      </c>
      <c r="M1439" s="9">
        <v>59</v>
      </c>
    </row>
    <row r="1440" spans="1:13" x14ac:dyDescent="0.35">
      <c r="A1440" s="23">
        <v>2815</v>
      </c>
      <c r="B1440" s="9">
        <v>14</v>
      </c>
      <c r="C1440" s="9">
        <v>14</v>
      </c>
      <c r="E1440" s="23">
        <v>1436</v>
      </c>
      <c r="F1440" s="24" t="s">
        <v>8219</v>
      </c>
      <c r="G1440" s="9">
        <v>97</v>
      </c>
      <c r="H1440" s="9"/>
      <c r="I1440" s="9"/>
      <c r="K1440" s="9"/>
      <c r="L1440" s="25" t="s">
        <v>8221</v>
      </c>
      <c r="M1440" s="9">
        <v>60</v>
      </c>
    </row>
    <row r="1441" spans="1:13" x14ac:dyDescent="0.35">
      <c r="A1441" s="23">
        <v>2816</v>
      </c>
      <c r="B1441" s="9">
        <v>169</v>
      </c>
      <c r="C1441" s="9">
        <v>169</v>
      </c>
      <c r="E1441" s="23">
        <v>1437</v>
      </c>
      <c r="F1441" s="24" t="s">
        <v>8219</v>
      </c>
      <c r="G1441" s="9">
        <v>97</v>
      </c>
      <c r="H1441" s="9"/>
      <c r="I1441" s="9"/>
      <c r="K1441" s="9"/>
      <c r="L1441" s="25" t="s">
        <v>8221</v>
      </c>
      <c r="M1441" s="9">
        <v>60</v>
      </c>
    </row>
    <row r="1442" spans="1:13" x14ac:dyDescent="0.35">
      <c r="A1442" s="23">
        <v>2817</v>
      </c>
      <c r="B1442" s="9">
        <v>33</v>
      </c>
      <c r="C1442" s="9">
        <v>33</v>
      </c>
      <c r="E1442" s="23">
        <v>1438</v>
      </c>
      <c r="F1442" s="24" t="s">
        <v>8219</v>
      </c>
      <c r="G1442" s="9">
        <v>97</v>
      </c>
      <c r="H1442" s="9"/>
      <c r="I1442" s="9"/>
      <c r="K1442" s="9"/>
      <c r="L1442" s="25" t="s">
        <v>8221</v>
      </c>
      <c r="M1442" s="9">
        <v>66</v>
      </c>
    </row>
    <row r="1443" spans="1:13" x14ac:dyDescent="0.35">
      <c r="A1443" s="23">
        <v>2818</v>
      </c>
      <c r="B1443" s="9">
        <v>102</v>
      </c>
      <c r="C1443" s="9">
        <v>102</v>
      </c>
      <c r="E1443" s="23">
        <v>1439</v>
      </c>
      <c r="F1443" s="24" t="s">
        <v>8219</v>
      </c>
      <c r="G1443" s="9">
        <v>97</v>
      </c>
      <c r="H1443" s="9"/>
      <c r="I1443" s="9"/>
      <c r="K1443" s="9"/>
      <c r="L1443" s="25" t="s">
        <v>8221</v>
      </c>
      <c r="M1443" s="9">
        <v>67</v>
      </c>
    </row>
    <row r="1444" spans="1:13" x14ac:dyDescent="0.35">
      <c r="A1444" s="23">
        <v>2819</v>
      </c>
      <c r="B1444" s="9">
        <v>104</v>
      </c>
      <c r="C1444" s="9">
        <v>104</v>
      </c>
      <c r="E1444" s="23">
        <v>1440</v>
      </c>
      <c r="F1444" s="24" t="s">
        <v>8219</v>
      </c>
      <c r="G1444" s="9">
        <v>98</v>
      </c>
      <c r="H1444" s="9"/>
      <c r="I1444" s="9"/>
      <c r="K1444" s="9"/>
      <c r="L1444" s="25" t="s">
        <v>8221</v>
      </c>
      <c r="M1444" s="9">
        <v>68</v>
      </c>
    </row>
    <row r="1445" spans="1:13" x14ac:dyDescent="0.35">
      <c r="A1445" s="23">
        <v>2820</v>
      </c>
      <c r="B1445" s="9">
        <v>20</v>
      </c>
      <c r="C1445" s="9">
        <v>20</v>
      </c>
      <c r="E1445" s="23">
        <v>1441</v>
      </c>
      <c r="F1445" s="24" t="s">
        <v>8219</v>
      </c>
      <c r="G1445" s="9">
        <v>98</v>
      </c>
      <c r="H1445" s="9"/>
      <c r="I1445" s="9"/>
      <c r="K1445" s="9"/>
      <c r="L1445" s="25" t="s">
        <v>8221</v>
      </c>
      <c r="M1445" s="9">
        <v>70</v>
      </c>
    </row>
    <row r="1446" spans="1:13" x14ac:dyDescent="0.35">
      <c r="A1446" s="23">
        <v>2821</v>
      </c>
      <c r="B1446" s="9">
        <v>35</v>
      </c>
      <c r="C1446" s="9">
        <v>35</v>
      </c>
      <c r="E1446" s="23">
        <v>1442</v>
      </c>
      <c r="F1446" s="24" t="s">
        <v>8219</v>
      </c>
      <c r="G1446" s="9">
        <v>98</v>
      </c>
      <c r="H1446" s="9"/>
      <c r="I1446" s="9"/>
      <c r="K1446" s="9"/>
      <c r="L1446" s="25" t="s">
        <v>8221</v>
      </c>
      <c r="M1446" s="9">
        <v>70</v>
      </c>
    </row>
    <row r="1447" spans="1:13" x14ac:dyDescent="0.35">
      <c r="A1447" s="23">
        <v>2822</v>
      </c>
      <c r="B1447" s="9">
        <v>94</v>
      </c>
      <c r="C1447" s="9">
        <v>94</v>
      </c>
      <c r="E1447" s="23">
        <v>1443</v>
      </c>
      <c r="F1447" s="24" t="s">
        <v>8219</v>
      </c>
      <c r="G1447" s="9">
        <v>98</v>
      </c>
      <c r="H1447" s="9"/>
      <c r="I1447" s="9"/>
      <c r="K1447" s="9"/>
      <c r="L1447" s="25" t="s">
        <v>8221</v>
      </c>
      <c r="M1447" s="9">
        <v>72</v>
      </c>
    </row>
    <row r="1448" spans="1:13" x14ac:dyDescent="0.35">
      <c r="A1448" s="23">
        <v>2823</v>
      </c>
      <c r="B1448" s="9">
        <v>14</v>
      </c>
      <c r="C1448" s="9">
        <v>14</v>
      </c>
      <c r="E1448" s="23">
        <v>1444</v>
      </c>
      <c r="F1448" s="24" t="s">
        <v>8219</v>
      </c>
      <c r="G1448" s="9">
        <v>98</v>
      </c>
      <c r="H1448" s="9"/>
      <c r="I1448" s="9"/>
      <c r="K1448" s="9"/>
      <c r="L1448" s="25" t="s">
        <v>8221</v>
      </c>
      <c r="M1448" s="9">
        <v>72</v>
      </c>
    </row>
    <row r="1449" spans="1:13" x14ac:dyDescent="0.35">
      <c r="A1449" s="23">
        <v>2824</v>
      </c>
      <c r="B1449" s="9">
        <v>15</v>
      </c>
      <c r="C1449" s="9">
        <v>15</v>
      </c>
      <c r="E1449" s="23">
        <v>1445</v>
      </c>
      <c r="F1449" s="24" t="s">
        <v>8219</v>
      </c>
      <c r="G1449" s="9">
        <v>98</v>
      </c>
      <c r="H1449" s="9"/>
      <c r="I1449" s="9"/>
      <c r="K1449" s="9"/>
      <c r="L1449" s="25" t="s">
        <v>8221</v>
      </c>
      <c r="M1449" s="9">
        <v>73</v>
      </c>
    </row>
    <row r="1450" spans="1:13" x14ac:dyDescent="0.35">
      <c r="A1450" s="23">
        <v>2825</v>
      </c>
      <c r="B1450" s="9">
        <v>51</v>
      </c>
      <c r="C1450" s="9">
        <v>51</v>
      </c>
      <c r="E1450" s="23">
        <v>1446</v>
      </c>
      <c r="F1450" s="24" t="s">
        <v>8219</v>
      </c>
      <c r="G1450" s="9">
        <v>99</v>
      </c>
      <c r="H1450" s="9"/>
      <c r="I1450" s="9"/>
      <c r="K1450" s="9"/>
      <c r="L1450" s="25" t="s">
        <v>8221</v>
      </c>
      <c r="M1450" s="9">
        <v>75</v>
      </c>
    </row>
    <row r="1451" spans="1:13" x14ac:dyDescent="0.35">
      <c r="A1451" s="23">
        <v>2826</v>
      </c>
      <c r="B1451" s="9">
        <v>19</v>
      </c>
      <c r="C1451" s="9">
        <v>19</v>
      </c>
      <c r="E1451" s="23">
        <v>1447</v>
      </c>
      <c r="F1451" s="24" t="s">
        <v>8219</v>
      </c>
      <c r="G1451" s="9">
        <v>99</v>
      </c>
      <c r="H1451" s="9"/>
      <c r="I1451" s="9"/>
      <c r="K1451" s="9"/>
      <c r="L1451" s="25" t="s">
        <v>8221</v>
      </c>
      <c r="M1451" s="9">
        <v>76</v>
      </c>
    </row>
    <row r="1452" spans="1:13" x14ac:dyDescent="0.35">
      <c r="A1452" s="23">
        <v>2827</v>
      </c>
      <c r="B1452" s="9">
        <v>23</v>
      </c>
      <c r="C1452" s="9">
        <v>23</v>
      </c>
      <c r="E1452" s="23">
        <v>1448</v>
      </c>
      <c r="F1452" s="24" t="s">
        <v>8219</v>
      </c>
      <c r="G1452" s="9">
        <v>99</v>
      </c>
      <c r="H1452" s="9"/>
      <c r="I1452" s="9"/>
      <c r="K1452" s="9"/>
      <c r="L1452" s="25" t="s">
        <v>8221</v>
      </c>
      <c r="M1452" s="9">
        <v>76</v>
      </c>
    </row>
    <row r="1453" spans="1:13" x14ac:dyDescent="0.35">
      <c r="A1453" s="23">
        <v>2828</v>
      </c>
      <c r="B1453" s="9">
        <v>97</v>
      </c>
      <c r="C1453" s="9">
        <v>97</v>
      </c>
      <c r="E1453" s="23">
        <v>1449</v>
      </c>
      <c r="F1453" s="24" t="s">
        <v>8219</v>
      </c>
      <c r="G1453" s="9">
        <v>99</v>
      </c>
      <c r="H1453" s="9"/>
      <c r="I1453" s="9"/>
      <c r="K1453" s="9"/>
      <c r="L1453" s="25" t="s">
        <v>8221</v>
      </c>
      <c r="M1453" s="9">
        <v>76</v>
      </c>
    </row>
    <row r="1454" spans="1:13" x14ac:dyDescent="0.35">
      <c r="A1454" s="23">
        <v>2829</v>
      </c>
      <c r="B1454" s="9">
        <v>76</v>
      </c>
      <c r="C1454" s="9">
        <v>76</v>
      </c>
      <c r="E1454" s="23">
        <v>1450</v>
      </c>
      <c r="F1454" s="24" t="s">
        <v>8219</v>
      </c>
      <c r="G1454" s="9">
        <v>99</v>
      </c>
      <c r="H1454" s="9"/>
      <c r="I1454" s="9"/>
      <c r="K1454" s="9"/>
      <c r="L1454" s="25" t="s">
        <v>8221</v>
      </c>
      <c r="M1454" s="9">
        <v>79</v>
      </c>
    </row>
    <row r="1455" spans="1:13" x14ac:dyDescent="0.35">
      <c r="A1455" s="23">
        <v>2830</v>
      </c>
      <c r="B1455" s="9">
        <v>11</v>
      </c>
      <c r="C1455" s="9">
        <v>11</v>
      </c>
      <c r="E1455" s="23">
        <v>1451</v>
      </c>
      <c r="F1455" s="24" t="s">
        <v>8219</v>
      </c>
      <c r="G1455" s="9">
        <v>99</v>
      </c>
      <c r="H1455" s="9"/>
      <c r="I1455" s="9"/>
      <c r="K1455" s="9"/>
      <c r="L1455" s="25" t="s">
        <v>8221</v>
      </c>
      <c r="M1455" s="9">
        <v>81</v>
      </c>
    </row>
    <row r="1456" spans="1:13" x14ac:dyDescent="0.35">
      <c r="A1456" s="23">
        <v>2831</v>
      </c>
      <c r="B1456" s="9">
        <v>52</v>
      </c>
      <c r="C1456" s="9">
        <v>52</v>
      </c>
      <c r="E1456" s="23">
        <v>1452</v>
      </c>
      <c r="F1456" s="24" t="s">
        <v>8219</v>
      </c>
      <c r="G1456" s="9">
        <v>99</v>
      </c>
      <c r="H1456" s="9"/>
      <c r="I1456" s="9"/>
      <c r="K1456" s="9"/>
      <c r="L1456" s="25" t="s">
        <v>8221</v>
      </c>
      <c r="M1456" s="9">
        <v>81</v>
      </c>
    </row>
    <row r="1457" spans="1:13" x14ac:dyDescent="0.35">
      <c r="A1457" s="23">
        <v>2832</v>
      </c>
      <c r="B1457" s="9">
        <v>95</v>
      </c>
      <c r="C1457" s="9">
        <v>95</v>
      </c>
      <c r="E1457" s="23">
        <v>1453</v>
      </c>
      <c r="F1457" s="24" t="s">
        <v>8219</v>
      </c>
      <c r="G1457" s="9">
        <v>100</v>
      </c>
      <c r="H1457" s="9"/>
      <c r="I1457" s="9"/>
      <c r="K1457" s="9"/>
      <c r="L1457" s="25" t="s">
        <v>8221</v>
      </c>
      <c r="M1457" s="9">
        <v>83</v>
      </c>
    </row>
    <row r="1458" spans="1:13" x14ac:dyDescent="0.35">
      <c r="A1458" s="23">
        <v>2833</v>
      </c>
      <c r="B1458" s="9">
        <v>35</v>
      </c>
      <c r="C1458" s="9">
        <v>35</v>
      </c>
      <c r="E1458" s="23">
        <v>1454</v>
      </c>
      <c r="F1458" s="24" t="s">
        <v>8219</v>
      </c>
      <c r="G1458" s="9">
        <v>100</v>
      </c>
      <c r="H1458" s="9"/>
      <c r="I1458" s="9"/>
      <c r="K1458" s="9"/>
      <c r="L1458" s="25" t="s">
        <v>8221</v>
      </c>
      <c r="M1458" s="9">
        <v>84</v>
      </c>
    </row>
    <row r="1459" spans="1:13" x14ac:dyDescent="0.35">
      <c r="A1459" s="23">
        <v>2834</v>
      </c>
      <c r="B1459" s="9">
        <v>21</v>
      </c>
      <c r="C1459" s="9">
        <v>21</v>
      </c>
      <c r="E1459" s="23">
        <v>1455</v>
      </c>
      <c r="F1459" s="24" t="s">
        <v>8219</v>
      </c>
      <c r="G1459" s="9">
        <v>100</v>
      </c>
      <c r="H1459" s="9"/>
      <c r="I1459" s="9"/>
      <c r="K1459" s="9"/>
      <c r="L1459" s="25" t="s">
        <v>8221</v>
      </c>
      <c r="M1459" s="9">
        <v>84</v>
      </c>
    </row>
    <row r="1460" spans="1:13" x14ac:dyDescent="0.35">
      <c r="A1460" s="23">
        <v>2835</v>
      </c>
      <c r="B1460" s="9">
        <v>93</v>
      </c>
      <c r="C1460" s="9">
        <v>93</v>
      </c>
      <c r="E1460" s="23">
        <v>1456</v>
      </c>
      <c r="F1460" s="24" t="s">
        <v>8219</v>
      </c>
      <c r="G1460" s="9">
        <v>100</v>
      </c>
      <c r="H1460" s="9"/>
      <c r="I1460" s="9"/>
      <c r="K1460" s="9"/>
      <c r="L1460" s="25" t="s">
        <v>8221</v>
      </c>
      <c r="M1460" s="9">
        <v>84</v>
      </c>
    </row>
    <row r="1461" spans="1:13" x14ac:dyDescent="0.35">
      <c r="A1461" s="23">
        <v>2836</v>
      </c>
      <c r="B1461" s="9">
        <v>11</v>
      </c>
      <c r="C1461" s="9">
        <v>11</v>
      </c>
      <c r="E1461" s="23">
        <v>1457</v>
      </c>
      <c r="F1461" s="24" t="s">
        <v>8219</v>
      </c>
      <c r="G1461" s="9">
        <v>100</v>
      </c>
      <c r="H1461" s="9"/>
      <c r="I1461" s="9"/>
      <c r="K1461" s="9"/>
      <c r="L1461" s="25" t="s">
        <v>8221</v>
      </c>
      <c r="M1461" s="9">
        <v>85</v>
      </c>
    </row>
    <row r="1462" spans="1:13" x14ac:dyDescent="0.35">
      <c r="A1462" s="23">
        <v>2837</v>
      </c>
      <c r="B1462" s="9">
        <v>21</v>
      </c>
      <c r="C1462" s="9">
        <v>21</v>
      </c>
      <c r="E1462" s="23">
        <v>1458</v>
      </c>
      <c r="F1462" s="24" t="s">
        <v>8219</v>
      </c>
      <c r="G1462" s="9">
        <v>100</v>
      </c>
      <c r="H1462" s="9"/>
      <c r="I1462" s="9"/>
      <c r="K1462" s="9"/>
      <c r="L1462" s="25" t="s">
        <v>8221</v>
      </c>
      <c r="M1462" s="9">
        <v>86</v>
      </c>
    </row>
    <row r="1463" spans="1:13" x14ac:dyDescent="0.35">
      <c r="A1463" s="23">
        <v>2838</v>
      </c>
      <c r="B1463" s="9">
        <v>54</v>
      </c>
      <c r="C1463" s="9">
        <v>54</v>
      </c>
      <c r="E1463" s="23">
        <v>1459</v>
      </c>
      <c r="F1463" s="24" t="s">
        <v>8219</v>
      </c>
      <c r="G1463" s="9">
        <v>100</v>
      </c>
      <c r="H1463" s="9"/>
      <c r="I1463" s="9"/>
      <c r="K1463" s="9"/>
      <c r="L1463" s="25" t="s">
        <v>8221</v>
      </c>
      <c r="M1463" s="9">
        <v>89</v>
      </c>
    </row>
    <row r="1464" spans="1:13" x14ac:dyDescent="0.35">
      <c r="A1464" s="23">
        <v>2839</v>
      </c>
      <c r="B1464" s="9">
        <v>31</v>
      </c>
      <c r="C1464" s="9">
        <v>31</v>
      </c>
      <c r="E1464" s="23">
        <v>1460</v>
      </c>
      <c r="F1464" s="24" t="s">
        <v>8219</v>
      </c>
      <c r="G1464" s="9">
        <v>100</v>
      </c>
      <c r="H1464" s="9"/>
      <c r="I1464" s="9"/>
      <c r="K1464" s="9"/>
      <c r="L1464" s="25" t="s">
        <v>8221</v>
      </c>
      <c r="M1464" s="9">
        <v>90</v>
      </c>
    </row>
    <row r="1465" spans="1:13" x14ac:dyDescent="0.35">
      <c r="A1465" s="23">
        <v>2840</v>
      </c>
      <c r="B1465" s="9">
        <v>132</v>
      </c>
      <c r="C1465" s="9">
        <v>132</v>
      </c>
      <c r="E1465" s="23">
        <v>1461</v>
      </c>
      <c r="F1465" s="24" t="s">
        <v>8219</v>
      </c>
      <c r="G1465" s="9">
        <v>101</v>
      </c>
      <c r="H1465" s="9"/>
      <c r="I1465" s="9"/>
      <c r="K1465" s="9"/>
      <c r="L1465" s="25" t="s">
        <v>8221</v>
      </c>
      <c r="M1465" s="9">
        <v>91</v>
      </c>
    </row>
    <row r="1466" spans="1:13" x14ac:dyDescent="0.35">
      <c r="A1466" s="23">
        <v>2921</v>
      </c>
      <c r="B1466" s="9">
        <v>3</v>
      </c>
      <c r="C1466" s="9">
        <v>3</v>
      </c>
      <c r="E1466" s="23">
        <v>1462</v>
      </c>
      <c r="F1466" s="24" t="s">
        <v>8219</v>
      </c>
      <c r="G1466" s="9">
        <v>101</v>
      </c>
      <c r="H1466" s="9"/>
      <c r="I1466" s="9"/>
      <c r="K1466" s="9"/>
      <c r="L1466" s="25" t="s">
        <v>8221</v>
      </c>
      <c r="M1466" s="9">
        <v>92</v>
      </c>
    </row>
    <row r="1467" spans="1:13" x14ac:dyDescent="0.35">
      <c r="A1467" s="23">
        <v>2922</v>
      </c>
      <c r="B1467" s="9">
        <v>6</v>
      </c>
      <c r="C1467" s="9">
        <v>6</v>
      </c>
      <c r="E1467" s="23">
        <v>1463</v>
      </c>
      <c r="F1467" s="24" t="s">
        <v>8219</v>
      </c>
      <c r="G1467" s="9">
        <v>101</v>
      </c>
      <c r="H1467" s="9"/>
      <c r="I1467" s="9"/>
      <c r="K1467" s="9"/>
      <c r="L1467" s="25" t="s">
        <v>8221</v>
      </c>
      <c r="M1467" s="9">
        <v>92</v>
      </c>
    </row>
    <row r="1468" spans="1:13" x14ac:dyDescent="0.35">
      <c r="A1468" s="23">
        <v>2923</v>
      </c>
      <c r="B1468" s="9">
        <v>10</v>
      </c>
      <c r="C1468" s="9">
        <v>10</v>
      </c>
      <c r="E1468" s="23">
        <v>1464</v>
      </c>
      <c r="F1468" s="24" t="s">
        <v>8219</v>
      </c>
      <c r="G1468" s="9">
        <v>101</v>
      </c>
      <c r="H1468" s="9"/>
      <c r="I1468" s="9"/>
      <c r="K1468" s="9"/>
      <c r="L1468" s="25" t="s">
        <v>8221</v>
      </c>
      <c r="M1468" s="9">
        <v>93</v>
      </c>
    </row>
    <row r="1469" spans="1:13" x14ac:dyDescent="0.35">
      <c r="A1469" s="23">
        <v>2924</v>
      </c>
      <c r="B1469" s="9">
        <v>147</v>
      </c>
      <c r="C1469" s="9">
        <v>147</v>
      </c>
      <c r="E1469" s="23">
        <v>1465</v>
      </c>
      <c r="F1469" s="24" t="s">
        <v>8219</v>
      </c>
      <c r="G1469" s="9">
        <v>102</v>
      </c>
      <c r="H1469" s="9"/>
      <c r="I1469" s="9"/>
      <c r="K1469" s="9"/>
      <c r="L1469" s="25" t="s">
        <v>8221</v>
      </c>
      <c r="M1469" s="9">
        <v>94</v>
      </c>
    </row>
    <row r="1470" spans="1:13" x14ac:dyDescent="0.35">
      <c r="A1470" s="23">
        <v>2925</v>
      </c>
      <c r="B1470" s="9">
        <v>199</v>
      </c>
      <c r="C1470" s="9">
        <v>199</v>
      </c>
      <c r="E1470" s="23">
        <v>1466</v>
      </c>
      <c r="F1470" s="24" t="s">
        <v>8219</v>
      </c>
      <c r="G1470" s="9">
        <v>102</v>
      </c>
      <c r="H1470" s="9"/>
      <c r="I1470" s="9"/>
      <c r="K1470" s="9"/>
      <c r="L1470" s="25" t="s">
        <v>8221</v>
      </c>
      <c r="M1470" s="9">
        <v>94</v>
      </c>
    </row>
    <row r="1471" spans="1:13" x14ac:dyDescent="0.35">
      <c r="A1471" s="23">
        <v>2926</v>
      </c>
      <c r="B1471" s="9">
        <v>50</v>
      </c>
      <c r="C1471" s="9">
        <v>50</v>
      </c>
      <c r="E1471" s="23">
        <v>1467</v>
      </c>
      <c r="F1471" s="24" t="s">
        <v>8219</v>
      </c>
      <c r="G1471" s="9">
        <v>102</v>
      </c>
      <c r="H1471" s="9"/>
      <c r="I1471" s="9"/>
      <c r="K1471" s="9"/>
      <c r="L1471" s="25" t="s">
        <v>8221</v>
      </c>
      <c r="M1471" s="9">
        <v>94</v>
      </c>
    </row>
    <row r="1472" spans="1:13" x14ac:dyDescent="0.35">
      <c r="A1472" s="23">
        <v>2927</v>
      </c>
      <c r="B1472" s="9">
        <v>21</v>
      </c>
      <c r="C1472" s="9">
        <v>21</v>
      </c>
      <c r="E1472" s="23">
        <v>1468</v>
      </c>
      <c r="F1472" s="24" t="s">
        <v>8219</v>
      </c>
      <c r="G1472" s="9">
        <v>102</v>
      </c>
      <c r="H1472" s="9"/>
      <c r="I1472" s="9"/>
      <c r="K1472" s="9"/>
      <c r="L1472" s="25" t="s">
        <v>8221</v>
      </c>
      <c r="M1472" s="9">
        <v>95</v>
      </c>
    </row>
    <row r="1473" spans="1:13" x14ac:dyDescent="0.35">
      <c r="A1473" s="23">
        <v>2928</v>
      </c>
      <c r="B1473" s="9">
        <v>24</v>
      </c>
      <c r="C1473" s="9">
        <v>24</v>
      </c>
      <c r="E1473" s="23">
        <v>1469</v>
      </c>
      <c r="F1473" s="24" t="s">
        <v>8219</v>
      </c>
      <c r="G1473" s="9">
        <v>102</v>
      </c>
      <c r="H1473" s="9"/>
      <c r="I1473" s="9"/>
      <c r="K1473" s="9"/>
      <c r="L1473" s="25" t="s">
        <v>8221</v>
      </c>
      <c r="M1473" s="9">
        <v>96</v>
      </c>
    </row>
    <row r="1474" spans="1:13" x14ac:dyDescent="0.35">
      <c r="A1474" s="23">
        <v>2929</v>
      </c>
      <c r="B1474" s="9">
        <v>32</v>
      </c>
      <c r="C1474" s="9">
        <v>32</v>
      </c>
      <c r="E1474" s="23">
        <v>1470</v>
      </c>
      <c r="F1474" s="24" t="s">
        <v>8219</v>
      </c>
      <c r="G1474" s="9">
        <v>103</v>
      </c>
      <c r="H1474" s="9"/>
      <c r="I1474" s="9"/>
      <c r="K1474" s="9"/>
      <c r="L1474" s="25" t="s">
        <v>8221</v>
      </c>
      <c r="M1474" s="9">
        <v>96</v>
      </c>
    </row>
    <row r="1475" spans="1:13" x14ac:dyDescent="0.35">
      <c r="A1475" s="23">
        <v>2930</v>
      </c>
      <c r="B1475" s="9">
        <v>62</v>
      </c>
      <c r="C1475" s="9">
        <v>62</v>
      </c>
      <c r="E1475" s="23">
        <v>1471</v>
      </c>
      <c r="F1475" s="24" t="s">
        <v>8219</v>
      </c>
      <c r="G1475" s="9">
        <v>103</v>
      </c>
      <c r="H1475" s="9"/>
      <c r="I1475" s="9"/>
      <c r="K1475" s="9"/>
      <c r="L1475" s="25" t="s">
        <v>8221</v>
      </c>
      <c r="M1475" s="9">
        <v>96</v>
      </c>
    </row>
    <row r="1476" spans="1:13" x14ac:dyDescent="0.35">
      <c r="A1476" s="23">
        <v>2931</v>
      </c>
      <c r="B1476" s="9">
        <v>9</v>
      </c>
      <c r="C1476" s="9">
        <v>9</v>
      </c>
      <c r="E1476" s="23">
        <v>1472</v>
      </c>
      <c r="F1476" s="24" t="s">
        <v>8219</v>
      </c>
      <c r="G1476" s="9">
        <v>103</v>
      </c>
      <c r="H1476" s="9"/>
      <c r="I1476" s="9"/>
      <c r="K1476" s="9"/>
      <c r="L1476" s="25" t="s">
        <v>8221</v>
      </c>
      <c r="M1476" s="9">
        <v>96</v>
      </c>
    </row>
    <row r="1477" spans="1:13" x14ac:dyDescent="0.35">
      <c r="A1477" s="23">
        <v>2932</v>
      </c>
      <c r="B1477" s="9">
        <v>38</v>
      </c>
      <c r="C1477" s="9">
        <v>38</v>
      </c>
      <c r="E1477" s="23">
        <v>1473</v>
      </c>
      <c r="F1477" s="24" t="s">
        <v>8219</v>
      </c>
      <c r="G1477" s="9">
        <v>103</v>
      </c>
      <c r="H1477" s="9"/>
      <c r="I1477" s="9"/>
      <c r="K1477" s="9"/>
      <c r="L1477" s="25" t="s">
        <v>8221</v>
      </c>
      <c r="M1477" s="9">
        <v>98</v>
      </c>
    </row>
    <row r="1478" spans="1:13" x14ac:dyDescent="0.35">
      <c r="A1478" s="23">
        <v>2933</v>
      </c>
      <c r="B1478" s="9">
        <v>54</v>
      </c>
      <c r="C1478" s="9">
        <v>54</v>
      </c>
      <c r="E1478" s="23">
        <v>1474</v>
      </c>
      <c r="F1478" s="24" t="s">
        <v>8219</v>
      </c>
      <c r="G1478" s="9">
        <v>103</v>
      </c>
      <c r="H1478" s="9"/>
      <c r="I1478" s="9"/>
      <c r="K1478" s="9"/>
      <c r="L1478" s="25" t="s">
        <v>8221</v>
      </c>
      <c r="M1478" s="9">
        <v>99</v>
      </c>
    </row>
    <row r="1479" spans="1:13" x14ac:dyDescent="0.35">
      <c r="A1479" s="23">
        <v>2934</v>
      </c>
      <c r="B1479" s="9">
        <v>37</v>
      </c>
      <c r="C1479" s="9">
        <v>37</v>
      </c>
      <c r="E1479" s="23">
        <v>1475</v>
      </c>
      <c r="F1479" s="24" t="s">
        <v>8219</v>
      </c>
      <c r="G1479" s="9">
        <v>103</v>
      </c>
      <c r="H1479" s="9"/>
      <c r="I1479" s="9"/>
      <c r="K1479" s="9"/>
      <c r="L1479" s="25" t="s">
        <v>8221</v>
      </c>
      <c r="M1479" s="9">
        <v>99</v>
      </c>
    </row>
    <row r="1480" spans="1:13" x14ac:dyDescent="0.35">
      <c r="A1480" s="23">
        <v>2935</v>
      </c>
      <c r="B1480" s="9">
        <v>39</v>
      </c>
      <c r="C1480" s="9">
        <v>39</v>
      </c>
      <c r="E1480" s="23">
        <v>1476</v>
      </c>
      <c r="F1480" s="24" t="s">
        <v>8219</v>
      </c>
      <c r="G1480" s="9">
        <v>104</v>
      </c>
      <c r="H1480" s="9"/>
      <c r="I1480" s="9"/>
      <c r="K1480" s="9"/>
      <c r="L1480" s="25" t="s">
        <v>8221</v>
      </c>
      <c r="M1480" s="9">
        <v>100</v>
      </c>
    </row>
    <row r="1481" spans="1:13" x14ac:dyDescent="0.35">
      <c r="A1481" s="23">
        <v>2936</v>
      </c>
      <c r="B1481" s="9">
        <v>34</v>
      </c>
      <c r="C1481" s="9">
        <v>34</v>
      </c>
      <c r="E1481" s="23">
        <v>1477</v>
      </c>
      <c r="F1481" s="24" t="s">
        <v>8219</v>
      </c>
      <c r="G1481" s="9">
        <v>104</v>
      </c>
      <c r="H1481" s="9"/>
      <c r="I1481" s="9"/>
      <c r="K1481" s="9"/>
      <c r="L1481" s="25" t="s">
        <v>8221</v>
      </c>
      <c r="M1481" s="9">
        <v>103</v>
      </c>
    </row>
    <row r="1482" spans="1:13" x14ac:dyDescent="0.35">
      <c r="A1482" s="23">
        <v>2937</v>
      </c>
      <c r="B1482" s="9">
        <v>55</v>
      </c>
      <c r="C1482" s="9">
        <v>55</v>
      </c>
      <c r="E1482" s="23">
        <v>1478</v>
      </c>
      <c r="F1482" s="24" t="s">
        <v>8219</v>
      </c>
      <c r="G1482" s="9">
        <v>104</v>
      </c>
      <c r="H1482" s="9"/>
      <c r="I1482" s="9"/>
      <c r="K1482" s="9"/>
      <c r="L1482" s="25" t="s">
        <v>8221</v>
      </c>
      <c r="M1482" s="9">
        <v>105</v>
      </c>
    </row>
    <row r="1483" spans="1:13" x14ac:dyDescent="0.35">
      <c r="A1483" s="23">
        <v>2938</v>
      </c>
      <c r="B1483" s="9">
        <v>32</v>
      </c>
      <c r="C1483" s="9">
        <v>32</v>
      </c>
      <c r="E1483" s="23">
        <v>1479</v>
      </c>
      <c r="F1483" s="24" t="s">
        <v>8219</v>
      </c>
      <c r="G1483" s="9">
        <v>104</v>
      </c>
      <c r="H1483" s="9"/>
      <c r="I1483" s="9"/>
      <c r="K1483" s="9"/>
      <c r="L1483" s="25" t="s">
        <v>8221</v>
      </c>
      <c r="M1483" s="9">
        <v>108</v>
      </c>
    </row>
    <row r="1484" spans="1:13" x14ac:dyDescent="0.35">
      <c r="A1484" s="23">
        <v>2939</v>
      </c>
      <c r="B1484" s="9">
        <v>25</v>
      </c>
      <c r="C1484" s="9">
        <v>25</v>
      </c>
      <c r="E1484" s="23">
        <v>1480</v>
      </c>
      <c r="F1484" s="24" t="s">
        <v>8219</v>
      </c>
      <c r="G1484" s="9">
        <v>104</v>
      </c>
      <c r="H1484" s="9"/>
      <c r="I1484" s="9"/>
      <c r="K1484" s="9"/>
      <c r="L1484" s="25" t="s">
        <v>8221</v>
      </c>
      <c r="M1484" s="9">
        <v>110</v>
      </c>
    </row>
    <row r="1485" spans="1:13" x14ac:dyDescent="0.35">
      <c r="A1485" s="23">
        <v>2940</v>
      </c>
      <c r="B1485" s="9">
        <v>33</v>
      </c>
      <c r="C1485" s="9">
        <v>33</v>
      </c>
      <c r="E1485" s="23">
        <v>1481</v>
      </c>
      <c r="F1485" s="24" t="s">
        <v>8219</v>
      </c>
      <c r="G1485" s="9">
        <v>104</v>
      </c>
      <c r="H1485" s="9"/>
      <c r="I1485" s="9"/>
      <c r="K1485" s="9"/>
      <c r="L1485" s="25" t="s">
        <v>8221</v>
      </c>
      <c r="M1485" s="9">
        <v>113</v>
      </c>
    </row>
    <row r="1486" spans="1:13" x14ac:dyDescent="0.35">
      <c r="A1486" s="23">
        <v>2961</v>
      </c>
      <c r="B1486" s="9">
        <v>108</v>
      </c>
      <c r="C1486" s="9">
        <v>108</v>
      </c>
      <c r="E1486" s="23">
        <v>1482</v>
      </c>
      <c r="F1486" s="24" t="s">
        <v>8219</v>
      </c>
      <c r="G1486" s="9">
        <v>104</v>
      </c>
      <c r="H1486" s="9"/>
      <c r="I1486" s="9"/>
      <c r="K1486" s="9"/>
      <c r="L1486" s="25" t="s">
        <v>8221</v>
      </c>
      <c r="M1486" s="9">
        <v>114</v>
      </c>
    </row>
    <row r="1487" spans="1:13" x14ac:dyDescent="0.35">
      <c r="A1487" s="23">
        <v>2962</v>
      </c>
      <c r="B1487" s="9">
        <v>20</v>
      </c>
      <c r="C1487" s="9">
        <v>20</v>
      </c>
      <c r="E1487" s="23">
        <v>1483</v>
      </c>
      <c r="F1487" s="24" t="s">
        <v>8219</v>
      </c>
      <c r="G1487" s="9">
        <v>104</v>
      </c>
      <c r="H1487" s="9"/>
      <c r="I1487" s="9"/>
      <c r="K1487" s="9"/>
      <c r="L1487" s="25" t="s">
        <v>8221</v>
      </c>
      <c r="M1487" s="9">
        <v>114</v>
      </c>
    </row>
    <row r="1488" spans="1:13" x14ac:dyDescent="0.35">
      <c r="A1488" s="23">
        <v>2963</v>
      </c>
      <c r="B1488" s="9">
        <v>98</v>
      </c>
      <c r="C1488" s="9">
        <v>98</v>
      </c>
      <c r="E1488" s="23">
        <v>1484</v>
      </c>
      <c r="F1488" s="24" t="s">
        <v>8219</v>
      </c>
      <c r="G1488" s="9">
        <v>104</v>
      </c>
      <c r="H1488" s="9"/>
      <c r="I1488" s="9"/>
      <c r="K1488" s="9"/>
      <c r="L1488" s="25" t="s">
        <v>8221</v>
      </c>
      <c r="M1488" s="9">
        <v>117</v>
      </c>
    </row>
    <row r="1489" spans="1:13" x14ac:dyDescent="0.35">
      <c r="A1489" s="23">
        <v>2964</v>
      </c>
      <c r="B1489" s="9">
        <v>196</v>
      </c>
      <c r="C1489" s="9">
        <v>196</v>
      </c>
      <c r="E1489" s="23">
        <v>1485</v>
      </c>
      <c r="F1489" s="24" t="s">
        <v>8219</v>
      </c>
      <c r="G1489" s="9">
        <v>104</v>
      </c>
      <c r="H1489" s="9"/>
      <c r="I1489" s="9"/>
      <c r="K1489" s="9"/>
      <c r="L1489" s="25" t="s">
        <v>8221</v>
      </c>
      <c r="M1489" s="9">
        <v>118</v>
      </c>
    </row>
    <row r="1490" spans="1:13" x14ac:dyDescent="0.35">
      <c r="A1490" s="23">
        <v>2965</v>
      </c>
      <c r="B1490" s="9">
        <v>39</v>
      </c>
      <c r="C1490" s="9">
        <v>39</v>
      </c>
      <c r="E1490" s="23">
        <v>1486</v>
      </c>
      <c r="F1490" s="24" t="s">
        <v>8219</v>
      </c>
      <c r="G1490" s="9">
        <v>104</v>
      </c>
      <c r="H1490" s="9"/>
      <c r="I1490" s="9"/>
      <c r="K1490" s="9"/>
      <c r="L1490" s="25" t="s">
        <v>8221</v>
      </c>
      <c r="M1490" s="9">
        <v>121</v>
      </c>
    </row>
    <row r="1491" spans="1:13" x14ac:dyDescent="0.35">
      <c r="A1491" s="23">
        <v>2966</v>
      </c>
      <c r="B1491" s="9">
        <v>128</v>
      </c>
      <c r="C1491" s="9">
        <v>128</v>
      </c>
      <c r="E1491" s="23">
        <v>1487</v>
      </c>
      <c r="F1491" s="24" t="s">
        <v>8219</v>
      </c>
      <c r="G1491" s="9">
        <v>104</v>
      </c>
      <c r="H1491" s="9"/>
      <c r="I1491" s="9"/>
      <c r="K1491" s="9"/>
      <c r="L1491" s="25" t="s">
        <v>8221</v>
      </c>
      <c r="M1491" s="9">
        <v>122</v>
      </c>
    </row>
    <row r="1492" spans="1:13" x14ac:dyDescent="0.35">
      <c r="A1492" s="23">
        <v>2967</v>
      </c>
      <c r="B1492" s="9">
        <v>71</v>
      </c>
      <c r="C1492" s="9">
        <v>71</v>
      </c>
      <c r="E1492" s="23">
        <v>1488</v>
      </c>
      <c r="F1492" s="24" t="s">
        <v>8219</v>
      </c>
      <c r="G1492" s="9">
        <v>104</v>
      </c>
      <c r="H1492" s="9"/>
      <c r="I1492" s="9"/>
      <c r="K1492" s="9"/>
      <c r="L1492" s="25" t="s">
        <v>8221</v>
      </c>
      <c r="M1492" s="9">
        <v>123</v>
      </c>
    </row>
    <row r="1493" spans="1:13" x14ac:dyDescent="0.35">
      <c r="A1493" s="23">
        <v>2968</v>
      </c>
      <c r="B1493" s="9">
        <v>47</v>
      </c>
      <c r="C1493" s="9">
        <v>47</v>
      </c>
      <c r="E1493" s="23">
        <v>1489</v>
      </c>
      <c r="F1493" s="24" t="s">
        <v>8219</v>
      </c>
      <c r="G1493" s="9">
        <v>104</v>
      </c>
      <c r="H1493" s="9"/>
      <c r="I1493" s="9"/>
      <c r="K1493" s="9"/>
      <c r="L1493" s="25" t="s">
        <v>8221</v>
      </c>
      <c r="M1493" s="9">
        <v>123</v>
      </c>
    </row>
    <row r="1494" spans="1:13" x14ac:dyDescent="0.35">
      <c r="A1494" s="23">
        <v>2969</v>
      </c>
      <c r="B1494" s="9">
        <v>17</v>
      </c>
      <c r="C1494" s="9">
        <v>17</v>
      </c>
      <c r="E1494" s="23">
        <v>1490</v>
      </c>
      <c r="F1494" s="24" t="s">
        <v>8219</v>
      </c>
      <c r="G1494" s="9">
        <v>105</v>
      </c>
      <c r="H1494" s="9"/>
      <c r="I1494" s="9"/>
      <c r="K1494" s="9"/>
      <c r="L1494" s="25" t="s">
        <v>8221</v>
      </c>
      <c r="M1494" s="9">
        <v>124</v>
      </c>
    </row>
    <row r="1495" spans="1:13" x14ac:dyDescent="0.35">
      <c r="A1495" s="23">
        <v>2970</v>
      </c>
      <c r="B1495" s="9">
        <v>91</v>
      </c>
      <c r="C1495" s="9">
        <v>91</v>
      </c>
      <c r="E1495" s="23">
        <v>1491</v>
      </c>
      <c r="F1495" s="24" t="s">
        <v>8219</v>
      </c>
      <c r="G1495" s="9">
        <v>105</v>
      </c>
      <c r="H1495" s="9"/>
      <c r="I1495" s="9"/>
      <c r="K1495" s="9"/>
      <c r="L1495" s="25" t="s">
        <v>8221</v>
      </c>
      <c r="M1495" s="9">
        <v>124</v>
      </c>
    </row>
    <row r="1496" spans="1:13" x14ac:dyDescent="0.35">
      <c r="A1496" s="23">
        <v>2971</v>
      </c>
      <c r="B1496" s="9">
        <v>43</v>
      </c>
      <c r="C1496" s="9">
        <v>43</v>
      </c>
      <c r="E1496" s="23">
        <v>1492</v>
      </c>
      <c r="F1496" s="24" t="s">
        <v>8219</v>
      </c>
      <c r="G1496" s="9">
        <v>105</v>
      </c>
      <c r="H1496" s="9"/>
      <c r="I1496" s="9"/>
      <c r="K1496" s="9"/>
      <c r="L1496" s="25" t="s">
        <v>8221</v>
      </c>
      <c r="M1496" s="9">
        <v>125</v>
      </c>
    </row>
    <row r="1497" spans="1:13" x14ac:dyDescent="0.35">
      <c r="A1497" s="23">
        <v>2972</v>
      </c>
      <c r="B1497" s="9">
        <v>17</v>
      </c>
      <c r="C1497" s="9">
        <v>17</v>
      </c>
      <c r="E1497" s="23">
        <v>1493</v>
      </c>
      <c r="F1497" s="24" t="s">
        <v>8219</v>
      </c>
      <c r="G1497" s="9">
        <v>105</v>
      </c>
      <c r="H1497" s="9"/>
      <c r="I1497" s="9"/>
      <c r="K1497" s="9"/>
      <c r="L1497" s="25" t="s">
        <v>8221</v>
      </c>
      <c r="M1497" s="9">
        <v>129</v>
      </c>
    </row>
    <row r="1498" spans="1:13" x14ac:dyDescent="0.35">
      <c r="A1498" s="23">
        <v>2973</v>
      </c>
      <c r="B1498" s="9">
        <v>33</v>
      </c>
      <c r="C1498" s="9">
        <v>33</v>
      </c>
      <c r="E1498" s="23">
        <v>1494</v>
      </c>
      <c r="F1498" s="24" t="s">
        <v>8219</v>
      </c>
      <c r="G1498" s="9">
        <v>105</v>
      </c>
      <c r="H1498" s="9"/>
      <c r="I1498" s="9"/>
      <c r="K1498" s="9"/>
      <c r="L1498" s="25" t="s">
        <v>8221</v>
      </c>
      <c r="M1498" s="9">
        <v>135</v>
      </c>
    </row>
    <row r="1499" spans="1:13" x14ac:dyDescent="0.35">
      <c r="A1499" s="23">
        <v>2974</v>
      </c>
      <c r="B1499" s="9">
        <v>87</v>
      </c>
      <c r="C1499" s="9">
        <v>87</v>
      </c>
      <c r="E1499" s="23">
        <v>1495</v>
      </c>
      <c r="F1499" s="24" t="s">
        <v>8219</v>
      </c>
      <c r="G1499" s="9">
        <v>106</v>
      </c>
      <c r="H1499" s="9"/>
      <c r="I1499" s="9"/>
      <c r="K1499" s="9"/>
      <c r="L1499" s="25" t="s">
        <v>8221</v>
      </c>
      <c r="M1499" s="9">
        <v>139</v>
      </c>
    </row>
    <row r="1500" spans="1:13" x14ac:dyDescent="0.35">
      <c r="A1500" s="23">
        <v>2975</v>
      </c>
      <c r="B1500" s="9">
        <v>113</v>
      </c>
      <c r="C1500" s="9">
        <v>113</v>
      </c>
      <c r="E1500" s="23">
        <v>1496</v>
      </c>
      <c r="F1500" s="24" t="s">
        <v>8219</v>
      </c>
      <c r="G1500" s="9">
        <v>107</v>
      </c>
      <c r="H1500" s="9"/>
      <c r="I1500" s="9"/>
      <c r="K1500" s="9"/>
      <c r="L1500" s="25" t="s">
        <v>8221</v>
      </c>
      <c r="M1500" s="9">
        <v>140</v>
      </c>
    </row>
    <row r="1501" spans="1:13" x14ac:dyDescent="0.35">
      <c r="A1501" s="23">
        <v>2976</v>
      </c>
      <c r="B1501" s="9">
        <v>14</v>
      </c>
      <c r="C1501" s="9">
        <v>14</v>
      </c>
      <c r="E1501" s="23">
        <v>1497</v>
      </c>
      <c r="F1501" s="24" t="s">
        <v>8219</v>
      </c>
      <c r="G1501" s="9">
        <v>107</v>
      </c>
      <c r="H1501" s="9"/>
      <c r="I1501" s="9"/>
      <c r="K1501" s="9"/>
      <c r="L1501" s="25" t="s">
        <v>8221</v>
      </c>
      <c r="M1501" s="9">
        <v>140</v>
      </c>
    </row>
    <row r="1502" spans="1:13" x14ac:dyDescent="0.35">
      <c r="A1502" s="23">
        <v>2977</v>
      </c>
      <c r="B1502" s="9">
        <v>30</v>
      </c>
      <c r="C1502" s="9">
        <v>30</v>
      </c>
      <c r="E1502" s="23">
        <v>1498</v>
      </c>
      <c r="F1502" s="24" t="s">
        <v>8219</v>
      </c>
      <c r="G1502" s="9">
        <v>107</v>
      </c>
      <c r="H1502" s="9"/>
      <c r="I1502" s="9"/>
      <c r="K1502" s="9"/>
      <c r="L1502" s="25" t="s">
        <v>8221</v>
      </c>
      <c r="M1502" s="9">
        <v>140</v>
      </c>
    </row>
    <row r="1503" spans="1:13" x14ac:dyDescent="0.35">
      <c r="A1503" s="23">
        <v>2978</v>
      </c>
      <c r="B1503" s="9">
        <v>16</v>
      </c>
      <c r="C1503" s="9">
        <v>16</v>
      </c>
      <c r="E1503" s="23">
        <v>1499</v>
      </c>
      <c r="F1503" s="24" t="s">
        <v>8219</v>
      </c>
      <c r="G1503" s="9">
        <v>107</v>
      </c>
      <c r="H1503" s="9"/>
      <c r="I1503" s="9"/>
      <c r="K1503" s="9"/>
      <c r="L1503" s="25" t="s">
        <v>8221</v>
      </c>
      <c r="M1503" s="9">
        <v>147</v>
      </c>
    </row>
    <row r="1504" spans="1:13" x14ac:dyDescent="0.35">
      <c r="A1504" s="23">
        <v>2979</v>
      </c>
      <c r="B1504" s="9">
        <v>46</v>
      </c>
      <c r="C1504" s="9">
        <v>46</v>
      </c>
      <c r="E1504" s="23">
        <v>1500</v>
      </c>
      <c r="F1504" s="24" t="s">
        <v>8219</v>
      </c>
      <c r="G1504" s="9">
        <v>107</v>
      </c>
      <c r="H1504" s="9"/>
      <c r="I1504" s="9"/>
      <c r="K1504" s="9"/>
      <c r="L1504" s="25" t="s">
        <v>8221</v>
      </c>
      <c r="M1504" s="9">
        <v>147</v>
      </c>
    </row>
    <row r="1505" spans="1:13" x14ac:dyDescent="0.35">
      <c r="A1505" s="23">
        <v>2980</v>
      </c>
      <c r="B1505" s="9">
        <v>24</v>
      </c>
      <c r="C1505" s="9">
        <v>24</v>
      </c>
      <c r="E1505" s="23">
        <v>1501</v>
      </c>
      <c r="F1505" s="24" t="s">
        <v>8219</v>
      </c>
      <c r="G1505" s="9">
        <v>107</v>
      </c>
      <c r="H1505" s="9"/>
      <c r="I1505" s="9"/>
      <c r="K1505" s="9"/>
      <c r="L1505" s="25" t="s">
        <v>8221</v>
      </c>
      <c r="M1505" s="9">
        <v>148</v>
      </c>
    </row>
    <row r="1506" spans="1:13" x14ac:dyDescent="0.35">
      <c r="A1506" s="23">
        <v>2981</v>
      </c>
      <c r="B1506" s="9">
        <v>97</v>
      </c>
      <c r="C1506" s="9">
        <v>97</v>
      </c>
      <c r="E1506" s="23">
        <v>1502</v>
      </c>
      <c r="F1506" s="24" t="s">
        <v>8219</v>
      </c>
      <c r="G1506" s="9">
        <v>107</v>
      </c>
      <c r="H1506" s="9"/>
      <c r="I1506" s="9"/>
      <c r="K1506" s="9"/>
      <c r="L1506" s="25" t="s">
        <v>8221</v>
      </c>
      <c r="M1506" s="9">
        <v>152</v>
      </c>
    </row>
    <row r="1507" spans="1:13" x14ac:dyDescent="0.35">
      <c r="A1507" s="23">
        <v>2982</v>
      </c>
      <c r="B1507" s="9">
        <v>59</v>
      </c>
      <c r="C1507" s="9">
        <v>59</v>
      </c>
      <c r="E1507" s="23">
        <v>1503</v>
      </c>
      <c r="F1507" s="24" t="s">
        <v>8219</v>
      </c>
      <c r="G1507" s="9">
        <v>108</v>
      </c>
      <c r="H1507" s="9"/>
      <c r="I1507" s="9"/>
      <c r="K1507" s="9"/>
      <c r="L1507" s="25" t="s">
        <v>8221</v>
      </c>
      <c r="M1507" s="9">
        <v>167</v>
      </c>
    </row>
    <row r="1508" spans="1:13" x14ac:dyDescent="0.35">
      <c r="A1508" s="23">
        <v>2983</v>
      </c>
      <c r="B1508" s="9">
        <v>1095</v>
      </c>
      <c r="C1508" s="9">
        <v>1095</v>
      </c>
      <c r="E1508" s="23">
        <v>1504</v>
      </c>
      <c r="F1508" s="24" t="s">
        <v>8219</v>
      </c>
      <c r="G1508" s="9">
        <v>108</v>
      </c>
      <c r="H1508" s="9"/>
      <c r="I1508" s="9"/>
      <c r="K1508" s="9"/>
      <c r="L1508" s="25" t="s">
        <v>8221</v>
      </c>
      <c r="M1508" s="9">
        <v>170</v>
      </c>
    </row>
    <row r="1509" spans="1:13" x14ac:dyDescent="0.35">
      <c r="A1509" s="23">
        <v>2984</v>
      </c>
      <c r="B1509" s="9">
        <v>218</v>
      </c>
      <c r="C1509" s="9">
        <v>218</v>
      </c>
      <c r="E1509" s="23">
        <v>1505</v>
      </c>
      <c r="F1509" s="24" t="s">
        <v>8219</v>
      </c>
      <c r="G1509" s="9">
        <v>108</v>
      </c>
      <c r="H1509" s="9"/>
      <c r="I1509" s="9"/>
      <c r="K1509" s="9"/>
      <c r="L1509" s="25" t="s">
        <v>8221</v>
      </c>
      <c r="M1509" s="9">
        <v>171</v>
      </c>
    </row>
    <row r="1510" spans="1:13" x14ac:dyDescent="0.35">
      <c r="A1510" s="23">
        <v>2985</v>
      </c>
      <c r="B1510" s="9">
        <v>111</v>
      </c>
      <c r="C1510" s="9">
        <v>111</v>
      </c>
      <c r="E1510" s="23">
        <v>1506</v>
      </c>
      <c r="F1510" s="24" t="s">
        <v>8219</v>
      </c>
      <c r="G1510" s="9">
        <v>108</v>
      </c>
      <c r="H1510" s="9"/>
      <c r="I1510" s="9"/>
      <c r="K1510" s="9"/>
      <c r="L1510" s="25" t="s">
        <v>8221</v>
      </c>
      <c r="M1510" s="9">
        <v>171</v>
      </c>
    </row>
    <row r="1511" spans="1:13" x14ac:dyDescent="0.35">
      <c r="A1511" s="23">
        <v>2986</v>
      </c>
      <c r="B1511" s="9">
        <v>56</v>
      </c>
      <c r="C1511" s="9">
        <v>56</v>
      </c>
      <c r="E1511" s="23">
        <v>1507</v>
      </c>
      <c r="F1511" s="24" t="s">
        <v>8219</v>
      </c>
      <c r="G1511" s="9">
        <v>108</v>
      </c>
      <c r="H1511" s="9"/>
      <c r="I1511" s="9"/>
      <c r="K1511" s="9"/>
      <c r="L1511" s="25" t="s">
        <v>8221</v>
      </c>
      <c r="M1511" s="9">
        <v>179</v>
      </c>
    </row>
    <row r="1512" spans="1:13" x14ac:dyDescent="0.35">
      <c r="A1512" s="23">
        <v>2987</v>
      </c>
      <c r="B1512" s="9">
        <v>265</v>
      </c>
      <c r="C1512" s="9">
        <v>265</v>
      </c>
      <c r="E1512" s="23">
        <v>1508</v>
      </c>
      <c r="F1512" s="24" t="s">
        <v>8219</v>
      </c>
      <c r="G1512" s="9">
        <v>108</v>
      </c>
      <c r="H1512" s="9"/>
      <c r="I1512" s="9"/>
      <c r="K1512" s="9"/>
      <c r="L1512" s="25" t="s">
        <v>8221</v>
      </c>
      <c r="M1512" s="9">
        <v>185</v>
      </c>
    </row>
    <row r="1513" spans="1:13" x14ac:dyDescent="0.35">
      <c r="A1513" s="23">
        <v>2988</v>
      </c>
      <c r="B1513" s="9">
        <v>28</v>
      </c>
      <c r="C1513" s="9">
        <v>28</v>
      </c>
      <c r="E1513" s="23">
        <v>1509</v>
      </c>
      <c r="F1513" s="24" t="s">
        <v>8219</v>
      </c>
      <c r="G1513" s="9">
        <v>108</v>
      </c>
      <c r="H1513" s="9"/>
      <c r="I1513" s="9"/>
      <c r="K1513" s="9"/>
      <c r="L1513" s="25" t="s">
        <v>8221</v>
      </c>
      <c r="M1513" s="9">
        <v>188</v>
      </c>
    </row>
    <row r="1514" spans="1:13" x14ac:dyDescent="0.35">
      <c r="A1514" s="23">
        <v>2989</v>
      </c>
      <c r="B1514" s="9">
        <v>364</v>
      </c>
      <c r="C1514" s="9">
        <v>364</v>
      </c>
      <c r="E1514" s="23">
        <v>1510</v>
      </c>
      <c r="F1514" s="24" t="s">
        <v>8219</v>
      </c>
      <c r="G1514" s="9">
        <v>108</v>
      </c>
      <c r="H1514" s="9"/>
      <c r="I1514" s="9"/>
      <c r="K1514" s="9"/>
      <c r="L1514" s="25" t="s">
        <v>8221</v>
      </c>
      <c r="M1514" s="9">
        <v>196</v>
      </c>
    </row>
    <row r="1515" spans="1:13" x14ac:dyDescent="0.35">
      <c r="A1515" s="23">
        <v>2990</v>
      </c>
      <c r="B1515" s="9">
        <v>27</v>
      </c>
      <c r="C1515" s="9">
        <v>27</v>
      </c>
      <c r="E1515" s="23">
        <v>1511</v>
      </c>
      <c r="F1515" s="24" t="s">
        <v>8219</v>
      </c>
      <c r="G1515" s="9">
        <v>108</v>
      </c>
      <c r="H1515" s="9"/>
      <c r="I1515" s="9"/>
      <c r="K1515" s="9"/>
      <c r="L1515" s="25" t="s">
        <v>8221</v>
      </c>
      <c r="M1515" s="9">
        <v>196</v>
      </c>
    </row>
    <row r="1516" spans="1:13" x14ac:dyDescent="0.35">
      <c r="A1516" s="23">
        <v>2991</v>
      </c>
      <c r="B1516" s="9">
        <v>93</v>
      </c>
      <c r="C1516" s="9">
        <v>93</v>
      </c>
      <c r="E1516" s="23">
        <v>1512</v>
      </c>
      <c r="F1516" s="24" t="s">
        <v>8219</v>
      </c>
      <c r="G1516" s="9">
        <v>108</v>
      </c>
      <c r="H1516" s="9"/>
      <c r="I1516" s="9"/>
      <c r="K1516" s="9"/>
      <c r="L1516" s="25" t="s">
        <v>8221</v>
      </c>
      <c r="M1516" s="9">
        <v>197</v>
      </c>
    </row>
    <row r="1517" spans="1:13" x14ac:dyDescent="0.35">
      <c r="A1517" s="23">
        <v>2992</v>
      </c>
      <c r="B1517" s="9">
        <v>64</v>
      </c>
      <c r="C1517" s="9">
        <v>64</v>
      </c>
      <c r="E1517" s="23">
        <v>1513</v>
      </c>
      <c r="F1517" s="24" t="s">
        <v>8219</v>
      </c>
      <c r="G1517" s="9">
        <v>108</v>
      </c>
      <c r="H1517" s="9"/>
      <c r="I1517" s="9"/>
      <c r="K1517" s="9"/>
      <c r="L1517" s="25" t="s">
        <v>8221</v>
      </c>
      <c r="M1517" s="9">
        <v>201</v>
      </c>
    </row>
    <row r="1518" spans="1:13" x14ac:dyDescent="0.35">
      <c r="A1518" s="23">
        <v>2993</v>
      </c>
      <c r="B1518" s="9">
        <v>22</v>
      </c>
      <c r="C1518" s="9">
        <v>22</v>
      </c>
      <c r="E1518" s="23">
        <v>1514</v>
      </c>
      <c r="F1518" s="24" t="s">
        <v>8219</v>
      </c>
      <c r="G1518" s="9">
        <v>109</v>
      </c>
      <c r="H1518" s="9"/>
      <c r="I1518" s="9"/>
      <c r="K1518" s="9"/>
      <c r="L1518" s="25" t="s">
        <v>8221</v>
      </c>
      <c r="M1518" s="9">
        <v>202</v>
      </c>
    </row>
    <row r="1519" spans="1:13" x14ac:dyDescent="0.35">
      <c r="A1519" s="23">
        <v>2994</v>
      </c>
      <c r="B1519" s="9">
        <v>59</v>
      </c>
      <c r="C1519" s="9">
        <v>59</v>
      </c>
      <c r="E1519" s="23">
        <v>1515</v>
      </c>
      <c r="F1519" s="24" t="s">
        <v>8219</v>
      </c>
      <c r="G1519" s="9">
        <v>109</v>
      </c>
      <c r="H1519" s="9"/>
      <c r="I1519" s="9"/>
      <c r="K1519" s="9"/>
      <c r="L1519" s="25" t="s">
        <v>8221</v>
      </c>
      <c r="M1519" s="9">
        <v>215</v>
      </c>
    </row>
    <row r="1520" spans="1:13" x14ac:dyDescent="0.35">
      <c r="A1520" s="23">
        <v>2995</v>
      </c>
      <c r="B1520" s="9">
        <v>249</v>
      </c>
      <c r="C1520" s="9">
        <v>249</v>
      </c>
      <c r="E1520" s="23">
        <v>1516</v>
      </c>
      <c r="F1520" s="24" t="s">
        <v>8219</v>
      </c>
      <c r="G1520" s="9">
        <v>109</v>
      </c>
      <c r="H1520" s="9"/>
      <c r="I1520" s="9"/>
      <c r="K1520" s="9"/>
      <c r="L1520" s="25" t="s">
        <v>8221</v>
      </c>
      <c r="M1520" s="9">
        <v>229</v>
      </c>
    </row>
    <row r="1521" spans="1:13" x14ac:dyDescent="0.35">
      <c r="A1521" s="23">
        <v>2996</v>
      </c>
      <c r="B1521" s="9">
        <v>392</v>
      </c>
      <c r="C1521" s="9">
        <v>392</v>
      </c>
      <c r="E1521" s="23">
        <v>1517</v>
      </c>
      <c r="F1521" s="24" t="s">
        <v>8219</v>
      </c>
      <c r="G1521" s="9">
        <v>110</v>
      </c>
      <c r="H1521" s="9"/>
      <c r="I1521" s="9"/>
      <c r="K1521" s="9"/>
      <c r="L1521" s="25" t="s">
        <v>8221</v>
      </c>
      <c r="M1521" s="9">
        <v>236</v>
      </c>
    </row>
    <row r="1522" spans="1:13" x14ac:dyDescent="0.35">
      <c r="A1522" s="23">
        <v>2997</v>
      </c>
      <c r="B1522" s="9">
        <v>115</v>
      </c>
      <c r="C1522" s="9">
        <v>115</v>
      </c>
      <c r="E1522" s="23">
        <v>1518</v>
      </c>
      <c r="F1522" s="24" t="s">
        <v>8219</v>
      </c>
      <c r="G1522" s="9">
        <v>110</v>
      </c>
      <c r="H1522" s="9"/>
      <c r="I1522" s="9"/>
      <c r="K1522" s="9"/>
      <c r="L1522" s="25" t="s">
        <v>8221</v>
      </c>
      <c r="M1522" s="9">
        <v>285</v>
      </c>
    </row>
    <row r="1523" spans="1:13" x14ac:dyDescent="0.35">
      <c r="A1523" s="23">
        <v>2998</v>
      </c>
      <c r="B1523" s="9">
        <v>433</v>
      </c>
      <c r="C1523" s="9">
        <v>433</v>
      </c>
      <c r="E1523" s="23">
        <v>1519</v>
      </c>
      <c r="F1523" s="24" t="s">
        <v>8219</v>
      </c>
      <c r="G1523" s="9">
        <v>110</v>
      </c>
      <c r="H1523" s="9"/>
      <c r="I1523" s="9"/>
      <c r="K1523" s="9"/>
      <c r="L1523" s="25" t="s">
        <v>8221</v>
      </c>
      <c r="M1523" s="9">
        <v>296</v>
      </c>
    </row>
    <row r="1524" spans="1:13" x14ac:dyDescent="0.35">
      <c r="A1524" s="23">
        <v>2999</v>
      </c>
      <c r="B1524" s="9">
        <v>20</v>
      </c>
      <c r="C1524" s="9">
        <v>20</v>
      </c>
      <c r="E1524" s="23">
        <v>1520</v>
      </c>
      <c r="F1524" s="24" t="s">
        <v>8219</v>
      </c>
      <c r="G1524" s="9">
        <v>110</v>
      </c>
      <c r="H1524" s="9"/>
      <c r="I1524" s="9"/>
      <c r="K1524" s="9"/>
      <c r="L1524" s="25" t="s">
        <v>8221</v>
      </c>
      <c r="M1524" s="9">
        <v>310</v>
      </c>
    </row>
    <row r="1525" spans="1:13" x14ac:dyDescent="0.35">
      <c r="A1525" s="23">
        <v>3000</v>
      </c>
      <c r="B1525" s="9">
        <v>8</v>
      </c>
      <c r="C1525" s="9">
        <v>8</v>
      </c>
      <c r="E1525" s="23">
        <v>1521</v>
      </c>
      <c r="F1525" s="24" t="s">
        <v>8219</v>
      </c>
      <c r="G1525" s="9">
        <v>111</v>
      </c>
      <c r="H1525" s="9"/>
      <c r="I1525" s="9"/>
      <c r="K1525" s="9"/>
      <c r="L1525" s="25" t="s">
        <v>8221</v>
      </c>
      <c r="M1525" s="9">
        <v>311</v>
      </c>
    </row>
    <row r="1526" spans="1:13" x14ac:dyDescent="0.35">
      <c r="A1526" s="23">
        <v>3001</v>
      </c>
      <c r="B1526" s="9">
        <v>175</v>
      </c>
      <c r="C1526" s="9">
        <v>175</v>
      </c>
      <c r="E1526" s="23">
        <v>1522</v>
      </c>
      <c r="F1526" s="24" t="s">
        <v>8219</v>
      </c>
      <c r="G1526" s="9">
        <v>111</v>
      </c>
      <c r="H1526" s="9"/>
      <c r="I1526" s="9"/>
      <c r="K1526" s="9"/>
      <c r="L1526" s="25" t="s">
        <v>8221</v>
      </c>
      <c r="M1526" s="9">
        <v>312</v>
      </c>
    </row>
    <row r="1527" spans="1:13" x14ac:dyDescent="0.35">
      <c r="A1527" s="23">
        <v>3002</v>
      </c>
      <c r="B1527" s="9">
        <v>104</v>
      </c>
      <c r="C1527" s="9">
        <v>104</v>
      </c>
      <c r="E1527" s="23">
        <v>1523</v>
      </c>
      <c r="F1527" s="24" t="s">
        <v>8219</v>
      </c>
      <c r="G1527" s="9">
        <v>111</v>
      </c>
      <c r="H1527" s="9"/>
      <c r="I1527" s="9"/>
      <c r="K1527" s="9"/>
      <c r="L1527" s="25" t="s">
        <v>8221</v>
      </c>
      <c r="M1527" s="9">
        <v>336</v>
      </c>
    </row>
    <row r="1528" spans="1:13" x14ac:dyDescent="0.35">
      <c r="A1528" s="23">
        <v>3003</v>
      </c>
      <c r="B1528" s="9">
        <v>17</v>
      </c>
      <c r="C1528" s="9">
        <v>17</v>
      </c>
      <c r="E1528" s="23">
        <v>1524</v>
      </c>
      <c r="F1528" s="24" t="s">
        <v>8219</v>
      </c>
      <c r="G1528" s="9">
        <v>111</v>
      </c>
      <c r="H1528" s="9"/>
      <c r="I1528" s="9"/>
      <c r="K1528" s="9"/>
      <c r="L1528" s="25" t="s">
        <v>8221</v>
      </c>
      <c r="M1528" s="9">
        <v>338</v>
      </c>
    </row>
    <row r="1529" spans="1:13" x14ac:dyDescent="0.35">
      <c r="A1529" s="23">
        <v>3004</v>
      </c>
      <c r="B1529" s="9">
        <v>277</v>
      </c>
      <c r="C1529" s="9">
        <v>277</v>
      </c>
      <c r="E1529" s="23">
        <v>1525</v>
      </c>
      <c r="F1529" s="24" t="s">
        <v>8219</v>
      </c>
      <c r="G1529" s="9">
        <v>111</v>
      </c>
      <c r="H1529" s="9"/>
      <c r="I1529" s="9"/>
      <c r="K1529" s="9"/>
      <c r="L1529" s="25" t="s">
        <v>8221</v>
      </c>
      <c r="M1529" s="9">
        <v>369</v>
      </c>
    </row>
    <row r="1530" spans="1:13" x14ac:dyDescent="0.35">
      <c r="A1530" s="23">
        <v>3005</v>
      </c>
      <c r="B1530" s="9">
        <v>118</v>
      </c>
      <c r="C1530" s="9">
        <v>118</v>
      </c>
      <c r="E1530" s="23">
        <v>1526</v>
      </c>
      <c r="F1530" s="24" t="s">
        <v>8219</v>
      </c>
      <c r="G1530" s="9">
        <v>111</v>
      </c>
      <c r="H1530" s="9"/>
      <c r="I1530" s="9"/>
      <c r="K1530" s="9"/>
      <c r="L1530" s="25" t="s">
        <v>8221</v>
      </c>
      <c r="M1530" s="9">
        <v>456</v>
      </c>
    </row>
    <row r="1531" spans="1:13" x14ac:dyDescent="0.35">
      <c r="A1531" s="23">
        <v>3006</v>
      </c>
      <c r="B1531" s="9">
        <v>97</v>
      </c>
      <c r="C1531" s="9">
        <v>97</v>
      </c>
      <c r="E1531" s="23">
        <v>1527</v>
      </c>
      <c r="F1531" s="24" t="s">
        <v>8219</v>
      </c>
      <c r="G1531" s="9">
        <v>111</v>
      </c>
      <c r="H1531" s="9"/>
      <c r="I1531" s="9"/>
      <c r="K1531" s="9"/>
      <c r="L1531" s="25" t="s">
        <v>8221</v>
      </c>
      <c r="M1531" s="9">
        <v>534</v>
      </c>
    </row>
    <row r="1532" spans="1:13" x14ac:dyDescent="0.35">
      <c r="A1532" s="23">
        <v>3007</v>
      </c>
      <c r="B1532" s="9">
        <v>20</v>
      </c>
      <c r="C1532" s="9">
        <v>20</v>
      </c>
      <c r="E1532" s="23">
        <v>1528</v>
      </c>
      <c r="F1532" s="24" t="s">
        <v>8219</v>
      </c>
      <c r="G1532" s="9">
        <v>112</v>
      </c>
      <c r="H1532" s="9"/>
      <c r="I1532" s="9"/>
      <c r="K1532" s="9"/>
      <c r="L1532" s="25" t="s">
        <v>8221</v>
      </c>
      <c r="M1532" s="9">
        <v>890</v>
      </c>
    </row>
    <row r="1533" spans="1:13" x14ac:dyDescent="0.35">
      <c r="A1533" s="23">
        <v>3008</v>
      </c>
      <c r="B1533" s="9">
        <v>26</v>
      </c>
      <c r="C1533" s="9">
        <v>26</v>
      </c>
      <c r="E1533" s="23">
        <v>1529</v>
      </c>
      <c r="F1533" s="24" t="s">
        <v>8219</v>
      </c>
      <c r="G1533" s="9">
        <v>112</v>
      </c>
      <c r="H1533" s="9"/>
      <c r="I1533" s="9"/>
      <c r="K1533" s="9"/>
      <c r="L1533" s="25" t="s">
        <v>8221</v>
      </c>
      <c r="M1533" s="9">
        <v>975</v>
      </c>
    </row>
    <row r="1534" spans="1:13" x14ac:dyDescent="0.35">
      <c r="A1534" s="23">
        <v>3009</v>
      </c>
      <c r="B1534" s="9">
        <v>128</v>
      </c>
      <c r="C1534" s="9">
        <v>128</v>
      </c>
      <c r="E1534" s="23">
        <v>1530</v>
      </c>
      <c r="F1534" s="24" t="s">
        <v>8219</v>
      </c>
      <c r="G1534" s="9">
        <v>112</v>
      </c>
      <c r="H1534" s="9"/>
      <c r="I1534" s="9"/>
      <c r="K1534" s="9"/>
      <c r="L1534" s="25" t="s">
        <v>8221</v>
      </c>
      <c r="M1534" s="9">
        <v>1293</v>
      </c>
    </row>
    <row r="1535" spans="1:13" x14ac:dyDescent="0.35">
      <c r="A1535" s="23">
        <v>3010</v>
      </c>
      <c r="B1535" s="9">
        <v>15</v>
      </c>
      <c r="C1535" s="9">
        <v>15</v>
      </c>
      <c r="E1535" s="23">
        <v>1531</v>
      </c>
      <c r="F1535" s="24" t="s">
        <v>8219</v>
      </c>
      <c r="G1535" s="9">
        <v>112</v>
      </c>
      <c r="H1535" s="9"/>
      <c r="I1535" s="9"/>
      <c r="K1535" s="9"/>
    </row>
    <row r="1536" spans="1:13" x14ac:dyDescent="0.35">
      <c r="A1536" s="23">
        <v>3011</v>
      </c>
      <c r="B1536" s="9">
        <v>25</v>
      </c>
      <c r="C1536" s="9">
        <v>25</v>
      </c>
      <c r="E1536" s="23">
        <v>1532</v>
      </c>
      <c r="F1536" s="24" t="s">
        <v>8219</v>
      </c>
      <c r="G1536" s="9">
        <v>112</v>
      </c>
      <c r="H1536" s="9"/>
      <c r="I1536" s="9"/>
      <c r="K1536" s="9"/>
    </row>
    <row r="1537" spans="1:11" x14ac:dyDescent="0.35">
      <c r="A1537" s="23">
        <v>3012</v>
      </c>
      <c r="B1537" s="9">
        <v>55</v>
      </c>
      <c r="C1537" s="9">
        <v>55</v>
      </c>
      <c r="E1537" s="23">
        <v>1533</v>
      </c>
      <c r="F1537" s="24" t="s">
        <v>8219</v>
      </c>
      <c r="G1537" s="9">
        <v>113</v>
      </c>
      <c r="H1537" s="9"/>
      <c r="I1537" s="9"/>
      <c r="K1537" s="9"/>
    </row>
    <row r="1538" spans="1:11" x14ac:dyDescent="0.35">
      <c r="A1538" s="23">
        <v>3013</v>
      </c>
      <c r="B1538" s="9">
        <v>107</v>
      </c>
      <c r="C1538" s="9">
        <v>107</v>
      </c>
      <c r="E1538" s="23">
        <v>1534</v>
      </c>
      <c r="F1538" s="24" t="s">
        <v>8219</v>
      </c>
      <c r="G1538" s="9">
        <v>113</v>
      </c>
      <c r="H1538" s="9"/>
      <c r="I1538" s="9"/>
      <c r="K1538" s="9"/>
    </row>
    <row r="1539" spans="1:11" x14ac:dyDescent="0.35">
      <c r="A1539" s="23">
        <v>3014</v>
      </c>
      <c r="B1539" s="9">
        <v>557</v>
      </c>
      <c r="C1539" s="9">
        <v>557</v>
      </c>
      <c r="E1539" s="23">
        <v>1535</v>
      </c>
      <c r="F1539" s="24" t="s">
        <v>8219</v>
      </c>
      <c r="G1539" s="9">
        <v>113</v>
      </c>
      <c r="H1539" s="9"/>
      <c r="I1539" s="9"/>
      <c r="K1539" s="9"/>
    </row>
    <row r="1540" spans="1:11" x14ac:dyDescent="0.35">
      <c r="A1540" s="23">
        <v>3015</v>
      </c>
      <c r="B1540" s="9">
        <v>40</v>
      </c>
      <c r="C1540" s="9">
        <v>40</v>
      </c>
      <c r="E1540" s="23">
        <v>1536</v>
      </c>
      <c r="F1540" s="24" t="s">
        <v>8219</v>
      </c>
      <c r="G1540" s="9">
        <v>113</v>
      </c>
      <c r="H1540" s="9"/>
      <c r="I1540" s="9"/>
      <c r="K1540" s="9"/>
    </row>
    <row r="1541" spans="1:11" x14ac:dyDescent="0.35">
      <c r="A1541" s="23">
        <v>3016</v>
      </c>
      <c r="B1541" s="9">
        <v>36</v>
      </c>
      <c r="C1541" s="9">
        <v>36</v>
      </c>
      <c r="E1541" s="23">
        <v>1537</v>
      </c>
      <c r="F1541" s="24" t="s">
        <v>8219</v>
      </c>
      <c r="G1541" s="9">
        <v>113</v>
      </c>
      <c r="H1541" s="9"/>
      <c r="I1541" s="9"/>
      <c r="K1541" s="9"/>
    </row>
    <row r="1542" spans="1:11" x14ac:dyDescent="0.35">
      <c r="A1542" s="23">
        <v>3017</v>
      </c>
      <c r="B1542" s="9">
        <v>159</v>
      </c>
      <c r="C1542" s="9">
        <v>159</v>
      </c>
      <c r="E1542" s="23">
        <v>1538</v>
      </c>
      <c r="F1542" s="24" t="s">
        <v>8219</v>
      </c>
      <c r="G1542" s="9">
        <v>113</v>
      </c>
      <c r="H1542" s="9"/>
      <c r="I1542" s="9"/>
      <c r="K1542" s="9"/>
    </row>
    <row r="1543" spans="1:11" x14ac:dyDescent="0.35">
      <c r="A1543" s="23">
        <v>3018</v>
      </c>
      <c r="B1543" s="9">
        <v>41</v>
      </c>
      <c r="C1543" s="9">
        <v>41</v>
      </c>
      <c r="E1543" s="23">
        <v>1539</v>
      </c>
      <c r="F1543" s="24" t="s">
        <v>8219</v>
      </c>
      <c r="G1543" s="9">
        <v>113</v>
      </c>
      <c r="H1543" s="9"/>
      <c r="I1543" s="9"/>
      <c r="K1543" s="9"/>
    </row>
    <row r="1544" spans="1:11" x14ac:dyDescent="0.35">
      <c r="A1544" s="23">
        <v>3019</v>
      </c>
      <c r="B1544" s="9">
        <v>226</v>
      </c>
      <c r="C1544" s="9">
        <v>226</v>
      </c>
      <c r="E1544" s="23">
        <v>1540</v>
      </c>
      <c r="F1544" s="24" t="s">
        <v>8219</v>
      </c>
      <c r="G1544" s="9">
        <v>113</v>
      </c>
      <c r="H1544" s="9"/>
      <c r="I1544" s="9"/>
      <c r="K1544" s="9"/>
    </row>
    <row r="1545" spans="1:11" x14ac:dyDescent="0.35">
      <c r="A1545" s="23">
        <v>3020</v>
      </c>
      <c r="B1545" s="9">
        <v>30</v>
      </c>
      <c r="C1545" s="9">
        <v>30</v>
      </c>
      <c r="E1545" s="23">
        <v>1541</v>
      </c>
      <c r="F1545" s="24" t="s">
        <v>8219</v>
      </c>
      <c r="G1545" s="9">
        <v>114</v>
      </c>
      <c r="H1545" s="9"/>
      <c r="I1545" s="9"/>
      <c r="K1545" s="9"/>
    </row>
    <row r="1546" spans="1:11" x14ac:dyDescent="0.35">
      <c r="A1546" s="23">
        <v>3021</v>
      </c>
      <c r="B1546" s="9">
        <v>103</v>
      </c>
      <c r="C1546" s="9">
        <v>103</v>
      </c>
      <c r="E1546" s="23">
        <v>1542</v>
      </c>
      <c r="F1546" s="24" t="s">
        <v>8219</v>
      </c>
      <c r="G1546" s="9">
        <v>114</v>
      </c>
      <c r="H1546" s="9"/>
      <c r="I1546" s="9"/>
      <c r="K1546" s="9"/>
    </row>
    <row r="1547" spans="1:11" x14ac:dyDescent="0.35">
      <c r="A1547" s="23">
        <v>3022</v>
      </c>
      <c r="B1547" s="9">
        <v>62</v>
      </c>
      <c r="C1547" s="9">
        <v>62</v>
      </c>
      <c r="E1547" s="23">
        <v>1543</v>
      </c>
      <c r="F1547" s="24" t="s">
        <v>8219</v>
      </c>
      <c r="G1547" s="9">
        <v>114</v>
      </c>
      <c r="H1547" s="9"/>
      <c r="I1547" s="9"/>
      <c r="K1547" s="9"/>
    </row>
    <row r="1548" spans="1:11" x14ac:dyDescent="0.35">
      <c r="A1548" s="23">
        <v>3023</v>
      </c>
      <c r="B1548" s="9">
        <v>6</v>
      </c>
      <c r="C1548" s="9">
        <v>6</v>
      </c>
      <c r="E1548" s="23">
        <v>1544</v>
      </c>
      <c r="F1548" s="24" t="s">
        <v>8219</v>
      </c>
      <c r="G1548" s="9">
        <v>115</v>
      </c>
      <c r="H1548" s="9"/>
      <c r="I1548" s="9"/>
      <c r="K1548" s="9"/>
    </row>
    <row r="1549" spans="1:11" x14ac:dyDescent="0.35">
      <c r="A1549" s="23">
        <v>3024</v>
      </c>
      <c r="B1549" s="9">
        <v>182</v>
      </c>
      <c r="C1549" s="9">
        <v>182</v>
      </c>
      <c r="E1549" s="23">
        <v>1545</v>
      </c>
      <c r="F1549" s="24" t="s">
        <v>8219</v>
      </c>
      <c r="G1549" s="9">
        <v>115</v>
      </c>
      <c r="H1549" s="9"/>
      <c r="I1549" s="9"/>
      <c r="K1549" s="9"/>
    </row>
    <row r="1550" spans="1:11" x14ac:dyDescent="0.35">
      <c r="A1550" s="23">
        <v>3025</v>
      </c>
      <c r="B1550" s="9">
        <v>145</v>
      </c>
      <c r="C1550" s="9">
        <v>145</v>
      </c>
      <c r="E1550" s="23">
        <v>1546</v>
      </c>
      <c r="F1550" s="24" t="s">
        <v>8219</v>
      </c>
      <c r="G1550" s="9">
        <v>115</v>
      </c>
      <c r="H1550" s="9"/>
      <c r="I1550" s="9"/>
      <c r="K1550" s="9"/>
    </row>
    <row r="1551" spans="1:11" x14ac:dyDescent="0.35">
      <c r="A1551" s="23">
        <v>3026</v>
      </c>
      <c r="B1551" s="9">
        <v>25</v>
      </c>
      <c r="C1551" s="9">
        <v>25</v>
      </c>
      <c r="E1551" s="23">
        <v>1547</v>
      </c>
      <c r="F1551" s="24" t="s">
        <v>8219</v>
      </c>
      <c r="G1551" s="9">
        <v>115</v>
      </c>
      <c r="H1551" s="9"/>
      <c r="I1551" s="9"/>
      <c r="K1551" s="9"/>
    </row>
    <row r="1552" spans="1:11" x14ac:dyDescent="0.35">
      <c r="A1552" s="23">
        <v>3027</v>
      </c>
      <c r="B1552" s="9">
        <v>320</v>
      </c>
      <c r="C1552" s="9">
        <v>320</v>
      </c>
      <c r="E1552" s="23">
        <v>1548</v>
      </c>
      <c r="F1552" s="24" t="s">
        <v>8219</v>
      </c>
      <c r="G1552" s="9">
        <v>115</v>
      </c>
      <c r="H1552" s="9"/>
      <c r="I1552" s="9"/>
      <c r="K1552" s="9"/>
    </row>
    <row r="1553" spans="1:11" x14ac:dyDescent="0.35">
      <c r="A1553" s="23">
        <v>3028</v>
      </c>
      <c r="B1553" s="9">
        <v>99</v>
      </c>
      <c r="C1553" s="9">
        <v>99</v>
      </c>
      <c r="E1553" s="23">
        <v>1549</v>
      </c>
      <c r="F1553" s="24" t="s">
        <v>8219</v>
      </c>
      <c r="G1553" s="9">
        <v>115</v>
      </c>
      <c r="H1553" s="9"/>
      <c r="I1553" s="9"/>
      <c r="K1553" s="9"/>
    </row>
    <row r="1554" spans="1:11" x14ac:dyDescent="0.35">
      <c r="A1554" s="23">
        <v>3029</v>
      </c>
      <c r="B1554" s="9">
        <v>348</v>
      </c>
      <c r="C1554" s="9">
        <v>348</v>
      </c>
      <c r="E1554" s="23">
        <v>1550</v>
      </c>
      <c r="F1554" s="24" t="s">
        <v>8219</v>
      </c>
      <c r="G1554" s="9">
        <v>115</v>
      </c>
      <c r="H1554" s="9"/>
      <c r="I1554" s="9"/>
      <c r="K1554" s="9"/>
    </row>
    <row r="1555" spans="1:11" x14ac:dyDescent="0.35">
      <c r="A1555" s="23">
        <v>3030</v>
      </c>
      <c r="B1555" s="9">
        <v>41</v>
      </c>
      <c r="C1555" s="9">
        <v>41</v>
      </c>
      <c r="E1555" s="23">
        <v>1551</v>
      </c>
      <c r="F1555" s="24" t="s">
        <v>8219</v>
      </c>
      <c r="G1555" s="9">
        <v>115</v>
      </c>
      <c r="H1555" s="9"/>
      <c r="I1555" s="9"/>
      <c r="K1555" s="9"/>
    </row>
    <row r="1556" spans="1:11" x14ac:dyDescent="0.35">
      <c r="A1556" s="23">
        <v>3031</v>
      </c>
      <c r="B1556" s="9">
        <v>29</v>
      </c>
      <c r="C1556" s="9">
        <v>29</v>
      </c>
      <c r="E1556" s="23">
        <v>1552</v>
      </c>
      <c r="F1556" s="24" t="s">
        <v>8219</v>
      </c>
      <c r="G1556" s="9">
        <v>115</v>
      </c>
      <c r="H1556" s="9"/>
      <c r="I1556" s="9"/>
      <c r="K1556" s="9"/>
    </row>
    <row r="1557" spans="1:11" x14ac:dyDescent="0.35">
      <c r="A1557" s="23">
        <v>3032</v>
      </c>
      <c r="B1557" s="9">
        <v>25</v>
      </c>
      <c r="C1557" s="9">
        <v>25</v>
      </c>
      <c r="E1557" s="23">
        <v>1553</v>
      </c>
      <c r="F1557" s="24" t="s">
        <v>8219</v>
      </c>
      <c r="G1557" s="9">
        <v>115</v>
      </c>
      <c r="H1557" s="9"/>
      <c r="I1557" s="9"/>
      <c r="K1557" s="9"/>
    </row>
    <row r="1558" spans="1:11" x14ac:dyDescent="0.35">
      <c r="A1558" s="23">
        <v>3033</v>
      </c>
      <c r="B1558" s="9">
        <v>23</v>
      </c>
      <c r="C1558" s="9">
        <v>23</v>
      </c>
      <c r="E1558" s="23">
        <v>1554</v>
      </c>
      <c r="F1558" s="24" t="s">
        <v>8219</v>
      </c>
      <c r="G1558" s="9">
        <v>116</v>
      </c>
      <c r="H1558" s="9"/>
      <c r="I1558" s="9"/>
      <c r="K1558" s="9"/>
    </row>
    <row r="1559" spans="1:11" x14ac:dyDescent="0.35">
      <c r="A1559" s="23">
        <v>3034</v>
      </c>
      <c r="B1559" s="9">
        <v>1260</v>
      </c>
      <c r="C1559" s="9">
        <v>1260</v>
      </c>
      <c r="E1559" s="23">
        <v>1555</v>
      </c>
      <c r="F1559" s="24" t="s">
        <v>8219</v>
      </c>
      <c r="G1559" s="9">
        <v>116</v>
      </c>
      <c r="H1559" s="9"/>
      <c r="I1559" s="9"/>
      <c r="K1559" s="9"/>
    </row>
    <row r="1560" spans="1:11" x14ac:dyDescent="0.35">
      <c r="A1560" s="23">
        <v>3035</v>
      </c>
      <c r="B1560" s="9">
        <v>307</v>
      </c>
      <c r="C1560" s="9">
        <v>307</v>
      </c>
      <c r="E1560" s="23">
        <v>1556</v>
      </c>
      <c r="F1560" s="24" t="s">
        <v>8219</v>
      </c>
      <c r="G1560" s="9">
        <v>117</v>
      </c>
      <c r="H1560" s="9"/>
      <c r="I1560" s="9"/>
      <c r="K1560" s="9"/>
    </row>
    <row r="1561" spans="1:11" x14ac:dyDescent="0.35">
      <c r="A1561" s="23">
        <v>3036</v>
      </c>
      <c r="B1561" s="9">
        <v>329</v>
      </c>
      <c r="C1561" s="9">
        <v>329</v>
      </c>
      <c r="E1561" s="23">
        <v>1557</v>
      </c>
      <c r="F1561" s="24" t="s">
        <v>8219</v>
      </c>
      <c r="G1561" s="9">
        <v>117</v>
      </c>
      <c r="H1561" s="9"/>
      <c r="I1561" s="9"/>
      <c r="K1561" s="9"/>
    </row>
    <row r="1562" spans="1:11" x14ac:dyDescent="0.35">
      <c r="A1562" s="23">
        <v>3037</v>
      </c>
      <c r="B1562" s="9">
        <v>32</v>
      </c>
      <c r="C1562" s="9">
        <v>32</v>
      </c>
      <c r="E1562" s="23">
        <v>1558</v>
      </c>
      <c r="F1562" s="24" t="s">
        <v>8219</v>
      </c>
      <c r="G1562" s="9">
        <v>117</v>
      </c>
      <c r="H1562" s="9"/>
      <c r="I1562" s="9"/>
      <c r="K1562" s="9"/>
    </row>
    <row r="1563" spans="1:11" x14ac:dyDescent="0.35">
      <c r="A1563" s="23">
        <v>3038</v>
      </c>
      <c r="B1563" s="9">
        <v>27</v>
      </c>
      <c r="C1563" s="9">
        <v>27</v>
      </c>
      <c r="E1563" s="23">
        <v>1559</v>
      </c>
      <c r="F1563" s="24" t="s">
        <v>8219</v>
      </c>
      <c r="G1563" s="9">
        <v>117</v>
      </c>
      <c r="H1563" s="9"/>
      <c r="I1563" s="9"/>
      <c r="K1563" s="9"/>
    </row>
    <row r="1564" spans="1:11" x14ac:dyDescent="0.35">
      <c r="A1564" s="23">
        <v>3039</v>
      </c>
      <c r="B1564" s="9">
        <v>236</v>
      </c>
      <c r="C1564" s="9">
        <v>236</v>
      </c>
      <c r="E1564" s="23">
        <v>1560</v>
      </c>
      <c r="F1564" s="24" t="s">
        <v>8219</v>
      </c>
      <c r="G1564" s="9">
        <v>118</v>
      </c>
      <c r="H1564" s="9"/>
      <c r="I1564" s="9"/>
      <c r="K1564" s="9"/>
    </row>
    <row r="1565" spans="1:11" x14ac:dyDescent="0.35">
      <c r="A1565" s="23">
        <v>3040</v>
      </c>
      <c r="B1565" s="9">
        <v>42</v>
      </c>
      <c r="C1565" s="9">
        <v>42</v>
      </c>
      <c r="E1565" s="23">
        <v>1561</v>
      </c>
      <c r="F1565" s="24" t="s">
        <v>8219</v>
      </c>
      <c r="G1565" s="9">
        <v>118</v>
      </c>
      <c r="H1565" s="9"/>
      <c r="I1565" s="9"/>
      <c r="K1565" s="9"/>
    </row>
    <row r="1566" spans="1:11" x14ac:dyDescent="0.35">
      <c r="A1566" s="23">
        <v>3041</v>
      </c>
      <c r="B1566" s="9">
        <v>95</v>
      </c>
      <c r="C1566" s="9">
        <v>95</v>
      </c>
      <c r="E1566" s="23">
        <v>1562</v>
      </c>
      <c r="F1566" s="24" t="s">
        <v>8219</v>
      </c>
      <c r="G1566" s="9">
        <v>118</v>
      </c>
      <c r="H1566" s="9"/>
      <c r="I1566" s="9"/>
      <c r="K1566" s="9"/>
    </row>
    <row r="1567" spans="1:11" x14ac:dyDescent="0.35">
      <c r="A1567" s="23">
        <v>3042</v>
      </c>
      <c r="B1567" s="9">
        <v>37</v>
      </c>
      <c r="C1567" s="9">
        <v>37</v>
      </c>
      <c r="E1567" s="23">
        <v>1563</v>
      </c>
      <c r="F1567" s="24" t="s">
        <v>8219</v>
      </c>
      <c r="G1567" s="9">
        <v>119</v>
      </c>
      <c r="H1567" s="9"/>
      <c r="I1567" s="9"/>
      <c r="K1567" s="9"/>
    </row>
    <row r="1568" spans="1:11" x14ac:dyDescent="0.35">
      <c r="A1568" s="23">
        <v>3043</v>
      </c>
      <c r="B1568" s="9">
        <v>128</v>
      </c>
      <c r="C1568" s="9">
        <v>128</v>
      </c>
      <c r="E1568" s="23">
        <v>1564</v>
      </c>
      <c r="F1568" s="24" t="s">
        <v>8219</v>
      </c>
      <c r="G1568" s="9">
        <v>119</v>
      </c>
      <c r="H1568" s="9"/>
      <c r="I1568" s="9"/>
      <c r="K1568" s="9"/>
    </row>
    <row r="1569" spans="1:11" x14ac:dyDescent="0.35">
      <c r="A1569" s="23">
        <v>3044</v>
      </c>
      <c r="B1569" s="9">
        <v>156</v>
      </c>
      <c r="C1569" s="9">
        <v>156</v>
      </c>
      <c r="E1569" s="23">
        <v>1565</v>
      </c>
      <c r="F1569" s="24" t="s">
        <v>8219</v>
      </c>
      <c r="G1569" s="9">
        <v>119</v>
      </c>
      <c r="H1569" s="9"/>
      <c r="I1569" s="9"/>
      <c r="K1569" s="9"/>
    </row>
    <row r="1570" spans="1:11" x14ac:dyDescent="0.35">
      <c r="A1570" s="23">
        <v>3045</v>
      </c>
      <c r="B1570" s="9">
        <v>64</v>
      </c>
      <c r="C1570" s="9">
        <v>64</v>
      </c>
      <c r="E1570" s="23">
        <v>1566</v>
      </c>
      <c r="F1570" s="24" t="s">
        <v>8219</v>
      </c>
      <c r="G1570" s="9">
        <v>119</v>
      </c>
      <c r="H1570" s="9"/>
      <c r="I1570" s="9"/>
      <c r="K1570" s="9"/>
    </row>
    <row r="1571" spans="1:11" x14ac:dyDescent="0.35">
      <c r="A1571" s="23">
        <v>3046</v>
      </c>
      <c r="B1571" s="9">
        <v>58</v>
      </c>
      <c r="C1571" s="9">
        <v>58</v>
      </c>
      <c r="E1571" s="23">
        <v>1567</v>
      </c>
      <c r="F1571" s="24" t="s">
        <v>8219</v>
      </c>
      <c r="G1571" s="9">
        <v>119</v>
      </c>
      <c r="H1571" s="9"/>
      <c r="I1571" s="9"/>
      <c r="K1571" s="9"/>
    </row>
    <row r="1572" spans="1:11" x14ac:dyDescent="0.35">
      <c r="A1572" s="23">
        <v>3047</v>
      </c>
      <c r="B1572" s="9">
        <v>20</v>
      </c>
      <c r="C1572" s="9">
        <v>20</v>
      </c>
      <c r="E1572" s="23">
        <v>1568</v>
      </c>
      <c r="F1572" s="24" t="s">
        <v>8219</v>
      </c>
      <c r="G1572" s="9">
        <v>119</v>
      </c>
      <c r="H1572" s="9"/>
      <c r="I1572" s="9"/>
      <c r="K1572" s="9"/>
    </row>
    <row r="1573" spans="1:11" x14ac:dyDescent="0.35">
      <c r="A1573" s="23">
        <v>3048</v>
      </c>
      <c r="B1573" s="9">
        <v>47</v>
      </c>
      <c r="C1573" s="9">
        <v>47</v>
      </c>
      <c r="E1573" s="23">
        <v>1569</v>
      </c>
      <c r="F1573" s="24" t="s">
        <v>8219</v>
      </c>
      <c r="G1573" s="9">
        <v>120</v>
      </c>
      <c r="H1573" s="9"/>
      <c r="I1573" s="9"/>
      <c r="K1573" s="9"/>
    </row>
    <row r="1574" spans="1:11" x14ac:dyDescent="0.35">
      <c r="A1574" s="23">
        <v>3049</v>
      </c>
      <c r="B1574" s="9">
        <v>54</v>
      </c>
      <c r="C1574" s="9">
        <v>54</v>
      </c>
      <c r="E1574" s="23">
        <v>1570</v>
      </c>
      <c r="F1574" s="24" t="s">
        <v>8219</v>
      </c>
      <c r="G1574" s="9">
        <v>120</v>
      </c>
      <c r="H1574" s="9"/>
      <c r="I1574" s="9"/>
      <c r="K1574" s="9"/>
    </row>
    <row r="1575" spans="1:11" x14ac:dyDescent="0.35">
      <c r="A1575" s="23">
        <v>3050</v>
      </c>
      <c r="B1575" s="9">
        <v>9</v>
      </c>
      <c r="C1575" s="9">
        <v>9</v>
      </c>
      <c r="E1575" s="23">
        <v>1571</v>
      </c>
      <c r="F1575" s="24" t="s">
        <v>8219</v>
      </c>
      <c r="G1575" s="9">
        <v>120</v>
      </c>
      <c r="H1575" s="9"/>
      <c r="I1575" s="9"/>
      <c r="K1575" s="9"/>
    </row>
    <row r="1576" spans="1:11" x14ac:dyDescent="0.35">
      <c r="A1576" s="23">
        <v>3147</v>
      </c>
      <c r="B1576" s="9">
        <v>213</v>
      </c>
      <c r="C1576" s="9">
        <v>213</v>
      </c>
      <c r="E1576" s="23">
        <v>1572</v>
      </c>
      <c r="F1576" s="24" t="s">
        <v>8219</v>
      </c>
      <c r="G1576" s="9">
        <v>120</v>
      </c>
      <c r="H1576" s="9"/>
      <c r="I1576" s="9"/>
      <c r="K1576" s="9"/>
    </row>
    <row r="1577" spans="1:11" x14ac:dyDescent="0.35">
      <c r="A1577" s="23">
        <v>3148</v>
      </c>
      <c r="B1577" s="9">
        <v>57</v>
      </c>
      <c r="C1577" s="9">
        <v>57</v>
      </c>
      <c r="E1577" s="23">
        <v>1573</v>
      </c>
      <c r="F1577" s="24" t="s">
        <v>8219</v>
      </c>
      <c r="G1577" s="9">
        <v>120</v>
      </c>
      <c r="H1577" s="9"/>
      <c r="I1577" s="9"/>
      <c r="K1577" s="9"/>
    </row>
    <row r="1578" spans="1:11" x14ac:dyDescent="0.35">
      <c r="A1578" s="23">
        <v>3149</v>
      </c>
      <c r="B1578" s="9">
        <v>25</v>
      </c>
      <c r="C1578" s="9">
        <v>25</v>
      </c>
      <c r="E1578" s="23">
        <v>1574</v>
      </c>
      <c r="F1578" s="24" t="s">
        <v>8219</v>
      </c>
      <c r="G1578" s="9">
        <v>120</v>
      </c>
      <c r="H1578" s="9"/>
      <c r="I1578" s="9"/>
      <c r="K1578" s="9"/>
    </row>
    <row r="1579" spans="1:11" x14ac:dyDescent="0.35">
      <c r="A1579" s="23">
        <v>3150</v>
      </c>
      <c r="B1579" s="9">
        <v>104</v>
      </c>
      <c r="C1579" s="9">
        <v>104</v>
      </c>
      <c r="E1579" s="23">
        <v>1575</v>
      </c>
      <c r="F1579" s="24" t="s">
        <v>8219</v>
      </c>
      <c r="G1579" s="9">
        <v>120</v>
      </c>
      <c r="H1579" s="9"/>
      <c r="I1579" s="9"/>
      <c r="K1579" s="9"/>
    </row>
    <row r="1580" spans="1:11" x14ac:dyDescent="0.35">
      <c r="A1580" s="23">
        <v>3151</v>
      </c>
      <c r="B1580" s="9">
        <v>34</v>
      </c>
      <c r="C1580" s="9">
        <v>34</v>
      </c>
      <c r="E1580" s="23">
        <v>1576</v>
      </c>
      <c r="F1580" s="24" t="s">
        <v>8219</v>
      </c>
      <c r="G1580" s="9">
        <v>120</v>
      </c>
      <c r="H1580" s="9"/>
      <c r="I1580" s="9"/>
      <c r="K1580" s="9"/>
    </row>
    <row r="1581" spans="1:11" x14ac:dyDescent="0.35">
      <c r="A1581" s="23">
        <v>3152</v>
      </c>
      <c r="B1581" s="9">
        <v>67</v>
      </c>
      <c r="C1581" s="9">
        <v>67</v>
      </c>
      <c r="E1581" s="23">
        <v>1577</v>
      </c>
      <c r="F1581" s="24" t="s">
        <v>8219</v>
      </c>
      <c r="G1581" s="9">
        <v>120</v>
      </c>
      <c r="H1581" s="9"/>
      <c r="I1581" s="9"/>
      <c r="K1581" s="9"/>
    </row>
    <row r="1582" spans="1:11" x14ac:dyDescent="0.35">
      <c r="A1582" s="23">
        <v>3153</v>
      </c>
      <c r="B1582" s="9">
        <v>241</v>
      </c>
      <c r="C1582" s="9">
        <v>241</v>
      </c>
      <c r="E1582" s="23">
        <v>1578</v>
      </c>
      <c r="F1582" s="24" t="s">
        <v>8219</v>
      </c>
      <c r="G1582" s="9">
        <v>121</v>
      </c>
      <c r="H1582" s="9"/>
      <c r="I1582" s="9"/>
      <c r="K1582" s="9"/>
    </row>
    <row r="1583" spans="1:11" x14ac:dyDescent="0.35">
      <c r="A1583" s="23">
        <v>3154</v>
      </c>
      <c r="B1583" s="9">
        <v>123</v>
      </c>
      <c r="C1583" s="9">
        <v>123</v>
      </c>
      <c r="E1583" s="23">
        <v>1579</v>
      </c>
      <c r="F1583" s="24" t="s">
        <v>8219</v>
      </c>
      <c r="G1583" s="9">
        <v>121</v>
      </c>
      <c r="H1583" s="9"/>
      <c r="I1583" s="9"/>
      <c r="K1583" s="9"/>
    </row>
    <row r="1584" spans="1:11" x14ac:dyDescent="0.35">
      <c r="A1584" s="23">
        <v>3155</v>
      </c>
      <c r="B1584" s="9">
        <v>302</v>
      </c>
      <c r="C1584" s="9">
        <v>302</v>
      </c>
      <c r="E1584" s="23">
        <v>1580</v>
      </c>
      <c r="F1584" s="24" t="s">
        <v>8219</v>
      </c>
      <c r="G1584" s="9">
        <v>122</v>
      </c>
      <c r="H1584" s="9"/>
      <c r="I1584" s="9"/>
      <c r="K1584" s="9"/>
    </row>
    <row r="1585" spans="1:11" x14ac:dyDescent="0.35">
      <c r="A1585" s="23">
        <v>3156</v>
      </c>
      <c r="B1585" s="9">
        <v>89</v>
      </c>
      <c r="C1585" s="9">
        <v>89</v>
      </c>
      <c r="E1585" s="23">
        <v>1581</v>
      </c>
      <c r="F1585" s="24" t="s">
        <v>8219</v>
      </c>
      <c r="G1585" s="9">
        <v>122</v>
      </c>
      <c r="H1585" s="9"/>
      <c r="I1585" s="9"/>
      <c r="K1585" s="9"/>
    </row>
    <row r="1586" spans="1:11" x14ac:dyDescent="0.35">
      <c r="A1586" s="23">
        <v>3157</v>
      </c>
      <c r="B1586" s="9">
        <v>41</v>
      </c>
      <c r="C1586" s="9">
        <v>41</v>
      </c>
      <c r="E1586" s="23">
        <v>1582</v>
      </c>
      <c r="F1586" s="24" t="s">
        <v>8219</v>
      </c>
      <c r="G1586" s="9">
        <v>122</v>
      </c>
      <c r="H1586" s="9"/>
      <c r="I1586" s="9"/>
      <c r="K1586" s="9"/>
    </row>
    <row r="1587" spans="1:11" x14ac:dyDescent="0.35">
      <c r="A1587" s="23">
        <v>3158</v>
      </c>
      <c r="B1587" s="9">
        <v>69</v>
      </c>
      <c r="C1587" s="9">
        <v>69</v>
      </c>
      <c r="E1587" s="23">
        <v>1583</v>
      </c>
      <c r="F1587" s="24" t="s">
        <v>8219</v>
      </c>
      <c r="G1587" s="9">
        <v>123</v>
      </c>
      <c r="H1587" s="9"/>
      <c r="I1587" s="9"/>
      <c r="K1587" s="9"/>
    </row>
    <row r="1588" spans="1:11" x14ac:dyDescent="0.35">
      <c r="A1588" s="23">
        <v>3159</v>
      </c>
      <c r="B1588" s="9">
        <v>52</v>
      </c>
      <c r="C1588" s="9">
        <v>52</v>
      </c>
      <c r="E1588" s="23">
        <v>1584</v>
      </c>
      <c r="F1588" s="24" t="s">
        <v>8219</v>
      </c>
      <c r="G1588" s="9">
        <v>123</v>
      </c>
      <c r="H1588" s="9"/>
      <c r="I1588" s="9"/>
      <c r="K1588" s="9"/>
    </row>
    <row r="1589" spans="1:11" x14ac:dyDescent="0.35">
      <c r="A1589" s="23">
        <v>3160</v>
      </c>
      <c r="B1589" s="9">
        <v>57</v>
      </c>
      <c r="C1589" s="9">
        <v>57</v>
      </c>
      <c r="E1589" s="23">
        <v>1585</v>
      </c>
      <c r="F1589" s="24" t="s">
        <v>8219</v>
      </c>
      <c r="G1589" s="9">
        <v>123</v>
      </c>
      <c r="H1589" s="9"/>
      <c r="I1589" s="9"/>
      <c r="K1589" s="9"/>
    </row>
    <row r="1590" spans="1:11" x14ac:dyDescent="0.35">
      <c r="A1590" s="23">
        <v>3161</v>
      </c>
      <c r="B1590" s="9">
        <v>74</v>
      </c>
      <c r="C1590" s="9">
        <v>74</v>
      </c>
      <c r="E1590" s="23">
        <v>1586</v>
      </c>
      <c r="F1590" s="24" t="s">
        <v>8219</v>
      </c>
      <c r="G1590" s="9">
        <v>123</v>
      </c>
      <c r="H1590" s="9"/>
      <c r="I1590" s="9"/>
      <c r="K1590" s="9"/>
    </row>
    <row r="1591" spans="1:11" x14ac:dyDescent="0.35">
      <c r="A1591" s="23">
        <v>3162</v>
      </c>
      <c r="B1591" s="9">
        <v>63</v>
      </c>
      <c r="C1591" s="9">
        <v>63</v>
      </c>
      <c r="E1591" s="23">
        <v>1587</v>
      </c>
      <c r="F1591" s="24" t="s">
        <v>8219</v>
      </c>
      <c r="G1591" s="9">
        <v>124</v>
      </c>
      <c r="H1591" s="9"/>
      <c r="I1591" s="9"/>
      <c r="K1591" s="9"/>
    </row>
    <row r="1592" spans="1:11" x14ac:dyDescent="0.35">
      <c r="A1592" s="23">
        <v>3163</v>
      </c>
      <c r="B1592" s="9">
        <v>72</v>
      </c>
      <c r="C1592" s="9">
        <v>72</v>
      </c>
      <c r="E1592" s="23">
        <v>1588</v>
      </c>
      <c r="F1592" s="24" t="s">
        <v>8219</v>
      </c>
      <c r="G1592" s="9">
        <v>125</v>
      </c>
      <c r="H1592" s="9"/>
      <c r="I1592" s="9"/>
      <c r="K1592" s="9"/>
    </row>
    <row r="1593" spans="1:11" x14ac:dyDescent="0.35">
      <c r="A1593" s="23">
        <v>3164</v>
      </c>
      <c r="B1593" s="9">
        <v>71</v>
      </c>
      <c r="C1593" s="9">
        <v>71</v>
      </c>
      <c r="E1593" s="23">
        <v>1589</v>
      </c>
      <c r="F1593" s="24" t="s">
        <v>8219</v>
      </c>
      <c r="G1593" s="9">
        <v>125</v>
      </c>
      <c r="H1593" s="9"/>
      <c r="I1593" s="9"/>
      <c r="K1593" s="9"/>
    </row>
    <row r="1594" spans="1:11" x14ac:dyDescent="0.35">
      <c r="A1594" s="23">
        <v>3165</v>
      </c>
      <c r="B1594" s="9">
        <v>21</v>
      </c>
      <c r="C1594" s="9">
        <v>21</v>
      </c>
      <c r="E1594" s="23">
        <v>1590</v>
      </c>
      <c r="F1594" s="24" t="s">
        <v>8219</v>
      </c>
      <c r="G1594" s="9">
        <v>125</v>
      </c>
      <c r="H1594" s="9"/>
      <c r="I1594" s="9"/>
      <c r="K1594" s="9"/>
    </row>
    <row r="1595" spans="1:11" x14ac:dyDescent="0.35">
      <c r="A1595" s="23">
        <v>3166</v>
      </c>
      <c r="B1595" s="9">
        <v>930</v>
      </c>
      <c r="C1595" s="9">
        <v>930</v>
      </c>
      <c r="E1595" s="23">
        <v>1591</v>
      </c>
      <c r="F1595" s="24" t="s">
        <v>8219</v>
      </c>
      <c r="G1595" s="9">
        <v>126</v>
      </c>
      <c r="H1595" s="9"/>
      <c r="I1595" s="9"/>
      <c r="K1595" s="9"/>
    </row>
    <row r="1596" spans="1:11" x14ac:dyDescent="0.35">
      <c r="A1596" s="23">
        <v>3167</v>
      </c>
      <c r="B1596" s="9">
        <v>55</v>
      </c>
      <c r="C1596" s="9">
        <v>55</v>
      </c>
      <c r="E1596" s="23">
        <v>1592</v>
      </c>
      <c r="F1596" s="24" t="s">
        <v>8219</v>
      </c>
      <c r="G1596" s="9">
        <v>126</v>
      </c>
      <c r="H1596" s="9"/>
      <c r="I1596" s="9"/>
      <c r="K1596" s="9"/>
    </row>
    <row r="1597" spans="1:11" x14ac:dyDescent="0.35">
      <c r="A1597" s="23">
        <v>3168</v>
      </c>
      <c r="B1597" s="9">
        <v>61</v>
      </c>
      <c r="C1597" s="9">
        <v>61</v>
      </c>
      <c r="E1597" s="23">
        <v>1593</v>
      </c>
      <c r="F1597" s="24" t="s">
        <v>8219</v>
      </c>
      <c r="G1597" s="9">
        <v>126</v>
      </c>
      <c r="H1597" s="9"/>
      <c r="I1597" s="9"/>
      <c r="K1597" s="9"/>
    </row>
    <row r="1598" spans="1:11" x14ac:dyDescent="0.35">
      <c r="A1598" s="23">
        <v>3169</v>
      </c>
      <c r="B1598" s="9">
        <v>82</v>
      </c>
      <c r="C1598" s="9">
        <v>82</v>
      </c>
      <c r="E1598" s="23">
        <v>1594</v>
      </c>
      <c r="F1598" s="24" t="s">
        <v>8219</v>
      </c>
      <c r="G1598" s="9">
        <v>127</v>
      </c>
      <c r="H1598" s="9"/>
      <c r="I1598" s="9"/>
      <c r="K1598" s="9"/>
    </row>
    <row r="1599" spans="1:11" x14ac:dyDescent="0.35">
      <c r="A1599" s="23">
        <v>3170</v>
      </c>
      <c r="B1599" s="9">
        <v>71</v>
      </c>
      <c r="C1599" s="9">
        <v>71</v>
      </c>
      <c r="E1599" s="23">
        <v>1595</v>
      </c>
      <c r="F1599" s="24" t="s">
        <v>8219</v>
      </c>
      <c r="G1599" s="9">
        <v>128</v>
      </c>
      <c r="H1599" s="9"/>
      <c r="I1599" s="9"/>
      <c r="K1599" s="9"/>
    </row>
    <row r="1600" spans="1:11" x14ac:dyDescent="0.35">
      <c r="A1600" s="23">
        <v>3171</v>
      </c>
      <c r="B1600" s="9">
        <v>117</v>
      </c>
      <c r="C1600" s="9">
        <v>117</v>
      </c>
      <c r="E1600" s="23">
        <v>1596</v>
      </c>
      <c r="F1600" s="24" t="s">
        <v>8219</v>
      </c>
      <c r="G1600" s="9">
        <v>128</v>
      </c>
      <c r="H1600" s="9"/>
      <c r="I1600" s="9"/>
      <c r="K1600" s="9"/>
    </row>
    <row r="1601" spans="1:11" x14ac:dyDescent="0.35">
      <c r="A1601" s="23">
        <v>3172</v>
      </c>
      <c r="B1601" s="9">
        <v>29</v>
      </c>
      <c r="C1601" s="9">
        <v>29</v>
      </c>
      <c r="E1601" s="23">
        <v>1597</v>
      </c>
      <c r="F1601" s="24" t="s">
        <v>8219</v>
      </c>
      <c r="G1601" s="9">
        <v>128</v>
      </c>
      <c r="H1601" s="9"/>
      <c r="I1601" s="9"/>
      <c r="K1601" s="9"/>
    </row>
    <row r="1602" spans="1:11" x14ac:dyDescent="0.35">
      <c r="A1602" s="23">
        <v>3173</v>
      </c>
      <c r="B1602" s="9">
        <v>74</v>
      </c>
      <c r="C1602" s="9">
        <v>74</v>
      </c>
      <c r="E1602" s="23">
        <v>1598</v>
      </c>
      <c r="F1602" s="24" t="s">
        <v>8219</v>
      </c>
      <c r="G1602" s="9">
        <v>128</v>
      </c>
      <c r="H1602" s="9"/>
      <c r="I1602" s="9"/>
      <c r="K1602" s="9"/>
    </row>
    <row r="1603" spans="1:11" x14ac:dyDescent="0.35">
      <c r="A1603" s="23">
        <v>3174</v>
      </c>
      <c r="B1603" s="9">
        <v>23</v>
      </c>
      <c r="C1603" s="9">
        <v>23</v>
      </c>
      <c r="E1603" s="23">
        <v>1599</v>
      </c>
      <c r="F1603" s="24" t="s">
        <v>8219</v>
      </c>
      <c r="G1603" s="9">
        <v>128</v>
      </c>
      <c r="H1603" s="9"/>
      <c r="I1603" s="9"/>
      <c r="K1603" s="9"/>
    </row>
    <row r="1604" spans="1:11" x14ac:dyDescent="0.35">
      <c r="A1604" s="23">
        <v>3175</v>
      </c>
      <c r="B1604" s="9">
        <v>60</v>
      </c>
      <c r="C1604" s="9">
        <v>60</v>
      </c>
      <c r="E1604" s="23">
        <v>1600</v>
      </c>
      <c r="F1604" s="24" t="s">
        <v>8219</v>
      </c>
      <c r="G1604" s="9">
        <v>128</v>
      </c>
      <c r="H1604" s="9"/>
      <c r="I1604" s="9"/>
      <c r="K1604" s="9"/>
    </row>
    <row r="1605" spans="1:11" x14ac:dyDescent="0.35">
      <c r="A1605" s="23">
        <v>3176</v>
      </c>
      <c r="B1605" s="9">
        <v>55</v>
      </c>
      <c r="C1605" s="9">
        <v>55</v>
      </c>
      <c r="E1605" s="23">
        <v>1601</v>
      </c>
      <c r="F1605" s="24" t="s">
        <v>8219</v>
      </c>
      <c r="G1605" s="9">
        <v>128</v>
      </c>
      <c r="H1605" s="9"/>
      <c r="I1605" s="9"/>
      <c r="K1605" s="9"/>
    </row>
    <row r="1606" spans="1:11" x14ac:dyDescent="0.35">
      <c r="A1606" s="23">
        <v>3177</v>
      </c>
      <c r="B1606" s="9">
        <v>51</v>
      </c>
      <c r="C1606" s="9">
        <v>51</v>
      </c>
      <c r="E1606" s="23">
        <v>1602</v>
      </c>
      <c r="F1606" s="24" t="s">
        <v>8219</v>
      </c>
      <c r="G1606" s="9">
        <v>129</v>
      </c>
      <c r="H1606" s="9"/>
      <c r="I1606" s="9"/>
      <c r="K1606" s="9"/>
    </row>
    <row r="1607" spans="1:11" x14ac:dyDescent="0.35">
      <c r="A1607" s="23">
        <v>3178</v>
      </c>
      <c r="B1607" s="9">
        <v>78</v>
      </c>
      <c r="C1607" s="9">
        <v>78</v>
      </c>
      <c r="E1607" s="23">
        <v>1603</v>
      </c>
      <c r="F1607" s="24" t="s">
        <v>8219</v>
      </c>
      <c r="G1607" s="9">
        <v>130</v>
      </c>
      <c r="H1607" s="9"/>
      <c r="I1607" s="9"/>
      <c r="K1607" s="9"/>
    </row>
    <row r="1608" spans="1:11" x14ac:dyDescent="0.35">
      <c r="A1608" s="23">
        <v>3179</v>
      </c>
      <c r="B1608" s="9">
        <v>62</v>
      </c>
      <c r="C1608" s="9">
        <v>62</v>
      </c>
      <c r="E1608" s="23">
        <v>1604</v>
      </c>
      <c r="F1608" s="24" t="s">
        <v>8219</v>
      </c>
      <c r="G1608" s="9">
        <v>130</v>
      </c>
      <c r="H1608" s="9"/>
      <c r="I1608" s="9"/>
      <c r="K1608" s="9"/>
    </row>
    <row r="1609" spans="1:11" x14ac:dyDescent="0.35">
      <c r="A1609" s="23">
        <v>3180</v>
      </c>
      <c r="B1609" s="9">
        <v>45</v>
      </c>
      <c r="C1609" s="9">
        <v>45</v>
      </c>
      <c r="E1609" s="23">
        <v>1605</v>
      </c>
      <c r="F1609" s="24" t="s">
        <v>8219</v>
      </c>
      <c r="G1609" s="9">
        <v>130</v>
      </c>
      <c r="H1609" s="9"/>
      <c r="I1609" s="9"/>
      <c r="K1609" s="9"/>
    </row>
    <row r="1610" spans="1:11" x14ac:dyDescent="0.35">
      <c r="A1610" s="23">
        <v>3181</v>
      </c>
      <c r="B1610" s="9">
        <v>15</v>
      </c>
      <c r="C1610" s="9">
        <v>15</v>
      </c>
      <c r="E1610" s="23">
        <v>1606</v>
      </c>
      <c r="F1610" s="24" t="s">
        <v>8219</v>
      </c>
      <c r="G1610" s="9">
        <v>130</v>
      </c>
      <c r="H1610" s="9"/>
      <c r="I1610" s="9"/>
      <c r="K1610" s="9"/>
    </row>
    <row r="1611" spans="1:11" x14ac:dyDescent="0.35">
      <c r="A1611" s="23">
        <v>3182</v>
      </c>
      <c r="B1611" s="9">
        <v>151</v>
      </c>
      <c r="C1611" s="9">
        <v>151</v>
      </c>
      <c r="E1611" s="23">
        <v>1607</v>
      </c>
      <c r="F1611" s="24" t="s">
        <v>8219</v>
      </c>
      <c r="G1611" s="9">
        <v>130</v>
      </c>
      <c r="H1611" s="9"/>
      <c r="I1611" s="9"/>
      <c r="K1611" s="9"/>
    </row>
    <row r="1612" spans="1:11" x14ac:dyDescent="0.35">
      <c r="A1612" s="23">
        <v>3183</v>
      </c>
      <c r="B1612" s="9">
        <v>68</v>
      </c>
      <c r="C1612" s="9">
        <v>68</v>
      </c>
      <c r="E1612" s="23">
        <v>1608</v>
      </c>
      <c r="F1612" s="24" t="s">
        <v>8219</v>
      </c>
      <c r="G1612" s="9">
        <v>131</v>
      </c>
      <c r="H1612" s="9"/>
      <c r="I1612" s="9"/>
      <c r="K1612" s="9"/>
    </row>
    <row r="1613" spans="1:11" x14ac:dyDescent="0.35">
      <c r="A1613" s="23">
        <v>3184</v>
      </c>
      <c r="B1613" s="9">
        <v>46</v>
      </c>
      <c r="C1613" s="9">
        <v>46</v>
      </c>
      <c r="E1613" s="23">
        <v>1609</v>
      </c>
      <c r="F1613" s="24" t="s">
        <v>8219</v>
      </c>
      <c r="G1613" s="9">
        <v>131</v>
      </c>
      <c r="H1613" s="9"/>
      <c r="I1613" s="9"/>
      <c r="K1613" s="9"/>
    </row>
    <row r="1614" spans="1:11" x14ac:dyDescent="0.35">
      <c r="A1614" s="23">
        <v>3185</v>
      </c>
      <c r="B1614" s="9">
        <v>24</v>
      </c>
      <c r="C1614" s="9">
        <v>24</v>
      </c>
      <c r="E1614" s="23">
        <v>1610</v>
      </c>
      <c r="F1614" s="24" t="s">
        <v>8219</v>
      </c>
      <c r="G1614" s="9">
        <v>131</v>
      </c>
      <c r="H1614" s="9"/>
      <c r="I1614" s="9"/>
      <c r="K1614" s="9"/>
    </row>
    <row r="1615" spans="1:11" x14ac:dyDescent="0.35">
      <c r="A1615" s="23">
        <v>3186</v>
      </c>
      <c r="B1615" s="9">
        <v>70</v>
      </c>
      <c r="C1615" s="9">
        <v>70</v>
      </c>
      <c r="E1615" s="23">
        <v>1611</v>
      </c>
      <c r="F1615" s="24" t="s">
        <v>8219</v>
      </c>
      <c r="G1615" s="9">
        <v>131</v>
      </c>
      <c r="H1615" s="9"/>
      <c r="I1615" s="9"/>
      <c r="K1615" s="9"/>
    </row>
    <row r="1616" spans="1:11" x14ac:dyDescent="0.35">
      <c r="A1616" s="23">
        <v>3187</v>
      </c>
      <c r="B1616" s="9">
        <v>244</v>
      </c>
      <c r="C1616" s="9">
        <v>244</v>
      </c>
      <c r="E1616" s="23">
        <v>1612</v>
      </c>
      <c r="F1616" s="24" t="s">
        <v>8219</v>
      </c>
      <c r="G1616" s="9">
        <v>132</v>
      </c>
      <c r="H1616" s="9"/>
      <c r="I1616" s="9"/>
      <c r="K1616" s="9"/>
    </row>
    <row r="1617" spans="1:11" x14ac:dyDescent="0.35">
      <c r="A1617" s="23">
        <v>3208</v>
      </c>
      <c r="B1617" s="9">
        <v>82</v>
      </c>
      <c r="C1617" s="9">
        <v>82</v>
      </c>
      <c r="E1617" s="23">
        <v>1613</v>
      </c>
      <c r="F1617" s="24" t="s">
        <v>8219</v>
      </c>
      <c r="G1617" s="9">
        <v>132</v>
      </c>
      <c r="H1617" s="9"/>
      <c r="I1617" s="9"/>
      <c r="K1617" s="9"/>
    </row>
    <row r="1618" spans="1:11" x14ac:dyDescent="0.35">
      <c r="A1618" s="23">
        <v>3209</v>
      </c>
      <c r="B1618" s="9">
        <v>226</v>
      </c>
      <c r="C1618" s="9">
        <v>226</v>
      </c>
      <c r="E1618" s="23">
        <v>1614</v>
      </c>
      <c r="F1618" s="24" t="s">
        <v>8219</v>
      </c>
      <c r="G1618" s="9">
        <v>133</v>
      </c>
      <c r="H1618" s="9"/>
      <c r="I1618" s="9"/>
      <c r="K1618" s="9"/>
    </row>
    <row r="1619" spans="1:11" x14ac:dyDescent="0.35">
      <c r="A1619" s="23">
        <v>3210</v>
      </c>
      <c r="B1619" s="9">
        <v>60</v>
      </c>
      <c r="C1619" s="9">
        <v>60</v>
      </c>
      <c r="E1619" s="23">
        <v>1615</v>
      </c>
      <c r="F1619" s="24" t="s">
        <v>8219</v>
      </c>
      <c r="G1619" s="9">
        <v>133</v>
      </c>
      <c r="H1619" s="9"/>
      <c r="I1619" s="9"/>
      <c r="K1619" s="9"/>
    </row>
    <row r="1620" spans="1:11" x14ac:dyDescent="0.35">
      <c r="A1620" s="23">
        <v>3211</v>
      </c>
      <c r="B1620" s="9">
        <v>322</v>
      </c>
      <c r="C1620" s="9">
        <v>322</v>
      </c>
      <c r="E1620" s="23">
        <v>1616</v>
      </c>
      <c r="F1620" s="24" t="s">
        <v>8219</v>
      </c>
      <c r="G1620" s="9">
        <v>133</v>
      </c>
      <c r="H1620" s="9"/>
      <c r="I1620" s="9"/>
      <c r="K1620" s="9"/>
    </row>
    <row r="1621" spans="1:11" x14ac:dyDescent="0.35">
      <c r="A1621" s="23">
        <v>3212</v>
      </c>
      <c r="B1621" s="9">
        <v>94</v>
      </c>
      <c r="C1621" s="9">
        <v>94</v>
      </c>
      <c r="E1621" s="23">
        <v>1617</v>
      </c>
      <c r="F1621" s="24" t="s">
        <v>8219</v>
      </c>
      <c r="G1621" s="9">
        <v>133</v>
      </c>
      <c r="H1621" s="9"/>
      <c r="I1621" s="9"/>
      <c r="K1621" s="9"/>
    </row>
    <row r="1622" spans="1:11" x14ac:dyDescent="0.35">
      <c r="A1622" s="23">
        <v>3213</v>
      </c>
      <c r="B1622" s="9">
        <v>47</v>
      </c>
      <c r="C1622" s="9">
        <v>47</v>
      </c>
      <c r="E1622" s="23">
        <v>1618</v>
      </c>
      <c r="F1622" s="24" t="s">
        <v>8219</v>
      </c>
      <c r="G1622" s="9">
        <v>133</v>
      </c>
      <c r="H1622" s="9"/>
      <c r="I1622" s="9"/>
      <c r="K1622" s="9"/>
    </row>
    <row r="1623" spans="1:11" x14ac:dyDescent="0.35">
      <c r="A1623" s="23">
        <v>3214</v>
      </c>
      <c r="B1623" s="9">
        <v>115</v>
      </c>
      <c r="C1623" s="9">
        <v>115</v>
      </c>
      <c r="E1623" s="23">
        <v>1619</v>
      </c>
      <c r="F1623" s="24" t="s">
        <v>8219</v>
      </c>
      <c r="G1623" s="9">
        <v>134</v>
      </c>
      <c r="H1623" s="9"/>
      <c r="I1623" s="9"/>
      <c r="K1623" s="9"/>
    </row>
    <row r="1624" spans="1:11" x14ac:dyDescent="0.35">
      <c r="A1624" s="23">
        <v>3215</v>
      </c>
      <c r="B1624" s="9">
        <v>134</v>
      </c>
      <c r="C1624" s="9">
        <v>134</v>
      </c>
      <c r="E1624" s="23">
        <v>1620</v>
      </c>
      <c r="F1624" s="24" t="s">
        <v>8219</v>
      </c>
      <c r="G1624" s="9">
        <v>134</v>
      </c>
      <c r="H1624" s="9"/>
      <c r="I1624" s="9"/>
      <c r="K1624" s="9"/>
    </row>
    <row r="1625" spans="1:11" x14ac:dyDescent="0.35">
      <c r="A1625" s="23">
        <v>3216</v>
      </c>
      <c r="B1625" s="9">
        <v>35</v>
      </c>
      <c r="C1625" s="9">
        <v>35</v>
      </c>
      <c r="E1625" s="23">
        <v>1621</v>
      </c>
      <c r="F1625" s="24" t="s">
        <v>8219</v>
      </c>
      <c r="G1625" s="9">
        <v>134</v>
      </c>
      <c r="H1625" s="9"/>
      <c r="I1625" s="9"/>
      <c r="K1625" s="9"/>
    </row>
    <row r="1626" spans="1:11" x14ac:dyDescent="0.35">
      <c r="A1626" s="23">
        <v>3217</v>
      </c>
      <c r="B1626" s="9">
        <v>104</v>
      </c>
      <c r="C1626" s="9">
        <v>104</v>
      </c>
      <c r="E1626" s="23">
        <v>1622</v>
      </c>
      <c r="F1626" s="24" t="s">
        <v>8219</v>
      </c>
      <c r="G1626" s="9">
        <v>134</v>
      </c>
      <c r="H1626" s="9"/>
      <c r="I1626" s="9"/>
      <c r="K1626" s="9"/>
    </row>
    <row r="1627" spans="1:11" x14ac:dyDescent="0.35">
      <c r="A1627" s="23">
        <v>3218</v>
      </c>
      <c r="B1627" s="9">
        <v>184</v>
      </c>
      <c r="C1627" s="9">
        <v>184</v>
      </c>
      <c r="E1627" s="23">
        <v>1623</v>
      </c>
      <c r="F1627" s="24" t="s">
        <v>8219</v>
      </c>
      <c r="G1627" s="9">
        <v>134</v>
      </c>
      <c r="H1627" s="9"/>
      <c r="I1627" s="9"/>
      <c r="K1627" s="9"/>
    </row>
    <row r="1628" spans="1:11" x14ac:dyDescent="0.35">
      <c r="A1628" s="23">
        <v>3219</v>
      </c>
      <c r="B1628" s="9">
        <v>119</v>
      </c>
      <c r="C1628" s="9">
        <v>119</v>
      </c>
      <c r="E1628" s="23">
        <v>1624</v>
      </c>
      <c r="F1628" s="24" t="s">
        <v>8219</v>
      </c>
      <c r="G1628" s="9">
        <v>134</v>
      </c>
      <c r="H1628" s="9"/>
      <c r="I1628" s="9"/>
      <c r="K1628" s="9"/>
    </row>
    <row r="1629" spans="1:11" x14ac:dyDescent="0.35">
      <c r="A1629" s="23">
        <v>3220</v>
      </c>
      <c r="B1629" s="9">
        <v>59</v>
      </c>
      <c r="C1629" s="9">
        <v>59</v>
      </c>
      <c r="E1629" s="23">
        <v>1625</v>
      </c>
      <c r="F1629" s="24" t="s">
        <v>8219</v>
      </c>
      <c r="G1629" s="9">
        <v>135</v>
      </c>
      <c r="H1629" s="9"/>
      <c r="I1629" s="9"/>
      <c r="K1629" s="9"/>
    </row>
    <row r="1630" spans="1:11" x14ac:dyDescent="0.35">
      <c r="A1630" s="23">
        <v>3221</v>
      </c>
      <c r="B1630" s="9">
        <v>113</v>
      </c>
      <c r="C1630" s="9">
        <v>113</v>
      </c>
      <c r="E1630" s="23">
        <v>1626</v>
      </c>
      <c r="F1630" s="24" t="s">
        <v>8219</v>
      </c>
      <c r="G1630" s="9">
        <v>136</v>
      </c>
      <c r="H1630" s="9"/>
      <c r="I1630" s="9"/>
      <c r="K1630" s="9"/>
    </row>
    <row r="1631" spans="1:11" x14ac:dyDescent="0.35">
      <c r="A1631" s="23">
        <v>3222</v>
      </c>
      <c r="B1631" s="9">
        <v>84</v>
      </c>
      <c r="C1631" s="9">
        <v>84</v>
      </c>
      <c r="E1631" s="23">
        <v>1627</v>
      </c>
      <c r="F1631" s="24" t="s">
        <v>8219</v>
      </c>
      <c r="G1631" s="9">
        <v>136</v>
      </c>
      <c r="H1631" s="9"/>
      <c r="I1631" s="9"/>
      <c r="K1631" s="9"/>
    </row>
    <row r="1632" spans="1:11" x14ac:dyDescent="0.35">
      <c r="A1632" s="23">
        <v>3223</v>
      </c>
      <c r="B1632" s="9">
        <v>74</v>
      </c>
      <c r="C1632" s="9">
        <v>74</v>
      </c>
      <c r="E1632" s="23">
        <v>1628</v>
      </c>
      <c r="F1632" s="24" t="s">
        <v>8219</v>
      </c>
      <c r="G1632" s="9">
        <v>136</v>
      </c>
      <c r="H1632" s="9"/>
      <c r="I1632" s="9"/>
      <c r="K1632" s="9"/>
    </row>
    <row r="1633" spans="1:11" x14ac:dyDescent="0.35">
      <c r="A1633" s="23">
        <v>3224</v>
      </c>
      <c r="B1633" s="9">
        <v>216</v>
      </c>
      <c r="C1633" s="9">
        <v>216</v>
      </c>
      <c r="E1633" s="23">
        <v>1629</v>
      </c>
      <c r="F1633" s="24" t="s">
        <v>8219</v>
      </c>
      <c r="G1633" s="9">
        <v>137</v>
      </c>
      <c r="H1633" s="9"/>
      <c r="I1633" s="9"/>
      <c r="K1633" s="9"/>
    </row>
    <row r="1634" spans="1:11" x14ac:dyDescent="0.35">
      <c r="A1634" s="23">
        <v>3225</v>
      </c>
      <c r="B1634" s="9">
        <v>39</v>
      </c>
      <c r="C1634" s="9">
        <v>39</v>
      </c>
      <c r="E1634" s="23">
        <v>1630</v>
      </c>
      <c r="F1634" s="24" t="s">
        <v>8219</v>
      </c>
      <c r="G1634" s="9">
        <v>137</v>
      </c>
      <c r="H1634" s="9"/>
      <c r="I1634" s="9"/>
      <c r="K1634" s="9"/>
    </row>
    <row r="1635" spans="1:11" x14ac:dyDescent="0.35">
      <c r="A1635" s="23">
        <v>3226</v>
      </c>
      <c r="B1635" s="9">
        <v>21</v>
      </c>
      <c r="C1635" s="9">
        <v>21</v>
      </c>
      <c r="E1635" s="23">
        <v>1631</v>
      </c>
      <c r="F1635" s="24" t="s">
        <v>8219</v>
      </c>
      <c r="G1635" s="9">
        <v>138</v>
      </c>
      <c r="H1635" s="9"/>
      <c r="I1635" s="9"/>
      <c r="K1635" s="9"/>
    </row>
    <row r="1636" spans="1:11" x14ac:dyDescent="0.35">
      <c r="A1636" s="23">
        <v>3227</v>
      </c>
      <c r="B1636" s="9">
        <v>30</v>
      </c>
      <c r="C1636" s="9">
        <v>30</v>
      </c>
      <c r="E1636" s="23">
        <v>1632</v>
      </c>
      <c r="F1636" s="24" t="s">
        <v>8219</v>
      </c>
      <c r="G1636" s="9">
        <v>139</v>
      </c>
      <c r="H1636" s="9"/>
      <c r="I1636" s="9"/>
      <c r="K1636" s="9"/>
    </row>
    <row r="1637" spans="1:11" x14ac:dyDescent="0.35">
      <c r="A1637" s="23">
        <v>3228</v>
      </c>
      <c r="B1637" s="9">
        <v>37</v>
      </c>
      <c r="C1637" s="9">
        <v>37</v>
      </c>
      <c r="E1637" s="23">
        <v>1633</v>
      </c>
      <c r="F1637" s="24" t="s">
        <v>8219</v>
      </c>
      <c r="G1637" s="9">
        <v>139</v>
      </c>
      <c r="H1637" s="9"/>
      <c r="I1637" s="9"/>
      <c r="K1637" s="9"/>
    </row>
    <row r="1638" spans="1:11" x14ac:dyDescent="0.35">
      <c r="A1638" s="23">
        <v>3229</v>
      </c>
      <c r="B1638" s="9">
        <v>202</v>
      </c>
      <c r="C1638" s="9">
        <v>202</v>
      </c>
      <c r="E1638" s="23">
        <v>1634</v>
      </c>
      <c r="F1638" s="24" t="s">
        <v>8219</v>
      </c>
      <c r="G1638" s="9">
        <v>139</v>
      </c>
      <c r="H1638" s="9"/>
      <c r="I1638" s="9"/>
      <c r="K1638" s="9"/>
    </row>
    <row r="1639" spans="1:11" x14ac:dyDescent="0.35">
      <c r="A1639" s="23">
        <v>3230</v>
      </c>
      <c r="B1639" s="9">
        <v>37</v>
      </c>
      <c r="C1639" s="9">
        <v>37</v>
      </c>
      <c r="E1639" s="23">
        <v>1635</v>
      </c>
      <c r="F1639" s="24" t="s">
        <v>8219</v>
      </c>
      <c r="G1639" s="9">
        <v>140</v>
      </c>
      <c r="H1639" s="9"/>
      <c r="I1639" s="9"/>
      <c r="K1639" s="9"/>
    </row>
    <row r="1640" spans="1:11" x14ac:dyDescent="0.35">
      <c r="A1640" s="23">
        <v>3231</v>
      </c>
      <c r="B1640" s="9">
        <v>28</v>
      </c>
      <c r="C1640" s="9">
        <v>28</v>
      </c>
      <c r="E1640" s="23">
        <v>1636</v>
      </c>
      <c r="F1640" s="24" t="s">
        <v>8219</v>
      </c>
      <c r="G1640" s="9">
        <v>140</v>
      </c>
      <c r="H1640" s="9"/>
      <c r="I1640" s="9"/>
      <c r="K1640" s="9"/>
    </row>
    <row r="1641" spans="1:11" x14ac:dyDescent="0.35">
      <c r="A1641" s="23">
        <v>3232</v>
      </c>
      <c r="B1641" s="9">
        <v>26</v>
      </c>
      <c r="C1641" s="9">
        <v>26</v>
      </c>
      <c r="E1641" s="23">
        <v>1637</v>
      </c>
      <c r="F1641" s="24" t="s">
        <v>8219</v>
      </c>
      <c r="G1641" s="9">
        <v>140</v>
      </c>
      <c r="H1641" s="9"/>
      <c r="I1641" s="9"/>
      <c r="K1641" s="9"/>
    </row>
    <row r="1642" spans="1:11" x14ac:dyDescent="0.35">
      <c r="A1642" s="23">
        <v>3233</v>
      </c>
      <c r="B1642" s="9">
        <v>61</v>
      </c>
      <c r="C1642" s="9">
        <v>61</v>
      </c>
      <c r="E1642" s="23">
        <v>1638</v>
      </c>
      <c r="F1642" s="24" t="s">
        <v>8219</v>
      </c>
      <c r="G1642" s="9">
        <v>140</v>
      </c>
      <c r="H1642" s="9"/>
      <c r="I1642" s="9"/>
      <c r="K1642" s="9"/>
    </row>
    <row r="1643" spans="1:11" x14ac:dyDescent="0.35">
      <c r="A1643" s="23">
        <v>3234</v>
      </c>
      <c r="B1643" s="9">
        <v>115</v>
      </c>
      <c r="C1643" s="9">
        <v>115</v>
      </c>
      <c r="E1643" s="23">
        <v>1639</v>
      </c>
      <c r="F1643" s="24" t="s">
        <v>8219</v>
      </c>
      <c r="G1643" s="9">
        <v>141</v>
      </c>
      <c r="H1643" s="9"/>
      <c r="I1643" s="9"/>
      <c r="K1643" s="9"/>
    </row>
    <row r="1644" spans="1:11" x14ac:dyDescent="0.35">
      <c r="A1644" s="23">
        <v>3235</v>
      </c>
      <c r="B1644" s="9">
        <v>181</v>
      </c>
      <c r="C1644" s="9">
        <v>181</v>
      </c>
      <c r="E1644" s="23">
        <v>1640</v>
      </c>
      <c r="F1644" s="24" t="s">
        <v>8219</v>
      </c>
      <c r="G1644" s="9">
        <v>141</v>
      </c>
      <c r="H1644" s="9"/>
      <c r="I1644" s="9"/>
      <c r="K1644" s="9"/>
    </row>
    <row r="1645" spans="1:11" x14ac:dyDescent="0.35">
      <c r="A1645" s="23">
        <v>3236</v>
      </c>
      <c r="B1645" s="9">
        <v>110</v>
      </c>
      <c r="C1645" s="9">
        <v>110</v>
      </c>
      <c r="E1645" s="23">
        <v>1641</v>
      </c>
      <c r="F1645" s="24" t="s">
        <v>8219</v>
      </c>
      <c r="G1645" s="9">
        <v>141</v>
      </c>
      <c r="H1645" s="9"/>
      <c r="I1645" s="9"/>
      <c r="K1645" s="9"/>
    </row>
    <row r="1646" spans="1:11" x14ac:dyDescent="0.35">
      <c r="A1646" s="23">
        <v>3237</v>
      </c>
      <c r="B1646" s="9">
        <v>269</v>
      </c>
      <c r="C1646" s="9">
        <v>269</v>
      </c>
      <c r="E1646" s="23">
        <v>1642</v>
      </c>
      <c r="F1646" s="24" t="s">
        <v>8219</v>
      </c>
      <c r="G1646" s="9">
        <v>141</v>
      </c>
      <c r="H1646" s="9"/>
      <c r="I1646" s="9"/>
      <c r="K1646" s="9"/>
    </row>
    <row r="1647" spans="1:11" x14ac:dyDescent="0.35">
      <c r="A1647" s="23">
        <v>3238</v>
      </c>
      <c r="B1647" s="9">
        <v>79</v>
      </c>
      <c r="C1647" s="9">
        <v>79</v>
      </c>
      <c r="E1647" s="23">
        <v>1643</v>
      </c>
      <c r="F1647" s="24" t="s">
        <v>8219</v>
      </c>
      <c r="G1647" s="9">
        <v>141</v>
      </c>
      <c r="H1647" s="9"/>
      <c r="I1647" s="9"/>
      <c r="K1647" s="9"/>
    </row>
    <row r="1648" spans="1:11" x14ac:dyDescent="0.35">
      <c r="A1648" s="23">
        <v>3239</v>
      </c>
      <c r="B1648" s="9">
        <v>104</v>
      </c>
      <c r="C1648" s="9">
        <v>104</v>
      </c>
      <c r="E1648" s="23">
        <v>1644</v>
      </c>
      <c r="F1648" s="24" t="s">
        <v>8219</v>
      </c>
      <c r="G1648" s="9">
        <v>141</v>
      </c>
      <c r="H1648" s="9"/>
      <c r="I1648" s="9"/>
      <c r="K1648" s="9"/>
    </row>
    <row r="1649" spans="1:11" x14ac:dyDescent="0.35">
      <c r="A1649" s="23">
        <v>3240</v>
      </c>
      <c r="B1649" s="9">
        <v>34</v>
      </c>
      <c r="C1649" s="9">
        <v>34</v>
      </c>
      <c r="E1649" s="23">
        <v>1645</v>
      </c>
      <c r="F1649" s="24" t="s">
        <v>8219</v>
      </c>
      <c r="G1649" s="9">
        <v>142</v>
      </c>
      <c r="H1649" s="9"/>
      <c r="I1649" s="9"/>
      <c r="K1649" s="9"/>
    </row>
    <row r="1650" spans="1:11" x14ac:dyDescent="0.35">
      <c r="A1650" s="23">
        <v>3241</v>
      </c>
      <c r="B1650" s="9">
        <v>167</v>
      </c>
      <c r="C1650" s="9">
        <v>167</v>
      </c>
      <c r="E1650" s="23">
        <v>1646</v>
      </c>
      <c r="F1650" s="24" t="s">
        <v>8219</v>
      </c>
      <c r="G1650" s="9">
        <v>142</v>
      </c>
      <c r="H1650" s="9"/>
      <c r="I1650" s="9"/>
      <c r="K1650" s="9"/>
    </row>
    <row r="1651" spans="1:11" x14ac:dyDescent="0.35">
      <c r="A1651" s="23">
        <v>3242</v>
      </c>
      <c r="B1651" s="9">
        <v>183</v>
      </c>
      <c r="C1651" s="9">
        <v>183</v>
      </c>
      <c r="E1651" s="23">
        <v>1647</v>
      </c>
      <c r="F1651" s="24" t="s">
        <v>8219</v>
      </c>
      <c r="G1651" s="9">
        <v>143</v>
      </c>
      <c r="H1651" s="9"/>
      <c r="I1651" s="9"/>
      <c r="K1651" s="9"/>
    </row>
    <row r="1652" spans="1:11" x14ac:dyDescent="0.35">
      <c r="A1652" s="23">
        <v>3243</v>
      </c>
      <c r="B1652" s="9">
        <v>71</v>
      </c>
      <c r="C1652" s="9">
        <v>71</v>
      </c>
      <c r="E1652" s="23">
        <v>1648</v>
      </c>
      <c r="F1652" s="24" t="s">
        <v>8219</v>
      </c>
      <c r="G1652" s="9">
        <v>143</v>
      </c>
      <c r="H1652" s="9"/>
      <c r="I1652" s="9"/>
      <c r="K1652" s="9"/>
    </row>
    <row r="1653" spans="1:11" x14ac:dyDescent="0.35">
      <c r="A1653" s="23">
        <v>3244</v>
      </c>
      <c r="B1653" s="9">
        <v>69</v>
      </c>
      <c r="C1653" s="9">
        <v>69</v>
      </c>
      <c r="E1653" s="23">
        <v>1649</v>
      </c>
      <c r="F1653" s="24" t="s">
        <v>8219</v>
      </c>
      <c r="G1653" s="9">
        <v>144</v>
      </c>
      <c r="H1653" s="9"/>
      <c r="I1653" s="9"/>
      <c r="K1653" s="9"/>
    </row>
    <row r="1654" spans="1:11" x14ac:dyDescent="0.35">
      <c r="A1654" s="23">
        <v>3245</v>
      </c>
      <c r="B1654" s="9">
        <v>270</v>
      </c>
      <c r="C1654" s="9">
        <v>270</v>
      </c>
      <c r="E1654" s="23">
        <v>1650</v>
      </c>
      <c r="F1654" s="24" t="s">
        <v>8219</v>
      </c>
      <c r="G1654" s="9">
        <v>144</v>
      </c>
      <c r="H1654" s="9"/>
      <c r="I1654" s="9"/>
      <c r="K1654" s="9"/>
    </row>
    <row r="1655" spans="1:11" x14ac:dyDescent="0.35">
      <c r="A1655" s="23">
        <v>3246</v>
      </c>
      <c r="B1655" s="9">
        <v>193</v>
      </c>
      <c r="C1655" s="9">
        <v>193</v>
      </c>
      <c r="E1655" s="23">
        <v>1651</v>
      </c>
      <c r="F1655" s="24" t="s">
        <v>8219</v>
      </c>
      <c r="G1655" s="9">
        <v>145</v>
      </c>
      <c r="H1655" s="9"/>
      <c r="I1655" s="9"/>
      <c r="K1655" s="9"/>
    </row>
    <row r="1656" spans="1:11" x14ac:dyDescent="0.35">
      <c r="A1656" s="23">
        <v>3247</v>
      </c>
      <c r="B1656" s="9">
        <v>57</v>
      </c>
      <c r="C1656" s="9">
        <v>57</v>
      </c>
      <c r="E1656" s="23">
        <v>1652</v>
      </c>
      <c r="F1656" s="24" t="s">
        <v>8219</v>
      </c>
      <c r="G1656" s="9">
        <v>145</v>
      </c>
      <c r="H1656" s="9"/>
      <c r="I1656" s="9"/>
      <c r="K1656" s="9"/>
    </row>
    <row r="1657" spans="1:11" x14ac:dyDescent="0.35">
      <c r="A1657" s="23">
        <v>3248</v>
      </c>
      <c r="B1657" s="9">
        <v>200</v>
      </c>
      <c r="C1657" s="9">
        <v>200</v>
      </c>
      <c r="E1657" s="23">
        <v>1653</v>
      </c>
      <c r="F1657" s="24" t="s">
        <v>8219</v>
      </c>
      <c r="G1657" s="9">
        <v>145</v>
      </c>
      <c r="H1657" s="9"/>
      <c r="I1657" s="9"/>
      <c r="K1657" s="9"/>
    </row>
    <row r="1658" spans="1:11" x14ac:dyDescent="0.35">
      <c r="A1658" s="23">
        <v>3249</v>
      </c>
      <c r="B1658" s="9">
        <v>88</v>
      </c>
      <c r="C1658" s="9">
        <v>88</v>
      </c>
      <c r="E1658" s="23">
        <v>1654</v>
      </c>
      <c r="F1658" s="24" t="s">
        <v>8219</v>
      </c>
      <c r="G1658" s="9">
        <v>145</v>
      </c>
      <c r="H1658" s="9"/>
      <c r="I1658" s="9"/>
      <c r="K1658" s="9"/>
    </row>
    <row r="1659" spans="1:11" x14ac:dyDescent="0.35">
      <c r="A1659" s="23">
        <v>3250</v>
      </c>
      <c r="B1659" s="9">
        <v>213</v>
      </c>
      <c r="C1659" s="9">
        <v>213</v>
      </c>
      <c r="E1659" s="23">
        <v>1655</v>
      </c>
      <c r="F1659" s="24" t="s">
        <v>8219</v>
      </c>
      <c r="G1659" s="9">
        <v>145</v>
      </c>
      <c r="H1659" s="9"/>
      <c r="I1659" s="9"/>
      <c r="K1659" s="9"/>
    </row>
    <row r="1660" spans="1:11" x14ac:dyDescent="0.35">
      <c r="A1660" s="23">
        <v>3251</v>
      </c>
      <c r="B1660" s="9">
        <v>20</v>
      </c>
      <c r="C1660" s="9">
        <v>20</v>
      </c>
      <c r="E1660" s="23">
        <v>1656</v>
      </c>
      <c r="F1660" s="24" t="s">
        <v>8219</v>
      </c>
      <c r="G1660" s="9">
        <v>145</v>
      </c>
      <c r="H1660" s="9"/>
      <c r="I1660" s="9"/>
      <c r="K1660" s="9"/>
    </row>
    <row r="1661" spans="1:11" x14ac:dyDescent="0.35">
      <c r="A1661" s="23">
        <v>3252</v>
      </c>
      <c r="B1661" s="9">
        <v>50</v>
      </c>
      <c r="C1661" s="9">
        <v>50</v>
      </c>
      <c r="E1661" s="23">
        <v>1657</v>
      </c>
      <c r="F1661" s="24" t="s">
        <v>8219</v>
      </c>
      <c r="G1661" s="9">
        <v>146</v>
      </c>
      <c r="H1661" s="9"/>
      <c r="I1661" s="9"/>
      <c r="K1661" s="9"/>
    </row>
    <row r="1662" spans="1:11" x14ac:dyDescent="0.35">
      <c r="A1662" s="23">
        <v>3253</v>
      </c>
      <c r="B1662" s="9">
        <v>115</v>
      </c>
      <c r="C1662" s="9">
        <v>115</v>
      </c>
      <c r="E1662" s="23">
        <v>1658</v>
      </c>
      <c r="F1662" s="24" t="s">
        <v>8219</v>
      </c>
      <c r="G1662" s="9">
        <v>146</v>
      </c>
      <c r="H1662" s="9"/>
      <c r="I1662" s="9"/>
      <c r="K1662" s="9"/>
    </row>
    <row r="1663" spans="1:11" x14ac:dyDescent="0.35">
      <c r="A1663" s="23">
        <v>3254</v>
      </c>
      <c r="B1663" s="9">
        <v>186</v>
      </c>
      <c r="C1663" s="9">
        <v>186</v>
      </c>
      <c r="E1663" s="23">
        <v>1659</v>
      </c>
      <c r="F1663" s="24" t="s">
        <v>8219</v>
      </c>
      <c r="G1663" s="9">
        <v>146</v>
      </c>
      <c r="H1663" s="9"/>
      <c r="I1663" s="9"/>
      <c r="K1663" s="9"/>
    </row>
    <row r="1664" spans="1:11" x14ac:dyDescent="0.35">
      <c r="A1664" s="23">
        <v>3255</v>
      </c>
      <c r="B1664" s="9">
        <v>18</v>
      </c>
      <c r="C1664" s="9">
        <v>18</v>
      </c>
      <c r="E1664" s="23">
        <v>1660</v>
      </c>
      <c r="F1664" s="24" t="s">
        <v>8219</v>
      </c>
      <c r="G1664" s="9">
        <v>147</v>
      </c>
      <c r="H1664" s="9"/>
      <c r="I1664" s="9"/>
      <c r="K1664" s="9"/>
    </row>
    <row r="1665" spans="1:11" x14ac:dyDescent="0.35">
      <c r="A1665" s="23">
        <v>3256</v>
      </c>
      <c r="B1665" s="9">
        <v>176</v>
      </c>
      <c r="C1665" s="9">
        <v>176</v>
      </c>
      <c r="E1665" s="23">
        <v>1661</v>
      </c>
      <c r="F1665" s="24" t="s">
        <v>8219</v>
      </c>
      <c r="G1665" s="9">
        <v>147</v>
      </c>
      <c r="H1665" s="9"/>
      <c r="I1665" s="9"/>
      <c r="K1665" s="9"/>
    </row>
    <row r="1666" spans="1:11" x14ac:dyDescent="0.35">
      <c r="A1666" s="23">
        <v>3257</v>
      </c>
      <c r="B1666" s="9">
        <v>41</v>
      </c>
      <c r="C1666" s="9">
        <v>41</v>
      </c>
      <c r="E1666" s="23">
        <v>1662</v>
      </c>
      <c r="F1666" s="24" t="s">
        <v>8219</v>
      </c>
      <c r="G1666" s="9">
        <v>147</v>
      </c>
      <c r="H1666" s="9"/>
      <c r="I1666" s="9"/>
      <c r="K1666" s="9"/>
    </row>
    <row r="1667" spans="1:11" x14ac:dyDescent="0.35">
      <c r="A1667" s="23">
        <v>3258</v>
      </c>
      <c r="B1667" s="9">
        <v>75</v>
      </c>
      <c r="C1667" s="9">
        <v>75</v>
      </c>
      <c r="E1667" s="23">
        <v>1663</v>
      </c>
      <c r="F1667" s="24" t="s">
        <v>8219</v>
      </c>
      <c r="G1667" s="9">
        <v>147</v>
      </c>
      <c r="H1667" s="9"/>
      <c r="I1667" s="9"/>
      <c r="K1667" s="9"/>
    </row>
    <row r="1668" spans="1:11" x14ac:dyDescent="0.35">
      <c r="A1668" s="23">
        <v>3259</v>
      </c>
      <c r="B1668" s="9">
        <v>97</v>
      </c>
      <c r="C1668" s="9">
        <v>97</v>
      </c>
      <c r="E1668" s="23">
        <v>1664</v>
      </c>
      <c r="F1668" s="24" t="s">
        <v>8219</v>
      </c>
      <c r="G1668" s="9">
        <v>147</v>
      </c>
      <c r="H1668" s="9"/>
      <c r="I1668" s="9"/>
      <c r="K1668" s="9"/>
    </row>
    <row r="1669" spans="1:11" x14ac:dyDescent="0.35">
      <c r="A1669" s="23">
        <v>3260</v>
      </c>
      <c r="B1669" s="9">
        <v>73</v>
      </c>
      <c r="C1669" s="9">
        <v>73</v>
      </c>
      <c r="E1669" s="23">
        <v>1665</v>
      </c>
      <c r="F1669" s="24" t="s">
        <v>8219</v>
      </c>
      <c r="G1669" s="9">
        <v>147</v>
      </c>
      <c r="H1669" s="9"/>
      <c r="I1669" s="9"/>
      <c r="K1669" s="9"/>
    </row>
    <row r="1670" spans="1:11" x14ac:dyDescent="0.35">
      <c r="A1670" s="23">
        <v>3261</v>
      </c>
      <c r="B1670" s="9">
        <v>49</v>
      </c>
      <c r="C1670" s="9">
        <v>49</v>
      </c>
      <c r="E1670" s="23">
        <v>1666</v>
      </c>
      <c r="F1670" s="24" t="s">
        <v>8219</v>
      </c>
      <c r="G1670" s="9">
        <v>148</v>
      </c>
      <c r="H1670" s="9"/>
      <c r="I1670" s="9"/>
      <c r="K1670" s="9"/>
    </row>
    <row r="1671" spans="1:11" x14ac:dyDescent="0.35">
      <c r="A1671" s="23">
        <v>3262</v>
      </c>
      <c r="B1671" s="9">
        <v>134</v>
      </c>
      <c r="C1671" s="9">
        <v>134</v>
      </c>
      <c r="E1671" s="23">
        <v>1667</v>
      </c>
      <c r="F1671" s="24" t="s">
        <v>8219</v>
      </c>
      <c r="G1671" s="9">
        <v>148</v>
      </c>
      <c r="H1671" s="9"/>
      <c r="I1671" s="9"/>
      <c r="K1671" s="9"/>
    </row>
    <row r="1672" spans="1:11" x14ac:dyDescent="0.35">
      <c r="A1672" s="23">
        <v>3263</v>
      </c>
      <c r="B1672" s="9">
        <v>68</v>
      </c>
      <c r="C1672" s="9">
        <v>68</v>
      </c>
      <c r="E1672" s="23">
        <v>1668</v>
      </c>
      <c r="F1672" s="24" t="s">
        <v>8219</v>
      </c>
      <c r="G1672" s="9">
        <v>149</v>
      </c>
      <c r="H1672" s="9"/>
      <c r="I1672" s="9"/>
      <c r="K1672" s="9"/>
    </row>
    <row r="1673" spans="1:11" x14ac:dyDescent="0.35">
      <c r="A1673" s="23">
        <v>3264</v>
      </c>
      <c r="B1673" s="9">
        <v>49</v>
      </c>
      <c r="C1673" s="9">
        <v>49</v>
      </c>
      <c r="E1673" s="23">
        <v>1669</v>
      </c>
      <c r="F1673" s="24" t="s">
        <v>8219</v>
      </c>
      <c r="G1673" s="9">
        <v>149</v>
      </c>
      <c r="H1673" s="9"/>
      <c r="I1673" s="9"/>
      <c r="K1673" s="9"/>
    </row>
    <row r="1674" spans="1:11" x14ac:dyDescent="0.35">
      <c r="A1674" s="23">
        <v>3265</v>
      </c>
      <c r="B1674" s="9">
        <v>63</v>
      </c>
      <c r="C1674" s="9">
        <v>63</v>
      </c>
      <c r="E1674" s="23">
        <v>1670</v>
      </c>
      <c r="F1674" s="24" t="s">
        <v>8219</v>
      </c>
      <c r="G1674" s="9">
        <v>149</v>
      </c>
      <c r="H1674" s="9"/>
      <c r="I1674" s="9"/>
      <c r="K1674" s="9"/>
    </row>
    <row r="1675" spans="1:11" x14ac:dyDescent="0.35">
      <c r="A1675" s="23">
        <v>3266</v>
      </c>
      <c r="B1675" s="9">
        <v>163</v>
      </c>
      <c r="C1675" s="9">
        <v>163</v>
      </c>
      <c r="E1675" s="23">
        <v>1671</v>
      </c>
      <c r="F1675" s="24" t="s">
        <v>8219</v>
      </c>
      <c r="G1675" s="9">
        <v>149</v>
      </c>
      <c r="H1675" s="9"/>
      <c r="I1675" s="9"/>
      <c r="K1675" s="9"/>
    </row>
    <row r="1676" spans="1:11" x14ac:dyDescent="0.35">
      <c r="A1676" s="23">
        <v>3267</v>
      </c>
      <c r="B1676" s="9">
        <v>288</v>
      </c>
      <c r="C1676" s="9">
        <v>288</v>
      </c>
      <c r="E1676" s="23">
        <v>1672</v>
      </c>
      <c r="F1676" s="24" t="s">
        <v>8219</v>
      </c>
      <c r="G1676" s="9">
        <v>150</v>
      </c>
      <c r="H1676" s="9"/>
      <c r="I1676" s="9"/>
      <c r="K1676" s="9"/>
    </row>
    <row r="1677" spans="1:11" x14ac:dyDescent="0.35">
      <c r="A1677" s="23">
        <v>3268</v>
      </c>
      <c r="B1677" s="9">
        <v>42</v>
      </c>
      <c r="C1677" s="9">
        <v>42</v>
      </c>
      <c r="E1677" s="23">
        <v>1673</v>
      </c>
      <c r="F1677" s="24" t="s">
        <v>8219</v>
      </c>
      <c r="G1677" s="9">
        <v>150</v>
      </c>
      <c r="H1677" s="9"/>
      <c r="I1677" s="9"/>
      <c r="K1677" s="9"/>
    </row>
    <row r="1678" spans="1:11" x14ac:dyDescent="0.35">
      <c r="A1678" s="23">
        <v>3269</v>
      </c>
      <c r="B1678" s="9">
        <v>70</v>
      </c>
      <c r="C1678" s="9">
        <v>70</v>
      </c>
      <c r="E1678" s="23">
        <v>1674</v>
      </c>
      <c r="F1678" s="24" t="s">
        <v>8219</v>
      </c>
      <c r="G1678" s="9">
        <v>150</v>
      </c>
      <c r="H1678" s="9"/>
      <c r="I1678" s="9"/>
      <c r="K1678" s="9"/>
    </row>
    <row r="1679" spans="1:11" x14ac:dyDescent="0.35">
      <c r="A1679" s="23">
        <v>3270</v>
      </c>
      <c r="B1679" s="9">
        <v>30</v>
      </c>
      <c r="C1679" s="9">
        <v>30</v>
      </c>
      <c r="E1679" s="23">
        <v>1675</v>
      </c>
      <c r="F1679" s="24" t="s">
        <v>8219</v>
      </c>
      <c r="G1679" s="9">
        <v>150</v>
      </c>
      <c r="H1679" s="9"/>
      <c r="I1679" s="9"/>
      <c r="K1679" s="9"/>
    </row>
    <row r="1680" spans="1:11" x14ac:dyDescent="0.35">
      <c r="A1680" s="23">
        <v>3271</v>
      </c>
      <c r="B1680" s="9">
        <v>51</v>
      </c>
      <c r="C1680" s="9">
        <v>51</v>
      </c>
      <c r="E1680" s="23">
        <v>1676</v>
      </c>
      <c r="F1680" s="24" t="s">
        <v>8219</v>
      </c>
      <c r="G1680" s="9">
        <v>150</v>
      </c>
      <c r="H1680" s="9"/>
      <c r="I1680" s="9"/>
      <c r="K1680" s="9"/>
    </row>
    <row r="1681" spans="1:11" x14ac:dyDescent="0.35">
      <c r="A1681" s="23">
        <v>3272</v>
      </c>
      <c r="B1681" s="9">
        <v>145</v>
      </c>
      <c r="C1681" s="9">
        <v>145</v>
      </c>
      <c r="E1681" s="23">
        <v>1677</v>
      </c>
      <c r="F1681" s="24" t="s">
        <v>8219</v>
      </c>
      <c r="G1681" s="9">
        <v>151</v>
      </c>
      <c r="H1681" s="9"/>
      <c r="I1681" s="9"/>
      <c r="K1681" s="9"/>
    </row>
    <row r="1682" spans="1:11" x14ac:dyDescent="0.35">
      <c r="A1682" s="23">
        <v>3273</v>
      </c>
      <c r="B1682" s="9">
        <v>21</v>
      </c>
      <c r="C1682" s="9">
        <v>21</v>
      </c>
      <c r="E1682" s="23">
        <v>1678</v>
      </c>
      <c r="F1682" s="24" t="s">
        <v>8219</v>
      </c>
      <c r="G1682" s="9">
        <v>151</v>
      </c>
      <c r="H1682" s="9"/>
      <c r="I1682" s="9"/>
      <c r="K1682" s="9"/>
    </row>
    <row r="1683" spans="1:11" x14ac:dyDescent="0.35">
      <c r="A1683" s="23">
        <v>3274</v>
      </c>
      <c r="B1683" s="9">
        <v>286</v>
      </c>
      <c r="C1683" s="9">
        <v>286</v>
      </c>
      <c r="E1683" s="23">
        <v>1679</v>
      </c>
      <c r="F1683" s="24" t="s">
        <v>8219</v>
      </c>
      <c r="G1683" s="9">
        <v>151</v>
      </c>
      <c r="H1683" s="9"/>
      <c r="I1683" s="9"/>
      <c r="K1683" s="9"/>
    </row>
    <row r="1684" spans="1:11" x14ac:dyDescent="0.35">
      <c r="A1684" s="23">
        <v>3275</v>
      </c>
      <c r="B1684" s="9">
        <v>12</v>
      </c>
      <c r="C1684" s="9">
        <v>12</v>
      </c>
      <c r="E1684" s="23">
        <v>1680</v>
      </c>
      <c r="F1684" s="24" t="s">
        <v>8219</v>
      </c>
      <c r="G1684" s="9">
        <v>152</v>
      </c>
      <c r="H1684" s="9"/>
      <c r="I1684" s="9"/>
      <c r="K1684" s="9"/>
    </row>
    <row r="1685" spans="1:11" x14ac:dyDescent="0.35">
      <c r="A1685" s="23">
        <v>3276</v>
      </c>
      <c r="B1685" s="9">
        <v>100</v>
      </c>
      <c r="C1685" s="9">
        <v>100</v>
      </c>
      <c r="E1685" s="23">
        <v>1681</v>
      </c>
      <c r="F1685" s="24" t="s">
        <v>8219</v>
      </c>
      <c r="G1685" s="9">
        <v>153</v>
      </c>
      <c r="H1685" s="9"/>
      <c r="I1685" s="9"/>
      <c r="K1685" s="9"/>
    </row>
    <row r="1686" spans="1:11" x14ac:dyDescent="0.35">
      <c r="A1686" s="23">
        <v>3277</v>
      </c>
      <c r="B1686" s="9">
        <v>100</v>
      </c>
      <c r="C1686" s="9">
        <v>100</v>
      </c>
      <c r="E1686" s="23">
        <v>1682</v>
      </c>
      <c r="F1686" s="24" t="s">
        <v>8219</v>
      </c>
      <c r="G1686" s="9">
        <v>154</v>
      </c>
      <c r="H1686" s="9"/>
      <c r="I1686" s="9"/>
      <c r="K1686" s="9"/>
    </row>
    <row r="1687" spans="1:11" x14ac:dyDescent="0.35">
      <c r="A1687" s="23">
        <v>3278</v>
      </c>
      <c r="B1687" s="9">
        <v>34</v>
      </c>
      <c r="C1687" s="9">
        <v>34</v>
      </c>
      <c r="E1687" s="23">
        <v>1683</v>
      </c>
      <c r="F1687" s="24" t="s">
        <v>8219</v>
      </c>
      <c r="G1687" s="9">
        <v>156</v>
      </c>
      <c r="H1687" s="9"/>
      <c r="I1687" s="9"/>
      <c r="K1687" s="9"/>
    </row>
    <row r="1688" spans="1:11" x14ac:dyDescent="0.35">
      <c r="A1688" s="23">
        <v>3279</v>
      </c>
      <c r="B1688" s="9">
        <v>63</v>
      </c>
      <c r="C1688" s="9">
        <v>63</v>
      </c>
      <c r="E1688" s="23">
        <v>1684</v>
      </c>
      <c r="F1688" s="24" t="s">
        <v>8219</v>
      </c>
      <c r="G1688" s="9">
        <v>156</v>
      </c>
      <c r="H1688" s="9"/>
      <c r="I1688" s="9"/>
      <c r="K1688" s="9"/>
    </row>
    <row r="1689" spans="1:11" x14ac:dyDescent="0.35">
      <c r="A1689" s="23">
        <v>3280</v>
      </c>
      <c r="B1689" s="9">
        <v>30</v>
      </c>
      <c r="C1689" s="9">
        <v>30</v>
      </c>
      <c r="E1689" s="23">
        <v>1685</v>
      </c>
      <c r="F1689" s="24" t="s">
        <v>8219</v>
      </c>
      <c r="G1689" s="9">
        <v>157</v>
      </c>
      <c r="H1689" s="9"/>
      <c r="I1689" s="9"/>
      <c r="K1689" s="9"/>
    </row>
    <row r="1690" spans="1:11" x14ac:dyDescent="0.35">
      <c r="A1690" s="23">
        <v>3281</v>
      </c>
      <c r="B1690" s="9">
        <v>47</v>
      </c>
      <c r="C1690" s="9">
        <v>47</v>
      </c>
      <c r="E1690" s="23">
        <v>1686</v>
      </c>
      <c r="F1690" s="24" t="s">
        <v>8219</v>
      </c>
      <c r="G1690" s="9">
        <v>157</v>
      </c>
      <c r="H1690" s="9"/>
      <c r="I1690" s="9"/>
      <c r="K1690" s="9"/>
    </row>
    <row r="1691" spans="1:11" x14ac:dyDescent="0.35">
      <c r="A1691" s="23">
        <v>3282</v>
      </c>
      <c r="B1691" s="9">
        <v>237</v>
      </c>
      <c r="C1691" s="9">
        <v>237</v>
      </c>
      <c r="E1691" s="23">
        <v>1687</v>
      </c>
      <c r="F1691" s="24" t="s">
        <v>8219</v>
      </c>
      <c r="G1691" s="9">
        <v>158</v>
      </c>
      <c r="H1691" s="9"/>
      <c r="I1691" s="9"/>
      <c r="K1691" s="9"/>
    </row>
    <row r="1692" spans="1:11" x14ac:dyDescent="0.35">
      <c r="A1692" s="23">
        <v>3283</v>
      </c>
      <c r="B1692" s="9">
        <v>47</v>
      </c>
      <c r="C1692" s="9">
        <v>47</v>
      </c>
      <c r="E1692" s="23">
        <v>1688</v>
      </c>
      <c r="F1692" s="24" t="s">
        <v>8219</v>
      </c>
      <c r="G1692" s="9">
        <v>158</v>
      </c>
      <c r="H1692" s="9"/>
      <c r="I1692" s="9"/>
      <c r="K1692" s="9"/>
    </row>
    <row r="1693" spans="1:11" x14ac:dyDescent="0.35">
      <c r="A1693" s="23">
        <v>3284</v>
      </c>
      <c r="B1693" s="9">
        <v>15</v>
      </c>
      <c r="C1693" s="9">
        <v>15</v>
      </c>
      <c r="E1693" s="23">
        <v>1689</v>
      </c>
      <c r="F1693" s="24" t="s">
        <v>8219</v>
      </c>
      <c r="G1693" s="9">
        <v>158</v>
      </c>
      <c r="H1693" s="9"/>
      <c r="I1693" s="9"/>
      <c r="K1693" s="9"/>
    </row>
    <row r="1694" spans="1:11" x14ac:dyDescent="0.35">
      <c r="A1694" s="23">
        <v>3285</v>
      </c>
      <c r="B1694" s="9">
        <v>81</v>
      </c>
      <c r="C1694" s="9">
        <v>81</v>
      </c>
      <c r="E1694" s="23">
        <v>1690</v>
      </c>
      <c r="F1694" s="24" t="s">
        <v>8219</v>
      </c>
      <c r="G1694" s="9">
        <v>158</v>
      </c>
      <c r="H1694" s="9"/>
      <c r="I1694" s="9"/>
      <c r="K1694" s="9"/>
    </row>
    <row r="1695" spans="1:11" x14ac:dyDescent="0.35">
      <c r="A1695" s="23">
        <v>3286</v>
      </c>
      <c r="B1695" s="9">
        <v>122</v>
      </c>
      <c r="C1695" s="9">
        <v>122</v>
      </c>
      <c r="E1695" s="23">
        <v>1691</v>
      </c>
      <c r="F1695" s="24" t="s">
        <v>8219</v>
      </c>
      <c r="G1695" s="9">
        <v>158</v>
      </c>
      <c r="H1695" s="9"/>
      <c r="I1695" s="9"/>
      <c r="K1695" s="9"/>
    </row>
    <row r="1696" spans="1:11" x14ac:dyDescent="0.35">
      <c r="A1696" s="23">
        <v>3287</v>
      </c>
      <c r="B1696" s="9">
        <v>34</v>
      </c>
      <c r="C1696" s="9">
        <v>34</v>
      </c>
      <c r="E1696" s="23">
        <v>1692</v>
      </c>
      <c r="F1696" s="24" t="s">
        <v>8219</v>
      </c>
      <c r="G1696" s="9">
        <v>158</v>
      </c>
      <c r="H1696" s="9"/>
      <c r="I1696" s="9"/>
      <c r="K1696" s="9"/>
    </row>
    <row r="1697" spans="1:11" x14ac:dyDescent="0.35">
      <c r="A1697" s="23">
        <v>3288</v>
      </c>
      <c r="B1697" s="9">
        <v>207</v>
      </c>
      <c r="C1697" s="9">
        <v>207</v>
      </c>
      <c r="E1697" s="23">
        <v>1693</v>
      </c>
      <c r="F1697" s="24" t="s">
        <v>8219</v>
      </c>
      <c r="G1697" s="9">
        <v>159</v>
      </c>
      <c r="H1697" s="9"/>
      <c r="I1697" s="9"/>
      <c r="K1697" s="9"/>
    </row>
    <row r="1698" spans="1:11" x14ac:dyDescent="0.35">
      <c r="A1698" s="23">
        <v>3289</v>
      </c>
      <c r="B1698" s="9">
        <v>25</v>
      </c>
      <c r="C1698" s="9">
        <v>25</v>
      </c>
      <c r="E1698" s="23">
        <v>1694</v>
      </c>
      <c r="F1698" s="24" t="s">
        <v>8219</v>
      </c>
      <c r="G1698" s="9">
        <v>159</v>
      </c>
      <c r="H1698" s="9"/>
      <c r="I1698" s="9"/>
      <c r="K1698" s="9"/>
    </row>
    <row r="1699" spans="1:11" x14ac:dyDescent="0.35">
      <c r="A1699" s="23">
        <v>3290</v>
      </c>
      <c r="B1699" s="9">
        <v>72</v>
      </c>
      <c r="C1699" s="9">
        <v>72</v>
      </c>
      <c r="E1699" s="23">
        <v>1695</v>
      </c>
      <c r="F1699" s="24" t="s">
        <v>8219</v>
      </c>
      <c r="G1699" s="9">
        <v>159</v>
      </c>
      <c r="H1699" s="9"/>
      <c r="I1699" s="9"/>
      <c r="K1699" s="9"/>
    </row>
    <row r="1700" spans="1:11" x14ac:dyDescent="0.35">
      <c r="A1700" s="23">
        <v>3291</v>
      </c>
      <c r="B1700" s="9">
        <v>14</v>
      </c>
      <c r="C1700" s="9">
        <v>14</v>
      </c>
      <c r="E1700" s="23">
        <v>1696</v>
      </c>
      <c r="F1700" s="24" t="s">
        <v>8219</v>
      </c>
      <c r="G1700" s="9">
        <v>159</v>
      </c>
      <c r="H1700" s="9"/>
      <c r="I1700" s="9"/>
      <c r="K1700" s="9"/>
    </row>
    <row r="1701" spans="1:11" x14ac:dyDescent="0.35">
      <c r="A1701" s="23">
        <v>3292</v>
      </c>
      <c r="B1701" s="9">
        <v>15</v>
      </c>
      <c r="C1701" s="9">
        <v>15</v>
      </c>
      <c r="E1701" s="23">
        <v>1697</v>
      </c>
      <c r="F1701" s="24" t="s">
        <v>8219</v>
      </c>
      <c r="G1701" s="9">
        <v>159</v>
      </c>
      <c r="H1701" s="9"/>
      <c r="I1701" s="9"/>
      <c r="K1701" s="9"/>
    </row>
    <row r="1702" spans="1:11" x14ac:dyDescent="0.35">
      <c r="A1702" s="23">
        <v>3293</v>
      </c>
      <c r="B1702" s="9">
        <v>91</v>
      </c>
      <c r="C1702" s="9">
        <v>91</v>
      </c>
      <c r="E1702" s="23">
        <v>1698</v>
      </c>
      <c r="F1702" s="24" t="s">
        <v>8219</v>
      </c>
      <c r="G1702" s="9">
        <v>159</v>
      </c>
      <c r="H1702" s="9"/>
      <c r="I1702" s="9"/>
      <c r="K1702" s="9"/>
    </row>
    <row r="1703" spans="1:11" x14ac:dyDescent="0.35">
      <c r="A1703" s="23">
        <v>3294</v>
      </c>
      <c r="B1703" s="9">
        <v>24</v>
      </c>
      <c r="C1703" s="9">
        <v>24</v>
      </c>
      <c r="E1703" s="23">
        <v>1699</v>
      </c>
      <c r="F1703" s="24" t="s">
        <v>8219</v>
      </c>
      <c r="G1703" s="9">
        <v>159</v>
      </c>
      <c r="H1703" s="9"/>
      <c r="I1703" s="9"/>
      <c r="K1703" s="9"/>
    </row>
    <row r="1704" spans="1:11" x14ac:dyDescent="0.35">
      <c r="A1704" s="23">
        <v>3295</v>
      </c>
      <c r="B1704" s="9">
        <v>27</v>
      </c>
      <c r="C1704" s="9">
        <v>27</v>
      </c>
      <c r="E1704" s="23">
        <v>1700</v>
      </c>
      <c r="F1704" s="24" t="s">
        <v>8219</v>
      </c>
      <c r="G1704" s="9">
        <v>160</v>
      </c>
      <c r="H1704" s="9"/>
      <c r="I1704" s="9"/>
      <c r="K1704" s="9"/>
    </row>
    <row r="1705" spans="1:11" x14ac:dyDescent="0.35">
      <c r="A1705" s="23">
        <v>3296</v>
      </c>
      <c r="B1705" s="9">
        <v>47</v>
      </c>
      <c r="C1705" s="9">
        <v>47</v>
      </c>
      <c r="E1705" s="23">
        <v>1701</v>
      </c>
      <c r="F1705" s="24" t="s">
        <v>8219</v>
      </c>
      <c r="G1705" s="9">
        <v>160</v>
      </c>
      <c r="H1705" s="9"/>
      <c r="I1705" s="9"/>
      <c r="K1705" s="9"/>
    </row>
    <row r="1706" spans="1:11" x14ac:dyDescent="0.35">
      <c r="A1706" s="23">
        <v>3297</v>
      </c>
      <c r="B1706" s="9">
        <v>44</v>
      </c>
      <c r="C1706" s="9">
        <v>44</v>
      </c>
      <c r="E1706" s="23">
        <v>1702</v>
      </c>
      <c r="F1706" s="24" t="s">
        <v>8219</v>
      </c>
      <c r="G1706" s="9">
        <v>162</v>
      </c>
      <c r="H1706" s="9"/>
      <c r="I1706" s="9"/>
      <c r="K1706" s="9"/>
    </row>
    <row r="1707" spans="1:11" x14ac:dyDescent="0.35">
      <c r="A1707" s="23">
        <v>3298</v>
      </c>
      <c r="B1707" s="9">
        <v>72</v>
      </c>
      <c r="C1707" s="9">
        <v>72</v>
      </c>
      <c r="E1707" s="23">
        <v>1703</v>
      </c>
      <c r="F1707" s="24" t="s">
        <v>8219</v>
      </c>
      <c r="G1707" s="9">
        <v>162</v>
      </c>
      <c r="H1707" s="9"/>
      <c r="I1707" s="9"/>
      <c r="K1707" s="9"/>
    </row>
    <row r="1708" spans="1:11" x14ac:dyDescent="0.35">
      <c r="A1708" s="23">
        <v>3299</v>
      </c>
      <c r="B1708" s="9">
        <v>63</v>
      </c>
      <c r="C1708" s="9">
        <v>63</v>
      </c>
      <c r="E1708" s="23">
        <v>1704</v>
      </c>
      <c r="F1708" s="24" t="s">
        <v>8219</v>
      </c>
      <c r="G1708" s="9">
        <v>163</v>
      </c>
      <c r="H1708" s="9"/>
      <c r="I1708" s="9"/>
      <c r="K1708" s="9"/>
    </row>
    <row r="1709" spans="1:11" x14ac:dyDescent="0.35">
      <c r="A1709" s="23">
        <v>3300</v>
      </c>
      <c r="B1709" s="9">
        <v>88</v>
      </c>
      <c r="C1709" s="9">
        <v>88</v>
      </c>
      <c r="E1709" s="23">
        <v>1705</v>
      </c>
      <c r="F1709" s="24" t="s">
        <v>8219</v>
      </c>
      <c r="G1709" s="9">
        <v>163</v>
      </c>
      <c r="H1709" s="9"/>
      <c r="I1709" s="9"/>
      <c r="K1709" s="9"/>
    </row>
    <row r="1710" spans="1:11" x14ac:dyDescent="0.35">
      <c r="A1710" s="23">
        <v>3301</v>
      </c>
      <c r="B1710" s="9">
        <v>70</v>
      </c>
      <c r="C1710" s="9">
        <v>70</v>
      </c>
      <c r="E1710" s="23">
        <v>1706</v>
      </c>
      <c r="F1710" s="24" t="s">
        <v>8219</v>
      </c>
      <c r="G1710" s="9">
        <v>163</v>
      </c>
      <c r="H1710" s="9"/>
      <c r="I1710" s="9"/>
      <c r="K1710" s="9"/>
    </row>
    <row r="1711" spans="1:11" x14ac:dyDescent="0.35">
      <c r="A1711" s="23">
        <v>3302</v>
      </c>
      <c r="B1711" s="9">
        <v>50</v>
      </c>
      <c r="C1711" s="9">
        <v>50</v>
      </c>
      <c r="E1711" s="23">
        <v>1707</v>
      </c>
      <c r="F1711" s="24" t="s">
        <v>8219</v>
      </c>
      <c r="G1711" s="9">
        <v>163</v>
      </c>
      <c r="H1711" s="9"/>
      <c r="I1711" s="9"/>
      <c r="K1711" s="9"/>
    </row>
    <row r="1712" spans="1:11" x14ac:dyDescent="0.35">
      <c r="A1712" s="23">
        <v>3303</v>
      </c>
      <c r="B1712" s="9">
        <v>35</v>
      </c>
      <c r="C1712" s="9">
        <v>35</v>
      </c>
      <c r="E1712" s="23">
        <v>1708</v>
      </c>
      <c r="F1712" s="24" t="s">
        <v>8219</v>
      </c>
      <c r="G1712" s="9">
        <v>163</v>
      </c>
      <c r="H1712" s="9"/>
      <c r="I1712" s="9"/>
      <c r="K1712" s="9"/>
    </row>
    <row r="1713" spans="1:11" x14ac:dyDescent="0.35">
      <c r="A1713" s="23">
        <v>3304</v>
      </c>
      <c r="B1713" s="9">
        <v>175</v>
      </c>
      <c r="C1713" s="9">
        <v>175</v>
      </c>
      <c r="E1713" s="23">
        <v>1709</v>
      </c>
      <c r="F1713" s="24" t="s">
        <v>8219</v>
      </c>
      <c r="G1713" s="9">
        <v>165</v>
      </c>
      <c r="H1713" s="9"/>
      <c r="I1713" s="9"/>
      <c r="K1713" s="9"/>
    </row>
    <row r="1714" spans="1:11" x14ac:dyDescent="0.35">
      <c r="A1714" s="23">
        <v>3305</v>
      </c>
      <c r="B1714" s="9">
        <v>20</v>
      </c>
      <c r="C1714" s="9">
        <v>20</v>
      </c>
      <c r="E1714" s="23">
        <v>1710</v>
      </c>
      <c r="F1714" s="24" t="s">
        <v>8219</v>
      </c>
      <c r="G1714" s="9">
        <v>165</v>
      </c>
      <c r="H1714" s="9"/>
      <c r="I1714" s="9"/>
      <c r="K1714" s="9"/>
    </row>
    <row r="1715" spans="1:11" x14ac:dyDescent="0.35">
      <c r="A1715" s="23">
        <v>3306</v>
      </c>
      <c r="B1715" s="9">
        <v>54</v>
      </c>
      <c r="C1715" s="9">
        <v>54</v>
      </c>
      <c r="E1715" s="23">
        <v>1711</v>
      </c>
      <c r="F1715" s="24" t="s">
        <v>8219</v>
      </c>
      <c r="G1715" s="9">
        <v>165</v>
      </c>
      <c r="H1715" s="9"/>
      <c r="I1715" s="9"/>
      <c r="K1715" s="9"/>
    </row>
    <row r="1716" spans="1:11" x14ac:dyDescent="0.35">
      <c r="A1716" s="23">
        <v>3307</v>
      </c>
      <c r="B1716" s="9">
        <v>20</v>
      </c>
      <c r="C1716" s="9">
        <v>20</v>
      </c>
      <c r="E1716" s="23">
        <v>1712</v>
      </c>
      <c r="F1716" s="24" t="s">
        <v>8219</v>
      </c>
      <c r="G1716" s="9">
        <v>166</v>
      </c>
      <c r="H1716" s="9"/>
      <c r="I1716" s="9"/>
      <c r="K1716" s="9"/>
    </row>
    <row r="1717" spans="1:11" x14ac:dyDescent="0.35">
      <c r="A1717" s="23">
        <v>3308</v>
      </c>
      <c r="B1717" s="9">
        <v>57</v>
      </c>
      <c r="C1717" s="9">
        <v>57</v>
      </c>
      <c r="E1717" s="23">
        <v>1713</v>
      </c>
      <c r="F1717" s="24" t="s">
        <v>8219</v>
      </c>
      <c r="G1717" s="9">
        <v>167</v>
      </c>
      <c r="H1717" s="9"/>
      <c r="I1717" s="9"/>
      <c r="K1717" s="9"/>
    </row>
    <row r="1718" spans="1:11" x14ac:dyDescent="0.35">
      <c r="A1718" s="23">
        <v>3309</v>
      </c>
      <c r="B1718" s="9">
        <v>31</v>
      </c>
      <c r="C1718" s="9">
        <v>31</v>
      </c>
      <c r="E1718" s="23">
        <v>1714</v>
      </c>
      <c r="F1718" s="24" t="s">
        <v>8219</v>
      </c>
      <c r="G1718" s="9">
        <v>167</v>
      </c>
      <c r="H1718" s="9"/>
      <c r="I1718" s="9"/>
      <c r="K1718" s="9"/>
    </row>
    <row r="1719" spans="1:11" x14ac:dyDescent="0.35">
      <c r="A1719" s="23">
        <v>3310</v>
      </c>
      <c r="B1719" s="9">
        <v>31</v>
      </c>
      <c r="C1719" s="9">
        <v>31</v>
      </c>
      <c r="E1719" s="23">
        <v>1715</v>
      </c>
      <c r="F1719" s="24" t="s">
        <v>8219</v>
      </c>
      <c r="G1719" s="9">
        <v>167</v>
      </c>
      <c r="H1719" s="9"/>
      <c r="I1719" s="9"/>
      <c r="K1719" s="9"/>
    </row>
    <row r="1720" spans="1:11" x14ac:dyDescent="0.35">
      <c r="A1720" s="23">
        <v>3311</v>
      </c>
      <c r="B1720" s="9">
        <v>45</v>
      </c>
      <c r="C1720" s="9">
        <v>45</v>
      </c>
      <c r="E1720" s="23">
        <v>1716</v>
      </c>
      <c r="F1720" s="24" t="s">
        <v>8219</v>
      </c>
      <c r="G1720" s="9">
        <v>167</v>
      </c>
      <c r="H1720" s="9"/>
      <c r="I1720" s="9"/>
      <c r="K1720" s="9"/>
    </row>
    <row r="1721" spans="1:11" x14ac:dyDescent="0.35">
      <c r="A1721" s="23">
        <v>3312</v>
      </c>
      <c r="B1721" s="9">
        <v>41</v>
      </c>
      <c r="C1721" s="9">
        <v>41</v>
      </c>
      <c r="E1721" s="23">
        <v>1717</v>
      </c>
      <c r="F1721" s="24" t="s">
        <v>8219</v>
      </c>
      <c r="G1721" s="9">
        <v>167</v>
      </c>
      <c r="H1721" s="9"/>
      <c r="I1721" s="9"/>
      <c r="K1721" s="9"/>
    </row>
    <row r="1722" spans="1:11" x14ac:dyDescent="0.35">
      <c r="A1722" s="23">
        <v>3313</v>
      </c>
      <c r="B1722" s="9">
        <v>29</v>
      </c>
      <c r="C1722" s="9">
        <v>29</v>
      </c>
      <c r="E1722" s="23">
        <v>1718</v>
      </c>
      <c r="F1722" s="24" t="s">
        <v>8219</v>
      </c>
      <c r="G1722" s="9">
        <v>167</v>
      </c>
      <c r="H1722" s="9"/>
      <c r="I1722" s="9"/>
      <c r="K1722" s="9"/>
    </row>
    <row r="1723" spans="1:11" x14ac:dyDescent="0.35">
      <c r="A1723" s="23">
        <v>3314</v>
      </c>
      <c r="B1723" s="9">
        <v>58</v>
      </c>
      <c r="C1723" s="9">
        <v>58</v>
      </c>
      <c r="E1723" s="23">
        <v>1719</v>
      </c>
      <c r="F1723" s="24" t="s">
        <v>8219</v>
      </c>
      <c r="G1723" s="9">
        <v>167</v>
      </c>
      <c r="H1723" s="9"/>
      <c r="I1723" s="9"/>
      <c r="K1723" s="9"/>
    </row>
    <row r="1724" spans="1:11" x14ac:dyDescent="0.35">
      <c r="A1724" s="23">
        <v>3315</v>
      </c>
      <c r="B1724" s="9">
        <v>89</v>
      </c>
      <c r="C1724" s="9">
        <v>89</v>
      </c>
      <c r="E1724" s="23">
        <v>1720</v>
      </c>
      <c r="F1724" s="24" t="s">
        <v>8219</v>
      </c>
      <c r="G1724" s="9">
        <v>168</v>
      </c>
      <c r="H1724" s="9"/>
      <c r="I1724" s="9"/>
      <c r="K1724" s="9"/>
    </row>
    <row r="1725" spans="1:11" x14ac:dyDescent="0.35">
      <c r="A1725" s="23">
        <v>3316</v>
      </c>
      <c r="B1725" s="9">
        <v>125</v>
      </c>
      <c r="C1725" s="9">
        <v>125</v>
      </c>
      <c r="E1725" s="23">
        <v>1721</v>
      </c>
      <c r="F1725" s="24" t="s">
        <v>8219</v>
      </c>
      <c r="G1725" s="9">
        <v>168</v>
      </c>
      <c r="H1725" s="9"/>
      <c r="I1725" s="9"/>
      <c r="K1725" s="9"/>
    </row>
    <row r="1726" spans="1:11" x14ac:dyDescent="0.35">
      <c r="A1726" s="23">
        <v>3317</v>
      </c>
      <c r="B1726" s="9">
        <v>18</v>
      </c>
      <c r="C1726" s="9">
        <v>18</v>
      </c>
      <c r="E1726" s="23">
        <v>1722</v>
      </c>
      <c r="F1726" s="24" t="s">
        <v>8219</v>
      </c>
      <c r="G1726" s="9">
        <v>168</v>
      </c>
      <c r="H1726" s="9"/>
      <c r="I1726" s="9"/>
      <c r="K1726" s="9"/>
    </row>
    <row r="1727" spans="1:11" x14ac:dyDescent="0.35">
      <c r="A1727" s="23">
        <v>3318</v>
      </c>
      <c r="B1727" s="9">
        <v>32</v>
      </c>
      <c r="C1727" s="9">
        <v>32</v>
      </c>
      <c r="E1727" s="23">
        <v>1723</v>
      </c>
      <c r="F1727" s="24" t="s">
        <v>8219</v>
      </c>
      <c r="G1727" s="9">
        <v>168</v>
      </c>
      <c r="H1727" s="9"/>
      <c r="I1727" s="9"/>
      <c r="K1727" s="9"/>
    </row>
    <row r="1728" spans="1:11" x14ac:dyDescent="0.35">
      <c r="A1728" s="23">
        <v>3319</v>
      </c>
      <c r="B1728" s="9">
        <v>16</v>
      </c>
      <c r="C1728" s="9">
        <v>16</v>
      </c>
      <c r="E1728" s="23">
        <v>1724</v>
      </c>
      <c r="F1728" s="24" t="s">
        <v>8219</v>
      </c>
      <c r="G1728" s="9">
        <v>169</v>
      </c>
      <c r="H1728" s="9"/>
      <c r="I1728" s="9"/>
      <c r="K1728" s="9"/>
    </row>
    <row r="1729" spans="1:11" x14ac:dyDescent="0.35">
      <c r="A1729" s="23">
        <v>3320</v>
      </c>
      <c r="B1729" s="9">
        <v>38</v>
      </c>
      <c r="C1729" s="9">
        <v>38</v>
      </c>
      <c r="E1729" s="23">
        <v>1725</v>
      </c>
      <c r="F1729" s="24" t="s">
        <v>8219</v>
      </c>
      <c r="G1729" s="9">
        <v>169</v>
      </c>
      <c r="H1729" s="9"/>
      <c r="I1729" s="9"/>
      <c r="K1729" s="9"/>
    </row>
    <row r="1730" spans="1:11" x14ac:dyDescent="0.35">
      <c r="A1730" s="23">
        <v>3321</v>
      </c>
      <c r="B1730" s="9">
        <v>15</v>
      </c>
      <c r="C1730" s="9">
        <v>15</v>
      </c>
      <c r="E1730" s="23">
        <v>1726</v>
      </c>
      <c r="F1730" s="24" t="s">
        <v>8219</v>
      </c>
      <c r="G1730" s="9">
        <v>169</v>
      </c>
      <c r="H1730" s="9"/>
      <c r="I1730" s="9"/>
      <c r="K1730" s="9"/>
    </row>
    <row r="1731" spans="1:11" x14ac:dyDescent="0.35">
      <c r="A1731" s="23">
        <v>3322</v>
      </c>
      <c r="B1731" s="9">
        <v>23</v>
      </c>
      <c r="C1731" s="9">
        <v>23</v>
      </c>
      <c r="E1731" s="23">
        <v>1727</v>
      </c>
      <c r="F1731" s="24" t="s">
        <v>8219</v>
      </c>
      <c r="G1731" s="9">
        <v>169</v>
      </c>
      <c r="H1731" s="9"/>
      <c r="I1731" s="9"/>
      <c r="K1731" s="9"/>
    </row>
    <row r="1732" spans="1:11" x14ac:dyDescent="0.35">
      <c r="A1732" s="23">
        <v>3323</v>
      </c>
      <c r="B1732" s="9">
        <v>49</v>
      </c>
      <c r="C1732" s="9">
        <v>49</v>
      </c>
      <c r="E1732" s="23">
        <v>1728</v>
      </c>
      <c r="F1732" s="24" t="s">
        <v>8219</v>
      </c>
      <c r="G1732" s="9">
        <v>169</v>
      </c>
      <c r="H1732" s="9"/>
      <c r="I1732" s="9"/>
      <c r="K1732" s="9"/>
    </row>
    <row r="1733" spans="1:11" x14ac:dyDescent="0.35">
      <c r="A1733" s="23">
        <v>3324</v>
      </c>
      <c r="B1733" s="9">
        <v>10</v>
      </c>
      <c r="C1733" s="9">
        <v>10</v>
      </c>
      <c r="E1733" s="23">
        <v>1729</v>
      </c>
      <c r="F1733" s="24" t="s">
        <v>8219</v>
      </c>
      <c r="G1733" s="9">
        <v>170</v>
      </c>
      <c r="H1733" s="9"/>
      <c r="I1733" s="9"/>
      <c r="K1733" s="9"/>
    </row>
    <row r="1734" spans="1:11" x14ac:dyDescent="0.35">
      <c r="A1734" s="23">
        <v>3325</v>
      </c>
      <c r="B1734" s="9">
        <v>15</v>
      </c>
      <c r="C1734" s="9">
        <v>15</v>
      </c>
      <c r="E1734" s="23">
        <v>1730</v>
      </c>
      <c r="F1734" s="24" t="s">
        <v>8219</v>
      </c>
      <c r="G1734" s="9">
        <v>170</v>
      </c>
      <c r="H1734" s="9"/>
      <c r="I1734" s="9"/>
      <c r="K1734" s="9"/>
    </row>
    <row r="1735" spans="1:11" x14ac:dyDescent="0.35">
      <c r="A1735" s="23">
        <v>3326</v>
      </c>
      <c r="B1735" s="9">
        <v>57</v>
      </c>
      <c r="C1735" s="9">
        <v>57</v>
      </c>
      <c r="E1735" s="23">
        <v>1731</v>
      </c>
      <c r="F1735" s="24" t="s">
        <v>8219</v>
      </c>
      <c r="G1735" s="9">
        <v>170</v>
      </c>
      <c r="H1735" s="9"/>
      <c r="I1735" s="9"/>
      <c r="K1735" s="9"/>
    </row>
    <row r="1736" spans="1:11" x14ac:dyDescent="0.35">
      <c r="A1736" s="23">
        <v>3327</v>
      </c>
      <c r="B1736" s="9">
        <v>33</v>
      </c>
      <c r="C1736" s="9">
        <v>33</v>
      </c>
      <c r="E1736" s="23">
        <v>1732</v>
      </c>
      <c r="F1736" s="24" t="s">
        <v>8219</v>
      </c>
      <c r="G1736" s="9">
        <v>171</v>
      </c>
      <c r="H1736" s="9"/>
      <c r="I1736" s="9"/>
      <c r="K1736" s="9"/>
    </row>
    <row r="1737" spans="1:11" x14ac:dyDescent="0.35">
      <c r="A1737" s="23">
        <v>3328</v>
      </c>
      <c r="B1737" s="9">
        <v>9</v>
      </c>
      <c r="C1737" s="9">
        <v>9</v>
      </c>
      <c r="E1737" s="23">
        <v>1733</v>
      </c>
      <c r="F1737" s="24" t="s">
        <v>8219</v>
      </c>
      <c r="G1737" s="9">
        <v>172</v>
      </c>
      <c r="H1737" s="9"/>
      <c r="I1737" s="9"/>
      <c r="K1737" s="9"/>
    </row>
    <row r="1738" spans="1:11" x14ac:dyDescent="0.35">
      <c r="A1738" s="23">
        <v>3329</v>
      </c>
      <c r="B1738" s="9">
        <v>26</v>
      </c>
      <c r="C1738" s="9">
        <v>26</v>
      </c>
      <c r="E1738" s="23">
        <v>1734</v>
      </c>
      <c r="F1738" s="24" t="s">
        <v>8219</v>
      </c>
      <c r="G1738" s="9">
        <v>173</v>
      </c>
      <c r="H1738" s="9"/>
      <c r="I1738" s="9"/>
      <c r="K1738" s="9"/>
    </row>
    <row r="1739" spans="1:11" x14ac:dyDescent="0.35">
      <c r="A1739" s="23">
        <v>3330</v>
      </c>
      <c r="B1739" s="9">
        <v>69</v>
      </c>
      <c r="C1739" s="9">
        <v>69</v>
      </c>
      <c r="E1739" s="23">
        <v>1735</v>
      </c>
      <c r="F1739" s="24" t="s">
        <v>8219</v>
      </c>
      <c r="G1739" s="9">
        <v>173</v>
      </c>
      <c r="H1739" s="9"/>
      <c r="I1739" s="9"/>
      <c r="K1739" s="9"/>
    </row>
    <row r="1740" spans="1:11" x14ac:dyDescent="0.35">
      <c r="A1740" s="23">
        <v>3331</v>
      </c>
      <c r="B1740" s="9">
        <v>65</v>
      </c>
      <c r="C1740" s="9">
        <v>65</v>
      </c>
      <c r="E1740" s="23">
        <v>1736</v>
      </c>
      <c r="F1740" s="24" t="s">
        <v>8219</v>
      </c>
      <c r="G1740" s="9">
        <v>174</v>
      </c>
      <c r="H1740" s="9"/>
      <c r="I1740" s="9"/>
      <c r="K1740" s="9"/>
    </row>
    <row r="1741" spans="1:11" x14ac:dyDescent="0.35">
      <c r="A1741" s="23">
        <v>3332</v>
      </c>
      <c r="B1741" s="9">
        <v>83</v>
      </c>
      <c r="C1741" s="9">
        <v>83</v>
      </c>
      <c r="E1741" s="23">
        <v>1737</v>
      </c>
      <c r="F1741" s="24" t="s">
        <v>8219</v>
      </c>
      <c r="G1741" s="9">
        <v>174</v>
      </c>
      <c r="H1741" s="9"/>
      <c r="I1741" s="9"/>
      <c r="K1741" s="9"/>
    </row>
    <row r="1742" spans="1:11" x14ac:dyDescent="0.35">
      <c r="A1742" s="23">
        <v>3333</v>
      </c>
      <c r="B1742" s="9">
        <v>111</v>
      </c>
      <c r="C1742" s="9">
        <v>111</v>
      </c>
      <c r="E1742" s="23">
        <v>1738</v>
      </c>
      <c r="F1742" s="24" t="s">
        <v>8219</v>
      </c>
      <c r="G1742" s="9">
        <v>174</v>
      </c>
      <c r="H1742" s="9"/>
      <c r="I1742" s="9"/>
      <c r="K1742" s="9"/>
    </row>
    <row r="1743" spans="1:11" x14ac:dyDescent="0.35">
      <c r="A1743" s="23">
        <v>3334</v>
      </c>
      <c r="B1743" s="9">
        <v>46</v>
      </c>
      <c r="C1743" s="9">
        <v>46</v>
      </c>
      <c r="E1743" s="23">
        <v>1739</v>
      </c>
      <c r="F1743" s="24" t="s">
        <v>8219</v>
      </c>
      <c r="G1743" s="9">
        <v>175</v>
      </c>
      <c r="H1743" s="9"/>
      <c r="I1743" s="9"/>
      <c r="K1743" s="9"/>
    </row>
    <row r="1744" spans="1:11" x14ac:dyDescent="0.35">
      <c r="A1744" s="23">
        <v>3335</v>
      </c>
      <c r="B1744" s="9">
        <v>63</v>
      </c>
      <c r="C1744" s="9">
        <v>63</v>
      </c>
      <c r="E1744" s="23">
        <v>1740</v>
      </c>
      <c r="F1744" s="24" t="s">
        <v>8219</v>
      </c>
      <c r="G1744" s="9">
        <v>175</v>
      </c>
      <c r="H1744" s="9"/>
      <c r="I1744" s="9"/>
      <c r="K1744" s="9"/>
    </row>
    <row r="1745" spans="1:11" x14ac:dyDescent="0.35">
      <c r="A1745" s="23">
        <v>3336</v>
      </c>
      <c r="B1745" s="9">
        <v>9</v>
      </c>
      <c r="C1745" s="9">
        <v>9</v>
      </c>
      <c r="E1745" s="23">
        <v>1741</v>
      </c>
      <c r="F1745" s="24" t="s">
        <v>8219</v>
      </c>
      <c r="G1745" s="9">
        <v>176</v>
      </c>
      <c r="H1745" s="9"/>
      <c r="I1745" s="9"/>
      <c r="K1745" s="9"/>
    </row>
    <row r="1746" spans="1:11" x14ac:dyDescent="0.35">
      <c r="A1746" s="23">
        <v>3337</v>
      </c>
      <c r="B1746" s="9">
        <v>34</v>
      </c>
      <c r="C1746" s="9">
        <v>34</v>
      </c>
      <c r="E1746" s="23">
        <v>1742</v>
      </c>
      <c r="F1746" s="24" t="s">
        <v>8219</v>
      </c>
      <c r="G1746" s="9">
        <v>176</v>
      </c>
      <c r="H1746" s="9"/>
      <c r="I1746" s="9"/>
      <c r="K1746" s="9"/>
    </row>
    <row r="1747" spans="1:11" x14ac:dyDescent="0.35">
      <c r="A1747" s="23">
        <v>3338</v>
      </c>
      <c r="B1747" s="9">
        <v>112</v>
      </c>
      <c r="C1747" s="9">
        <v>112</v>
      </c>
      <c r="E1747" s="23">
        <v>1743</v>
      </c>
      <c r="F1747" s="24" t="s">
        <v>8219</v>
      </c>
      <c r="G1747" s="9">
        <v>176</v>
      </c>
      <c r="H1747" s="9"/>
      <c r="I1747" s="9"/>
      <c r="K1747" s="9"/>
    </row>
    <row r="1748" spans="1:11" x14ac:dyDescent="0.35">
      <c r="A1748" s="23">
        <v>3339</v>
      </c>
      <c r="B1748" s="9">
        <v>47</v>
      </c>
      <c r="C1748" s="9">
        <v>47</v>
      </c>
      <c r="E1748" s="23">
        <v>1744</v>
      </c>
      <c r="F1748" s="24" t="s">
        <v>8219</v>
      </c>
      <c r="G1748" s="9">
        <v>176</v>
      </c>
      <c r="H1748" s="9"/>
      <c r="I1748" s="9"/>
      <c r="K1748" s="9"/>
    </row>
    <row r="1749" spans="1:11" x14ac:dyDescent="0.35">
      <c r="A1749" s="23">
        <v>3340</v>
      </c>
      <c r="B1749" s="9">
        <v>38</v>
      </c>
      <c r="C1749" s="9">
        <v>38</v>
      </c>
      <c r="E1749" s="23">
        <v>1745</v>
      </c>
      <c r="F1749" s="24" t="s">
        <v>8219</v>
      </c>
      <c r="G1749" s="9">
        <v>177</v>
      </c>
      <c r="H1749" s="9"/>
      <c r="I1749" s="9"/>
      <c r="K1749" s="9"/>
    </row>
    <row r="1750" spans="1:11" x14ac:dyDescent="0.35">
      <c r="A1750" s="23">
        <v>3341</v>
      </c>
      <c r="B1750" s="9">
        <v>28</v>
      </c>
      <c r="C1750" s="9">
        <v>28</v>
      </c>
      <c r="E1750" s="23">
        <v>1746</v>
      </c>
      <c r="F1750" s="24" t="s">
        <v>8219</v>
      </c>
      <c r="G1750" s="9">
        <v>178</v>
      </c>
      <c r="H1750" s="9"/>
      <c r="I1750" s="9"/>
      <c r="K1750" s="9"/>
    </row>
    <row r="1751" spans="1:11" x14ac:dyDescent="0.35">
      <c r="A1751" s="23">
        <v>3342</v>
      </c>
      <c r="B1751" s="9">
        <v>78</v>
      </c>
      <c r="C1751" s="9">
        <v>78</v>
      </c>
      <c r="E1751" s="23">
        <v>1747</v>
      </c>
      <c r="F1751" s="24" t="s">
        <v>8219</v>
      </c>
      <c r="G1751" s="9">
        <v>179</v>
      </c>
      <c r="H1751" s="9"/>
      <c r="I1751" s="9"/>
      <c r="K1751" s="9"/>
    </row>
    <row r="1752" spans="1:11" x14ac:dyDescent="0.35">
      <c r="A1752" s="23">
        <v>3343</v>
      </c>
      <c r="B1752" s="9">
        <v>23</v>
      </c>
      <c r="C1752" s="9">
        <v>23</v>
      </c>
      <c r="E1752" s="23">
        <v>1748</v>
      </c>
      <c r="F1752" s="24" t="s">
        <v>8219</v>
      </c>
      <c r="G1752" s="9">
        <v>179</v>
      </c>
      <c r="H1752" s="9"/>
      <c r="I1752" s="9"/>
      <c r="K1752" s="9"/>
    </row>
    <row r="1753" spans="1:11" x14ac:dyDescent="0.35">
      <c r="A1753" s="23">
        <v>3344</v>
      </c>
      <c r="B1753" s="9">
        <v>40</v>
      </c>
      <c r="C1753" s="9">
        <v>40</v>
      </c>
      <c r="E1753" s="23">
        <v>1749</v>
      </c>
      <c r="F1753" s="24" t="s">
        <v>8219</v>
      </c>
      <c r="G1753" s="9">
        <v>179</v>
      </c>
      <c r="H1753" s="9"/>
      <c r="I1753" s="9"/>
      <c r="K1753" s="9"/>
    </row>
    <row r="1754" spans="1:11" x14ac:dyDescent="0.35">
      <c r="A1754" s="23">
        <v>3345</v>
      </c>
      <c r="B1754" s="9">
        <v>13</v>
      </c>
      <c r="C1754" s="9">
        <v>13</v>
      </c>
      <c r="E1754" s="23">
        <v>1750</v>
      </c>
      <c r="F1754" s="24" t="s">
        <v>8219</v>
      </c>
      <c r="G1754" s="9">
        <v>179</v>
      </c>
      <c r="H1754" s="9"/>
      <c r="I1754" s="9"/>
      <c r="K1754" s="9"/>
    </row>
    <row r="1755" spans="1:11" x14ac:dyDescent="0.35">
      <c r="A1755" s="23">
        <v>3346</v>
      </c>
      <c r="B1755" s="9">
        <v>18</v>
      </c>
      <c r="C1755" s="9">
        <v>18</v>
      </c>
      <c r="E1755" s="23">
        <v>1751</v>
      </c>
      <c r="F1755" s="24" t="s">
        <v>8219</v>
      </c>
      <c r="G1755" s="9">
        <v>180</v>
      </c>
      <c r="H1755" s="9"/>
      <c r="I1755" s="9"/>
      <c r="K1755" s="9"/>
    </row>
    <row r="1756" spans="1:11" x14ac:dyDescent="0.35">
      <c r="A1756" s="23">
        <v>3347</v>
      </c>
      <c r="B1756" s="9">
        <v>22</v>
      </c>
      <c r="C1756" s="9">
        <v>22</v>
      </c>
      <c r="E1756" s="23">
        <v>1752</v>
      </c>
      <c r="F1756" s="24" t="s">
        <v>8219</v>
      </c>
      <c r="G1756" s="9">
        <v>180</v>
      </c>
      <c r="H1756" s="9"/>
      <c r="I1756" s="9"/>
      <c r="K1756" s="9"/>
    </row>
    <row r="1757" spans="1:11" x14ac:dyDescent="0.35">
      <c r="A1757" s="23">
        <v>3348</v>
      </c>
      <c r="B1757" s="9">
        <v>79</v>
      </c>
      <c r="C1757" s="9">
        <v>79</v>
      </c>
      <c r="E1757" s="23">
        <v>1753</v>
      </c>
      <c r="F1757" s="24" t="s">
        <v>8219</v>
      </c>
      <c r="G1757" s="9">
        <v>181</v>
      </c>
      <c r="H1757" s="9"/>
      <c r="I1757" s="9"/>
      <c r="K1757" s="9"/>
    </row>
    <row r="1758" spans="1:11" x14ac:dyDescent="0.35">
      <c r="A1758" s="23">
        <v>3349</v>
      </c>
      <c r="B1758" s="9">
        <v>14</v>
      </c>
      <c r="C1758" s="9">
        <v>14</v>
      </c>
      <c r="E1758" s="23">
        <v>1754</v>
      </c>
      <c r="F1758" s="24" t="s">
        <v>8219</v>
      </c>
      <c r="G1758" s="9">
        <v>181</v>
      </c>
      <c r="H1758" s="9"/>
      <c r="I1758" s="9"/>
      <c r="K1758" s="9"/>
    </row>
    <row r="1759" spans="1:11" x14ac:dyDescent="0.35">
      <c r="A1759" s="23">
        <v>3350</v>
      </c>
      <c r="B1759" s="9">
        <v>51</v>
      </c>
      <c r="C1759" s="9">
        <v>51</v>
      </c>
      <c r="E1759" s="23">
        <v>1755</v>
      </c>
      <c r="F1759" s="24" t="s">
        <v>8219</v>
      </c>
      <c r="G1759" s="9">
        <v>181</v>
      </c>
      <c r="H1759" s="9"/>
      <c r="I1759" s="9"/>
      <c r="K1759" s="9"/>
    </row>
    <row r="1760" spans="1:11" x14ac:dyDescent="0.35">
      <c r="A1760" s="23">
        <v>3351</v>
      </c>
      <c r="B1760" s="9">
        <v>54</v>
      </c>
      <c r="C1760" s="9">
        <v>54</v>
      </c>
      <c r="E1760" s="23">
        <v>1756</v>
      </c>
      <c r="F1760" s="24" t="s">
        <v>8219</v>
      </c>
      <c r="G1760" s="9">
        <v>182</v>
      </c>
      <c r="H1760" s="9"/>
      <c r="I1760" s="9"/>
      <c r="K1760" s="9"/>
    </row>
    <row r="1761" spans="1:11" x14ac:dyDescent="0.35">
      <c r="A1761" s="23">
        <v>3352</v>
      </c>
      <c r="B1761" s="9">
        <v>70</v>
      </c>
      <c r="C1761" s="9">
        <v>70</v>
      </c>
      <c r="E1761" s="23">
        <v>1757</v>
      </c>
      <c r="F1761" s="24" t="s">
        <v>8219</v>
      </c>
      <c r="G1761" s="9">
        <v>182</v>
      </c>
      <c r="H1761" s="9"/>
      <c r="I1761" s="9"/>
      <c r="K1761" s="9"/>
    </row>
    <row r="1762" spans="1:11" x14ac:dyDescent="0.35">
      <c r="A1762" s="23">
        <v>3353</v>
      </c>
      <c r="B1762" s="9">
        <v>44</v>
      </c>
      <c r="C1762" s="9">
        <v>44</v>
      </c>
      <c r="E1762" s="23">
        <v>1758</v>
      </c>
      <c r="F1762" s="24" t="s">
        <v>8219</v>
      </c>
      <c r="G1762" s="9">
        <v>182</v>
      </c>
      <c r="H1762" s="9"/>
      <c r="I1762" s="9"/>
      <c r="K1762" s="9"/>
    </row>
    <row r="1763" spans="1:11" x14ac:dyDescent="0.35">
      <c r="A1763" s="23">
        <v>3354</v>
      </c>
      <c r="B1763" s="9">
        <v>55</v>
      </c>
      <c r="C1763" s="9">
        <v>55</v>
      </c>
      <c r="E1763" s="23">
        <v>1759</v>
      </c>
      <c r="F1763" s="24" t="s">
        <v>8219</v>
      </c>
      <c r="G1763" s="9">
        <v>183</v>
      </c>
      <c r="H1763" s="9"/>
      <c r="I1763" s="9"/>
      <c r="K1763" s="9"/>
    </row>
    <row r="1764" spans="1:11" x14ac:dyDescent="0.35">
      <c r="A1764" s="23">
        <v>3355</v>
      </c>
      <c r="B1764" s="9">
        <v>15</v>
      </c>
      <c r="C1764" s="9">
        <v>15</v>
      </c>
      <c r="E1764" s="23">
        <v>1760</v>
      </c>
      <c r="F1764" s="24" t="s">
        <v>8219</v>
      </c>
      <c r="G1764" s="9">
        <v>183</v>
      </c>
      <c r="H1764" s="9"/>
      <c r="I1764" s="9"/>
      <c r="K1764" s="9"/>
    </row>
    <row r="1765" spans="1:11" x14ac:dyDescent="0.35">
      <c r="A1765" s="23">
        <v>3356</v>
      </c>
      <c r="B1765" s="9">
        <v>27</v>
      </c>
      <c r="C1765" s="9">
        <v>27</v>
      </c>
      <c r="E1765" s="23">
        <v>1761</v>
      </c>
      <c r="F1765" s="24" t="s">
        <v>8219</v>
      </c>
      <c r="G1765" s="9">
        <v>183</v>
      </c>
      <c r="H1765" s="9"/>
      <c r="I1765" s="9"/>
      <c r="K1765" s="9"/>
    </row>
    <row r="1766" spans="1:11" x14ac:dyDescent="0.35">
      <c r="A1766" s="23">
        <v>3357</v>
      </c>
      <c r="B1766" s="9">
        <v>21</v>
      </c>
      <c r="C1766" s="9">
        <v>21</v>
      </c>
      <c r="E1766" s="23">
        <v>1762</v>
      </c>
      <c r="F1766" s="24" t="s">
        <v>8219</v>
      </c>
      <c r="G1766" s="9">
        <v>183</v>
      </c>
      <c r="H1766" s="9"/>
      <c r="I1766" s="9"/>
      <c r="K1766" s="9"/>
    </row>
    <row r="1767" spans="1:11" x14ac:dyDescent="0.35">
      <c r="A1767" s="23">
        <v>3358</v>
      </c>
      <c r="B1767" s="9">
        <v>162</v>
      </c>
      <c r="C1767" s="9">
        <v>162</v>
      </c>
      <c r="E1767" s="23">
        <v>1763</v>
      </c>
      <c r="F1767" s="24" t="s">
        <v>8219</v>
      </c>
      <c r="G1767" s="9">
        <v>184</v>
      </c>
      <c r="H1767" s="9"/>
      <c r="I1767" s="9"/>
      <c r="K1767" s="9"/>
    </row>
    <row r="1768" spans="1:11" x14ac:dyDescent="0.35">
      <c r="A1768" s="23">
        <v>3359</v>
      </c>
      <c r="B1768" s="9">
        <v>23</v>
      </c>
      <c r="C1768" s="9">
        <v>23</v>
      </c>
      <c r="E1768" s="23">
        <v>1764</v>
      </c>
      <c r="F1768" s="24" t="s">
        <v>8219</v>
      </c>
      <c r="G1768" s="9">
        <v>184</v>
      </c>
      <c r="H1768" s="9"/>
      <c r="I1768" s="9"/>
      <c r="K1768" s="9"/>
    </row>
    <row r="1769" spans="1:11" x14ac:dyDescent="0.35">
      <c r="A1769" s="23">
        <v>3360</v>
      </c>
      <c r="B1769" s="9">
        <v>72</v>
      </c>
      <c r="C1769" s="9">
        <v>72</v>
      </c>
      <c r="E1769" s="23">
        <v>1765</v>
      </c>
      <c r="F1769" s="24" t="s">
        <v>8219</v>
      </c>
      <c r="G1769" s="9">
        <v>184</v>
      </c>
      <c r="H1769" s="9"/>
      <c r="I1769" s="9"/>
      <c r="K1769" s="9"/>
    </row>
    <row r="1770" spans="1:11" x14ac:dyDescent="0.35">
      <c r="A1770" s="23">
        <v>3361</v>
      </c>
      <c r="B1770" s="9">
        <v>68</v>
      </c>
      <c r="C1770" s="9">
        <v>68</v>
      </c>
      <c r="E1770" s="23">
        <v>1766</v>
      </c>
      <c r="F1770" s="24" t="s">
        <v>8219</v>
      </c>
      <c r="G1770" s="9">
        <v>184</v>
      </c>
      <c r="H1770" s="9"/>
      <c r="I1770" s="9"/>
      <c r="K1770" s="9"/>
    </row>
    <row r="1771" spans="1:11" x14ac:dyDescent="0.35">
      <c r="A1771" s="23">
        <v>3362</v>
      </c>
      <c r="B1771" s="9">
        <v>20</v>
      </c>
      <c r="C1771" s="9">
        <v>20</v>
      </c>
      <c r="E1771" s="23">
        <v>1767</v>
      </c>
      <c r="F1771" s="24" t="s">
        <v>8219</v>
      </c>
      <c r="G1771" s="9">
        <v>185</v>
      </c>
      <c r="H1771" s="9"/>
      <c r="I1771" s="9"/>
      <c r="K1771" s="9"/>
    </row>
    <row r="1772" spans="1:11" x14ac:dyDescent="0.35">
      <c r="A1772" s="23">
        <v>3363</v>
      </c>
      <c r="B1772" s="9">
        <v>26</v>
      </c>
      <c r="C1772" s="9">
        <v>26</v>
      </c>
      <c r="E1772" s="23">
        <v>1768</v>
      </c>
      <c r="F1772" s="24" t="s">
        <v>8219</v>
      </c>
      <c r="G1772" s="9">
        <v>185</v>
      </c>
      <c r="H1772" s="9"/>
      <c r="I1772" s="9"/>
      <c r="K1772" s="9"/>
    </row>
    <row r="1773" spans="1:11" x14ac:dyDescent="0.35">
      <c r="A1773" s="23">
        <v>3364</v>
      </c>
      <c r="B1773" s="9">
        <v>72</v>
      </c>
      <c r="C1773" s="9">
        <v>72</v>
      </c>
      <c r="E1773" s="23">
        <v>1769</v>
      </c>
      <c r="F1773" s="24" t="s">
        <v>8219</v>
      </c>
      <c r="G1773" s="9">
        <v>186</v>
      </c>
      <c r="H1773" s="9"/>
      <c r="I1773" s="9"/>
      <c r="K1773" s="9"/>
    </row>
    <row r="1774" spans="1:11" x14ac:dyDescent="0.35">
      <c r="A1774" s="23">
        <v>3365</v>
      </c>
      <c r="B1774" s="9">
        <v>3</v>
      </c>
      <c r="C1774" s="9">
        <v>3</v>
      </c>
      <c r="E1774" s="23">
        <v>1770</v>
      </c>
      <c r="F1774" s="24" t="s">
        <v>8219</v>
      </c>
      <c r="G1774" s="9">
        <v>186</v>
      </c>
      <c r="H1774" s="9"/>
      <c r="I1774" s="9"/>
      <c r="K1774" s="9"/>
    </row>
    <row r="1775" spans="1:11" x14ac:dyDescent="0.35">
      <c r="A1775" s="23">
        <v>3366</v>
      </c>
      <c r="B1775" s="9">
        <v>18</v>
      </c>
      <c r="C1775" s="9">
        <v>18</v>
      </c>
      <c r="E1775" s="23">
        <v>1771</v>
      </c>
      <c r="F1775" s="24" t="s">
        <v>8219</v>
      </c>
      <c r="G1775" s="9">
        <v>186</v>
      </c>
      <c r="H1775" s="9"/>
      <c r="I1775" s="9"/>
      <c r="K1775" s="9"/>
    </row>
    <row r="1776" spans="1:11" x14ac:dyDescent="0.35">
      <c r="A1776" s="23">
        <v>3367</v>
      </c>
      <c r="B1776" s="9">
        <v>30</v>
      </c>
      <c r="C1776" s="9">
        <v>30</v>
      </c>
      <c r="E1776" s="23">
        <v>1772</v>
      </c>
      <c r="F1776" s="24" t="s">
        <v>8219</v>
      </c>
      <c r="G1776" s="9">
        <v>187</v>
      </c>
      <c r="H1776" s="9"/>
      <c r="I1776" s="9"/>
      <c r="K1776" s="9"/>
    </row>
    <row r="1777" spans="1:11" x14ac:dyDescent="0.35">
      <c r="A1777" s="23">
        <v>3368</v>
      </c>
      <c r="B1777" s="9">
        <v>23</v>
      </c>
      <c r="C1777" s="9">
        <v>23</v>
      </c>
      <c r="E1777" s="23">
        <v>1773</v>
      </c>
      <c r="F1777" s="24" t="s">
        <v>8219</v>
      </c>
      <c r="G1777" s="9">
        <v>188</v>
      </c>
      <c r="H1777" s="9"/>
      <c r="I1777" s="9"/>
      <c r="K1777" s="9"/>
    </row>
    <row r="1778" spans="1:11" x14ac:dyDescent="0.35">
      <c r="A1778" s="23">
        <v>3369</v>
      </c>
      <c r="B1778" s="9">
        <v>54</v>
      </c>
      <c r="C1778" s="9">
        <v>54</v>
      </c>
      <c r="E1778" s="23">
        <v>1774</v>
      </c>
      <c r="F1778" s="24" t="s">
        <v>8219</v>
      </c>
      <c r="G1778" s="9">
        <v>188</v>
      </c>
      <c r="H1778" s="9"/>
      <c r="I1778" s="9"/>
      <c r="K1778" s="9"/>
    </row>
    <row r="1779" spans="1:11" x14ac:dyDescent="0.35">
      <c r="A1779" s="23">
        <v>3370</v>
      </c>
      <c r="B1779" s="9">
        <v>26</v>
      </c>
      <c r="C1779" s="9">
        <v>26</v>
      </c>
      <c r="E1779" s="23">
        <v>1775</v>
      </c>
      <c r="F1779" s="24" t="s">
        <v>8219</v>
      </c>
      <c r="G1779" s="9">
        <v>188</v>
      </c>
      <c r="H1779" s="9"/>
      <c r="I1779" s="9"/>
      <c r="K1779" s="9"/>
    </row>
    <row r="1780" spans="1:11" x14ac:dyDescent="0.35">
      <c r="A1780" s="23">
        <v>3371</v>
      </c>
      <c r="B1780" s="9">
        <v>9</v>
      </c>
      <c r="C1780" s="9">
        <v>9</v>
      </c>
      <c r="E1780" s="23">
        <v>1776</v>
      </c>
      <c r="F1780" s="24" t="s">
        <v>8219</v>
      </c>
      <c r="G1780" s="9">
        <v>189</v>
      </c>
      <c r="H1780" s="9"/>
      <c r="I1780" s="9"/>
      <c r="K1780" s="9"/>
    </row>
    <row r="1781" spans="1:11" x14ac:dyDescent="0.35">
      <c r="A1781" s="23">
        <v>3372</v>
      </c>
      <c r="B1781" s="9">
        <v>27</v>
      </c>
      <c r="C1781" s="9">
        <v>27</v>
      </c>
      <c r="E1781" s="23">
        <v>1777</v>
      </c>
      <c r="F1781" s="24" t="s">
        <v>8219</v>
      </c>
      <c r="G1781" s="9">
        <v>189</v>
      </c>
      <c r="H1781" s="9"/>
      <c r="I1781" s="9"/>
      <c r="K1781" s="9"/>
    </row>
    <row r="1782" spans="1:11" x14ac:dyDescent="0.35">
      <c r="A1782" s="23">
        <v>3373</v>
      </c>
      <c r="B1782" s="9">
        <v>30</v>
      </c>
      <c r="C1782" s="9">
        <v>30</v>
      </c>
      <c r="E1782" s="23">
        <v>1778</v>
      </c>
      <c r="F1782" s="24" t="s">
        <v>8219</v>
      </c>
      <c r="G1782" s="9">
        <v>190</v>
      </c>
      <c r="H1782" s="9"/>
      <c r="I1782" s="9"/>
      <c r="K1782" s="9"/>
    </row>
    <row r="1783" spans="1:11" x14ac:dyDescent="0.35">
      <c r="A1783" s="23">
        <v>3374</v>
      </c>
      <c r="B1783" s="9">
        <v>52</v>
      </c>
      <c r="C1783" s="9">
        <v>52</v>
      </c>
      <c r="E1783" s="23">
        <v>1779</v>
      </c>
      <c r="F1783" s="24" t="s">
        <v>8219</v>
      </c>
      <c r="G1783" s="9">
        <v>190</v>
      </c>
      <c r="H1783" s="9"/>
      <c r="I1783" s="9"/>
      <c r="K1783" s="9"/>
    </row>
    <row r="1784" spans="1:11" x14ac:dyDescent="0.35">
      <c r="A1784" s="23">
        <v>3375</v>
      </c>
      <c r="B1784" s="9">
        <v>17</v>
      </c>
      <c r="C1784" s="9">
        <v>17</v>
      </c>
      <c r="E1784" s="23">
        <v>1780</v>
      </c>
      <c r="F1784" s="24" t="s">
        <v>8219</v>
      </c>
      <c r="G1784" s="9">
        <v>191</v>
      </c>
      <c r="H1784" s="9"/>
      <c r="I1784" s="9"/>
      <c r="K1784" s="9"/>
    </row>
    <row r="1785" spans="1:11" x14ac:dyDescent="0.35">
      <c r="A1785" s="23">
        <v>3376</v>
      </c>
      <c r="B1785" s="9">
        <v>19</v>
      </c>
      <c r="C1785" s="9">
        <v>19</v>
      </c>
      <c r="E1785" s="23">
        <v>1781</v>
      </c>
      <c r="F1785" s="24" t="s">
        <v>8219</v>
      </c>
      <c r="G1785" s="9">
        <v>191</v>
      </c>
      <c r="H1785" s="9"/>
      <c r="I1785" s="9"/>
      <c r="K1785" s="9"/>
    </row>
    <row r="1786" spans="1:11" x14ac:dyDescent="0.35">
      <c r="A1786" s="23">
        <v>3377</v>
      </c>
      <c r="B1786" s="9">
        <v>77</v>
      </c>
      <c r="C1786" s="9">
        <v>77</v>
      </c>
      <c r="E1786" s="23">
        <v>1782</v>
      </c>
      <c r="F1786" s="24" t="s">
        <v>8219</v>
      </c>
      <c r="G1786" s="9">
        <v>191</v>
      </c>
      <c r="H1786" s="9"/>
      <c r="I1786" s="9"/>
      <c r="K1786" s="9"/>
    </row>
    <row r="1787" spans="1:11" x14ac:dyDescent="0.35">
      <c r="A1787" s="23">
        <v>3378</v>
      </c>
      <c r="B1787" s="9">
        <v>21</v>
      </c>
      <c r="C1787" s="9">
        <v>21</v>
      </c>
      <c r="E1787" s="23">
        <v>1783</v>
      </c>
      <c r="F1787" s="24" t="s">
        <v>8219</v>
      </c>
      <c r="G1787" s="9">
        <v>191</v>
      </c>
      <c r="H1787" s="9"/>
      <c r="I1787" s="9"/>
      <c r="K1787" s="9"/>
    </row>
    <row r="1788" spans="1:11" x14ac:dyDescent="0.35">
      <c r="A1788" s="23">
        <v>3379</v>
      </c>
      <c r="B1788" s="9">
        <v>38</v>
      </c>
      <c r="C1788" s="9">
        <v>38</v>
      </c>
      <c r="E1788" s="23">
        <v>1784</v>
      </c>
      <c r="F1788" s="24" t="s">
        <v>8219</v>
      </c>
      <c r="G1788" s="9">
        <v>191</v>
      </c>
      <c r="H1788" s="9"/>
      <c r="I1788" s="9"/>
      <c r="K1788" s="9"/>
    </row>
    <row r="1789" spans="1:11" x14ac:dyDescent="0.35">
      <c r="A1789" s="23">
        <v>3380</v>
      </c>
      <c r="B1789" s="9">
        <v>28</v>
      </c>
      <c r="C1789" s="9">
        <v>28</v>
      </c>
      <c r="E1789" s="23">
        <v>1785</v>
      </c>
      <c r="F1789" s="24" t="s">
        <v>8219</v>
      </c>
      <c r="G1789" s="9">
        <v>193</v>
      </c>
      <c r="H1789" s="9"/>
      <c r="I1789" s="9"/>
      <c r="K1789" s="9"/>
    </row>
    <row r="1790" spans="1:11" x14ac:dyDescent="0.35">
      <c r="A1790" s="23">
        <v>3381</v>
      </c>
      <c r="B1790" s="9">
        <v>48</v>
      </c>
      <c r="C1790" s="9">
        <v>48</v>
      </c>
      <c r="E1790" s="23">
        <v>1786</v>
      </c>
      <c r="F1790" s="24" t="s">
        <v>8219</v>
      </c>
      <c r="G1790" s="9">
        <v>193</v>
      </c>
      <c r="H1790" s="9"/>
      <c r="I1790" s="9"/>
      <c r="K1790" s="9"/>
    </row>
    <row r="1791" spans="1:11" x14ac:dyDescent="0.35">
      <c r="A1791" s="23">
        <v>3382</v>
      </c>
      <c r="B1791" s="9">
        <v>46</v>
      </c>
      <c r="C1791" s="9">
        <v>46</v>
      </c>
      <c r="E1791" s="23">
        <v>1787</v>
      </c>
      <c r="F1791" s="24" t="s">
        <v>8219</v>
      </c>
      <c r="G1791" s="9">
        <v>193</v>
      </c>
      <c r="H1791" s="9"/>
      <c r="I1791" s="9"/>
      <c r="K1791" s="9"/>
    </row>
    <row r="1792" spans="1:11" x14ac:dyDescent="0.35">
      <c r="A1792" s="23">
        <v>3383</v>
      </c>
      <c r="B1792" s="9">
        <v>30</v>
      </c>
      <c r="C1792" s="9">
        <v>30</v>
      </c>
      <c r="E1792" s="23">
        <v>1788</v>
      </c>
      <c r="F1792" s="24" t="s">
        <v>8219</v>
      </c>
      <c r="G1792" s="9">
        <v>194</v>
      </c>
      <c r="H1792" s="9"/>
      <c r="I1792" s="9"/>
      <c r="K1792" s="9"/>
    </row>
    <row r="1793" spans="1:11" x14ac:dyDescent="0.35">
      <c r="A1793" s="23">
        <v>3384</v>
      </c>
      <c r="B1793" s="9">
        <v>64</v>
      </c>
      <c r="C1793" s="9">
        <v>64</v>
      </c>
      <c r="E1793" s="23">
        <v>1789</v>
      </c>
      <c r="F1793" s="24" t="s">
        <v>8219</v>
      </c>
      <c r="G1793" s="9">
        <v>194</v>
      </c>
      <c r="H1793" s="9"/>
      <c r="I1793" s="9"/>
      <c r="K1793" s="9"/>
    </row>
    <row r="1794" spans="1:11" x14ac:dyDescent="0.35">
      <c r="A1794" s="23">
        <v>3385</v>
      </c>
      <c r="B1794" s="9">
        <v>15</v>
      </c>
      <c r="C1794" s="9">
        <v>15</v>
      </c>
      <c r="E1794" s="23">
        <v>1790</v>
      </c>
      <c r="F1794" s="24" t="s">
        <v>8219</v>
      </c>
      <c r="G1794" s="9">
        <v>196</v>
      </c>
      <c r="H1794" s="9"/>
      <c r="I1794" s="9"/>
      <c r="K1794" s="9"/>
    </row>
    <row r="1795" spans="1:11" x14ac:dyDescent="0.35">
      <c r="A1795" s="23">
        <v>3386</v>
      </c>
      <c r="B1795" s="9">
        <v>41</v>
      </c>
      <c r="C1795" s="9">
        <v>41</v>
      </c>
      <c r="E1795" s="23">
        <v>1791</v>
      </c>
      <c r="F1795" s="24" t="s">
        <v>8219</v>
      </c>
      <c r="G1795" s="9">
        <v>196</v>
      </c>
      <c r="H1795" s="9"/>
      <c r="I1795" s="9"/>
      <c r="K1795" s="9"/>
    </row>
    <row r="1796" spans="1:11" x14ac:dyDescent="0.35">
      <c r="A1796" s="23">
        <v>3387</v>
      </c>
      <c r="B1796" s="9">
        <v>35</v>
      </c>
      <c r="C1796" s="9">
        <v>35</v>
      </c>
      <c r="E1796" s="23">
        <v>1792</v>
      </c>
      <c r="F1796" s="24" t="s">
        <v>8219</v>
      </c>
      <c r="G1796" s="9">
        <v>196</v>
      </c>
      <c r="H1796" s="9"/>
      <c r="I1796" s="9"/>
      <c r="K1796" s="9"/>
    </row>
    <row r="1797" spans="1:11" x14ac:dyDescent="0.35">
      <c r="A1797" s="23">
        <v>3388</v>
      </c>
      <c r="B1797" s="9">
        <v>45</v>
      </c>
      <c r="C1797" s="9">
        <v>45</v>
      </c>
      <c r="E1797" s="23">
        <v>1793</v>
      </c>
      <c r="F1797" s="24" t="s">
        <v>8219</v>
      </c>
      <c r="G1797" s="9">
        <v>197</v>
      </c>
      <c r="H1797" s="9"/>
      <c r="I1797" s="9"/>
      <c r="K1797" s="9"/>
    </row>
    <row r="1798" spans="1:11" x14ac:dyDescent="0.35">
      <c r="A1798" s="23">
        <v>3389</v>
      </c>
      <c r="B1798" s="9">
        <v>62</v>
      </c>
      <c r="C1798" s="9">
        <v>62</v>
      </c>
      <c r="E1798" s="23">
        <v>1794</v>
      </c>
      <c r="F1798" s="24" t="s">
        <v>8219</v>
      </c>
      <c r="G1798" s="9">
        <v>197</v>
      </c>
      <c r="H1798" s="9"/>
      <c r="I1798" s="9"/>
      <c r="K1798" s="9"/>
    </row>
    <row r="1799" spans="1:11" x14ac:dyDescent="0.35">
      <c r="A1799" s="23">
        <v>3390</v>
      </c>
      <c r="B1799" s="9">
        <v>22</v>
      </c>
      <c r="C1799" s="9">
        <v>22</v>
      </c>
      <c r="E1799" s="23">
        <v>1795</v>
      </c>
      <c r="F1799" s="24" t="s">
        <v>8219</v>
      </c>
      <c r="G1799" s="9">
        <v>199</v>
      </c>
      <c r="H1799" s="9"/>
      <c r="I1799" s="9"/>
      <c r="K1799" s="9"/>
    </row>
    <row r="1800" spans="1:11" x14ac:dyDescent="0.35">
      <c r="A1800" s="23">
        <v>3391</v>
      </c>
      <c r="B1800" s="9">
        <v>18</v>
      </c>
      <c r="C1800" s="9">
        <v>18</v>
      </c>
      <c r="E1800" s="23">
        <v>1796</v>
      </c>
      <c r="F1800" s="24" t="s">
        <v>8219</v>
      </c>
      <c r="G1800" s="9">
        <v>199</v>
      </c>
      <c r="H1800" s="9"/>
      <c r="I1800" s="9"/>
      <c r="K1800" s="9"/>
    </row>
    <row r="1801" spans="1:11" x14ac:dyDescent="0.35">
      <c r="A1801" s="23">
        <v>3392</v>
      </c>
      <c r="B1801" s="9">
        <v>12</v>
      </c>
      <c r="C1801" s="9">
        <v>12</v>
      </c>
      <c r="E1801" s="23">
        <v>1797</v>
      </c>
      <c r="F1801" s="24" t="s">
        <v>8219</v>
      </c>
      <c r="G1801" s="9">
        <v>199</v>
      </c>
      <c r="H1801" s="9"/>
      <c r="I1801" s="9"/>
      <c r="K1801" s="9"/>
    </row>
    <row r="1802" spans="1:11" x14ac:dyDescent="0.35">
      <c r="A1802" s="23">
        <v>3393</v>
      </c>
      <c r="B1802" s="9">
        <v>44</v>
      </c>
      <c r="C1802" s="9">
        <v>44</v>
      </c>
      <c r="E1802" s="23">
        <v>1798</v>
      </c>
      <c r="F1802" s="24" t="s">
        <v>8219</v>
      </c>
      <c r="G1802" s="9">
        <v>200</v>
      </c>
      <c r="H1802" s="9"/>
      <c r="I1802" s="9"/>
      <c r="K1802" s="9"/>
    </row>
    <row r="1803" spans="1:11" x14ac:dyDescent="0.35">
      <c r="A1803" s="23">
        <v>3394</v>
      </c>
      <c r="B1803" s="9">
        <v>27</v>
      </c>
      <c r="C1803" s="9">
        <v>27</v>
      </c>
      <c r="E1803" s="23">
        <v>1799</v>
      </c>
      <c r="F1803" s="24" t="s">
        <v>8219</v>
      </c>
      <c r="G1803" s="9">
        <v>200</v>
      </c>
      <c r="H1803" s="9"/>
      <c r="I1803" s="9"/>
      <c r="K1803" s="9"/>
    </row>
    <row r="1804" spans="1:11" x14ac:dyDescent="0.35">
      <c r="A1804" s="23">
        <v>3395</v>
      </c>
      <c r="B1804" s="9">
        <v>38</v>
      </c>
      <c r="C1804" s="9">
        <v>38</v>
      </c>
      <c r="E1804" s="23">
        <v>1800</v>
      </c>
      <c r="F1804" s="24" t="s">
        <v>8219</v>
      </c>
      <c r="G1804" s="9">
        <v>202</v>
      </c>
      <c r="H1804" s="9"/>
      <c r="I1804" s="9"/>
      <c r="K1804" s="9"/>
    </row>
    <row r="1805" spans="1:11" x14ac:dyDescent="0.35">
      <c r="A1805" s="23">
        <v>3396</v>
      </c>
      <c r="B1805" s="9">
        <v>28</v>
      </c>
      <c r="C1805" s="9">
        <v>28</v>
      </c>
      <c r="E1805" s="23">
        <v>1801</v>
      </c>
      <c r="F1805" s="24" t="s">
        <v>8219</v>
      </c>
      <c r="G1805" s="9">
        <v>202</v>
      </c>
      <c r="H1805" s="9"/>
      <c r="I1805" s="9"/>
      <c r="K1805" s="9"/>
    </row>
    <row r="1806" spans="1:11" x14ac:dyDescent="0.35">
      <c r="A1806" s="23">
        <v>3397</v>
      </c>
      <c r="B1806" s="9">
        <v>24</v>
      </c>
      <c r="C1806" s="9">
        <v>24</v>
      </c>
      <c r="E1806" s="23">
        <v>1802</v>
      </c>
      <c r="F1806" s="24" t="s">
        <v>8219</v>
      </c>
      <c r="G1806" s="9">
        <v>202</v>
      </c>
      <c r="H1806" s="9"/>
      <c r="I1806" s="9"/>
      <c r="K1806" s="9"/>
    </row>
    <row r="1807" spans="1:11" x14ac:dyDescent="0.35">
      <c r="A1807" s="23">
        <v>3398</v>
      </c>
      <c r="B1807" s="9">
        <v>65</v>
      </c>
      <c r="C1807" s="9">
        <v>65</v>
      </c>
      <c r="E1807" s="23">
        <v>1803</v>
      </c>
      <c r="F1807" s="24" t="s">
        <v>8219</v>
      </c>
      <c r="G1807" s="9">
        <v>202</v>
      </c>
      <c r="H1807" s="9"/>
      <c r="I1807" s="9"/>
      <c r="K1807" s="9"/>
    </row>
    <row r="1808" spans="1:11" x14ac:dyDescent="0.35">
      <c r="A1808" s="23">
        <v>3399</v>
      </c>
      <c r="B1808" s="9">
        <v>46</v>
      </c>
      <c r="C1808" s="9">
        <v>46</v>
      </c>
      <c r="E1808" s="23">
        <v>1804</v>
      </c>
      <c r="F1808" s="24" t="s">
        <v>8219</v>
      </c>
      <c r="G1808" s="9">
        <v>203</v>
      </c>
      <c r="H1808" s="9"/>
      <c r="I1808" s="9"/>
      <c r="K1808" s="9"/>
    </row>
    <row r="1809" spans="1:11" x14ac:dyDescent="0.35">
      <c r="A1809" s="23">
        <v>3400</v>
      </c>
      <c r="B1809" s="9">
        <v>85</v>
      </c>
      <c r="C1809" s="9">
        <v>85</v>
      </c>
      <c r="E1809" s="23">
        <v>1805</v>
      </c>
      <c r="F1809" s="24" t="s">
        <v>8219</v>
      </c>
      <c r="G1809" s="9">
        <v>204</v>
      </c>
      <c r="H1809" s="9"/>
      <c r="I1809" s="9"/>
      <c r="K1809" s="9"/>
    </row>
    <row r="1810" spans="1:11" x14ac:dyDescent="0.35">
      <c r="A1810" s="23">
        <v>3401</v>
      </c>
      <c r="B1810" s="9">
        <v>66</v>
      </c>
      <c r="C1810" s="9">
        <v>66</v>
      </c>
      <c r="E1810" s="23">
        <v>1806</v>
      </c>
      <c r="F1810" s="24" t="s">
        <v>8219</v>
      </c>
      <c r="G1810" s="9">
        <v>204</v>
      </c>
      <c r="H1810" s="9"/>
      <c r="I1810" s="9"/>
      <c r="K1810" s="9"/>
    </row>
    <row r="1811" spans="1:11" x14ac:dyDescent="0.35">
      <c r="A1811" s="23">
        <v>3402</v>
      </c>
      <c r="B1811" s="9">
        <v>165</v>
      </c>
      <c r="C1811" s="9">
        <v>165</v>
      </c>
      <c r="E1811" s="23">
        <v>1807</v>
      </c>
      <c r="F1811" s="24" t="s">
        <v>8219</v>
      </c>
      <c r="G1811" s="9">
        <v>205</v>
      </c>
      <c r="H1811" s="9"/>
      <c r="I1811" s="9"/>
      <c r="K1811" s="9"/>
    </row>
    <row r="1812" spans="1:11" x14ac:dyDescent="0.35">
      <c r="A1812" s="23">
        <v>3403</v>
      </c>
      <c r="B1812" s="9">
        <v>17</v>
      </c>
      <c r="C1812" s="9">
        <v>17</v>
      </c>
      <c r="E1812" s="23">
        <v>1808</v>
      </c>
      <c r="F1812" s="24" t="s">
        <v>8219</v>
      </c>
      <c r="G1812" s="9">
        <v>205</v>
      </c>
      <c r="H1812" s="9"/>
      <c r="I1812" s="9"/>
      <c r="K1812" s="9"/>
    </row>
    <row r="1813" spans="1:11" x14ac:dyDescent="0.35">
      <c r="A1813" s="23">
        <v>3404</v>
      </c>
      <c r="B1813" s="9">
        <v>3</v>
      </c>
      <c r="C1813" s="9">
        <v>3</v>
      </c>
      <c r="E1813" s="23">
        <v>1809</v>
      </c>
      <c r="F1813" s="24" t="s">
        <v>8219</v>
      </c>
      <c r="G1813" s="9">
        <v>205</v>
      </c>
      <c r="H1813" s="9"/>
      <c r="I1813" s="9"/>
      <c r="K1813" s="9"/>
    </row>
    <row r="1814" spans="1:11" x14ac:dyDescent="0.35">
      <c r="A1814" s="23">
        <v>3405</v>
      </c>
      <c r="B1814" s="9">
        <v>17</v>
      </c>
      <c r="C1814" s="9">
        <v>17</v>
      </c>
      <c r="E1814" s="23">
        <v>1810</v>
      </c>
      <c r="F1814" s="24" t="s">
        <v>8219</v>
      </c>
      <c r="G1814" s="9">
        <v>205</v>
      </c>
      <c r="H1814" s="9"/>
      <c r="I1814" s="9"/>
      <c r="K1814" s="9"/>
    </row>
    <row r="1815" spans="1:11" x14ac:dyDescent="0.35">
      <c r="A1815" s="23">
        <v>3406</v>
      </c>
      <c r="B1815" s="9">
        <v>91</v>
      </c>
      <c r="C1815" s="9">
        <v>91</v>
      </c>
      <c r="E1815" s="23">
        <v>1811</v>
      </c>
      <c r="F1815" s="24" t="s">
        <v>8219</v>
      </c>
      <c r="G1815" s="9">
        <v>206</v>
      </c>
      <c r="H1815" s="9"/>
      <c r="I1815" s="9"/>
      <c r="K1815" s="9"/>
    </row>
    <row r="1816" spans="1:11" x14ac:dyDescent="0.35">
      <c r="A1816" s="23">
        <v>3407</v>
      </c>
      <c r="B1816" s="9">
        <v>67</v>
      </c>
      <c r="C1816" s="9">
        <v>67</v>
      </c>
      <c r="E1816" s="23">
        <v>1812</v>
      </c>
      <c r="F1816" s="24" t="s">
        <v>8219</v>
      </c>
      <c r="G1816" s="9">
        <v>206</v>
      </c>
      <c r="H1816" s="9"/>
      <c r="I1816" s="9"/>
      <c r="K1816" s="9"/>
    </row>
    <row r="1817" spans="1:11" x14ac:dyDescent="0.35">
      <c r="A1817" s="23">
        <v>3408</v>
      </c>
      <c r="B1817" s="9">
        <v>18</v>
      </c>
      <c r="C1817" s="9">
        <v>18</v>
      </c>
      <c r="E1817" s="23">
        <v>1813</v>
      </c>
      <c r="F1817" s="24" t="s">
        <v>8219</v>
      </c>
      <c r="G1817" s="9">
        <v>206</v>
      </c>
      <c r="H1817" s="9"/>
      <c r="I1817" s="9"/>
      <c r="K1817" s="9"/>
    </row>
    <row r="1818" spans="1:11" x14ac:dyDescent="0.35">
      <c r="A1818" s="23">
        <v>3409</v>
      </c>
      <c r="B1818" s="9">
        <v>21</v>
      </c>
      <c r="C1818" s="9">
        <v>21</v>
      </c>
      <c r="E1818" s="23">
        <v>1814</v>
      </c>
      <c r="F1818" s="24" t="s">
        <v>8219</v>
      </c>
      <c r="G1818" s="9">
        <v>206</v>
      </c>
      <c r="H1818" s="9"/>
      <c r="I1818" s="9"/>
      <c r="K1818" s="9"/>
    </row>
    <row r="1819" spans="1:11" x14ac:dyDescent="0.35">
      <c r="A1819" s="23">
        <v>3410</v>
      </c>
      <c r="B1819" s="9">
        <v>40</v>
      </c>
      <c r="C1819" s="9">
        <v>40</v>
      </c>
      <c r="E1819" s="23">
        <v>1815</v>
      </c>
      <c r="F1819" s="24" t="s">
        <v>8219</v>
      </c>
      <c r="G1819" s="9">
        <v>206</v>
      </c>
      <c r="H1819" s="9"/>
      <c r="I1819" s="9"/>
      <c r="K1819" s="9"/>
    </row>
    <row r="1820" spans="1:11" x14ac:dyDescent="0.35">
      <c r="A1820" s="23">
        <v>3411</v>
      </c>
      <c r="B1820" s="9">
        <v>78</v>
      </c>
      <c r="C1820" s="9">
        <v>78</v>
      </c>
      <c r="E1820" s="23">
        <v>1816</v>
      </c>
      <c r="F1820" s="24" t="s">
        <v>8219</v>
      </c>
      <c r="G1820" s="9">
        <v>207</v>
      </c>
      <c r="H1820" s="9"/>
      <c r="I1820" s="9"/>
      <c r="K1820" s="9"/>
    </row>
    <row r="1821" spans="1:11" x14ac:dyDescent="0.35">
      <c r="A1821" s="23">
        <v>3412</v>
      </c>
      <c r="B1821" s="9">
        <v>26</v>
      </c>
      <c r="C1821" s="9">
        <v>26</v>
      </c>
      <c r="E1821" s="23">
        <v>1817</v>
      </c>
      <c r="F1821" s="24" t="s">
        <v>8219</v>
      </c>
      <c r="G1821" s="9">
        <v>207</v>
      </c>
      <c r="H1821" s="9"/>
      <c r="I1821" s="9"/>
      <c r="K1821" s="9"/>
    </row>
    <row r="1822" spans="1:11" x14ac:dyDescent="0.35">
      <c r="A1822" s="23">
        <v>3413</v>
      </c>
      <c r="B1822" s="9">
        <v>14</v>
      </c>
      <c r="C1822" s="9">
        <v>14</v>
      </c>
      <c r="E1822" s="23">
        <v>1818</v>
      </c>
      <c r="F1822" s="24" t="s">
        <v>8219</v>
      </c>
      <c r="G1822" s="9">
        <v>208</v>
      </c>
      <c r="H1822" s="9"/>
      <c r="I1822" s="9"/>
      <c r="K1822" s="9"/>
    </row>
    <row r="1823" spans="1:11" x14ac:dyDescent="0.35">
      <c r="A1823" s="23">
        <v>3414</v>
      </c>
      <c r="B1823" s="9">
        <v>44</v>
      </c>
      <c r="C1823" s="9">
        <v>44</v>
      </c>
      <c r="E1823" s="23">
        <v>1819</v>
      </c>
      <c r="F1823" s="24" t="s">
        <v>8219</v>
      </c>
      <c r="G1823" s="9">
        <v>209</v>
      </c>
      <c r="H1823" s="9"/>
      <c r="I1823" s="9"/>
      <c r="K1823" s="9"/>
    </row>
    <row r="1824" spans="1:11" x14ac:dyDescent="0.35">
      <c r="A1824" s="23">
        <v>3415</v>
      </c>
      <c r="B1824" s="9">
        <v>9</v>
      </c>
      <c r="C1824" s="9">
        <v>9</v>
      </c>
      <c r="E1824" s="23">
        <v>1820</v>
      </c>
      <c r="F1824" s="24" t="s">
        <v>8219</v>
      </c>
      <c r="G1824" s="9">
        <v>210</v>
      </c>
      <c r="H1824" s="9"/>
      <c r="I1824" s="9"/>
      <c r="K1824" s="9"/>
    </row>
    <row r="1825" spans="1:11" x14ac:dyDescent="0.35">
      <c r="A1825" s="23">
        <v>3416</v>
      </c>
      <c r="B1825" s="9">
        <v>30</v>
      </c>
      <c r="C1825" s="9">
        <v>30</v>
      </c>
      <c r="E1825" s="23">
        <v>1821</v>
      </c>
      <c r="F1825" s="24" t="s">
        <v>8219</v>
      </c>
      <c r="G1825" s="9">
        <v>211</v>
      </c>
      <c r="H1825" s="9"/>
      <c r="I1825" s="9"/>
      <c r="K1825" s="9"/>
    </row>
    <row r="1826" spans="1:11" x14ac:dyDescent="0.35">
      <c r="A1826" s="23">
        <v>3417</v>
      </c>
      <c r="B1826" s="9">
        <v>45</v>
      </c>
      <c r="C1826" s="9">
        <v>45</v>
      </c>
      <c r="E1826" s="23">
        <v>1822</v>
      </c>
      <c r="F1826" s="24" t="s">
        <v>8219</v>
      </c>
      <c r="G1826" s="9">
        <v>211</v>
      </c>
      <c r="H1826" s="9"/>
      <c r="I1826" s="9"/>
      <c r="K1826" s="9"/>
    </row>
    <row r="1827" spans="1:11" x14ac:dyDescent="0.35">
      <c r="A1827" s="23">
        <v>3418</v>
      </c>
      <c r="B1827" s="9">
        <v>56</v>
      </c>
      <c r="C1827" s="9">
        <v>56</v>
      </c>
      <c r="E1827" s="23">
        <v>1823</v>
      </c>
      <c r="F1827" s="24" t="s">
        <v>8219</v>
      </c>
      <c r="G1827" s="9">
        <v>211</v>
      </c>
      <c r="H1827" s="9"/>
      <c r="I1827" s="9"/>
      <c r="K1827" s="9"/>
    </row>
    <row r="1828" spans="1:11" x14ac:dyDescent="0.35">
      <c r="A1828" s="23">
        <v>3419</v>
      </c>
      <c r="B1828" s="9">
        <v>46</v>
      </c>
      <c r="C1828" s="9">
        <v>46</v>
      </c>
      <c r="E1828" s="23">
        <v>1824</v>
      </c>
      <c r="F1828" s="24" t="s">
        <v>8219</v>
      </c>
      <c r="G1828" s="9">
        <v>213</v>
      </c>
      <c r="H1828" s="9"/>
      <c r="I1828" s="9"/>
      <c r="K1828" s="9"/>
    </row>
    <row r="1829" spans="1:11" x14ac:dyDescent="0.35">
      <c r="A1829" s="23">
        <v>3420</v>
      </c>
      <c r="B1829" s="9">
        <v>34</v>
      </c>
      <c r="C1829" s="9">
        <v>34</v>
      </c>
      <c r="E1829" s="23">
        <v>1825</v>
      </c>
      <c r="F1829" s="24" t="s">
        <v>8219</v>
      </c>
      <c r="G1829" s="9">
        <v>213</v>
      </c>
      <c r="H1829" s="9"/>
      <c r="I1829" s="9"/>
      <c r="K1829" s="9"/>
    </row>
    <row r="1830" spans="1:11" x14ac:dyDescent="0.35">
      <c r="A1830" s="23">
        <v>3421</v>
      </c>
      <c r="B1830" s="9">
        <v>98</v>
      </c>
      <c r="C1830" s="9">
        <v>98</v>
      </c>
      <c r="E1830" s="23">
        <v>1826</v>
      </c>
      <c r="F1830" s="24" t="s">
        <v>8219</v>
      </c>
      <c r="G1830" s="9">
        <v>215</v>
      </c>
      <c r="H1830" s="9"/>
      <c r="I1830" s="9"/>
      <c r="K1830" s="9"/>
    </row>
    <row r="1831" spans="1:11" x14ac:dyDescent="0.35">
      <c r="A1831" s="23">
        <v>3422</v>
      </c>
      <c r="B1831" s="9">
        <v>46</v>
      </c>
      <c r="C1831" s="9">
        <v>46</v>
      </c>
      <c r="E1831" s="23">
        <v>1827</v>
      </c>
      <c r="F1831" s="24" t="s">
        <v>8219</v>
      </c>
      <c r="G1831" s="9">
        <v>216</v>
      </c>
      <c r="H1831" s="9"/>
      <c r="I1831" s="9"/>
      <c r="K1831" s="9"/>
    </row>
    <row r="1832" spans="1:11" x14ac:dyDescent="0.35">
      <c r="A1832" s="23">
        <v>3423</v>
      </c>
      <c r="B1832" s="9">
        <v>10</v>
      </c>
      <c r="C1832" s="9">
        <v>10</v>
      </c>
      <c r="E1832" s="23">
        <v>1828</v>
      </c>
      <c r="F1832" s="24" t="s">
        <v>8219</v>
      </c>
      <c r="G1832" s="9">
        <v>217</v>
      </c>
      <c r="H1832" s="9"/>
      <c r="I1832" s="9"/>
      <c r="K1832" s="9"/>
    </row>
    <row r="1833" spans="1:11" x14ac:dyDescent="0.35">
      <c r="A1833" s="23">
        <v>3424</v>
      </c>
      <c r="B1833" s="9">
        <v>76</v>
      </c>
      <c r="C1833" s="9">
        <v>76</v>
      </c>
      <c r="E1833" s="23">
        <v>1829</v>
      </c>
      <c r="F1833" s="24" t="s">
        <v>8219</v>
      </c>
      <c r="G1833" s="9">
        <v>217</v>
      </c>
      <c r="H1833" s="9"/>
      <c r="I1833" s="9"/>
      <c r="K1833" s="9"/>
    </row>
    <row r="1834" spans="1:11" x14ac:dyDescent="0.35">
      <c r="A1834" s="23">
        <v>3425</v>
      </c>
      <c r="B1834" s="9">
        <v>104</v>
      </c>
      <c r="C1834" s="9">
        <v>104</v>
      </c>
      <c r="E1834" s="23">
        <v>1830</v>
      </c>
      <c r="F1834" s="24" t="s">
        <v>8219</v>
      </c>
      <c r="G1834" s="9">
        <v>218</v>
      </c>
      <c r="H1834" s="9"/>
      <c r="I1834" s="9"/>
      <c r="K1834" s="9"/>
    </row>
    <row r="1835" spans="1:11" x14ac:dyDescent="0.35">
      <c r="A1835" s="23">
        <v>3426</v>
      </c>
      <c r="B1835" s="9">
        <v>87</v>
      </c>
      <c r="C1835" s="9">
        <v>87</v>
      </c>
      <c r="E1835" s="23">
        <v>1831</v>
      </c>
      <c r="F1835" s="24" t="s">
        <v>8219</v>
      </c>
      <c r="G1835" s="9">
        <v>218</v>
      </c>
      <c r="H1835" s="9"/>
      <c r="I1835" s="9"/>
      <c r="K1835" s="9"/>
    </row>
    <row r="1836" spans="1:11" x14ac:dyDescent="0.35">
      <c r="A1836" s="23">
        <v>3427</v>
      </c>
      <c r="B1836" s="9">
        <v>29</v>
      </c>
      <c r="C1836" s="9">
        <v>29</v>
      </c>
      <c r="E1836" s="23">
        <v>1832</v>
      </c>
      <c r="F1836" s="24" t="s">
        <v>8219</v>
      </c>
      <c r="G1836" s="9">
        <v>220</v>
      </c>
      <c r="H1836" s="9"/>
      <c r="I1836" s="9"/>
      <c r="K1836" s="9"/>
    </row>
    <row r="1837" spans="1:11" x14ac:dyDescent="0.35">
      <c r="A1837" s="23">
        <v>3428</v>
      </c>
      <c r="B1837" s="9">
        <v>51</v>
      </c>
      <c r="C1837" s="9">
        <v>51</v>
      </c>
      <c r="E1837" s="23">
        <v>1833</v>
      </c>
      <c r="F1837" s="24" t="s">
        <v>8219</v>
      </c>
      <c r="G1837" s="9">
        <v>221</v>
      </c>
      <c r="H1837" s="9"/>
      <c r="I1837" s="9"/>
      <c r="K1837" s="9"/>
    </row>
    <row r="1838" spans="1:11" x14ac:dyDescent="0.35">
      <c r="A1838" s="23">
        <v>3429</v>
      </c>
      <c r="B1838" s="9">
        <v>12</v>
      </c>
      <c r="C1838" s="9">
        <v>12</v>
      </c>
      <c r="E1838" s="23">
        <v>1834</v>
      </c>
      <c r="F1838" s="24" t="s">
        <v>8219</v>
      </c>
      <c r="G1838" s="9">
        <v>221</v>
      </c>
      <c r="H1838" s="9"/>
      <c r="I1838" s="9"/>
      <c r="K1838" s="9"/>
    </row>
    <row r="1839" spans="1:11" x14ac:dyDescent="0.35">
      <c r="A1839" s="23">
        <v>3430</v>
      </c>
      <c r="B1839" s="9">
        <v>72</v>
      </c>
      <c r="C1839" s="9">
        <v>72</v>
      </c>
      <c r="E1839" s="23">
        <v>1835</v>
      </c>
      <c r="F1839" s="24" t="s">
        <v>8219</v>
      </c>
      <c r="G1839" s="9">
        <v>221</v>
      </c>
      <c r="H1839" s="9"/>
      <c r="I1839" s="9"/>
      <c r="K1839" s="9"/>
    </row>
    <row r="1840" spans="1:11" x14ac:dyDescent="0.35">
      <c r="A1840" s="23">
        <v>3431</v>
      </c>
      <c r="B1840" s="9">
        <v>21</v>
      </c>
      <c r="C1840" s="9">
        <v>21</v>
      </c>
      <c r="E1840" s="23">
        <v>1836</v>
      </c>
      <c r="F1840" s="24" t="s">
        <v>8219</v>
      </c>
      <c r="G1840" s="9">
        <v>222</v>
      </c>
      <c r="H1840" s="9"/>
      <c r="I1840" s="9"/>
      <c r="K1840" s="9"/>
    </row>
    <row r="1841" spans="1:11" x14ac:dyDescent="0.35">
      <c r="A1841" s="23">
        <v>3432</v>
      </c>
      <c r="B1841" s="9">
        <v>42</v>
      </c>
      <c r="C1841" s="9">
        <v>42</v>
      </c>
      <c r="E1841" s="23">
        <v>1837</v>
      </c>
      <c r="F1841" s="24" t="s">
        <v>8219</v>
      </c>
      <c r="G1841" s="9">
        <v>222</v>
      </c>
      <c r="H1841" s="9"/>
      <c r="I1841" s="9"/>
      <c r="K1841" s="9"/>
    </row>
    <row r="1842" spans="1:11" x14ac:dyDescent="0.35">
      <c r="A1842" s="23">
        <v>3433</v>
      </c>
      <c r="B1842" s="9">
        <v>71</v>
      </c>
      <c r="C1842" s="9">
        <v>71</v>
      </c>
      <c r="E1842" s="23">
        <v>1838</v>
      </c>
      <c r="F1842" s="24" t="s">
        <v>8219</v>
      </c>
      <c r="G1842" s="9">
        <v>223</v>
      </c>
      <c r="H1842" s="9"/>
      <c r="I1842" s="9"/>
      <c r="K1842" s="9"/>
    </row>
    <row r="1843" spans="1:11" x14ac:dyDescent="0.35">
      <c r="A1843" s="23">
        <v>3434</v>
      </c>
      <c r="B1843" s="9">
        <v>168</v>
      </c>
      <c r="C1843" s="9">
        <v>168</v>
      </c>
      <c r="E1843" s="23">
        <v>1839</v>
      </c>
      <c r="F1843" s="24" t="s">
        <v>8219</v>
      </c>
      <c r="G1843" s="9">
        <v>224</v>
      </c>
      <c r="H1843" s="9"/>
      <c r="I1843" s="9"/>
      <c r="K1843" s="9"/>
    </row>
    <row r="1844" spans="1:11" x14ac:dyDescent="0.35">
      <c r="A1844" s="23">
        <v>3435</v>
      </c>
      <c r="B1844" s="9">
        <v>19</v>
      </c>
      <c r="C1844" s="9">
        <v>19</v>
      </c>
      <c r="E1844" s="23">
        <v>1840</v>
      </c>
      <c r="F1844" s="24" t="s">
        <v>8219</v>
      </c>
      <c r="G1844" s="9">
        <v>226</v>
      </c>
      <c r="H1844" s="9"/>
      <c r="I1844" s="9"/>
      <c r="K1844" s="9"/>
    </row>
    <row r="1845" spans="1:11" x14ac:dyDescent="0.35">
      <c r="A1845" s="23">
        <v>3436</v>
      </c>
      <c r="B1845" s="9">
        <v>37</v>
      </c>
      <c r="C1845" s="9">
        <v>37</v>
      </c>
      <c r="E1845" s="23">
        <v>1841</v>
      </c>
      <c r="F1845" s="24" t="s">
        <v>8219</v>
      </c>
      <c r="G1845" s="9">
        <v>226</v>
      </c>
      <c r="H1845" s="9"/>
      <c r="I1845" s="9"/>
      <c r="K1845" s="9"/>
    </row>
    <row r="1846" spans="1:11" x14ac:dyDescent="0.35">
      <c r="A1846" s="23">
        <v>3437</v>
      </c>
      <c r="B1846" s="9">
        <v>36</v>
      </c>
      <c r="C1846" s="9">
        <v>36</v>
      </c>
      <c r="E1846" s="23">
        <v>1842</v>
      </c>
      <c r="F1846" s="24" t="s">
        <v>8219</v>
      </c>
      <c r="G1846" s="9">
        <v>226</v>
      </c>
      <c r="H1846" s="9"/>
      <c r="I1846" s="9"/>
      <c r="K1846" s="9"/>
    </row>
    <row r="1847" spans="1:11" x14ac:dyDescent="0.35">
      <c r="A1847" s="23">
        <v>3438</v>
      </c>
      <c r="B1847" s="9">
        <v>14</v>
      </c>
      <c r="C1847" s="9">
        <v>14</v>
      </c>
      <c r="E1847" s="23">
        <v>1843</v>
      </c>
      <c r="F1847" s="24" t="s">
        <v>8219</v>
      </c>
      <c r="G1847" s="9">
        <v>227</v>
      </c>
      <c r="H1847" s="9"/>
      <c r="I1847" s="9"/>
      <c r="K1847" s="9"/>
    </row>
    <row r="1848" spans="1:11" x14ac:dyDescent="0.35">
      <c r="A1848" s="23">
        <v>3439</v>
      </c>
      <c r="B1848" s="9">
        <v>18</v>
      </c>
      <c r="C1848" s="9">
        <v>18</v>
      </c>
      <c r="E1848" s="23">
        <v>1844</v>
      </c>
      <c r="F1848" s="24" t="s">
        <v>8219</v>
      </c>
      <c r="G1848" s="9">
        <v>229</v>
      </c>
      <c r="H1848" s="9"/>
      <c r="I1848" s="9"/>
      <c r="K1848" s="9"/>
    </row>
    <row r="1849" spans="1:11" x14ac:dyDescent="0.35">
      <c r="A1849" s="23">
        <v>3440</v>
      </c>
      <c r="B1849" s="9">
        <v>82</v>
      </c>
      <c r="C1849" s="9">
        <v>82</v>
      </c>
      <c r="E1849" s="23">
        <v>1845</v>
      </c>
      <c r="F1849" s="24" t="s">
        <v>8219</v>
      </c>
      <c r="G1849" s="9">
        <v>229</v>
      </c>
      <c r="H1849" s="9"/>
      <c r="I1849" s="9"/>
      <c r="K1849" s="9"/>
    </row>
    <row r="1850" spans="1:11" x14ac:dyDescent="0.35">
      <c r="A1850" s="23">
        <v>3441</v>
      </c>
      <c r="B1850" s="9">
        <v>43</v>
      </c>
      <c r="C1850" s="9">
        <v>43</v>
      </c>
      <c r="E1850" s="23">
        <v>1846</v>
      </c>
      <c r="F1850" s="24" t="s">
        <v>8219</v>
      </c>
      <c r="G1850" s="9">
        <v>232</v>
      </c>
      <c r="H1850" s="9"/>
      <c r="I1850" s="9"/>
      <c r="K1850" s="9"/>
    </row>
    <row r="1851" spans="1:11" x14ac:dyDescent="0.35">
      <c r="A1851" s="23">
        <v>3442</v>
      </c>
      <c r="B1851" s="9">
        <v>8</v>
      </c>
      <c r="C1851" s="9">
        <v>8</v>
      </c>
      <c r="E1851" s="23">
        <v>1847</v>
      </c>
      <c r="F1851" s="24" t="s">
        <v>8219</v>
      </c>
      <c r="G1851" s="9">
        <v>234</v>
      </c>
      <c r="H1851" s="9"/>
      <c r="I1851" s="9"/>
      <c r="K1851" s="9"/>
    </row>
    <row r="1852" spans="1:11" x14ac:dyDescent="0.35">
      <c r="A1852" s="23">
        <v>3443</v>
      </c>
      <c r="B1852" s="9">
        <v>45</v>
      </c>
      <c r="C1852" s="9">
        <v>45</v>
      </c>
      <c r="E1852" s="23">
        <v>1848</v>
      </c>
      <c r="F1852" s="24" t="s">
        <v>8219</v>
      </c>
      <c r="G1852" s="9">
        <v>234</v>
      </c>
      <c r="H1852" s="9"/>
      <c r="I1852" s="9"/>
      <c r="K1852" s="9"/>
    </row>
    <row r="1853" spans="1:11" x14ac:dyDescent="0.35">
      <c r="A1853" s="23">
        <v>3444</v>
      </c>
      <c r="B1853" s="9">
        <v>20</v>
      </c>
      <c r="C1853" s="9">
        <v>20</v>
      </c>
      <c r="E1853" s="23">
        <v>1849</v>
      </c>
      <c r="F1853" s="24" t="s">
        <v>8219</v>
      </c>
      <c r="G1853" s="9">
        <v>235</v>
      </c>
      <c r="H1853" s="9"/>
      <c r="I1853" s="9"/>
      <c r="K1853" s="9"/>
    </row>
    <row r="1854" spans="1:11" x14ac:dyDescent="0.35">
      <c r="A1854" s="23">
        <v>3445</v>
      </c>
      <c r="B1854" s="9">
        <v>31</v>
      </c>
      <c r="C1854" s="9">
        <v>31</v>
      </c>
      <c r="E1854" s="23">
        <v>1850</v>
      </c>
      <c r="F1854" s="24" t="s">
        <v>8219</v>
      </c>
      <c r="G1854" s="9">
        <v>235</v>
      </c>
      <c r="H1854" s="9"/>
      <c r="I1854" s="9"/>
      <c r="K1854" s="9"/>
    </row>
    <row r="1855" spans="1:11" x14ac:dyDescent="0.35">
      <c r="A1855" s="23">
        <v>3446</v>
      </c>
      <c r="B1855" s="9">
        <v>25</v>
      </c>
      <c r="C1855" s="9">
        <v>25</v>
      </c>
      <c r="E1855" s="23">
        <v>1851</v>
      </c>
      <c r="F1855" s="24" t="s">
        <v>8219</v>
      </c>
      <c r="G1855" s="9">
        <v>236</v>
      </c>
      <c r="H1855" s="9"/>
      <c r="I1855" s="9"/>
      <c r="K1855" s="9"/>
    </row>
    <row r="1856" spans="1:11" x14ac:dyDescent="0.35">
      <c r="A1856" s="23">
        <v>3447</v>
      </c>
      <c r="B1856" s="9">
        <v>14</v>
      </c>
      <c r="C1856" s="9">
        <v>14</v>
      </c>
      <c r="E1856" s="23">
        <v>1852</v>
      </c>
      <c r="F1856" s="24" t="s">
        <v>8219</v>
      </c>
      <c r="G1856" s="9">
        <v>236</v>
      </c>
      <c r="H1856" s="9"/>
      <c r="I1856" s="9"/>
      <c r="K1856" s="9"/>
    </row>
    <row r="1857" spans="1:11" x14ac:dyDescent="0.35">
      <c r="A1857" s="23">
        <v>3448</v>
      </c>
      <c r="B1857" s="9">
        <v>45</v>
      </c>
      <c r="C1857" s="9">
        <v>45</v>
      </c>
      <c r="E1857" s="23">
        <v>1853</v>
      </c>
      <c r="F1857" s="24" t="s">
        <v>8219</v>
      </c>
      <c r="G1857" s="9">
        <v>236</v>
      </c>
      <c r="H1857" s="9"/>
      <c r="I1857" s="9"/>
      <c r="K1857" s="9"/>
    </row>
    <row r="1858" spans="1:11" x14ac:dyDescent="0.35">
      <c r="A1858" s="23">
        <v>3449</v>
      </c>
      <c r="B1858" s="9">
        <v>20</v>
      </c>
      <c r="C1858" s="9">
        <v>20</v>
      </c>
      <c r="E1858" s="23">
        <v>1854</v>
      </c>
      <c r="F1858" s="24" t="s">
        <v>8219</v>
      </c>
      <c r="G1858" s="9">
        <v>237</v>
      </c>
      <c r="H1858" s="9"/>
      <c r="I1858" s="9"/>
      <c r="K1858" s="9"/>
    </row>
    <row r="1859" spans="1:11" x14ac:dyDescent="0.35">
      <c r="A1859" s="23">
        <v>3450</v>
      </c>
      <c r="B1859" s="9">
        <v>39</v>
      </c>
      <c r="C1859" s="9">
        <v>39</v>
      </c>
      <c r="E1859" s="23">
        <v>1855</v>
      </c>
      <c r="F1859" s="24" t="s">
        <v>8219</v>
      </c>
      <c r="G1859" s="9">
        <v>237</v>
      </c>
      <c r="H1859" s="9"/>
      <c r="I1859" s="9"/>
      <c r="K1859" s="9"/>
    </row>
    <row r="1860" spans="1:11" x14ac:dyDescent="0.35">
      <c r="A1860" s="23">
        <v>3451</v>
      </c>
      <c r="B1860" s="9">
        <v>16</v>
      </c>
      <c r="C1860" s="9">
        <v>16</v>
      </c>
      <c r="E1860" s="23">
        <v>1856</v>
      </c>
      <c r="F1860" s="24" t="s">
        <v>8219</v>
      </c>
      <c r="G1860" s="9">
        <v>237</v>
      </c>
      <c r="H1860" s="9"/>
      <c r="I1860" s="9"/>
      <c r="K1860" s="9"/>
    </row>
    <row r="1861" spans="1:11" x14ac:dyDescent="0.35">
      <c r="A1861" s="23">
        <v>3452</v>
      </c>
      <c r="B1861" s="9">
        <v>37</v>
      </c>
      <c r="C1861" s="9">
        <v>37</v>
      </c>
      <c r="E1861" s="23">
        <v>1857</v>
      </c>
      <c r="F1861" s="24" t="s">
        <v>8219</v>
      </c>
      <c r="G1861" s="9">
        <v>238</v>
      </c>
      <c r="H1861" s="9"/>
      <c r="I1861" s="9"/>
      <c r="K1861" s="9"/>
    </row>
    <row r="1862" spans="1:11" x14ac:dyDescent="0.35">
      <c r="A1862" s="23">
        <v>3453</v>
      </c>
      <c r="B1862" s="9">
        <v>14</v>
      </c>
      <c r="C1862" s="9">
        <v>14</v>
      </c>
      <c r="E1862" s="23">
        <v>1858</v>
      </c>
      <c r="F1862" s="24" t="s">
        <v>8219</v>
      </c>
      <c r="G1862" s="9">
        <v>238</v>
      </c>
      <c r="H1862" s="9"/>
      <c r="I1862" s="9"/>
      <c r="K1862" s="9"/>
    </row>
    <row r="1863" spans="1:11" x14ac:dyDescent="0.35">
      <c r="A1863" s="23">
        <v>3454</v>
      </c>
      <c r="B1863" s="9">
        <v>21</v>
      </c>
      <c r="C1863" s="9">
        <v>21</v>
      </c>
      <c r="E1863" s="23">
        <v>1859</v>
      </c>
      <c r="F1863" s="24" t="s">
        <v>8219</v>
      </c>
      <c r="G1863" s="9">
        <v>238</v>
      </c>
      <c r="H1863" s="9"/>
      <c r="I1863" s="9"/>
      <c r="K1863" s="9"/>
    </row>
    <row r="1864" spans="1:11" x14ac:dyDescent="0.35">
      <c r="A1864" s="23">
        <v>3455</v>
      </c>
      <c r="B1864" s="9">
        <v>69</v>
      </c>
      <c r="C1864" s="9">
        <v>69</v>
      </c>
      <c r="E1864" s="23">
        <v>1860</v>
      </c>
      <c r="F1864" s="24" t="s">
        <v>8219</v>
      </c>
      <c r="G1864" s="9">
        <v>238</v>
      </c>
      <c r="H1864" s="9"/>
      <c r="I1864" s="9"/>
      <c r="K1864" s="9"/>
    </row>
    <row r="1865" spans="1:11" x14ac:dyDescent="0.35">
      <c r="A1865" s="23">
        <v>3456</v>
      </c>
      <c r="B1865" s="9">
        <v>16</v>
      </c>
      <c r="C1865" s="9">
        <v>16</v>
      </c>
      <c r="E1865" s="23">
        <v>1861</v>
      </c>
      <c r="F1865" s="24" t="s">
        <v>8219</v>
      </c>
      <c r="G1865" s="9">
        <v>240</v>
      </c>
      <c r="H1865" s="9"/>
      <c r="I1865" s="9"/>
      <c r="K1865" s="9"/>
    </row>
    <row r="1866" spans="1:11" x14ac:dyDescent="0.35">
      <c r="A1866" s="23">
        <v>3457</v>
      </c>
      <c r="B1866" s="9">
        <v>55</v>
      </c>
      <c r="C1866" s="9">
        <v>55</v>
      </c>
      <c r="E1866" s="23">
        <v>1862</v>
      </c>
      <c r="F1866" s="24" t="s">
        <v>8219</v>
      </c>
      <c r="G1866" s="9">
        <v>241</v>
      </c>
      <c r="H1866" s="9"/>
      <c r="I1866" s="9"/>
      <c r="K1866" s="9"/>
    </row>
    <row r="1867" spans="1:11" x14ac:dyDescent="0.35">
      <c r="A1867" s="23">
        <v>3458</v>
      </c>
      <c r="B1867" s="9">
        <v>27</v>
      </c>
      <c r="C1867" s="9">
        <v>27</v>
      </c>
      <c r="E1867" s="23">
        <v>1863</v>
      </c>
      <c r="F1867" s="24" t="s">
        <v>8219</v>
      </c>
      <c r="G1867" s="9">
        <v>241</v>
      </c>
      <c r="H1867" s="9"/>
      <c r="I1867" s="9"/>
      <c r="K1867" s="9"/>
    </row>
    <row r="1868" spans="1:11" x14ac:dyDescent="0.35">
      <c r="A1868" s="23">
        <v>3459</v>
      </c>
      <c r="B1868" s="9">
        <v>36</v>
      </c>
      <c r="C1868" s="9">
        <v>36</v>
      </c>
      <c r="E1868" s="23">
        <v>1864</v>
      </c>
      <c r="F1868" s="24" t="s">
        <v>8219</v>
      </c>
      <c r="G1868" s="9">
        <v>241</v>
      </c>
      <c r="H1868" s="9"/>
      <c r="I1868" s="9"/>
      <c r="K1868" s="9"/>
    </row>
    <row r="1869" spans="1:11" x14ac:dyDescent="0.35">
      <c r="A1869" s="23">
        <v>3460</v>
      </c>
      <c r="B1869" s="9">
        <v>19</v>
      </c>
      <c r="C1869" s="9">
        <v>19</v>
      </c>
      <c r="E1869" s="23">
        <v>1865</v>
      </c>
      <c r="F1869" s="24" t="s">
        <v>8219</v>
      </c>
      <c r="G1869" s="9">
        <v>242</v>
      </c>
      <c r="H1869" s="9"/>
      <c r="I1869" s="9"/>
      <c r="K1869" s="9"/>
    </row>
    <row r="1870" spans="1:11" x14ac:dyDescent="0.35">
      <c r="A1870" s="23">
        <v>3461</v>
      </c>
      <c r="B1870" s="9">
        <v>12</v>
      </c>
      <c r="C1870" s="9">
        <v>12</v>
      </c>
      <c r="E1870" s="23">
        <v>1866</v>
      </c>
      <c r="F1870" s="24" t="s">
        <v>8219</v>
      </c>
      <c r="G1870" s="9">
        <v>244</v>
      </c>
      <c r="H1870" s="9"/>
      <c r="I1870" s="9"/>
      <c r="K1870" s="9"/>
    </row>
    <row r="1871" spans="1:11" x14ac:dyDescent="0.35">
      <c r="A1871" s="23">
        <v>3462</v>
      </c>
      <c r="B1871" s="9">
        <v>17</v>
      </c>
      <c r="C1871" s="9">
        <v>17</v>
      </c>
      <c r="E1871" s="23">
        <v>1867</v>
      </c>
      <c r="F1871" s="24" t="s">
        <v>8219</v>
      </c>
      <c r="G1871" s="9">
        <v>244</v>
      </c>
      <c r="H1871" s="9"/>
      <c r="I1871" s="9"/>
      <c r="K1871" s="9"/>
    </row>
    <row r="1872" spans="1:11" x14ac:dyDescent="0.35">
      <c r="A1872" s="23">
        <v>3463</v>
      </c>
      <c r="B1872" s="9">
        <v>114</v>
      </c>
      <c r="C1872" s="9">
        <v>114</v>
      </c>
      <c r="E1872" s="23">
        <v>1868</v>
      </c>
      <c r="F1872" s="24" t="s">
        <v>8219</v>
      </c>
      <c r="G1872" s="9">
        <v>246</v>
      </c>
      <c r="H1872" s="9"/>
      <c r="I1872" s="9"/>
      <c r="K1872" s="9"/>
    </row>
    <row r="1873" spans="1:11" x14ac:dyDescent="0.35">
      <c r="A1873" s="23">
        <v>3464</v>
      </c>
      <c r="B1873" s="9">
        <v>93</v>
      </c>
      <c r="C1873" s="9">
        <v>93</v>
      </c>
      <c r="E1873" s="23">
        <v>1869</v>
      </c>
      <c r="F1873" s="24" t="s">
        <v>8219</v>
      </c>
      <c r="G1873" s="9">
        <v>246</v>
      </c>
      <c r="H1873" s="9"/>
      <c r="I1873" s="9"/>
      <c r="K1873" s="9"/>
    </row>
    <row r="1874" spans="1:11" x14ac:dyDescent="0.35">
      <c r="A1874" s="23">
        <v>3465</v>
      </c>
      <c r="B1874" s="9">
        <v>36</v>
      </c>
      <c r="C1874" s="9">
        <v>36</v>
      </c>
      <c r="E1874" s="23">
        <v>1870</v>
      </c>
      <c r="F1874" s="24" t="s">
        <v>8219</v>
      </c>
      <c r="G1874" s="9">
        <v>248</v>
      </c>
      <c r="H1874" s="9"/>
      <c r="I1874" s="9"/>
      <c r="K1874" s="9"/>
    </row>
    <row r="1875" spans="1:11" x14ac:dyDescent="0.35">
      <c r="A1875" s="23">
        <v>3466</v>
      </c>
      <c r="B1875" s="9">
        <v>61</v>
      </c>
      <c r="C1875" s="9">
        <v>61</v>
      </c>
      <c r="E1875" s="23">
        <v>1871</v>
      </c>
      <c r="F1875" s="24" t="s">
        <v>8219</v>
      </c>
      <c r="G1875" s="9">
        <v>249</v>
      </c>
      <c r="H1875" s="9"/>
      <c r="I1875" s="9"/>
      <c r="K1875" s="9"/>
    </row>
    <row r="1876" spans="1:11" x14ac:dyDescent="0.35">
      <c r="A1876" s="23">
        <v>3467</v>
      </c>
      <c r="B1876" s="9">
        <v>47</v>
      </c>
      <c r="C1876" s="9">
        <v>47</v>
      </c>
      <c r="E1876" s="23">
        <v>1872</v>
      </c>
      <c r="F1876" s="24" t="s">
        <v>8219</v>
      </c>
      <c r="G1876" s="9">
        <v>249</v>
      </c>
      <c r="H1876" s="9"/>
      <c r="I1876" s="9"/>
      <c r="K1876" s="9"/>
    </row>
    <row r="1877" spans="1:11" x14ac:dyDescent="0.35">
      <c r="A1877" s="23">
        <v>3468</v>
      </c>
      <c r="B1877" s="9">
        <v>17</v>
      </c>
      <c r="C1877" s="9">
        <v>17</v>
      </c>
      <c r="E1877" s="23">
        <v>1873</v>
      </c>
      <c r="F1877" s="24" t="s">
        <v>8219</v>
      </c>
      <c r="G1877" s="9">
        <v>251</v>
      </c>
      <c r="H1877" s="9"/>
      <c r="I1877" s="9"/>
      <c r="K1877" s="9"/>
    </row>
    <row r="1878" spans="1:11" x14ac:dyDescent="0.35">
      <c r="A1878" s="23">
        <v>3469</v>
      </c>
      <c r="B1878" s="9">
        <v>63</v>
      </c>
      <c r="C1878" s="9">
        <v>63</v>
      </c>
      <c r="E1878" s="23">
        <v>1874</v>
      </c>
      <c r="F1878" s="24" t="s">
        <v>8219</v>
      </c>
      <c r="G1878" s="9">
        <v>251</v>
      </c>
      <c r="H1878" s="9"/>
      <c r="I1878" s="9"/>
      <c r="K1878" s="9"/>
    </row>
    <row r="1879" spans="1:11" x14ac:dyDescent="0.35">
      <c r="A1879" s="23">
        <v>3470</v>
      </c>
      <c r="B1879" s="9">
        <v>9</v>
      </c>
      <c r="C1879" s="9">
        <v>9</v>
      </c>
      <c r="E1879" s="23">
        <v>1875</v>
      </c>
      <c r="F1879" s="24" t="s">
        <v>8219</v>
      </c>
      <c r="G1879" s="9">
        <v>251</v>
      </c>
      <c r="H1879" s="9"/>
      <c r="I1879" s="9"/>
      <c r="K1879" s="9"/>
    </row>
    <row r="1880" spans="1:11" x14ac:dyDescent="0.35">
      <c r="A1880" s="23">
        <v>3471</v>
      </c>
      <c r="B1880" s="9">
        <v>30</v>
      </c>
      <c r="C1880" s="9">
        <v>30</v>
      </c>
      <c r="E1880" s="23">
        <v>1876</v>
      </c>
      <c r="F1880" s="24" t="s">
        <v>8219</v>
      </c>
      <c r="G1880" s="9">
        <v>253</v>
      </c>
      <c r="H1880" s="9"/>
      <c r="I1880" s="9"/>
      <c r="K1880" s="9"/>
    </row>
    <row r="1881" spans="1:11" x14ac:dyDescent="0.35">
      <c r="A1881" s="23">
        <v>3472</v>
      </c>
      <c r="B1881" s="9">
        <v>23</v>
      </c>
      <c r="C1881" s="9">
        <v>23</v>
      </c>
      <c r="E1881" s="23">
        <v>1877</v>
      </c>
      <c r="F1881" s="24" t="s">
        <v>8219</v>
      </c>
      <c r="G1881" s="9">
        <v>253</v>
      </c>
      <c r="H1881" s="9"/>
      <c r="I1881" s="9"/>
      <c r="K1881" s="9"/>
    </row>
    <row r="1882" spans="1:11" x14ac:dyDescent="0.35">
      <c r="A1882" s="23">
        <v>3473</v>
      </c>
      <c r="B1882" s="9">
        <v>33</v>
      </c>
      <c r="C1882" s="9">
        <v>33</v>
      </c>
      <c r="E1882" s="23">
        <v>1878</v>
      </c>
      <c r="F1882" s="24" t="s">
        <v>8219</v>
      </c>
      <c r="G1882" s="9">
        <v>253</v>
      </c>
      <c r="H1882" s="9"/>
      <c r="I1882" s="9"/>
      <c r="K1882" s="9"/>
    </row>
    <row r="1883" spans="1:11" x14ac:dyDescent="0.35">
      <c r="A1883" s="23">
        <v>3474</v>
      </c>
      <c r="B1883" s="9">
        <v>39</v>
      </c>
      <c r="C1883" s="9">
        <v>39</v>
      </c>
      <c r="E1883" s="23">
        <v>1879</v>
      </c>
      <c r="F1883" s="24" t="s">
        <v>8219</v>
      </c>
      <c r="G1883" s="9">
        <v>255</v>
      </c>
      <c r="H1883" s="9"/>
      <c r="I1883" s="9"/>
      <c r="K1883" s="9"/>
    </row>
    <row r="1884" spans="1:11" x14ac:dyDescent="0.35">
      <c r="A1884" s="23">
        <v>3475</v>
      </c>
      <c r="B1884" s="9">
        <v>17</v>
      </c>
      <c r="C1884" s="9">
        <v>17</v>
      </c>
      <c r="E1884" s="23">
        <v>1880</v>
      </c>
      <c r="F1884" s="24" t="s">
        <v>8219</v>
      </c>
      <c r="G1884" s="9">
        <v>259</v>
      </c>
      <c r="H1884" s="9"/>
      <c r="I1884" s="9"/>
      <c r="K1884" s="9"/>
    </row>
    <row r="1885" spans="1:11" x14ac:dyDescent="0.35">
      <c r="A1885" s="23">
        <v>3476</v>
      </c>
      <c r="B1885" s="9">
        <v>6</v>
      </c>
      <c r="C1885" s="9">
        <v>6</v>
      </c>
      <c r="E1885" s="23">
        <v>1881</v>
      </c>
      <c r="F1885" s="24" t="s">
        <v>8219</v>
      </c>
      <c r="G1885" s="9">
        <v>263</v>
      </c>
      <c r="H1885" s="9"/>
      <c r="I1885" s="9"/>
      <c r="K1885" s="9"/>
    </row>
    <row r="1886" spans="1:11" x14ac:dyDescent="0.35">
      <c r="A1886" s="23">
        <v>3477</v>
      </c>
      <c r="B1886" s="9">
        <v>39</v>
      </c>
      <c r="C1886" s="9">
        <v>39</v>
      </c>
      <c r="E1886" s="23">
        <v>1882</v>
      </c>
      <c r="F1886" s="24" t="s">
        <v>8219</v>
      </c>
      <c r="G1886" s="9">
        <v>263</v>
      </c>
      <c r="H1886" s="9"/>
      <c r="I1886" s="9"/>
      <c r="K1886" s="9"/>
    </row>
    <row r="1887" spans="1:11" x14ac:dyDescent="0.35">
      <c r="A1887" s="23">
        <v>3478</v>
      </c>
      <c r="B1887" s="9">
        <v>57</v>
      </c>
      <c r="C1887" s="9">
        <v>57</v>
      </c>
      <c r="E1887" s="23">
        <v>1883</v>
      </c>
      <c r="F1887" s="24" t="s">
        <v>8219</v>
      </c>
      <c r="G1887" s="9">
        <v>263</v>
      </c>
      <c r="H1887" s="9"/>
      <c r="I1887" s="9"/>
      <c r="K1887" s="9"/>
    </row>
    <row r="1888" spans="1:11" x14ac:dyDescent="0.35">
      <c r="A1888" s="23">
        <v>3479</v>
      </c>
      <c r="B1888" s="9">
        <v>56</v>
      </c>
      <c r="C1888" s="9">
        <v>56</v>
      </c>
      <c r="E1888" s="23">
        <v>1884</v>
      </c>
      <c r="F1888" s="24" t="s">
        <v>8219</v>
      </c>
      <c r="G1888" s="9">
        <v>263</v>
      </c>
      <c r="H1888" s="9"/>
      <c r="I1888" s="9"/>
      <c r="K1888" s="9"/>
    </row>
    <row r="1889" spans="1:11" x14ac:dyDescent="0.35">
      <c r="A1889" s="23">
        <v>3480</v>
      </c>
      <c r="B1889" s="9">
        <v>13</v>
      </c>
      <c r="C1889" s="9">
        <v>13</v>
      </c>
      <c r="E1889" s="23">
        <v>1885</v>
      </c>
      <c r="F1889" s="24" t="s">
        <v>8219</v>
      </c>
      <c r="G1889" s="9">
        <v>263</v>
      </c>
      <c r="H1889" s="9"/>
      <c r="I1889" s="9"/>
      <c r="K1889" s="9"/>
    </row>
    <row r="1890" spans="1:11" x14ac:dyDescent="0.35">
      <c r="A1890" s="23">
        <v>3481</v>
      </c>
      <c r="B1890" s="9">
        <v>95</v>
      </c>
      <c r="C1890" s="9">
        <v>95</v>
      </c>
      <c r="E1890" s="23">
        <v>1886</v>
      </c>
      <c r="F1890" s="24" t="s">
        <v>8219</v>
      </c>
      <c r="G1890" s="9">
        <v>264</v>
      </c>
      <c r="H1890" s="9"/>
      <c r="I1890" s="9"/>
      <c r="K1890" s="9"/>
    </row>
    <row r="1891" spans="1:11" x14ac:dyDescent="0.35">
      <c r="A1891" s="23">
        <v>3482</v>
      </c>
      <c r="B1891" s="9">
        <v>80</v>
      </c>
      <c r="C1891" s="9">
        <v>80</v>
      </c>
      <c r="E1891" s="23">
        <v>1887</v>
      </c>
      <c r="F1891" s="24" t="s">
        <v>8219</v>
      </c>
      <c r="G1891" s="9">
        <v>265</v>
      </c>
      <c r="H1891" s="9"/>
      <c r="I1891" s="9"/>
      <c r="K1891" s="9"/>
    </row>
    <row r="1892" spans="1:11" x14ac:dyDescent="0.35">
      <c r="A1892" s="23">
        <v>3483</v>
      </c>
      <c r="B1892" s="9">
        <v>133</v>
      </c>
      <c r="C1892" s="9">
        <v>133</v>
      </c>
      <c r="E1892" s="23">
        <v>1888</v>
      </c>
      <c r="F1892" s="24" t="s">
        <v>8219</v>
      </c>
      <c r="G1892" s="9">
        <v>265</v>
      </c>
      <c r="H1892" s="9"/>
      <c r="I1892" s="9"/>
      <c r="K1892" s="9"/>
    </row>
    <row r="1893" spans="1:11" x14ac:dyDescent="0.35">
      <c r="A1893" s="23">
        <v>3484</v>
      </c>
      <c r="B1893" s="9">
        <v>44</v>
      </c>
      <c r="C1893" s="9">
        <v>44</v>
      </c>
      <c r="E1893" s="23">
        <v>1889</v>
      </c>
      <c r="F1893" s="24" t="s">
        <v>8219</v>
      </c>
      <c r="G1893" s="9">
        <v>266</v>
      </c>
      <c r="H1893" s="9"/>
      <c r="I1893" s="9"/>
      <c r="K1893" s="9"/>
    </row>
    <row r="1894" spans="1:11" x14ac:dyDescent="0.35">
      <c r="A1894" s="23">
        <v>3485</v>
      </c>
      <c r="B1894" s="9">
        <v>30</v>
      </c>
      <c r="C1894" s="9">
        <v>30</v>
      </c>
      <c r="E1894" s="23">
        <v>1890</v>
      </c>
      <c r="F1894" s="24" t="s">
        <v>8219</v>
      </c>
      <c r="G1894" s="9">
        <v>266</v>
      </c>
      <c r="H1894" s="9"/>
      <c r="I1894" s="9"/>
      <c r="K1894" s="9"/>
    </row>
    <row r="1895" spans="1:11" x14ac:dyDescent="0.35">
      <c r="A1895" s="23">
        <v>3486</v>
      </c>
      <c r="B1895" s="9">
        <v>56</v>
      </c>
      <c r="C1895" s="9">
        <v>56</v>
      </c>
      <c r="E1895" s="23">
        <v>1891</v>
      </c>
      <c r="F1895" s="24" t="s">
        <v>8219</v>
      </c>
      <c r="G1895" s="9">
        <v>267</v>
      </c>
      <c r="H1895" s="9"/>
      <c r="I1895" s="9"/>
      <c r="K1895" s="9"/>
    </row>
    <row r="1896" spans="1:11" x14ac:dyDescent="0.35">
      <c r="A1896" s="23">
        <v>3487</v>
      </c>
      <c r="B1896" s="9">
        <v>66</v>
      </c>
      <c r="C1896" s="9">
        <v>66</v>
      </c>
      <c r="E1896" s="23">
        <v>1892</v>
      </c>
      <c r="F1896" s="24" t="s">
        <v>8219</v>
      </c>
      <c r="G1896" s="9">
        <v>269</v>
      </c>
      <c r="H1896" s="9"/>
      <c r="I1896" s="9"/>
      <c r="K1896" s="9"/>
    </row>
    <row r="1897" spans="1:11" x14ac:dyDescent="0.35">
      <c r="A1897" s="23">
        <v>3488</v>
      </c>
      <c r="B1897" s="9">
        <v>29</v>
      </c>
      <c r="C1897" s="9">
        <v>29</v>
      </c>
      <c r="E1897" s="23">
        <v>1893</v>
      </c>
      <c r="F1897" s="24" t="s">
        <v>8219</v>
      </c>
      <c r="G1897" s="9">
        <v>269</v>
      </c>
      <c r="H1897" s="9"/>
      <c r="I1897" s="9"/>
      <c r="K1897" s="9"/>
    </row>
    <row r="1898" spans="1:11" x14ac:dyDescent="0.35">
      <c r="A1898" s="23">
        <v>3489</v>
      </c>
      <c r="B1898" s="9">
        <v>72</v>
      </c>
      <c r="C1898" s="9">
        <v>72</v>
      </c>
      <c r="E1898" s="23">
        <v>1894</v>
      </c>
      <c r="F1898" s="24" t="s">
        <v>8219</v>
      </c>
      <c r="G1898" s="9">
        <v>269</v>
      </c>
      <c r="H1898" s="9"/>
      <c r="I1898" s="9"/>
      <c r="K1898" s="9"/>
    </row>
    <row r="1899" spans="1:11" x14ac:dyDescent="0.35">
      <c r="A1899" s="23">
        <v>3490</v>
      </c>
      <c r="B1899" s="9">
        <v>27</v>
      </c>
      <c r="C1899" s="9">
        <v>27</v>
      </c>
      <c r="E1899" s="23">
        <v>1895</v>
      </c>
      <c r="F1899" s="24" t="s">
        <v>8219</v>
      </c>
      <c r="G1899" s="9">
        <v>270</v>
      </c>
      <c r="H1899" s="9"/>
      <c r="I1899" s="9"/>
      <c r="K1899" s="9"/>
    </row>
    <row r="1900" spans="1:11" x14ac:dyDescent="0.35">
      <c r="A1900" s="23">
        <v>3491</v>
      </c>
      <c r="B1900" s="9">
        <v>10</v>
      </c>
      <c r="C1900" s="9">
        <v>10</v>
      </c>
      <c r="E1900" s="23">
        <v>1896</v>
      </c>
      <c r="F1900" s="24" t="s">
        <v>8219</v>
      </c>
      <c r="G1900" s="9">
        <v>271</v>
      </c>
      <c r="H1900" s="9"/>
      <c r="I1900" s="9"/>
      <c r="K1900" s="9"/>
    </row>
    <row r="1901" spans="1:11" x14ac:dyDescent="0.35">
      <c r="A1901" s="23">
        <v>3492</v>
      </c>
      <c r="B1901" s="9">
        <v>35</v>
      </c>
      <c r="C1901" s="9">
        <v>35</v>
      </c>
      <c r="E1901" s="23">
        <v>1897</v>
      </c>
      <c r="F1901" s="24" t="s">
        <v>8219</v>
      </c>
      <c r="G1901" s="9">
        <v>271</v>
      </c>
      <c r="H1901" s="9"/>
      <c r="I1901" s="9"/>
      <c r="K1901" s="9"/>
    </row>
    <row r="1902" spans="1:11" x14ac:dyDescent="0.35">
      <c r="A1902" s="23">
        <v>3493</v>
      </c>
      <c r="B1902" s="9">
        <v>29</v>
      </c>
      <c r="C1902" s="9">
        <v>29</v>
      </c>
      <c r="E1902" s="23">
        <v>1898</v>
      </c>
      <c r="F1902" s="24" t="s">
        <v>8219</v>
      </c>
      <c r="G1902" s="9">
        <v>271</v>
      </c>
      <c r="H1902" s="9"/>
      <c r="I1902" s="9"/>
      <c r="K1902" s="9"/>
    </row>
    <row r="1903" spans="1:11" x14ac:dyDescent="0.35">
      <c r="A1903" s="23">
        <v>3494</v>
      </c>
      <c r="B1903" s="9">
        <v>13</v>
      </c>
      <c r="C1903" s="9">
        <v>13</v>
      </c>
      <c r="E1903" s="23">
        <v>1899</v>
      </c>
      <c r="F1903" s="24" t="s">
        <v>8219</v>
      </c>
      <c r="G1903" s="9">
        <v>271</v>
      </c>
      <c r="H1903" s="9"/>
      <c r="I1903" s="9"/>
      <c r="K1903" s="9"/>
    </row>
    <row r="1904" spans="1:11" x14ac:dyDescent="0.35">
      <c r="A1904" s="23">
        <v>3495</v>
      </c>
      <c r="B1904" s="9">
        <v>72</v>
      </c>
      <c r="C1904" s="9">
        <v>72</v>
      </c>
      <c r="E1904" s="23">
        <v>1900</v>
      </c>
      <c r="F1904" s="24" t="s">
        <v>8219</v>
      </c>
      <c r="G1904" s="9">
        <v>273</v>
      </c>
      <c r="H1904" s="9"/>
      <c r="I1904" s="9"/>
      <c r="K1904" s="9"/>
    </row>
    <row r="1905" spans="1:11" x14ac:dyDescent="0.35">
      <c r="A1905" s="23">
        <v>3496</v>
      </c>
      <c r="B1905" s="9">
        <v>78</v>
      </c>
      <c r="C1905" s="9">
        <v>78</v>
      </c>
      <c r="E1905" s="23">
        <v>1901</v>
      </c>
      <c r="F1905" s="24" t="s">
        <v>8219</v>
      </c>
      <c r="G1905" s="9">
        <v>274</v>
      </c>
      <c r="H1905" s="9"/>
      <c r="I1905" s="9"/>
      <c r="K1905" s="9"/>
    </row>
    <row r="1906" spans="1:11" x14ac:dyDescent="0.35">
      <c r="A1906" s="23">
        <v>3497</v>
      </c>
      <c r="B1906" s="9">
        <v>49</v>
      </c>
      <c r="C1906" s="9">
        <v>49</v>
      </c>
      <c r="E1906" s="23">
        <v>1902</v>
      </c>
      <c r="F1906" s="24" t="s">
        <v>8219</v>
      </c>
      <c r="G1906" s="9">
        <v>274</v>
      </c>
      <c r="H1906" s="9"/>
      <c r="I1906" s="9"/>
      <c r="K1906" s="9"/>
    </row>
    <row r="1907" spans="1:11" x14ac:dyDescent="0.35">
      <c r="A1907" s="23">
        <v>3498</v>
      </c>
      <c r="B1907" s="9">
        <v>42</v>
      </c>
      <c r="C1907" s="9">
        <v>42</v>
      </c>
      <c r="E1907" s="23">
        <v>1903</v>
      </c>
      <c r="F1907" s="24" t="s">
        <v>8219</v>
      </c>
      <c r="G1907" s="9">
        <v>274</v>
      </c>
      <c r="H1907" s="9"/>
      <c r="I1907" s="9"/>
      <c r="K1907" s="9"/>
    </row>
    <row r="1908" spans="1:11" x14ac:dyDescent="0.35">
      <c r="A1908" s="23">
        <v>3499</v>
      </c>
      <c r="B1908" s="9">
        <v>35</v>
      </c>
      <c r="C1908" s="9">
        <v>35</v>
      </c>
      <c r="E1908" s="23">
        <v>1904</v>
      </c>
      <c r="F1908" s="24" t="s">
        <v>8219</v>
      </c>
      <c r="G1908" s="9">
        <v>275</v>
      </c>
      <c r="H1908" s="9"/>
      <c r="I1908" s="9"/>
      <c r="K1908" s="9"/>
    </row>
    <row r="1909" spans="1:11" x14ac:dyDescent="0.35">
      <c r="A1909" s="23">
        <v>3500</v>
      </c>
      <c r="B1909" s="9">
        <v>42</v>
      </c>
      <c r="C1909" s="9">
        <v>42</v>
      </c>
      <c r="E1909" s="23">
        <v>1905</v>
      </c>
      <c r="F1909" s="24" t="s">
        <v>8219</v>
      </c>
      <c r="G1909" s="9">
        <v>276</v>
      </c>
      <c r="H1909" s="9"/>
      <c r="I1909" s="9"/>
      <c r="K1909" s="9"/>
    </row>
    <row r="1910" spans="1:11" x14ac:dyDescent="0.35">
      <c r="A1910" s="23">
        <v>3501</v>
      </c>
      <c r="B1910" s="9">
        <v>42</v>
      </c>
      <c r="C1910" s="9">
        <v>42</v>
      </c>
      <c r="E1910" s="23">
        <v>1906</v>
      </c>
      <c r="F1910" s="24" t="s">
        <v>8219</v>
      </c>
      <c r="G1910" s="9">
        <v>277</v>
      </c>
      <c r="H1910" s="9"/>
      <c r="I1910" s="9"/>
      <c r="K1910" s="9"/>
    </row>
    <row r="1911" spans="1:11" x14ac:dyDescent="0.35">
      <c r="A1911" s="23">
        <v>3502</v>
      </c>
      <c r="B1911" s="9">
        <v>31</v>
      </c>
      <c r="C1911" s="9">
        <v>31</v>
      </c>
      <c r="E1911" s="23">
        <v>1907</v>
      </c>
      <c r="F1911" s="24" t="s">
        <v>8219</v>
      </c>
      <c r="G1911" s="9">
        <v>278</v>
      </c>
      <c r="H1911" s="9"/>
      <c r="I1911" s="9"/>
      <c r="K1911" s="9"/>
    </row>
    <row r="1912" spans="1:11" x14ac:dyDescent="0.35">
      <c r="A1912" s="23">
        <v>3503</v>
      </c>
      <c r="B1912" s="9">
        <v>38</v>
      </c>
      <c r="C1912" s="9">
        <v>38</v>
      </c>
      <c r="E1912" s="23">
        <v>1908</v>
      </c>
      <c r="F1912" s="24" t="s">
        <v>8219</v>
      </c>
      <c r="G1912" s="9">
        <v>279</v>
      </c>
      <c r="H1912" s="9"/>
      <c r="I1912" s="9"/>
      <c r="K1912" s="9"/>
    </row>
    <row r="1913" spans="1:11" x14ac:dyDescent="0.35">
      <c r="A1913" s="23">
        <v>3504</v>
      </c>
      <c r="B1913" s="9">
        <v>8</v>
      </c>
      <c r="C1913" s="9">
        <v>8</v>
      </c>
      <c r="E1913" s="23">
        <v>1909</v>
      </c>
      <c r="F1913" s="24" t="s">
        <v>8219</v>
      </c>
      <c r="G1913" s="9">
        <v>280</v>
      </c>
      <c r="H1913" s="9"/>
      <c r="I1913" s="9"/>
      <c r="K1913" s="9"/>
    </row>
    <row r="1914" spans="1:11" x14ac:dyDescent="0.35">
      <c r="A1914" s="23">
        <v>3505</v>
      </c>
      <c r="B1914" s="9">
        <v>39</v>
      </c>
      <c r="C1914" s="9">
        <v>39</v>
      </c>
      <c r="E1914" s="23">
        <v>1910</v>
      </c>
      <c r="F1914" s="24" t="s">
        <v>8219</v>
      </c>
      <c r="G1914" s="9">
        <v>282</v>
      </c>
      <c r="H1914" s="9"/>
      <c r="I1914" s="9"/>
      <c r="K1914" s="9"/>
    </row>
    <row r="1915" spans="1:11" x14ac:dyDescent="0.35">
      <c r="A1915" s="23">
        <v>3506</v>
      </c>
      <c r="B1915" s="9">
        <v>29</v>
      </c>
      <c r="C1915" s="9">
        <v>29</v>
      </c>
      <c r="E1915" s="23">
        <v>1911</v>
      </c>
      <c r="F1915" s="24" t="s">
        <v>8219</v>
      </c>
      <c r="G1915" s="9">
        <v>283</v>
      </c>
      <c r="H1915" s="9"/>
      <c r="I1915" s="9"/>
      <c r="K1915" s="9"/>
    </row>
    <row r="1916" spans="1:11" x14ac:dyDescent="0.35">
      <c r="A1916" s="23">
        <v>3507</v>
      </c>
      <c r="B1916" s="9">
        <v>72</v>
      </c>
      <c r="C1916" s="9">
        <v>72</v>
      </c>
      <c r="E1916" s="23">
        <v>1912</v>
      </c>
      <c r="F1916" s="24" t="s">
        <v>8219</v>
      </c>
      <c r="G1916" s="9">
        <v>284</v>
      </c>
      <c r="H1916" s="9"/>
      <c r="I1916" s="9"/>
      <c r="K1916" s="9"/>
    </row>
    <row r="1917" spans="1:11" x14ac:dyDescent="0.35">
      <c r="A1917" s="23">
        <v>3508</v>
      </c>
      <c r="B1917" s="9">
        <v>15</v>
      </c>
      <c r="C1917" s="9">
        <v>15</v>
      </c>
      <c r="E1917" s="23">
        <v>1913</v>
      </c>
      <c r="F1917" s="24" t="s">
        <v>8219</v>
      </c>
      <c r="G1917" s="9">
        <v>284</v>
      </c>
      <c r="H1917" s="9"/>
      <c r="I1917" s="9"/>
      <c r="K1917" s="9"/>
    </row>
    <row r="1918" spans="1:11" x14ac:dyDescent="0.35">
      <c r="A1918" s="23">
        <v>3509</v>
      </c>
      <c r="B1918" s="9">
        <v>33</v>
      </c>
      <c r="C1918" s="9">
        <v>33</v>
      </c>
      <c r="E1918" s="23">
        <v>1914</v>
      </c>
      <c r="F1918" s="24" t="s">
        <v>8219</v>
      </c>
      <c r="G1918" s="9">
        <v>284</v>
      </c>
      <c r="H1918" s="9"/>
      <c r="I1918" s="9"/>
      <c r="K1918" s="9"/>
    </row>
    <row r="1919" spans="1:11" x14ac:dyDescent="0.35">
      <c r="A1919" s="23">
        <v>3510</v>
      </c>
      <c r="B1919" s="9">
        <v>15</v>
      </c>
      <c r="C1919" s="9">
        <v>15</v>
      </c>
      <c r="E1919" s="23">
        <v>1915</v>
      </c>
      <c r="F1919" s="24" t="s">
        <v>8219</v>
      </c>
      <c r="G1919" s="9">
        <v>285</v>
      </c>
      <c r="H1919" s="9"/>
      <c r="I1919" s="9"/>
      <c r="K1919" s="9"/>
    </row>
    <row r="1920" spans="1:11" x14ac:dyDescent="0.35">
      <c r="A1920" s="23">
        <v>3511</v>
      </c>
      <c r="B1920" s="9">
        <v>19</v>
      </c>
      <c r="C1920" s="9">
        <v>19</v>
      </c>
      <c r="E1920" s="23">
        <v>1916</v>
      </c>
      <c r="F1920" s="24" t="s">
        <v>8219</v>
      </c>
      <c r="G1920" s="9">
        <v>286</v>
      </c>
      <c r="H1920" s="9"/>
      <c r="I1920" s="9"/>
      <c r="K1920" s="9"/>
    </row>
    <row r="1921" spans="1:11" x14ac:dyDescent="0.35">
      <c r="A1921" s="23">
        <v>3512</v>
      </c>
      <c r="B1921" s="9">
        <v>17</v>
      </c>
      <c r="C1921" s="9">
        <v>17</v>
      </c>
      <c r="E1921" s="23">
        <v>1917</v>
      </c>
      <c r="F1921" s="24" t="s">
        <v>8219</v>
      </c>
      <c r="G1921" s="9">
        <v>286</v>
      </c>
      <c r="H1921" s="9"/>
      <c r="I1921" s="9"/>
      <c r="K1921" s="9"/>
    </row>
    <row r="1922" spans="1:11" x14ac:dyDescent="0.35">
      <c r="A1922" s="23">
        <v>3513</v>
      </c>
      <c r="B1922" s="9">
        <v>44</v>
      </c>
      <c r="C1922" s="9">
        <v>44</v>
      </c>
      <c r="E1922" s="23">
        <v>1918</v>
      </c>
      <c r="F1922" s="24" t="s">
        <v>8219</v>
      </c>
      <c r="G1922" s="9">
        <v>286</v>
      </c>
      <c r="H1922" s="9"/>
      <c r="I1922" s="9"/>
      <c r="K1922" s="9"/>
    </row>
    <row r="1923" spans="1:11" x14ac:dyDescent="0.35">
      <c r="A1923" s="23">
        <v>3514</v>
      </c>
      <c r="B1923" s="9">
        <v>10</v>
      </c>
      <c r="C1923" s="9">
        <v>10</v>
      </c>
      <c r="E1923" s="23">
        <v>1919</v>
      </c>
      <c r="F1923" s="24" t="s">
        <v>8219</v>
      </c>
      <c r="G1923" s="9">
        <v>287</v>
      </c>
      <c r="H1923" s="9"/>
      <c r="I1923" s="9"/>
      <c r="K1923" s="9"/>
    </row>
    <row r="1924" spans="1:11" x14ac:dyDescent="0.35">
      <c r="A1924" s="23">
        <v>3515</v>
      </c>
      <c r="B1924" s="9">
        <v>46</v>
      </c>
      <c r="C1924" s="9">
        <v>46</v>
      </c>
      <c r="E1924" s="23">
        <v>1920</v>
      </c>
      <c r="F1924" s="24" t="s">
        <v>8219</v>
      </c>
      <c r="G1924" s="9">
        <v>288</v>
      </c>
      <c r="H1924" s="9"/>
      <c r="I1924" s="9"/>
      <c r="K1924" s="9"/>
    </row>
    <row r="1925" spans="1:11" x14ac:dyDescent="0.35">
      <c r="A1925" s="23">
        <v>3516</v>
      </c>
      <c r="B1925" s="9">
        <v>11</v>
      </c>
      <c r="C1925" s="9">
        <v>11</v>
      </c>
      <c r="E1925" s="23">
        <v>1921</v>
      </c>
      <c r="F1925" s="24" t="s">
        <v>8219</v>
      </c>
      <c r="G1925" s="9">
        <v>288</v>
      </c>
      <c r="H1925" s="9"/>
      <c r="I1925" s="9"/>
      <c r="K1925" s="9"/>
    </row>
    <row r="1926" spans="1:11" x14ac:dyDescent="0.35">
      <c r="A1926" s="23">
        <v>3517</v>
      </c>
      <c r="B1926" s="9">
        <v>13</v>
      </c>
      <c r="C1926" s="9">
        <v>13</v>
      </c>
      <c r="E1926" s="23">
        <v>1922</v>
      </c>
      <c r="F1926" s="24" t="s">
        <v>8219</v>
      </c>
      <c r="G1926" s="9">
        <v>290</v>
      </c>
      <c r="H1926" s="9"/>
      <c r="I1926" s="9"/>
      <c r="K1926" s="9"/>
    </row>
    <row r="1927" spans="1:11" x14ac:dyDescent="0.35">
      <c r="A1927" s="23">
        <v>3518</v>
      </c>
      <c r="B1927" s="9">
        <v>33</v>
      </c>
      <c r="C1927" s="9">
        <v>33</v>
      </c>
      <c r="E1927" s="23">
        <v>1923</v>
      </c>
      <c r="F1927" s="24" t="s">
        <v>8219</v>
      </c>
      <c r="G1927" s="9">
        <v>290</v>
      </c>
      <c r="H1927" s="9"/>
      <c r="I1927" s="9"/>
      <c r="K1927" s="9"/>
    </row>
    <row r="1928" spans="1:11" x14ac:dyDescent="0.35">
      <c r="A1928" s="23">
        <v>3519</v>
      </c>
      <c r="B1928" s="9">
        <v>28</v>
      </c>
      <c r="C1928" s="9">
        <v>28</v>
      </c>
      <c r="E1928" s="23">
        <v>1924</v>
      </c>
      <c r="F1928" s="24" t="s">
        <v>8219</v>
      </c>
      <c r="G1928" s="9">
        <v>290</v>
      </c>
      <c r="H1928" s="9"/>
      <c r="I1928" s="9"/>
      <c r="K1928" s="9"/>
    </row>
    <row r="1929" spans="1:11" x14ac:dyDescent="0.35">
      <c r="A1929" s="23">
        <v>3520</v>
      </c>
      <c r="B1929" s="9">
        <v>21</v>
      </c>
      <c r="C1929" s="9">
        <v>21</v>
      </c>
      <c r="E1929" s="23">
        <v>1925</v>
      </c>
      <c r="F1929" s="24" t="s">
        <v>8219</v>
      </c>
      <c r="G1929" s="9">
        <v>293</v>
      </c>
      <c r="H1929" s="9"/>
      <c r="I1929" s="9"/>
      <c r="K1929" s="9"/>
    </row>
    <row r="1930" spans="1:11" x14ac:dyDescent="0.35">
      <c r="A1930" s="23">
        <v>3521</v>
      </c>
      <c r="B1930" s="9">
        <v>13</v>
      </c>
      <c r="C1930" s="9">
        <v>13</v>
      </c>
      <c r="E1930" s="23">
        <v>1926</v>
      </c>
      <c r="F1930" s="24" t="s">
        <v>8219</v>
      </c>
      <c r="G1930" s="9">
        <v>294</v>
      </c>
      <c r="H1930" s="9"/>
      <c r="I1930" s="9"/>
      <c r="K1930" s="9"/>
    </row>
    <row r="1931" spans="1:11" x14ac:dyDescent="0.35">
      <c r="A1931" s="23">
        <v>3522</v>
      </c>
      <c r="B1931" s="9">
        <v>34</v>
      </c>
      <c r="C1931" s="9">
        <v>34</v>
      </c>
      <c r="E1931" s="23">
        <v>1927</v>
      </c>
      <c r="F1931" s="24" t="s">
        <v>8219</v>
      </c>
      <c r="G1931" s="9">
        <v>294</v>
      </c>
      <c r="H1931" s="9"/>
      <c r="I1931" s="9"/>
      <c r="K1931" s="9"/>
    </row>
    <row r="1932" spans="1:11" x14ac:dyDescent="0.35">
      <c r="A1932" s="23">
        <v>3523</v>
      </c>
      <c r="B1932" s="9">
        <v>80</v>
      </c>
      <c r="C1932" s="9">
        <v>80</v>
      </c>
      <c r="E1932" s="23">
        <v>1928</v>
      </c>
      <c r="F1932" s="24" t="s">
        <v>8219</v>
      </c>
      <c r="G1932" s="9">
        <v>296</v>
      </c>
      <c r="H1932" s="9"/>
      <c r="I1932" s="9"/>
      <c r="K1932" s="9"/>
    </row>
    <row r="1933" spans="1:11" x14ac:dyDescent="0.35">
      <c r="A1933" s="23">
        <v>3524</v>
      </c>
      <c r="B1933" s="9">
        <v>74</v>
      </c>
      <c r="C1933" s="9">
        <v>74</v>
      </c>
      <c r="E1933" s="23">
        <v>1929</v>
      </c>
      <c r="F1933" s="24" t="s">
        <v>8219</v>
      </c>
      <c r="G1933" s="9">
        <v>298</v>
      </c>
      <c r="H1933" s="9"/>
      <c r="I1933" s="9"/>
      <c r="K1933" s="9"/>
    </row>
    <row r="1934" spans="1:11" x14ac:dyDescent="0.35">
      <c r="A1934" s="23">
        <v>3525</v>
      </c>
      <c r="B1934" s="9">
        <v>7</v>
      </c>
      <c r="C1934" s="9">
        <v>7</v>
      </c>
      <c r="E1934" s="23">
        <v>1930</v>
      </c>
      <c r="F1934" s="24" t="s">
        <v>8219</v>
      </c>
      <c r="G1934" s="9">
        <v>299</v>
      </c>
      <c r="H1934" s="9"/>
      <c r="I1934" s="9"/>
      <c r="K1934" s="9"/>
    </row>
    <row r="1935" spans="1:11" x14ac:dyDescent="0.35">
      <c r="A1935" s="23">
        <v>3526</v>
      </c>
      <c r="B1935" s="9">
        <v>34</v>
      </c>
      <c r="C1935" s="9">
        <v>34</v>
      </c>
      <c r="E1935" s="23">
        <v>1931</v>
      </c>
      <c r="F1935" s="24" t="s">
        <v>8219</v>
      </c>
      <c r="G1935" s="9">
        <v>301</v>
      </c>
      <c r="H1935" s="9"/>
      <c r="I1935" s="9"/>
      <c r="K1935" s="9"/>
    </row>
    <row r="1936" spans="1:11" x14ac:dyDescent="0.35">
      <c r="A1936" s="23">
        <v>3527</v>
      </c>
      <c r="B1936" s="9">
        <v>86</v>
      </c>
      <c r="C1936" s="9">
        <v>86</v>
      </c>
      <c r="E1936" s="23">
        <v>1932</v>
      </c>
      <c r="F1936" s="24" t="s">
        <v>8219</v>
      </c>
      <c r="G1936" s="9">
        <v>302</v>
      </c>
      <c r="H1936" s="9"/>
      <c r="I1936" s="9"/>
      <c r="K1936" s="9"/>
    </row>
    <row r="1937" spans="1:11" x14ac:dyDescent="0.35">
      <c r="A1937" s="23">
        <v>3528</v>
      </c>
      <c r="B1937" s="9">
        <v>37</v>
      </c>
      <c r="C1937" s="9">
        <v>37</v>
      </c>
      <c r="E1937" s="23">
        <v>1933</v>
      </c>
      <c r="F1937" s="24" t="s">
        <v>8219</v>
      </c>
      <c r="G1937" s="9">
        <v>302</v>
      </c>
      <c r="H1937" s="9"/>
      <c r="I1937" s="9"/>
      <c r="K1937" s="9"/>
    </row>
    <row r="1938" spans="1:11" x14ac:dyDescent="0.35">
      <c r="A1938" s="23">
        <v>3529</v>
      </c>
      <c r="B1938" s="9">
        <v>18</v>
      </c>
      <c r="C1938" s="9">
        <v>18</v>
      </c>
      <c r="E1938" s="23">
        <v>1934</v>
      </c>
      <c r="F1938" s="24" t="s">
        <v>8219</v>
      </c>
      <c r="G1938" s="9">
        <v>303</v>
      </c>
      <c r="H1938" s="9"/>
      <c r="I1938" s="9"/>
      <c r="K1938" s="9"/>
    </row>
    <row r="1939" spans="1:11" x14ac:dyDescent="0.35">
      <c r="A1939" s="23">
        <v>3530</v>
      </c>
      <c r="B1939" s="9">
        <v>22</v>
      </c>
      <c r="C1939" s="9">
        <v>22</v>
      </c>
      <c r="E1939" s="23">
        <v>1935</v>
      </c>
      <c r="F1939" s="24" t="s">
        <v>8219</v>
      </c>
      <c r="G1939" s="9">
        <v>303</v>
      </c>
      <c r="H1939" s="9"/>
      <c r="I1939" s="9"/>
      <c r="K1939" s="9"/>
    </row>
    <row r="1940" spans="1:11" x14ac:dyDescent="0.35">
      <c r="A1940" s="23">
        <v>3531</v>
      </c>
      <c r="B1940" s="9">
        <v>26</v>
      </c>
      <c r="C1940" s="9">
        <v>26</v>
      </c>
      <c r="E1940" s="23">
        <v>1936</v>
      </c>
      <c r="F1940" s="24" t="s">
        <v>8219</v>
      </c>
      <c r="G1940" s="9">
        <v>304</v>
      </c>
      <c r="H1940" s="9"/>
      <c r="I1940" s="9"/>
      <c r="K1940" s="9"/>
    </row>
    <row r="1941" spans="1:11" x14ac:dyDescent="0.35">
      <c r="A1941" s="23">
        <v>3532</v>
      </c>
      <c r="B1941" s="9">
        <v>27</v>
      </c>
      <c r="C1941" s="9">
        <v>27</v>
      </c>
      <c r="E1941" s="23">
        <v>1937</v>
      </c>
      <c r="F1941" s="24" t="s">
        <v>8219</v>
      </c>
      <c r="G1941" s="9">
        <v>305</v>
      </c>
      <c r="H1941" s="9"/>
      <c r="I1941" s="9"/>
      <c r="K1941" s="9"/>
    </row>
    <row r="1942" spans="1:11" x14ac:dyDescent="0.35">
      <c r="A1942" s="23">
        <v>3533</v>
      </c>
      <c r="B1942" s="9">
        <v>8</v>
      </c>
      <c r="C1942" s="9">
        <v>8</v>
      </c>
      <c r="E1942" s="23">
        <v>1938</v>
      </c>
      <c r="F1942" s="24" t="s">
        <v>8219</v>
      </c>
      <c r="G1942" s="9">
        <v>305</v>
      </c>
      <c r="H1942" s="9"/>
      <c r="I1942" s="9"/>
      <c r="K1942" s="9"/>
    </row>
    <row r="1943" spans="1:11" x14ac:dyDescent="0.35">
      <c r="A1943" s="23">
        <v>3534</v>
      </c>
      <c r="B1943" s="9">
        <v>204</v>
      </c>
      <c r="C1943" s="9">
        <v>204</v>
      </c>
      <c r="E1943" s="23">
        <v>1939</v>
      </c>
      <c r="F1943" s="24" t="s">
        <v>8219</v>
      </c>
      <c r="G1943" s="9">
        <v>306</v>
      </c>
      <c r="H1943" s="9"/>
      <c r="I1943" s="9"/>
      <c r="K1943" s="9"/>
    </row>
    <row r="1944" spans="1:11" x14ac:dyDescent="0.35">
      <c r="A1944" s="23">
        <v>3535</v>
      </c>
      <c r="B1944" s="9">
        <v>46</v>
      </c>
      <c r="C1944" s="9">
        <v>46</v>
      </c>
      <c r="E1944" s="23">
        <v>1940</v>
      </c>
      <c r="F1944" s="24" t="s">
        <v>8219</v>
      </c>
      <c r="G1944" s="9">
        <v>307</v>
      </c>
      <c r="H1944" s="9"/>
      <c r="I1944" s="9"/>
      <c r="K1944" s="9"/>
    </row>
    <row r="1945" spans="1:11" x14ac:dyDescent="0.35">
      <c r="A1945" s="23">
        <v>3536</v>
      </c>
      <c r="B1945" s="9">
        <v>17</v>
      </c>
      <c r="C1945" s="9">
        <v>17</v>
      </c>
      <c r="E1945" s="23">
        <v>1941</v>
      </c>
      <c r="F1945" s="24" t="s">
        <v>8219</v>
      </c>
      <c r="G1945" s="9">
        <v>308</v>
      </c>
      <c r="H1945" s="9"/>
      <c r="I1945" s="9"/>
      <c r="K1945" s="9"/>
    </row>
    <row r="1946" spans="1:11" x14ac:dyDescent="0.35">
      <c r="A1946" s="23">
        <v>3537</v>
      </c>
      <c r="B1946" s="9">
        <v>28</v>
      </c>
      <c r="C1946" s="9">
        <v>28</v>
      </c>
      <c r="E1946" s="23">
        <v>1942</v>
      </c>
      <c r="F1946" s="24" t="s">
        <v>8219</v>
      </c>
      <c r="G1946" s="9">
        <v>311</v>
      </c>
      <c r="H1946" s="9"/>
      <c r="I1946" s="9"/>
      <c r="K1946" s="9"/>
    </row>
    <row r="1947" spans="1:11" x14ac:dyDescent="0.35">
      <c r="A1947" s="23">
        <v>3538</v>
      </c>
      <c r="B1947" s="9">
        <v>83</v>
      </c>
      <c r="C1947" s="9">
        <v>83</v>
      </c>
      <c r="E1947" s="23">
        <v>1943</v>
      </c>
      <c r="F1947" s="24" t="s">
        <v>8219</v>
      </c>
      <c r="G1947" s="9">
        <v>314</v>
      </c>
      <c r="H1947" s="9"/>
      <c r="I1947" s="9"/>
      <c r="K1947" s="9"/>
    </row>
    <row r="1948" spans="1:11" x14ac:dyDescent="0.35">
      <c r="A1948" s="23">
        <v>3539</v>
      </c>
      <c r="B1948" s="9">
        <v>13</v>
      </c>
      <c r="C1948" s="9">
        <v>13</v>
      </c>
      <c r="E1948" s="23">
        <v>1944</v>
      </c>
      <c r="F1948" s="24" t="s">
        <v>8219</v>
      </c>
      <c r="G1948" s="9">
        <v>314</v>
      </c>
      <c r="H1948" s="9"/>
      <c r="I1948" s="9"/>
      <c r="K1948" s="9"/>
    </row>
    <row r="1949" spans="1:11" x14ac:dyDescent="0.35">
      <c r="A1949" s="23">
        <v>3540</v>
      </c>
      <c r="B1949" s="9">
        <v>8</v>
      </c>
      <c r="C1949" s="9">
        <v>8</v>
      </c>
      <c r="E1949" s="23">
        <v>1945</v>
      </c>
      <c r="F1949" s="24" t="s">
        <v>8219</v>
      </c>
      <c r="G1949" s="9">
        <v>315</v>
      </c>
      <c r="H1949" s="9"/>
      <c r="I1949" s="9"/>
      <c r="K1949" s="9"/>
    </row>
    <row r="1950" spans="1:11" x14ac:dyDescent="0.35">
      <c r="A1950" s="23">
        <v>3541</v>
      </c>
      <c r="B1950" s="9">
        <v>32</v>
      </c>
      <c r="C1950" s="9">
        <v>32</v>
      </c>
      <c r="E1950" s="23">
        <v>1946</v>
      </c>
      <c r="F1950" s="24" t="s">
        <v>8219</v>
      </c>
      <c r="G1950" s="9">
        <v>316</v>
      </c>
      <c r="H1950" s="9"/>
      <c r="I1950" s="9"/>
      <c r="K1950" s="9"/>
    </row>
    <row r="1951" spans="1:11" x14ac:dyDescent="0.35">
      <c r="A1951" s="23">
        <v>3542</v>
      </c>
      <c r="B1951" s="9">
        <v>85</v>
      </c>
      <c r="C1951" s="9">
        <v>85</v>
      </c>
      <c r="E1951" s="23">
        <v>1947</v>
      </c>
      <c r="F1951" s="24" t="s">
        <v>8219</v>
      </c>
      <c r="G1951" s="9">
        <v>320</v>
      </c>
      <c r="H1951" s="9"/>
      <c r="I1951" s="9"/>
      <c r="K1951" s="9"/>
    </row>
    <row r="1952" spans="1:11" x14ac:dyDescent="0.35">
      <c r="A1952" s="23">
        <v>3543</v>
      </c>
      <c r="B1952" s="9">
        <v>29</v>
      </c>
      <c r="C1952" s="9">
        <v>29</v>
      </c>
      <c r="E1952" s="23">
        <v>1948</v>
      </c>
      <c r="F1952" s="24" t="s">
        <v>8219</v>
      </c>
      <c r="G1952" s="9">
        <v>321</v>
      </c>
      <c r="H1952" s="9"/>
      <c r="I1952" s="9"/>
      <c r="K1952" s="9"/>
    </row>
    <row r="1953" spans="1:11" x14ac:dyDescent="0.35">
      <c r="A1953" s="23">
        <v>3544</v>
      </c>
      <c r="B1953" s="9">
        <v>24</v>
      </c>
      <c r="C1953" s="9">
        <v>24</v>
      </c>
      <c r="E1953" s="23">
        <v>1949</v>
      </c>
      <c r="F1953" s="24" t="s">
        <v>8219</v>
      </c>
      <c r="G1953" s="9">
        <v>321</v>
      </c>
      <c r="H1953" s="9"/>
      <c r="I1953" s="9"/>
      <c r="K1953" s="9"/>
    </row>
    <row r="1954" spans="1:11" x14ac:dyDescent="0.35">
      <c r="A1954" s="23">
        <v>3545</v>
      </c>
      <c r="B1954" s="9">
        <v>8</v>
      </c>
      <c r="C1954" s="9">
        <v>8</v>
      </c>
      <c r="E1954" s="23">
        <v>1950</v>
      </c>
      <c r="F1954" s="24" t="s">
        <v>8219</v>
      </c>
      <c r="G1954" s="9">
        <v>321</v>
      </c>
      <c r="H1954" s="9"/>
      <c r="I1954" s="9"/>
      <c r="K1954" s="9"/>
    </row>
    <row r="1955" spans="1:11" x14ac:dyDescent="0.35">
      <c r="A1955" s="23">
        <v>3546</v>
      </c>
      <c r="B1955" s="9">
        <v>19</v>
      </c>
      <c r="C1955" s="9">
        <v>19</v>
      </c>
      <c r="E1955" s="23">
        <v>1951</v>
      </c>
      <c r="F1955" s="24" t="s">
        <v>8219</v>
      </c>
      <c r="G1955" s="9">
        <v>322</v>
      </c>
      <c r="H1955" s="9"/>
      <c r="I1955" s="9"/>
      <c r="K1955" s="9"/>
    </row>
    <row r="1956" spans="1:11" x14ac:dyDescent="0.35">
      <c r="A1956" s="23">
        <v>3547</v>
      </c>
      <c r="B1956" s="9">
        <v>336</v>
      </c>
      <c r="C1956" s="9">
        <v>336</v>
      </c>
      <c r="E1956" s="23">
        <v>1952</v>
      </c>
      <c r="F1956" s="24" t="s">
        <v>8219</v>
      </c>
      <c r="G1956" s="9">
        <v>325</v>
      </c>
      <c r="H1956" s="9"/>
      <c r="I1956" s="9"/>
      <c r="K1956" s="9"/>
    </row>
    <row r="1957" spans="1:11" x14ac:dyDescent="0.35">
      <c r="A1957" s="23">
        <v>3548</v>
      </c>
      <c r="B1957" s="9">
        <v>13</v>
      </c>
      <c r="C1957" s="9">
        <v>13</v>
      </c>
      <c r="E1957" s="23">
        <v>1953</v>
      </c>
      <c r="F1957" s="24" t="s">
        <v>8219</v>
      </c>
      <c r="G1957" s="9">
        <v>325</v>
      </c>
      <c r="H1957" s="9"/>
      <c r="I1957" s="9"/>
      <c r="K1957" s="9"/>
    </row>
    <row r="1958" spans="1:11" x14ac:dyDescent="0.35">
      <c r="A1958" s="23">
        <v>3549</v>
      </c>
      <c r="B1958" s="9">
        <v>42</v>
      </c>
      <c r="C1958" s="9">
        <v>42</v>
      </c>
      <c r="E1958" s="23">
        <v>1954</v>
      </c>
      <c r="F1958" s="24" t="s">
        <v>8219</v>
      </c>
      <c r="G1958" s="9">
        <v>325</v>
      </c>
      <c r="H1958" s="9"/>
      <c r="I1958" s="9"/>
      <c r="K1958" s="9"/>
    </row>
    <row r="1959" spans="1:11" x14ac:dyDescent="0.35">
      <c r="A1959" s="23">
        <v>3550</v>
      </c>
      <c r="B1959" s="9">
        <v>64</v>
      </c>
      <c r="C1959" s="9">
        <v>64</v>
      </c>
      <c r="E1959" s="23">
        <v>1955</v>
      </c>
      <c r="F1959" s="24" t="s">
        <v>8219</v>
      </c>
      <c r="G1959" s="9">
        <v>328</v>
      </c>
      <c r="H1959" s="9"/>
      <c r="I1959" s="9"/>
      <c r="K1959" s="9"/>
    </row>
    <row r="1960" spans="1:11" x14ac:dyDescent="0.35">
      <c r="A1960" s="23">
        <v>3551</v>
      </c>
      <c r="B1960" s="9">
        <v>25</v>
      </c>
      <c r="C1960" s="9">
        <v>25</v>
      </c>
      <c r="E1960" s="23">
        <v>1956</v>
      </c>
      <c r="F1960" s="24" t="s">
        <v>8219</v>
      </c>
      <c r="G1960" s="9">
        <v>329</v>
      </c>
      <c r="H1960" s="9"/>
      <c r="I1960" s="9"/>
      <c r="K1960" s="9"/>
    </row>
    <row r="1961" spans="1:11" x14ac:dyDescent="0.35">
      <c r="A1961" s="23">
        <v>3552</v>
      </c>
      <c r="B1961" s="9">
        <v>20</v>
      </c>
      <c r="C1961" s="9">
        <v>20</v>
      </c>
      <c r="E1961" s="23">
        <v>1957</v>
      </c>
      <c r="F1961" s="24" t="s">
        <v>8219</v>
      </c>
      <c r="G1961" s="9">
        <v>329</v>
      </c>
      <c r="H1961" s="9"/>
      <c r="I1961" s="9"/>
      <c r="K1961" s="9"/>
    </row>
    <row r="1962" spans="1:11" x14ac:dyDescent="0.35">
      <c r="A1962" s="23">
        <v>3553</v>
      </c>
      <c r="B1962" s="9">
        <v>104</v>
      </c>
      <c r="C1962" s="9">
        <v>104</v>
      </c>
      <c r="E1962" s="23">
        <v>1958</v>
      </c>
      <c r="F1962" s="24" t="s">
        <v>8219</v>
      </c>
      <c r="G1962" s="9">
        <v>332</v>
      </c>
      <c r="H1962" s="9"/>
      <c r="I1962" s="9"/>
      <c r="K1962" s="9"/>
    </row>
    <row r="1963" spans="1:11" x14ac:dyDescent="0.35">
      <c r="A1963" s="23">
        <v>3554</v>
      </c>
      <c r="B1963" s="9">
        <v>53</v>
      </c>
      <c r="C1963" s="9">
        <v>53</v>
      </c>
      <c r="E1963" s="23">
        <v>1959</v>
      </c>
      <c r="F1963" s="24" t="s">
        <v>8219</v>
      </c>
      <c r="G1963" s="9">
        <v>335</v>
      </c>
      <c r="H1963" s="9"/>
      <c r="I1963" s="9"/>
      <c r="K1963" s="9"/>
    </row>
    <row r="1964" spans="1:11" x14ac:dyDescent="0.35">
      <c r="A1964" s="23">
        <v>3555</v>
      </c>
      <c r="B1964" s="9">
        <v>14</v>
      </c>
      <c r="C1964" s="9">
        <v>14</v>
      </c>
      <c r="E1964" s="23">
        <v>1960</v>
      </c>
      <c r="F1964" s="24" t="s">
        <v>8219</v>
      </c>
      <c r="G1964" s="9">
        <v>336</v>
      </c>
      <c r="H1964" s="9"/>
      <c r="I1964" s="9"/>
      <c r="K1964" s="9"/>
    </row>
    <row r="1965" spans="1:11" x14ac:dyDescent="0.35">
      <c r="A1965" s="23">
        <v>3556</v>
      </c>
      <c r="B1965" s="9">
        <v>20</v>
      </c>
      <c r="C1965" s="9">
        <v>20</v>
      </c>
      <c r="E1965" s="23">
        <v>1961</v>
      </c>
      <c r="F1965" s="24" t="s">
        <v>8219</v>
      </c>
      <c r="G1965" s="9">
        <v>336</v>
      </c>
      <c r="H1965" s="9"/>
      <c r="I1965" s="9"/>
      <c r="K1965" s="9"/>
    </row>
    <row r="1966" spans="1:11" x14ac:dyDescent="0.35">
      <c r="A1966" s="23">
        <v>3557</v>
      </c>
      <c r="B1966" s="9">
        <v>558</v>
      </c>
      <c r="C1966" s="9">
        <v>558</v>
      </c>
      <c r="E1966" s="23">
        <v>1962</v>
      </c>
      <c r="F1966" s="24" t="s">
        <v>8219</v>
      </c>
      <c r="G1966" s="9">
        <v>337</v>
      </c>
      <c r="H1966" s="9"/>
      <c r="I1966" s="9"/>
      <c r="K1966" s="9"/>
    </row>
    <row r="1967" spans="1:11" x14ac:dyDescent="0.35">
      <c r="A1967" s="23">
        <v>3558</v>
      </c>
      <c r="B1967" s="9">
        <v>22</v>
      </c>
      <c r="C1967" s="9">
        <v>22</v>
      </c>
      <c r="E1967" s="23">
        <v>1963</v>
      </c>
      <c r="F1967" s="24" t="s">
        <v>8219</v>
      </c>
      <c r="G1967" s="9">
        <v>337</v>
      </c>
      <c r="H1967" s="9"/>
      <c r="I1967" s="9"/>
      <c r="K1967" s="9"/>
    </row>
    <row r="1968" spans="1:11" x14ac:dyDescent="0.35">
      <c r="A1968" s="23">
        <v>3559</v>
      </c>
      <c r="B1968" s="9">
        <v>24</v>
      </c>
      <c r="C1968" s="9">
        <v>24</v>
      </c>
      <c r="E1968" s="23">
        <v>1964</v>
      </c>
      <c r="F1968" s="24" t="s">
        <v>8219</v>
      </c>
      <c r="G1968" s="9">
        <v>339</v>
      </c>
      <c r="H1968" s="9"/>
      <c r="I1968" s="9"/>
      <c r="K1968" s="9"/>
    </row>
    <row r="1969" spans="1:11" x14ac:dyDescent="0.35">
      <c r="A1969" s="23">
        <v>3560</v>
      </c>
      <c r="B1969" s="9">
        <v>74</v>
      </c>
      <c r="C1969" s="9">
        <v>74</v>
      </c>
      <c r="E1969" s="23">
        <v>1965</v>
      </c>
      <c r="F1969" s="24" t="s">
        <v>8219</v>
      </c>
      <c r="G1969" s="9">
        <v>340</v>
      </c>
      <c r="H1969" s="9"/>
      <c r="I1969" s="9"/>
      <c r="K1969" s="9"/>
    </row>
    <row r="1970" spans="1:11" x14ac:dyDescent="0.35">
      <c r="A1970" s="23">
        <v>3561</v>
      </c>
      <c r="B1970" s="9">
        <v>54</v>
      </c>
      <c r="C1970" s="9">
        <v>54</v>
      </c>
      <c r="E1970" s="23">
        <v>1966</v>
      </c>
      <c r="F1970" s="24" t="s">
        <v>8219</v>
      </c>
      <c r="G1970" s="9">
        <v>340</v>
      </c>
      <c r="H1970" s="9"/>
      <c r="I1970" s="9"/>
      <c r="K1970" s="9"/>
    </row>
    <row r="1971" spans="1:11" x14ac:dyDescent="0.35">
      <c r="A1971" s="23">
        <v>3562</v>
      </c>
      <c r="B1971" s="9">
        <v>31</v>
      </c>
      <c r="C1971" s="9">
        <v>31</v>
      </c>
      <c r="E1971" s="23">
        <v>1967</v>
      </c>
      <c r="F1971" s="24" t="s">
        <v>8219</v>
      </c>
      <c r="G1971" s="9">
        <v>340</v>
      </c>
      <c r="H1971" s="9"/>
      <c r="I1971" s="9"/>
      <c r="K1971" s="9"/>
    </row>
    <row r="1972" spans="1:11" x14ac:dyDescent="0.35">
      <c r="A1972" s="23">
        <v>3563</v>
      </c>
      <c r="B1972" s="9">
        <v>25</v>
      </c>
      <c r="C1972" s="9">
        <v>25</v>
      </c>
      <c r="E1972" s="23">
        <v>1968</v>
      </c>
      <c r="F1972" s="24" t="s">
        <v>8219</v>
      </c>
      <c r="G1972" s="9">
        <v>342</v>
      </c>
      <c r="H1972" s="9"/>
      <c r="I1972" s="9"/>
      <c r="K1972" s="9"/>
    </row>
    <row r="1973" spans="1:11" x14ac:dyDescent="0.35">
      <c r="A1973" s="23">
        <v>3564</v>
      </c>
      <c r="B1973" s="9">
        <v>17</v>
      </c>
      <c r="C1973" s="9">
        <v>17</v>
      </c>
      <c r="E1973" s="23">
        <v>1969</v>
      </c>
      <c r="F1973" s="24" t="s">
        <v>8219</v>
      </c>
      <c r="G1973" s="9">
        <v>343</v>
      </c>
      <c r="H1973" s="9"/>
      <c r="I1973" s="9"/>
      <c r="K1973" s="9"/>
    </row>
    <row r="1974" spans="1:11" x14ac:dyDescent="0.35">
      <c r="A1974" s="23">
        <v>3565</v>
      </c>
      <c r="B1974" s="9">
        <v>12</v>
      </c>
      <c r="C1974" s="9">
        <v>12</v>
      </c>
      <c r="E1974" s="23">
        <v>1970</v>
      </c>
      <c r="F1974" s="24" t="s">
        <v>8219</v>
      </c>
      <c r="G1974" s="9">
        <v>345</v>
      </c>
      <c r="H1974" s="9"/>
      <c r="I1974" s="9"/>
      <c r="K1974" s="9"/>
    </row>
    <row r="1975" spans="1:11" x14ac:dyDescent="0.35">
      <c r="A1975" s="23">
        <v>3566</v>
      </c>
      <c r="B1975" s="9">
        <v>38</v>
      </c>
      <c r="C1975" s="9">
        <v>38</v>
      </c>
      <c r="E1975" s="23">
        <v>1971</v>
      </c>
      <c r="F1975" s="24" t="s">
        <v>8219</v>
      </c>
      <c r="G1975" s="9">
        <v>348</v>
      </c>
      <c r="H1975" s="9"/>
      <c r="I1975" s="9"/>
      <c r="K1975" s="9"/>
    </row>
    <row r="1976" spans="1:11" x14ac:dyDescent="0.35">
      <c r="A1976" s="23">
        <v>3567</v>
      </c>
      <c r="B1976" s="9">
        <v>41</v>
      </c>
      <c r="C1976" s="9">
        <v>41</v>
      </c>
      <c r="E1976" s="23">
        <v>1972</v>
      </c>
      <c r="F1976" s="24" t="s">
        <v>8219</v>
      </c>
      <c r="G1976" s="9">
        <v>350</v>
      </c>
      <c r="H1976" s="9"/>
      <c r="I1976" s="9"/>
      <c r="K1976" s="9"/>
    </row>
    <row r="1977" spans="1:11" x14ac:dyDescent="0.35">
      <c r="A1977" s="23">
        <v>3568</v>
      </c>
      <c r="B1977" s="9">
        <v>19</v>
      </c>
      <c r="C1977" s="9">
        <v>19</v>
      </c>
      <c r="E1977" s="23">
        <v>1973</v>
      </c>
      <c r="F1977" s="24" t="s">
        <v>8219</v>
      </c>
      <c r="G1977" s="9">
        <v>351</v>
      </c>
      <c r="H1977" s="9"/>
      <c r="I1977" s="9"/>
      <c r="K1977" s="9"/>
    </row>
    <row r="1978" spans="1:11" x14ac:dyDescent="0.35">
      <c r="A1978" s="23">
        <v>3569</v>
      </c>
      <c r="B1978" s="9">
        <v>41</v>
      </c>
      <c r="C1978" s="9">
        <v>41</v>
      </c>
      <c r="E1978" s="23">
        <v>1974</v>
      </c>
      <c r="F1978" s="24" t="s">
        <v>8219</v>
      </c>
      <c r="G1978" s="9">
        <v>352</v>
      </c>
      <c r="H1978" s="9"/>
      <c r="I1978" s="9"/>
      <c r="K1978" s="9"/>
    </row>
    <row r="1979" spans="1:11" x14ac:dyDescent="0.35">
      <c r="A1979" s="23">
        <v>3570</v>
      </c>
      <c r="B1979" s="9">
        <v>26</v>
      </c>
      <c r="C1979" s="9">
        <v>26</v>
      </c>
      <c r="E1979" s="23">
        <v>1975</v>
      </c>
      <c r="F1979" s="24" t="s">
        <v>8219</v>
      </c>
      <c r="G1979" s="9">
        <v>353</v>
      </c>
      <c r="H1979" s="9"/>
      <c r="I1979" s="9"/>
      <c r="K1979" s="9"/>
    </row>
    <row r="1980" spans="1:11" x14ac:dyDescent="0.35">
      <c r="A1980" s="23">
        <v>3571</v>
      </c>
      <c r="B1980" s="9">
        <v>25</v>
      </c>
      <c r="C1980" s="9">
        <v>25</v>
      </c>
      <c r="E1980" s="23">
        <v>1976</v>
      </c>
      <c r="F1980" s="24" t="s">
        <v>8219</v>
      </c>
      <c r="G1980" s="9">
        <v>354</v>
      </c>
      <c r="H1980" s="9"/>
      <c r="I1980" s="9"/>
      <c r="K1980" s="9"/>
    </row>
    <row r="1981" spans="1:11" x14ac:dyDescent="0.35">
      <c r="A1981" s="23">
        <v>3572</v>
      </c>
      <c r="B1981" s="9">
        <v>9</v>
      </c>
      <c r="C1981" s="9">
        <v>9</v>
      </c>
      <c r="E1981" s="23">
        <v>1977</v>
      </c>
      <c r="F1981" s="24" t="s">
        <v>8219</v>
      </c>
      <c r="G1981" s="9">
        <v>354</v>
      </c>
      <c r="H1981" s="9"/>
      <c r="I1981" s="9"/>
      <c r="K1981" s="9"/>
    </row>
    <row r="1982" spans="1:11" x14ac:dyDescent="0.35">
      <c r="A1982" s="23">
        <v>3573</v>
      </c>
      <c r="B1982" s="9">
        <v>78</v>
      </c>
      <c r="C1982" s="9">
        <v>78</v>
      </c>
      <c r="E1982" s="23">
        <v>1978</v>
      </c>
      <c r="F1982" s="24" t="s">
        <v>8219</v>
      </c>
      <c r="G1982" s="9">
        <v>356</v>
      </c>
      <c r="H1982" s="9"/>
      <c r="I1982" s="9"/>
      <c r="K1982" s="9"/>
    </row>
    <row r="1983" spans="1:11" x14ac:dyDescent="0.35">
      <c r="A1983" s="23">
        <v>3574</v>
      </c>
      <c r="B1983" s="9">
        <v>45</v>
      </c>
      <c r="C1983" s="9">
        <v>45</v>
      </c>
      <c r="E1983" s="23">
        <v>1979</v>
      </c>
      <c r="F1983" s="24" t="s">
        <v>8219</v>
      </c>
      <c r="G1983" s="9">
        <v>361</v>
      </c>
      <c r="H1983" s="9"/>
      <c r="I1983" s="9"/>
      <c r="K1983" s="9"/>
    </row>
    <row r="1984" spans="1:11" x14ac:dyDescent="0.35">
      <c r="A1984" s="23">
        <v>3575</v>
      </c>
      <c r="B1984" s="9">
        <v>102</v>
      </c>
      <c r="C1984" s="9">
        <v>102</v>
      </c>
      <c r="E1984" s="23">
        <v>1980</v>
      </c>
      <c r="F1984" s="24" t="s">
        <v>8219</v>
      </c>
      <c r="G1984" s="9">
        <v>364</v>
      </c>
      <c r="H1984" s="9"/>
      <c r="I1984" s="9"/>
      <c r="K1984" s="9"/>
    </row>
    <row r="1985" spans="1:11" x14ac:dyDescent="0.35">
      <c r="A1985" s="23">
        <v>3576</v>
      </c>
      <c r="B1985" s="9">
        <v>5</v>
      </c>
      <c r="C1985" s="9">
        <v>5</v>
      </c>
      <c r="E1985" s="23">
        <v>1981</v>
      </c>
      <c r="F1985" s="24" t="s">
        <v>8219</v>
      </c>
      <c r="G1985" s="9">
        <v>365</v>
      </c>
      <c r="H1985" s="9"/>
      <c r="I1985" s="9"/>
      <c r="K1985" s="9"/>
    </row>
    <row r="1986" spans="1:11" x14ac:dyDescent="0.35">
      <c r="A1986" s="23">
        <v>3577</v>
      </c>
      <c r="B1986" s="9">
        <v>27</v>
      </c>
      <c r="C1986" s="9">
        <v>27</v>
      </c>
      <c r="E1986" s="23">
        <v>1982</v>
      </c>
      <c r="F1986" s="24" t="s">
        <v>8219</v>
      </c>
      <c r="G1986" s="9">
        <v>369</v>
      </c>
      <c r="H1986" s="9"/>
      <c r="I1986" s="9"/>
      <c r="K1986" s="9"/>
    </row>
    <row r="1987" spans="1:11" x14ac:dyDescent="0.35">
      <c r="A1987" s="23">
        <v>3578</v>
      </c>
      <c r="B1987" s="9">
        <v>37</v>
      </c>
      <c r="C1987" s="9">
        <v>37</v>
      </c>
      <c r="E1987" s="23">
        <v>1983</v>
      </c>
      <c r="F1987" s="24" t="s">
        <v>8219</v>
      </c>
      <c r="G1987" s="9">
        <v>369</v>
      </c>
      <c r="H1987" s="9"/>
      <c r="I1987" s="9"/>
      <c r="K1987" s="9"/>
    </row>
    <row r="1988" spans="1:11" x14ac:dyDescent="0.35">
      <c r="A1988" s="23">
        <v>3579</v>
      </c>
      <c r="B1988" s="9">
        <v>14</v>
      </c>
      <c r="C1988" s="9">
        <v>14</v>
      </c>
      <c r="E1988" s="23">
        <v>1984</v>
      </c>
      <c r="F1988" s="24" t="s">
        <v>8219</v>
      </c>
      <c r="G1988" s="9">
        <v>372</v>
      </c>
      <c r="H1988" s="9"/>
      <c r="I1988" s="9"/>
      <c r="K1988" s="9"/>
    </row>
    <row r="1989" spans="1:11" x14ac:dyDescent="0.35">
      <c r="A1989" s="23">
        <v>3580</v>
      </c>
      <c r="B1989" s="9">
        <v>27</v>
      </c>
      <c r="C1989" s="9">
        <v>27</v>
      </c>
      <c r="E1989" s="23">
        <v>1985</v>
      </c>
      <c r="F1989" s="24" t="s">
        <v>8219</v>
      </c>
      <c r="G1989" s="9">
        <v>375</v>
      </c>
      <c r="H1989" s="9"/>
      <c r="I1989" s="9"/>
      <c r="K1989" s="9"/>
    </row>
    <row r="1990" spans="1:11" x14ac:dyDescent="0.35">
      <c r="A1990" s="23">
        <v>3581</v>
      </c>
      <c r="B1990" s="9">
        <v>45</v>
      </c>
      <c r="C1990" s="9">
        <v>45</v>
      </c>
      <c r="E1990" s="23">
        <v>1986</v>
      </c>
      <c r="F1990" s="24" t="s">
        <v>8219</v>
      </c>
      <c r="G1990" s="9">
        <v>375</v>
      </c>
      <c r="H1990" s="9"/>
      <c r="I1990" s="9"/>
      <c r="K1990" s="9"/>
    </row>
    <row r="1991" spans="1:11" x14ac:dyDescent="0.35">
      <c r="A1991" s="23">
        <v>3582</v>
      </c>
      <c r="B1991" s="9">
        <v>49</v>
      </c>
      <c r="C1991" s="9">
        <v>49</v>
      </c>
      <c r="E1991" s="23">
        <v>1987</v>
      </c>
      <c r="F1991" s="24" t="s">
        <v>8219</v>
      </c>
      <c r="G1991" s="9">
        <v>376</v>
      </c>
      <c r="H1991" s="9"/>
      <c r="I1991" s="9"/>
      <c r="K1991" s="9"/>
    </row>
    <row r="1992" spans="1:11" x14ac:dyDescent="0.35">
      <c r="A1992" s="23">
        <v>3583</v>
      </c>
      <c r="B1992" s="9">
        <v>24</v>
      </c>
      <c r="C1992" s="9">
        <v>24</v>
      </c>
      <c r="E1992" s="23">
        <v>1988</v>
      </c>
      <c r="F1992" s="24" t="s">
        <v>8219</v>
      </c>
      <c r="G1992" s="9">
        <v>379</v>
      </c>
      <c r="H1992" s="9"/>
      <c r="I1992" s="9"/>
      <c r="K1992" s="9"/>
    </row>
    <row r="1993" spans="1:11" x14ac:dyDescent="0.35">
      <c r="A1993" s="23">
        <v>3584</v>
      </c>
      <c r="B1993" s="9">
        <v>112</v>
      </c>
      <c r="C1993" s="9">
        <v>112</v>
      </c>
      <c r="E1993" s="23">
        <v>1989</v>
      </c>
      <c r="F1993" s="24" t="s">
        <v>8219</v>
      </c>
      <c r="G1993" s="9">
        <v>379</v>
      </c>
      <c r="H1993" s="9"/>
      <c r="I1993" s="9"/>
      <c r="K1993" s="9"/>
    </row>
    <row r="1994" spans="1:11" x14ac:dyDescent="0.35">
      <c r="A1994" s="23">
        <v>3585</v>
      </c>
      <c r="B1994" s="9">
        <v>23</v>
      </c>
      <c r="C1994" s="9">
        <v>23</v>
      </c>
      <c r="E1994" s="23">
        <v>1990</v>
      </c>
      <c r="F1994" s="24" t="s">
        <v>8219</v>
      </c>
      <c r="G1994" s="9">
        <v>380</v>
      </c>
      <c r="H1994" s="9"/>
      <c r="I1994" s="9"/>
      <c r="K1994" s="9"/>
    </row>
    <row r="1995" spans="1:11" x14ac:dyDescent="0.35">
      <c r="A1995" s="23">
        <v>3586</v>
      </c>
      <c r="B1995" s="9">
        <v>54</v>
      </c>
      <c r="C1995" s="9">
        <v>54</v>
      </c>
      <c r="E1995" s="23">
        <v>1991</v>
      </c>
      <c r="F1995" s="24" t="s">
        <v>8219</v>
      </c>
      <c r="G1995" s="9">
        <v>383</v>
      </c>
      <c r="H1995" s="9"/>
      <c r="I1995" s="9"/>
      <c r="K1995" s="9"/>
    </row>
    <row r="1996" spans="1:11" x14ac:dyDescent="0.35">
      <c r="A1996" s="23">
        <v>3587</v>
      </c>
      <c r="B1996" s="9">
        <v>28</v>
      </c>
      <c r="C1996" s="9">
        <v>28</v>
      </c>
      <c r="E1996" s="23">
        <v>1992</v>
      </c>
      <c r="F1996" s="24" t="s">
        <v>8219</v>
      </c>
      <c r="G1996" s="9">
        <v>385</v>
      </c>
      <c r="H1996" s="9"/>
      <c r="I1996" s="9"/>
      <c r="K1996" s="9"/>
    </row>
    <row r="1997" spans="1:11" x14ac:dyDescent="0.35">
      <c r="A1997" s="23">
        <v>3588</v>
      </c>
      <c r="B1997" s="9">
        <v>11</v>
      </c>
      <c r="C1997" s="9">
        <v>11</v>
      </c>
      <c r="E1997" s="23">
        <v>1993</v>
      </c>
      <c r="F1997" s="24" t="s">
        <v>8219</v>
      </c>
      <c r="G1997" s="9">
        <v>388</v>
      </c>
      <c r="H1997" s="9"/>
      <c r="I1997" s="9"/>
      <c r="K1997" s="9"/>
    </row>
    <row r="1998" spans="1:11" x14ac:dyDescent="0.35">
      <c r="A1998" s="23">
        <v>3589</v>
      </c>
      <c r="B1998" s="9">
        <v>62</v>
      </c>
      <c r="C1998" s="9">
        <v>62</v>
      </c>
      <c r="E1998" s="23">
        <v>1994</v>
      </c>
      <c r="F1998" s="24" t="s">
        <v>8219</v>
      </c>
      <c r="G1998" s="9">
        <v>389</v>
      </c>
      <c r="H1998" s="9"/>
      <c r="I1998" s="9"/>
      <c r="K1998" s="9"/>
    </row>
    <row r="1999" spans="1:11" x14ac:dyDescent="0.35">
      <c r="A1999" s="23">
        <v>3590</v>
      </c>
      <c r="B1999" s="9">
        <v>73</v>
      </c>
      <c r="C1999" s="9">
        <v>73</v>
      </c>
      <c r="E1999" s="23">
        <v>1995</v>
      </c>
      <c r="F1999" s="24" t="s">
        <v>8219</v>
      </c>
      <c r="G1999" s="9">
        <v>391</v>
      </c>
      <c r="H1999" s="9"/>
      <c r="I1999" s="9"/>
      <c r="K1999" s="9"/>
    </row>
    <row r="2000" spans="1:11" x14ac:dyDescent="0.35">
      <c r="A2000" s="23">
        <v>3591</v>
      </c>
      <c r="B2000" s="9">
        <v>18</v>
      </c>
      <c r="C2000" s="9">
        <v>18</v>
      </c>
      <c r="E2000" s="23">
        <v>1996</v>
      </c>
      <c r="F2000" s="24" t="s">
        <v>8219</v>
      </c>
      <c r="G2000" s="9">
        <v>392</v>
      </c>
      <c r="H2000" s="9"/>
      <c r="I2000" s="9"/>
      <c r="K2000" s="9"/>
    </row>
    <row r="2001" spans="1:11" x14ac:dyDescent="0.35">
      <c r="A2001" s="23">
        <v>3592</v>
      </c>
      <c r="B2001" s="9">
        <v>35</v>
      </c>
      <c r="C2001" s="9">
        <v>35</v>
      </c>
      <c r="E2001" s="23">
        <v>1997</v>
      </c>
      <c r="F2001" s="24" t="s">
        <v>8219</v>
      </c>
      <c r="G2001" s="9">
        <v>392</v>
      </c>
      <c r="H2001" s="9"/>
      <c r="I2001" s="9"/>
      <c r="K2001" s="9"/>
    </row>
    <row r="2002" spans="1:11" x14ac:dyDescent="0.35">
      <c r="A2002" s="23">
        <v>3593</v>
      </c>
      <c r="B2002" s="9">
        <v>43</v>
      </c>
      <c r="C2002" s="9">
        <v>43</v>
      </c>
      <c r="E2002" s="23">
        <v>1998</v>
      </c>
      <c r="F2002" s="24" t="s">
        <v>8219</v>
      </c>
      <c r="G2002" s="9">
        <v>392</v>
      </c>
      <c r="H2002" s="9"/>
      <c r="I2002" s="9"/>
      <c r="K2002" s="9"/>
    </row>
    <row r="2003" spans="1:11" x14ac:dyDescent="0.35">
      <c r="A2003" s="23">
        <v>3594</v>
      </c>
      <c r="B2003" s="9">
        <v>36</v>
      </c>
      <c r="C2003" s="9">
        <v>36</v>
      </c>
      <c r="E2003" s="23">
        <v>1999</v>
      </c>
      <c r="F2003" s="24" t="s">
        <v>8219</v>
      </c>
      <c r="G2003" s="9">
        <v>394</v>
      </c>
      <c r="H2003" s="9"/>
      <c r="I2003" s="9"/>
      <c r="K2003" s="9"/>
    </row>
    <row r="2004" spans="1:11" x14ac:dyDescent="0.35">
      <c r="A2004" s="23">
        <v>3595</v>
      </c>
      <c r="B2004" s="9">
        <v>62</v>
      </c>
      <c r="C2004" s="9">
        <v>62</v>
      </c>
      <c r="E2004" s="23">
        <v>2000</v>
      </c>
      <c r="F2004" s="24" t="s">
        <v>8219</v>
      </c>
      <c r="G2004" s="9">
        <v>398</v>
      </c>
      <c r="H2004" s="9"/>
      <c r="I2004" s="9"/>
      <c r="K2004" s="9"/>
    </row>
    <row r="2005" spans="1:11" x14ac:dyDescent="0.35">
      <c r="A2005" s="23">
        <v>3596</v>
      </c>
      <c r="B2005" s="9">
        <v>15</v>
      </c>
      <c r="C2005" s="9">
        <v>15</v>
      </c>
      <c r="E2005" s="23">
        <v>2001</v>
      </c>
      <c r="F2005" s="24" t="s">
        <v>8219</v>
      </c>
      <c r="G2005" s="9">
        <v>398</v>
      </c>
      <c r="H2005" s="9"/>
      <c r="I2005" s="9"/>
      <c r="K2005" s="9"/>
    </row>
    <row r="2006" spans="1:11" x14ac:dyDescent="0.35">
      <c r="A2006" s="23">
        <v>3597</v>
      </c>
      <c r="B2006" s="9">
        <v>33</v>
      </c>
      <c r="C2006" s="9">
        <v>33</v>
      </c>
      <c r="E2006" s="23">
        <v>2002</v>
      </c>
      <c r="F2006" s="24" t="s">
        <v>8219</v>
      </c>
      <c r="G2006" s="9">
        <v>402</v>
      </c>
      <c r="H2006" s="9"/>
      <c r="I2006" s="9"/>
      <c r="K2006" s="9"/>
    </row>
    <row r="2007" spans="1:11" x14ac:dyDescent="0.35">
      <c r="A2007" s="23">
        <v>3598</v>
      </c>
      <c r="B2007" s="9">
        <v>27</v>
      </c>
      <c r="C2007" s="9">
        <v>27</v>
      </c>
      <c r="E2007" s="23">
        <v>2003</v>
      </c>
      <c r="F2007" s="24" t="s">
        <v>8219</v>
      </c>
      <c r="G2007" s="9">
        <v>403</v>
      </c>
      <c r="H2007" s="9"/>
      <c r="I2007" s="9"/>
      <c r="K2007" s="9"/>
    </row>
    <row r="2008" spans="1:11" x14ac:dyDescent="0.35">
      <c r="A2008" s="23">
        <v>3599</v>
      </c>
      <c r="B2008" s="9">
        <v>17</v>
      </c>
      <c r="C2008" s="9">
        <v>17</v>
      </c>
      <c r="E2008" s="23">
        <v>2004</v>
      </c>
      <c r="F2008" s="24" t="s">
        <v>8219</v>
      </c>
      <c r="G2008" s="9">
        <v>404</v>
      </c>
      <c r="H2008" s="9"/>
      <c r="I2008" s="9"/>
      <c r="K2008" s="9"/>
    </row>
    <row r="2009" spans="1:11" x14ac:dyDescent="0.35">
      <c r="A2009" s="23">
        <v>3600</v>
      </c>
      <c r="B2009" s="9">
        <v>4</v>
      </c>
      <c r="C2009" s="9">
        <v>4</v>
      </c>
      <c r="E2009" s="23">
        <v>2005</v>
      </c>
      <c r="F2009" s="24" t="s">
        <v>8219</v>
      </c>
      <c r="G2009" s="9">
        <v>404</v>
      </c>
      <c r="H2009" s="9"/>
      <c r="I2009" s="9"/>
      <c r="K2009" s="9"/>
    </row>
    <row r="2010" spans="1:11" x14ac:dyDescent="0.35">
      <c r="A2010" s="23">
        <v>3601</v>
      </c>
      <c r="B2010" s="9">
        <v>53</v>
      </c>
      <c r="C2010" s="9">
        <v>53</v>
      </c>
      <c r="E2010" s="23">
        <v>2006</v>
      </c>
      <c r="F2010" s="24" t="s">
        <v>8219</v>
      </c>
      <c r="G2010" s="9">
        <v>405</v>
      </c>
      <c r="H2010" s="9"/>
      <c r="I2010" s="9"/>
      <c r="K2010" s="9"/>
    </row>
    <row r="2011" spans="1:11" x14ac:dyDescent="0.35">
      <c r="A2011" s="23">
        <v>3602</v>
      </c>
      <c r="B2011" s="9">
        <v>49</v>
      </c>
      <c r="C2011" s="9">
        <v>49</v>
      </c>
      <c r="E2011" s="23">
        <v>2007</v>
      </c>
      <c r="F2011" s="24" t="s">
        <v>8219</v>
      </c>
      <c r="G2011" s="9">
        <v>405</v>
      </c>
      <c r="H2011" s="9"/>
      <c r="I2011" s="9"/>
      <c r="K2011" s="9"/>
    </row>
    <row r="2012" spans="1:11" x14ac:dyDescent="0.35">
      <c r="A2012" s="23">
        <v>3603</v>
      </c>
      <c r="B2012" s="9">
        <v>57</v>
      </c>
      <c r="C2012" s="9">
        <v>57</v>
      </c>
      <c r="E2012" s="23">
        <v>2008</v>
      </c>
      <c r="F2012" s="24" t="s">
        <v>8219</v>
      </c>
      <c r="G2012" s="9">
        <v>406</v>
      </c>
      <c r="H2012" s="9"/>
      <c r="I2012" s="9"/>
      <c r="K2012" s="9"/>
    </row>
    <row r="2013" spans="1:11" x14ac:dyDescent="0.35">
      <c r="A2013" s="23">
        <v>3604</v>
      </c>
      <c r="B2013" s="9">
        <v>69</v>
      </c>
      <c r="C2013" s="9">
        <v>69</v>
      </c>
      <c r="E2013" s="23">
        <v>2009</v>
      </c>
      <c r="F2013" s="24" t="s">
        <v>8219</v>
      </c>
      <c r="G2013" s="9">
        <v>410</v>
      </c>
      <c r="H2013" s="9"/>
      <c r="I2013" s="9"/>
      <c r="K2013" s="9"/>
    </row>
    <row r="2014" spans="1:11" x14ac:dyDescent="0.35">
      <c r="A2014" s="23">
        <v>3605</v>
      </c>
      <c r="B2014" s="9">
        <v>15</v>
      </c>
      <c r="C2014" s="9">
        <v>15</v>
      </c>
      <c r="E2014" s="23">
        <v>2010</v>
      </c>
      <c r="F2014" s="24" t="s">
        <v>8219</v>
      </c>
      <c r="G2014" s="9">
        <v>413</v>
      </c>
      <c r="H2014" s="9"/>
      <c r="I2014" s="9"/>
      <c r="K2014" s="9"/>
    </row>
    <row r="2015" spans="1:11" x14ac:dyDescent="0.35">
      <c r="A2015" s="23">
        <v>3606</v>
      </c>
      <c r="B2015" s="9">
        <v>64</v>
      </c>
      <c r="C2015" s="9">
        <v>64</v>
      </c>
      <c r="E2015" s="23">
        <v>2011</v>
      </c>
      <c r="F2015" s="24" t="s">
        <v>8219</v>
      </c>
      <c r="G2015" s="9">
        <v>415</v>
      </c>
      <c r="H2015" s="9"/>
      <c r="I2015" s="9"/>
      <c r="K2015" s="9"/>
    </row>
    <row r="2016" spans="1:11" x14ac:dyDescent="0.35">
      <c r="A2016" s="23">
        <v>3607</v>
      </c>
      <c r="B2016" s="9">
        <v>20</v>
      </c>
      <c r="C2016" s="9">
        <v>20</v>
      </c>
      <c r="E2016" s="23">
        <v>2012</v>
      </c>
      <c r="F2016" s="24" t="s">
        <v>8219</v>
      </c>
      <c r="G2016" s="9">
        <v>415</v>
      </c>
      <c r="H2016" s="9"/>
      <c r="I2016" s="9"/>
      <c r="K2016" s="9"/>
    </row>
    <row r="2017" spans="1:11" x14ac:dyDescent="0.35">
      <c r="A2017" s="23">
        <v>3608</v>
      </c>
      <c r="B2017" s="9">
        <v>27</v>
      </c>
      <c r="C2017" s="9">
        <v>27</v>
      </c>
      <c r="E2017" s="23">
        <v>2013</v>
      </c>
      <c r="F2017" s="24" t="s">
        <v>8219</v>
      </c>
      <c r="G2017" s="9">
        <v>424</v>
      </c>
      <c r="H2017" s="9"/>
      <c r="I2017" s="9"/>
      <c r="K2017" s="9"/>
    </row>
    <row r="2018" spans="1:11" x14ac:dyDescent="0.35">
      <c r="A2018" s="23">
        <v>3609</v>
      </c>
      <c r="B2018" s="9">
        <v>21</v>
      </c>
      <c r="C2018" s="9">
        <v>21</v>
      </c>
      <c r="E2018" s="23">
        <v>2014</v>
      </c>
      <c r="F2018" s="24" t="s">
        <v>8219</v>
      </c>
      <c r="G2018" s="9">
        <v>426</v>
      </c>
      <c r="H2018" s="9"/>
      <c r="I2018" s="9"/>
      <c r="K2018" s="9"/>
    </row>
    <row r="2019" spans="1:11" x14ac:dyDescent="0.35">
      <c r="A2019" s="23">
        <v>3610</v>
      </c>
      <c r="B2019" s="9">
        <v>31</v>
      </c>
      <c r="C2019" s="9">
        <v>31</v>
      </c>
      <c r="E2019" s="23">
        <v>2015</v>
      </c>
      <c r="F2019" s="24" t="s">
        <v>8219</v>
      </c>
      <c r="G2019" s="9">
        <v>426</v>
      </c>
      <c r="H2019" s="9"/>
      <c r="I2019" s="9"/>
      <c r="K2019" s="9"/>
    </row>
    <row r="2020" spans="1:11" x14ac:dyDescent="0.35">
      <c r="A2020" s="23">
        <v>3611</v>
      </c>
      <c r="B2020" s="9">
        <v>51</v>
      </c>
      <c r="C2020" s="9">
        <v>51</v>
      </c>
      <c r="E2020" s="23">
        <v>2016</v>
      </c>
      <c r="F2020" s="24" t="s">
        <v>8219</v>
      </c>
      <c r="G2020" s="9">
        <v>429</v>
      </c>
      <c r="H2020" s="9"/>
      <c r="I2020" s="9"/>
      <c r="K2020" s="9"/>
    </row>
    <row r="2021" spans="1:11" x14ac:dyDescent="0.35">
      <c r="A2021" s="23">
        <v>3612</v>
      </c>
      <c r="B2021" s="9">
        <v>57</v>
      </c>
      <c r="C2021" s="9">
        <v>57</v>
      </c>
      <c r="E2021" s="23">
        <v>2017</v>
      </c>
      <c r="F2021" s="24" t="s">
        <v>8219</v>
      </c>
      <c r="G2021" s="9">
        <v>433</v>
      </c>
      <c r="H2021" s="9"/>
      <c r="I2021" s="9"/>
      <c r="K2021" s="9"/>
    </row>
    <row r="2022" spans="1:11" x14ac:dyDescent="0.35">
      <c r="A2022" s="23">
        <v>3613</v>
      </c>
      <c r="B2022" s="9">
        <v>20</v>
      </c>
      <c r="C2022" s="9">
        <v>20</v>
      </c>
      <c r="E2022" s="23">
        <v>2018</v>
      </c>
      <c r="F2022" s="24" t="s">
        <v>8219</v>
      </c>
      <c r="G2022" s="9">
        <v>437</v>
      </c>
      <c r="H2022" s="9"/>
      <c r="I2022" s="9"/>
      <c r="K2022" s="9"/>
    </row>
    <row r="2023" spans="1:11" x14ac:dyDescent="0.35">
      <c r="A2023" s="23">
        <v>3614</v>
      </c>
      <c r="B2023" s="9">
        <v>71</v>
      </c>
      <c r="C2023" s="9">
        <v>71</v>
      </c>
      <c r="E2023" s="23">
        <v>2019</v>
      </c>
      <c r="F2023" s="24" t="s">
        <v>8219</v>
      </c>
      <c r="G2023" s="9">
        <v>438</v>
      </c>
      <c r="H2023" s="9"/>
      <c r="I2023" s="9"/>
      <c r="K2023" s="9"/>
    </row>
    <row r="2024" spans="1:11" x14ac:dyDescent="0.35">
      <c r="A2024" s="23">
        <v>3615</v>
      </c>
      <c r="B2024" s="9">
        <v>72</v>
      </c>
      <c r="C2024" s="9">
        <v>72</v>
      </c>
      <c r="E2024" s="23">
        <v>2020</v>
      </c>
      <c r="F2024" s="24" t="s">
        <v>8219</v>
      </c>
      <c r="G2024" s="9">
        <v>441</v>
      </c>
      <c r="H2024" s="9"/>
      <c r="I2024" s="9"/>
      <c r="K2024" s="9"/>
    </row>
    <row r="2025" spans="1:11" x14ac:dyDescent="0.35">
      <c r="A2025" s="23">
        <v>3616</v>
      </c>
      <c r="B2025" s="9">
        <v>45</v>
      </c>
      <c r="C2025" s="9">
        <v>45</v>
      </c>
      <c r="E2025" s="23">
        <v>2021</v>
      </c>
      <c r="F2025" s="24" t="s">
        <v>8219</v>
      </c>
      <c r="G2025" s="9">
        <v>443</v>
      </c>
      <c r="H2025" s="9"/>
      <c r="I2025" s="9"/>
      <c r="K2025" s="9"/>
    </row>
    <row r="2026" spans="1:11" x14ac:dyDescent="0.35">
      <c r="A2026" s="23">
        <v>3617</v>
      </c>
      <c r="B2026" s="9">
        <v>51</v>
      </c>
      <c r="C2026" s="9">
        <v>51</v>
      </c>
      <c r="E2026" s="23">
        <v>2022</v>
      </c>
      <c r="F2026" s="24" t="s">
        <v>8219</v>
      </c>
      <c r="G2026" s="9">
        <v>445</v>
      </c>
      <c r="H2026" s="9"/>
      <c r="I2026" s="9"/>
      <c r="K2026" s="9"/>
    </row>
    <row r="2027" spans="1:11" x14ac:dyDescent="0.35">
      <c r="A2027" s="23">
        <v>3618</v>
      </c>
      <c r="B2027" s="9">
        <v>56</v>
      </c>
      <c r="C2027" s="9">
        <v>56</v>
      </c>
      <c r="E2027" s="23">
        <v>2023</v>
      </c>
      <c r="F2027" s="24" t="s">
        <v>8219</v>
      </c>
      <c r="G2027" s="9">
        <v>447</v>
      </c>
      <c r="H2027" s="9"/>
      <c r="I2027" s="9"/>
      <c r="K2027" s="9"/>
    </row>
    <row r="2028" spans="1:11" x14ac:dyDescent="0.35">
      <c r="A2028" s="23">
        <v>3619</v>
      </c>
      <c r="B2028" s="9">
        <v>17</v>
      </c>
      <c r="C2028" s="9">
        <v>17</v>
      </c>
      <c r="E2028" s="23">
        <v>2024</v>
      </c>
      <c r="F2028" s="24" t="s">
        <v>8219</v>
      </c>
      <c r="G2028" s="9">
        <v>450</v>
      </c>
      <c r="H2028" s="9"/>
      <c r="I2028" s="9"/>
      <c r="K2028" s="9"/>
    </row>
    <row r="2029" spans="1:11" x14ac:dyDescent="0.35">
      <c r="A2029" s="23">
        <v>3620</v>
      </c>
      <c r="B2029" s="9">
        <v>197</v>
      </c>
      <c r="C2029" s="9">
        <v>197</v>
      </c>
      <c r="E2029" s="23">
        <v>2025</v>
      </c>
      <c r="F2029" s="24" t="s">
        <v>8219</v>
      </c>
      <c r="G2029" s="9">
        <v>452</v>
      </c>
      <c r="H2029" s="9"/>
      <c r="I2029" s="9"/>
      <c r="K2029" s="9"/>
    </row>
    <row r="2030" spans="1:11" x14ac:dyDescent="0.35">
      <c r="A2030" s="23">
        <v>3621</v>
      </c>
      <c r="B2030" s="9">
        <v>70</v>
      </c>
      <c r="C2030" s="9">
        <v>70</v>
      </c>
      <c r="E2030" s="23">
        <v>2026</v>
      </c>
      <c r="F2030" s="24" t="s">
        <v>8219</v>
      </c>
      <c r="G2030" s="9">
        <v>454</v>
      </c>
      <c r="H2030" s="9"/>
      <c r="I2030" s="9"/>
      <c r="K2030" s="9"/>
    </row>
    <row r="2031" spans="1:11" x14ac:dyDescent="0.35">
      <c r="A2031" s="23">
        <v>3622</v>
      </c>
      <c r="B2031" s="9">
        <v>21</v>
      </c>
      <c r="C2031" s="9">
        <v>21</v>
      </c>
      <c r="E2031" s="23">
        <v>2027</v>
      </c>
      <c r="F2031" s="24" t="s">
        <v>8219</v>
      </c>
      <c r="G2031" s="9">
        <v>455</v>
      </c>
      <c r="H2031" s="9"/>
      <c r="I2031" s="9"/>
      <c r="K2031" s="9"/>
    </row>
    <row r="2032" spans="1:11" x14ac:dyDescent="0.35">
      <c r="A2032" s="23">
        <v>3623</v>
      </c>
      <c r="B2032" s="9">
        <v>34</v>
      </c>
      <c r="C2032" s="9">
        <v>34</v>
      </c>
      <c r="E2032" s="23">
        <v>2028</v>
      </c>
      <c r="F2032" s="24" t="s">
        <v>8219</v>
      </c>
      <c r="G2032" s="9">
        <v>456</v>
      </c>
      <c r="H2032" s="9"/>
      <c r="I2032" s="9"/>
      <c r="K2032" s="9"/>
    </row>
    <row r="2033" spans="1:11" x14ac:dyDescent="0.35">
      <c r="A2033" s="23">
        <v>3624</v>
      </c>
      <c r="B2033" s="9">
        <v>39</v>
      </c>
      <c r="C2033" s="9">
        <v>39</v>
      </c>
      <c r="E2033" s="23">
        <v>2029</v>
      </c>
      <c r="F2033" s="24" t="s">
        <v>8219</v>
      </c>
      <c r="G2033" s="9">
        <v>465</v>
      </c>
      <c r="H2033" s="9"/>
      <c r="I2033" s="9"/>
      <c r="K2033" s="9"/>
    </row>
    <row r="2034" spans="1:11" x14ac:dyDescent="0.35">
      <c r="A2034" s="23">
        <v>3625</v>
      </c>
      <c r="B2034" s="9">
        <v>78</v>
      </c>
      <c r="C2034" s="9">
        <v>78</v>
      </c>
      <c r="E2034" s="23">
        <v>2030</v>
      </c>
      <c r="F2034" s="24" t="s">
        <v>8219</v>
      </c>
      <c r="G2034" s="9">
        <v>467</v>
      </c>
      <c r="H2034" s="9"/>
      <c r="I2034" s="9"/>
      <c r="K2034" s="9"/>
    </row>
    <row r="2035" spans="1:11" x14ac:dyDescent="0.35">
      <c r="A2035" s="23">
        <v>3626</v>
      </c>
      <c r="B2035" s="9">
        <v>48</v>
      </c>
      <c r="C2035" s="9">
        <v>48</v>
      </c>
      <c r="E2035" s="23">
        <v>2031</v>
      </c>
      <c r="F2035" s="24" t="s">
        <v>8219</v>
      </c>
      <c r="G2035" s="9">
        <v>470</v>
      </c>
      <c r="H2035" s="9"/>
      <c r="I2035" s="9"/>
      <c r="K2035" s="9"/>
    </row>
    <row r="2036" spans="1:11" x14ac:dyDescent="0.35">
      <c r="A2036" s="23">
        <v>3627</v>
      </c>
      <c r="B2036" s="9">
        <v>29</v>
      </c>
      <c r="C2036" s="9">
        <v>29</v>
      </c>
      <c r="E2036" s="23">
        <v>2032</v>
      </c>
      <c r="F2036" s="24" t="s">
        <v>8219</v>
      </c>
      <c r="G2036" s="9">
        <v>473</v>
      </c>
      <c r="H2036" s="9"/>
      <c r="I2036" s="9"/>
      <c r="K2036" s="9"/>
    </row>
    <row r="2037" spans="1:11" x14ac:dyDescent="0.35">
      <c r="A2037" s="23">
        <v>3648</v>
      </c>
      <c r="B2037" s="9">
        <v>73</v>
      </c>
      <c r="C2037" s="9">
        <v>73</v>
      </c>
      <c r="E2037" s="23">
        <v>2033</v>
      </c>
      <c r="F2037" s="24" t="s">
        <v>8219</v>
      </c>
      <c r="G2037" s="9">
        <v>478</v>
      </c>
      <c r="H2037" s="9"/>
      <c r="I2037" s="9"/>
      <c r="K2037" s="9"/>
    </row>
    <row r="2038" spans="1:11" x14ac:dyDescent="0.35">
      <c r="A2038" s="23">
        <v>3649</v>
      </c>
      <c r="B2038" s="9">
        <v>8</v>
      </c>
      <c r="C2038" s="9">
        <v>8</v>
      </c>
      <c r="E2038" s="23">
        <v>2034</v>
      </c>
      <c r="F2038" s="24" t="s">
        <v>8219</v>
      </c>
      <c r="G2038" s="9">
        <v>479</v>
      </c>
      <c r="H2038" s="9"/>
      <c r="I2038" s="9"/>
      <c r="K2038" s="9"/>
    </row>
    <row r="2039" spans="1:11" x14ac:dyDescent="0.35">
      <c r="A2039" s="23">
        <v>3650</v>
      </c>
      <c r="B2039" s="9">
        <v>17</v>
      </c>
      <c r="C2039" s="9">
        <v>17</v>
      </c>
      <c r="E2039" s="23">
        <v>2035</v>
      </c>
      <c r="F2039" s="24" t="s">
        <v>8219</v>
      </c>
      <c r="G2039" s="9">
        <v>480</v>
      </c>
      <c r="H2039" s="9"/>
      <c r="I2039" s="9"/>
      <c r="K2039" s="9"/>
    </row>
    <row r="2040" spans="1:11" x14ac:dyDescent="0.35">
      <c r="A2040" s="23">
        <v>3651</v>
      </c>
      <c r="B2040" s="9">
        <v>9</v>
      </c>
      <c r="C2040" s="9">
        <v>9</v>
      </c>
      <c r="E2040" s="23">
        <v>2036</v>
      </c>
      <c r="F2040" s="24" t="s">
        <v>8219</v>
      </c>
      <c r="G2040" s="9">
        <v>480</v>
      </c>
      <c r="H2040" s="9"/>
      <c r="I2040" s="9"/>
      <c r="K2040" s="9"/>
    </row>
    <row r="2041" spans="1:11" x14ac:dyDescent="0.35">
      <c r="A2041" s="23">
        <v>3652</v>
      </c>
      <c r="B2041" s="9">
        <v>17</v>
      </c>
      <c r="C2041" s="9">
        <v>17</v>
      </c>
      <c r="E2041" s="23">
        <v>2037</v>
      </c>
      <c r="F2041" s="24" t="s">
        <v>8219</v>
      </c>
      <c r="G2041" s="9">
        <v>489</v>
      </c>
      <c r="H2041" s="9"/>
      <c r="I2041" s="9"/>
      <c r="K2041" s="9"/>
    </row>
    <row r="2042" spans="1:11" x14ac:dyDescent="0.35">
      <c r="A2042" s="23">
        <v>3653</v>
      </c>
      <c r="B2042" s="9">
        <v>33</v>
      </c>
      <c r="C2042" s="9">
        <v>33</v>
      </c>
      <c r="E2042" s="23">
        <v>2038</v>
      </c>
      <c r="F2042" s="24" t="s">
        <v>8219</v>
      </c>
      <c r="G2042" s="9">
        <v>493</v>
      </c>
      <c r="H2042" s="9"/>
      <c r="I2042" s="9"/>
      <c r="K2042" s="9"/>
    </row>
    <row r="2043" spans="1:11" x14ac:dyDescent="0.35">
      <c r="A2043" s="23">
        <v>3654</v>
      </c>
      <c r="B2043" s="9">
        <v>38</v>
      </c>
      <c r="C2043" s="9">
        <v>38</v>
      </c>
      <c r="E2043" s="23">
        <v>2039</v>
      </c>
      <c r="F2043" s="24" t="s">
        <v>8219</v>
      </c>
      <c r="G2043" s="9">
        <v>493</v>
      </c>
      <c r="H2043" s="9"/>
      <c r="I2043" s="9"/>
      <c r="K2043" s="9"/>
    </row>
    <row r="2044" spans="1:11" x14ac:dyDescent="0.35">
      <c r="A2044" s="23">
        <v>3655</v>
      </c>
      <c r="B2044" s="9">
        <v>79</v>
      </c>
      <c r="C2044" s="9">
        <v>79</v>
      </c>
      <c r="E2044" s="23">
        <v>2040</v>
      </c>
      <c r="F2044" s="24" t="s">
        <v>8219</v>
      </c>
      <c r="G2044" s="9">
        <v>498</v>
      </c>
      <c r="H2044" s="9"/>
      <c r="I2044" s="9"/>
      <c r="K2044" s="9"/>
    </row>
    <row r="2045" spans="1:11" x14ac:dyDescent="0.35">
      <c r="A2045" s="23">
        <v>3656</v>
      </c>
      <c r="B2045" s="9">
        <v>46</v>
      </c>
      <c r="C2045" s="9">
        <v>46</v>
      </c>
      <c r="E2045" s="23">
        <v>2041</v>
      </c>
      <c r="F2045" s="24" t="s">
        <v>8219</v>
      </c>
      <c r="G2045" s="9">
        <v>498</v>
      </c>
      <c r="H2045" s="9"/>
      <c r="I2045" s="9"/>
      <c r="K2045" s="9"/>
    </row>
    <row r="2046" spans="1:11" x14ac:dyDescent="0.35">
      <c r="A2046" s="23">
        <v>3657</v>
      </c>
      <c r="B2046" s="9">
        <v>20</v>
      </c>
      <c r="C2046" s="9">
        <v>20</v>
      </c>
      <c r="E2046" s="23">
        <v>2042</v>
      </c>
      <c r="F2046" s="24" t="s">
        <v>8219</v>
      </c>
      <c r="G2046" s="9">
        <v>499</v>
      </c>
      <c r="H2046" s="9"/>
      <c r="I2046" s="9"/>
      <c r="K2046" s="9"/>
    </row>
    <row r="2047" spans="1:11" x14ac:dyDescent="0.35">
      <c r="A2047" s="23">
        <v>3658</v>
      </c>
      <c r="B2047" s="9">
        <v>20</v>
      </c>
      <c r="C2047" s="9">
        <v>20</v>
      </c>
      <c r="E2047" s="23">
        <v>2043</v>
      </c>
      <c r="F2047" s="24" t="s">
        <v>8219</v>
      </c>
      <c r="G2047" s="9">
        <v>508</v>
      </c>
      <c r="H2047" s="9"/>
      <c r="I2047" s="9"/>
      <c r="K2047" s="9"/>
    </row>
    <row r="2048" spans="1:11" x14ac:dyDescent="0.35">
      <c r="A2048" s="23">
        <v>3659</v>
      </c>
      <c r="B2048" s="9">
        <v>13</v>
      </c>
      <c r="C2048" s="9">
        <v>13</v>
      </c>
      <c r="E2048" s="23">
        <v>2044</v>
      </c>
      <c r="F2048" s="24" t="s">
        <v>8219</v>
      </c>
      <c r="G2048" s="9">
        <v>508</v>
      </c>
      <c r="H2048" s="9"/>
      <c r="I2048" s="9"/>
      <c r="K2048" s="9"/>
    </row>
    <row r="2049" spans="1:11" x14ac:dyDescent="0.35">
      <c r="A2049" s="23">
        <v>3660</v>
      </c>
      <c r="B2049" s="9">
        <v>22</v>
      </c>
      <c r="C2049" s="9">
        <v>22</v>
      </c>
      <c r="E2049" s="23">
        <v>2045</v>
      </c>
      <c r="F2049" s="24" t="s">
        <v>8219</v>
      </c>
      <c r="G2049" s="9">
        <v>508</v>
      </c>
      <c r="H2049" s="9"/>
      <c r="I2049" s="9"/>
      <c r="K2049" s="9"/>
    </row>
    <row r="2050" spans="1:11" x14ac:dyDescent="0.35">
      <c r="A2050" s="23">
        <v>3661</v>
      </c>
      <c r="B2050" s="9">
        <v>36</v>
      </c>
      <c r="C2050" s="9">
        <v>36</v>
      </c>
      <c r="E2050" s="23">
        <v>2046</v>
      </c>
      <c r="F2050" s="24" t="s">
        <v>8219</v>
      </c>
      <c r="G2050" s="9">
        <v>510</v>
      </c>
      <c r="H2050" s="9"/>
      <c r="I2050" s="9"/>
      <c r="K2050" s="9"/>
    </row>
    <row r="2051" spans="1:11" x14ac:dyDescent="0.35">
      <c r="A2051" s="23">
        <v>3662</v>
      </c>
      <c r="B2051" s="9">
        <v>40</v>
      </c>
      <c r="C2051" s="9">
        <v>40</v>
      </c>
      <c r="E2051" s="23">
        <v>2047</v>
      </c>
      <c r="F2051" s="24" t="s">
        <v>8219</v>
      </c>
      <c r="G2051" s="9">
        <v>512</v>
      </c>
      <c r="H2051" s="9"/>
      <c r="I2051" s="9"/>
      <c r="K2051" s="9"/>
    </row>
    <row r="2052" spans="1:11" x14ac:dyDescent="0.35">
      <c r="A2052" s="23">
        <v>3663</v>
      </c>
      <c r="B2052" s="9">
        <v>9</v>
      </c>
      <c r="C2052" s="9">
        <v>9</v>
      </c>
      <c r="E2052" s="23">
        <v>2048</v>
      </c>
      <c r="F2052" s="24" t="s">
        <v>8219</v>
      </c>
      <c r="G2052" s="9">
        <v>514</v>
      </c>
      <c r="H2052" s="9"/>
      <c r="I2052" s="9"/>
      <c r="K2052" s="9"/>
    </row>
    <row r="2053" spans="1:11" x14ac:dyDescent="0.35">
      <c r="A2053" s="23">
        <v>3664</v>
      </c>
      <c r="B2053" s="9">
        <v>19</v>
      </c>
      <c r="C2053" s="9">
        <v>19</v>
      </c>
      <c r="E2053" s="23">
        <v>2049</v>
      </c>
      <c r="F2053" s="24" t="s">
        <v>8219</v>
      </c>
      <c r="G2053" s="9">
        <v>524</v>
      </c>
      <c r="H2053" s="9"/>
      <c r="I2053" s="9"/>
      <c r="K2053" s="9"/>
    </row>
    <row r="2054" spans="1:11" x14ac:dyDescent="0.35">
      <c r="A2054" s="23">
        <v>3665</v>
      </c>
      <c r="B2054" s="9">
        <v>14</v>
      </c>
      <c r="C2054" s="9">
        <v>14</v>
      </c>
      <c r="E2054" s="23">
        <v>2050</v>
      </c>
      <c r="F2054" s="24" t="s">
        <v>8219</v>
      </c>
      <c r="G2054" s="9">
        <v>531</v>
      </c>
      <c r="H2054" s="9"/>
      <c r="I2054" s="9"/>
      <c r="K2054" s="9"/>
    </row>
    <row r="2055" spans="1:11" x14ac:dyDescent="0.35">
      <c r="A2055" s="23">
        <v>3666</v>
      </c>
      <c r="B2055" s="9">
        <v>38</v>
      </c>
      <c r="C2055" s="9">
        <v>38</v>
      </c>
      <c r="E2055" s="23">
        <v>2051</v>
      </c>
      <c r="F2055" s="24" t="s">
        <v>8219</v>
      </c>
      <c r="G2055" s="9">
        <v>537</v>
      </c>
      <c r="H2055" s="9"/>
      <c r="I2055" s="9"/>
      <c r="K2055" s="9"/>
    </row>
    <row r="2056" spans="1:11" x14ac:dyDescent="0.35">
      <c r="A2056" s="23">
        <v>3667</v>
      </c>
      <c r="B2056" s="9">
        <v>58</v>
      </c>
      <c r="C2056" s="9">
        <v>58</v>
      </c>
      <c r="E2056" s="23">
        <v>2052</v>
      </c>
      <c r="F2056" s="24" t="s">
        <v>8219</v>
      </c>
      <c r="G2056" s="9">
        <v>537</v>
      </c>
      <c r="H2056" s="9"/>
      <c r="I2056" s="9"/>
      <c r="K2056" s="9"/>
    </row>
    <row r="2057" spans="1:11" x14ac:dyDescent="0.35">
      <c r="A2057" s="23">
        <v>3668</v>
      </c>
      <c r="B2057" s="9">
        <v>28</v>
      </c>
      <c r="C2057" s="9">
        <v>28</v>
      </c>
      <c r="E2057" s="23">
        <v>2053</v>
      </c>
      <c r="F2057" s="24" t="s">
        <v>8219</v>
      </c>
      <c r="G2057" s="9">
        <v>539</v>
      </c>
      <c r="H2057" s="9"/>
      <c r="I2057" s="9"/>
      <c r="K2057" s="9"/>
    </row>
    <row r="2058" spans="1:11" x14ac:dyDescent="0.35">
      <c r="A2058" s="23">
        <v>3669</v>
      </c>
      <c r="B2058" s="9">
        <v>17</v>
      </c>
      <c r="C2058" s="9">
        <v>17</v>
      </c>
      <c r="E2058" s="23">
        <v>2054</v>
      </c>
      <c r="F2058" s="24" t="s">
        <v>8219</v>
      </c>
      <c r="G2058" s="9">
        <v>539</v>
      </c>
      <c r="H2058" s="9"/>
      <c r="I2058" s="9"/>
      <c r="K2058" s="9"/>
    </row>
    <row r="2059" spans="1:11" x14ac:dyDescent="0.35">
      <c r="A2059" s="23">
        <v>3670</v>
      </c>
      <c r="B2059" s="9">
        <v>12</v>
      </c>
      <c r="C2059" s="9">
        <v>12</v>
      </c>
      <c r="E2059" s="23">
        <v>2055</v>
      </c>
      <c r="F2059" s="24" t="s">
        <v>8219</v>
      </c>
      <c r="G2059" s="9">
        <v>541</v>
      </c>
      <c r="H2059" s="9"/>
      <c r="I2059" s="9"/>
      <c r="K2059" s="9"/>
    </row>
    <row r="2060" spans="1:11" x14ac:dyDescent="0.35">
      <c r="A2060" s="23">
        <v>3671</v>
      </c>
      <c r="B2060" s="9">
        <v>40</v>
      </c>
      <c r="C2060" s="9">
        <v>40</v>
      </c>
      <c r="E2060" s="23">
        <v>2056</v>
      </c>
      <c r="F2060" s="24" t="s">
        <v>8219</v>
      </c>
      <c r="G2060" s="9">
        <v>549</v>
      </c>
      <c r="H2060" s="9"/>
      <c r="I2060" s="9"/>
      <c r="K2060" s="9"/>
    </row>
    <row r="2061" spans="1:11" x14ac:dyDescent="0.35">
      <c r="A2061" s="23">
        <v>3672</v>
      </c>
      <c r="B2061" s="9">
        <v>57</v>
      </c>
      <c r="C2061" s="9">
        <v>57</v>
      </c>
      <c r="E2061" s="23">
        <v>2057</v>
      </c>
      <c r="F2061" s="24" t="s">
        <v>8219</v>
      </c>
      <c r="G2061" s="9">
        <v>551</v>
      </c>
      <c r="H2061" s="9"/>
      <c r="I2061" s="9"/>
      <c r="K2061" s="9"/>
    </row>
    <row r="2062" spans="1:11" x14ac:dyDescent="0.35">
      <c r="A2062" s="23">
        <v>3673</v>
      </c>
      <c r="B2062" s="9">
        <v>114</v>
      </c>
      <c r="C2062" s="9">
        <v>114</v>
      </c>
      <c r="E2062" s="23">
        <v>2058</v>
      </c>
      <c r="F2062" s="24" t="s">
        <v>8219</v>
      </c>
      <c r="G2062" s="9">
        <v>554</v>
      </c>
      <c r="H2062" s="9"/>
      <c r="I2062" s="9"/>
      <c r="K2062" s="9"/>
    </row>
    <row r="2063" spans="1:11" x14ac:dyDescent="0.35">
      <c r="A2063" s="23">
        <v>3674</v>
      </c>
      <c r="B2063" s="9">
        <v>31</v>
      </c>
      <c r="C2063" s="9">
        <v>31</v>
      </c>
      <c r="E2063" s="23">
        <v>2059</v>
      </c>
      <c r="F2063" s="24" t="s">
        <v>8219</v>
      </c>
      <c r="G2063" s="9">
        <v>555</v>
      </c>
      <c r="H2063" s="9"/>
      <c r="I2063" s="9"/>
      <c r="K2063" s="9"/>
    </row>
    <row r="2064" spans="1:11" x14ac:dyDescent="0.35">
      <c r="A2064" s="23">
        <v>3675</v>
      </c>
      <c r="B2064" s="9">
        <v>3</v>
      </c>
      <c r="C2064" s="9">
        <v>3</v>
      </c>
      <c r="E2064" s="23">
        <v>2060</v>
      </c>
      <c r="F2064" s="24" t="s">
        <v>8219</v>
      </c>
      <c r="G2064" s="9">
        <v>555</v>
      </c>
      <c r="H2064" s="9"/>
      <c r="I2064" s="9"/>
      <c r="K2064" s="9"/>
    </row>
    <row r="2065" spans="1:11" x14ac:dyDescent="0.35">
      <c r="A2065" s="23">
        <v>3676</v>
      </c>
      <c r="B2065" s="9">
        <v>16</v>
      </c>
      <c r="C2065" s="9">
        <v>16</v>
      </c>
      <c r="E2065" s="23">
        <v>2061</v>
      </c>
      <c r="F2065" s="24" t="s">
        <v>8219</v>
      </c>
      <c r="G2065" s="9">
        <v>557</v>
      </c>
      <c r="H2065" s="9"/>
      <c r="I2065" s="9"/>
      <c r="K2065" s="9"/>
    </row>
    <row r="2066" spans="1:11" x14ac:dyDescent="0.35">
      <c r="A2066" s="23">
        <v>3677</v>
      </c>
      <c r="B2066" s="9">
        <v>199</v>
      </c>
      <c r="C2066" s="9">
        <v>199</v>
      </c>
      <c r="E2066" s="23">
        <v>2062</v>
      </c>
      <c r="F2066" s="24" t="s">
        <v>8219</v>
      </c>
      <c r="G2066" s="9">
        <v>558</v>
      </c>
      <c r="H2066" s="9"/>
      <c r="I2066" s="9"/>
      <c r="K2066" s="9"/>
    </row>
    <row r="2067" spans="1:11" x14ac:dyDescent="0.35">
      <c r="A2067" s="23">
        <v>3678</v>
      </c>
      <c r="B2067" s="9">
        <v>31</v>
      </c>
      <c r="C2067" s="9">
        <v>31</v>
      </c>
      <c r="E2067" s="23">
        <v>2063</v>
      </c>
      <c r="F2067" s="24" t="s">
        <v>8219</v>
      </c>
      <c r="G2067" s="9">
        <v>560</v>
      </c>
      <c r="H2067" s="9"/>
      <c r="I2067" s="9"/>
      <c r="K2067" s="9"/>
    </row>
    <row r="2068" spans="1:11" x14ac:dyDescent="0.35">
      <c r="A2068" s="23">
        <v>3679</v>
      </c>
      <c r="B2068" s="9">
        <v>30</v>
      </c>
      <c r="C2068" s="9">
        <v>30</v>
      </c>
      <c r="E2068" s="23">
        <v>2064</v>
      </c>
      <c r="F2068" s="24" t="s">
        <v>8219</v>
      </c>
      <c r="G2068" s="9">
        <v>562</v>
      </c>
      <c r="H2068" s="9"/>
      <c r="I2068" s="9"/>
      <c r="K2068" s="9"/>
    </row>
    <row r="2069" spans="1:11" x14ac:dyDescent="0.35">
      <c r="A2069" s="23">
        <v>3680</v>
      </c>
      <c r="B2069" s="9">
        <v>34</v>
      </c>
      <c r="C2069" s="9">
        <v>34</v>
      </c>
      <c r="E2069" s="23">
        <v>2065</v>
      </c>
      <c r="F2069" s="24" t="s">
        <v>8219</v>
      </c>
      <c r="G2069" s="9">
        <v>563</v>
      </c>
      <c r="H2069" s="9"/>
      <c r="I2069" s="9"/>
      <c r="K2069" s="9"/>
    </row>
    <row r="2070" spans="1:11" x14ac:dyDescent="0.35">
      <c r="A2070" s="23">
        <v>3681</v>
      </c>
      <c r="B2070" s="9">
        <v>18</v>
      </c>
      <c r="C2070" s="9">
        <v>18</v>
      </c>
      <c r="E2070" s="23">
        <v>2066</v>
      </c>
      <c r="F2070" s="24" t="s">
        <v>8219</v>
      </c>
      <c r="G2070" s="9">
        <v>571</v>
      </c>
      <c r="H2070" s="9"/>
      <c r="I2070" s="9"/>
      <c r="K2070" s="9"/>
    </row>
    <row r="2071" spans="1:11" x14ac:dyDescent="0.35">
      <c r="A2071" s="23">
        <v>3682</v>
      </c>
      <c r="B2071" s="9">
        <v>67</v>
      </c>
      <c r="C2071" s="9">
        <v>67</v>
      </c>
      <c r="E2071" s="23">
        <v>2067</v>
      </c>
      <c r="F2071" s="24" t="s">
        <v>8219</v>
      </c>
      <c r="G2071" s="9">
        <v>574</v>
      </c>
      <c r="H2071" s="9"/>
      <c r="I2071" s="9"/>
      <c r="K2071" s="9"/>
    </row>
    <row r="2072" spans="1:11" x14ac:dyDescent="0.35">
      <c r="A2072" s="23">
        <v>3683</v>
      </c>
      <c r="B2072" s="9">
        <v>66</v>
      </c>
      <c r="C2072" s="9">
        <v>66</v>
      </c>
      <c r="E2072" s="23">
        <v>2068</v>
      </c>
      <c r="F2072" s="24" t="s">
        <v>8219</v>
      </c>
      <c r="G2072" s="9">
        <v>576</v>
      </c>
      <c r="H2072" s="9"/>
      <c r="I2072" s="9"/>
      <c r="K2072" s="9"/>
    </row>
    <row r="2073" spans="1:11" x14ac:dyDescent="0.35">
      <c r="A2073" s="23">
        <v>3684</v>
      </c>
      <c r="B2073" s="9">
        <v>23</v>
      </c>
      <c r="C2073" s="9">
        <v>23</v>
      </c>
      <c r="E2073" s="23">
        <v>2069</v>
      </c>
      <c r="F2073" s="24" t="s">
        <v>8219</v>
      </c>
      <c r="G2073" s="9">
        <v>577</v>
      </c>
      <c r="H2073" s="9"/>
      <c r="I2073" s="9"/>
      <c r="K2073" s="9"/>
    </row>
    <row r="2074" spans="1:11" x14ac:dyDescent="0.35">
      <c r="A2074" s="23">
        <v>3685</v>
      </c>
      <c r="B2074" s="9">
        <v>126</v>
      </c>
      <c r="C2074" s="9">
        <v>126</v>
      </c>
      <c r="E2074" s="23">
        <v>2070</v>
      </c>
      <c r="F2074" s="24" t="s">
        <v>8219</v>
      </c>
      <c r="G2074" s="9">
        <v>600</v>
      </c>
      <c r="H2074" s="9"/>
      <c r="I2074" s="9"/>
      <c r="K2074" s="9"/>
    </row>
    <row r="2075" spans="1:11" x14ac:dyDescent="0.35">
      <c r="A2075" s="23">
        <v>3686</v>
      </c>
      <c r="B2075" s="9">
        <v>6</v>
      </c>
      <c r="C2075" s="9">
        <v>6</v>
      </c>
      <c r="E2075" s="23">
        <v>2071</v>
      </c>
      <c r="F2075" s="24" t="s">
        <v>8219</v>
      </c>
      <c r="G2075" s="9">
        <v>607</v>
      </c>
      <c r="H2075" s="9"/>
      <c r="I2075" s="9"/>
      <c r="K2075" s="9"/>
    </row>
    <row r="2076" spans="1:11" x14ac:dyDescent="0.35">
      <c r="A2076" s="23">
        <v>3687</v>
      </c>
      <c r="B2076" s="9">
        <v>25</v>
      </c>
      <c r="C2076" s="9">
        <v>25</v>
      </c>
      <c r="E2076" s="23">
        <v>2072</v>
      </c>
      <c r="F2076" s="24" t="s">
        <v>8219</v>
      </c>
      <c r="G2076" s="9">
        <v>613</v>
      </c>
      <c r="H2076" s="9"/>
      <c r="I2076" s="9"/>
      <c r="K2076" s="9"/>
    </row>
    <row r="2077" spans="1:11" x14ac:dyDescent="0.35">
      <c r="A2077" s="23">
        <v>3688</v>
      </c>
      <c r="B2077" s="9">
        <v>39</v>
      </c>
      <c r="C2077" s="9">
        <v>39</v>
      </c>
      <c r="E2077" s="23">
        <v>2073</v>
      </c>
      <c r="F2077" s="24" t="s">
        <v>8219</v>
      </c>
      <c r="G2077" s="9">
        <v>614</v>
      </c>
      <c r="H2077" s="9"/>
      <c r="I2077" s="9"/>
      <c r="K2077" s="9"/>
    </row>
    <row r="2078" spans="1:11" x14ac:dyDescent="0.35">
      <c r="A2078" s="23">
        <v>3689</v>
      </c>
      <c r="B2078" s="9">
        <v>62</v>
      </c>
      <c r="C2078" s="9">
        <v>62</v>
      </c>
      <c r="E2078" s="23">
        <v>2074</v>
      </c>
      <c r="F2078" s="24" t="s">
        <v>8219</v>
      </c>
      <c r="G2078" s="9">
        <v>615</v>
      </c>
      <c r="H2078" s="9"/>
      <c r="I2078" s="9"/>
      <c r="K2078" s="9"/>
    </row>
    <row r="2079" spans="1:11" x14ac:dyDescent="0.35">
      <c r="A2079" s="23">
        <v>3690</v>
      </c>
      <c r="B2079" s="9">
        <v>31</v>
      </c>
      <c r="C2079" s="9">
        <v>31</v>
      </c>
      <c r="E2079" s="23">
        <v>2075</v>
      </c>
      <c r="F2079" s="24" t="s">
        <v>8219</v>
      </c>
      <c r="G2079" s="9">
        <v>621</v>
      </c>
      <c r="H2079" s="9"/>
      <c r="I2079" s="9"/>
      <c r="K2079" s="9"/>
    </row>
    <row r="2080" spans="1:11" x14ac:dyDescent="0.35">
      <c r="A2080" s="23">
        <v>3691</v>
      </c>
      <c r="B2080" s="9">
        <v>274</v>
      </c>
      <c r="C2080" s="9">
        <v>274</v>
      </c>
      <c r="E2080" s="23">
        <v>2076</v>
      </c>
      <c r="F2080" s="24" t="s">
        <v>8219</v>
      </c>
      <c r="G2080" s="9">
        <v>623</v>
      </c>
      <c r="H2080" s="9"/>
      <c r="I2080" s="9"/>
      <c r="K2080" s="9"/>
    </row>
    <row r="2081" spans="1:11" x14ac:dyDescent="0.35">
      <c r="A2081" s="23">
        <v>3692</v>
      </c>
      <c r="B2081" s="9">
        <v>17</v>
      </c>
      <c r="C2081" s="9">
        <v>17</v>
      </c>
      <c r="E2081" s="23">
        <v>2077</v>
      </c>
      <c r="F2081" s="24" t="s">
        <v>8219</v>
      </c>
      <c r="G2081" s="9">
        <v>625</v>
      </c>
      <c r="H2081" s="9"/>
      <c r="I2081" s="9"/>
      <c r="K2081" s="9"/>
    </row>
    <row r="2082" spans="1:11" x14ac:dyDescent="0.35">
      <c r="A2082" s="23">
        <v>3693</v>
      </c>
      <c r="B2082" s="9">
        <v>14</v>
      </c>
      <c r="C2082" s="9">
        <v>14</v>
      </c>
      <c r="E2082" s="23">
        <v>2078</v>
      </c>
      <c r="F2082" s="24" t="s">
        <v>8219</v>
      </c>
      <c r="G2082" s="9">
        <v>635</v>
      </c>
      <c r="H2082" s="9"/>
      <c r="I2082" s="9"/>
      <c r="K2082" s="9"/>
    </row>
    <row r="2083" spans="1:11" x14ac:dyDescent="0.35">
      <c r="A2083" s="23">
        <v>3694</v>
      </c>
      <c r="B2083" s="9">
        <v>60</v>
      </c>
      <c r="C2083" s="9">
        <v>60</v>
      </c>
      <c r="E2083" s="23">
        <v>2079</v>
      </c>
      <c r="F2083" s="24" t="s">
        <v>8219</v>
      </c>
      <c r="G2083" s="9">
        <v>644</v>
      </c>
      <c r="H2083" s="9"/>
      <c r="I2083" s="9"/>
      <c r="K2083" s="9"/>
    </row>
    <row r="2084" spans="1:11" x14ac:dyDescent="0.35">
      <c r="A2084" s="23">
        <v>3695</v>
      </c>
      <c r="B2084" s="9">
        <v>33</v>
      </c>
      <c r="C2084" s="9">
        <v>33</v>
      </c>
      <c r="E2084" s="23">
        <v>2080</v>
      </c>
      <c r="F2084" s="24" t="s">
        <v>8219</v>
      </c>
      <c r="G2084" s="9">
        <v>651</v>
      </c>
      <c r="H2084" s="9"/>
      <c r="I2084" s="9"/>
      <c r="K2084" s="9"/>
    </row>
    <row r="2085" spans="1:11" x14ac:dyDescent="0.35">
      <c r="A2085" s="23">
        <v>3696</v>
      </c>
      <c r="B2085" s="9">
        <v>78</v>
      </c>
      <c r="C2085" s="9">
        <v>78</v>
      </c>
      <c r="E2085" s="23">
        <v>2081</v>
      </c>
      <c r="F2085" s="24" t="s">
        <v>8219</v>
      </c>
      <c r="G2085" s="9">
        <v>660</v>
      </c>
      <c r="H2085" s="9"/>
      <c r="I2085" s="9"/>
      <c r="K2085" s="9"/>
    </row>
    <row r="2086" spans="1:11" x14ac:dyDescent="0.35">
      <c r="A2086" s="23">
        <v>3697</v>
      </c>
      <c r="B2086" s="9">
        <v>30</v>
      </c>
      <c r="C2086" s="9">
        <v>30</v>
      </c>
      <c r="E2086" s="23">
        <v>2082</v>
      </c>
      <c r="F2086" s="24" t="s">
        <v>8219</v>
      </c>
      <c r="G2086" s="9">
        <v>665</v>
      </c>
      <c r="H2086" s="9"/>
      <c r="I2086" s="9"/>
      <c r="K2086" s="9"/>
    </row>
    <row r="2087" spans="1:11" x14ac:dyDescent="0.35">
      <c r="A2087" s="23">
        <v>3698</v>
      </c>
      <c r="B2087" s="9">
        <v>136</v>
      </c>
      <c r="C2087" s="9">
        <v>136</v>
      </c>
      <c r="E2087" s="23">
        <v>2083</v>
      </c>
      <c r="F2087" s="24" t="s">
        <v>8219</v>
      </c>
      <c r="G2087" s="9">
        <v>666</v>
      </c>
      <c r="H2087" s="9"/>
      <c r="I2087" s="9"/>
      <c r="K2087" s="9"/>
    </row>
    <row r="2088" spans="1:11" x14ac:dyDescent="0.35">
      <c r="A2088" s="23">
        <v>3699</v>
      </c>
      <c r="B2088" s="9">
        <v>40</v>
      </c>
      <c r="C2088" s="9">
        <v>40</v>
      </c>
      <c r="E2088" s="23">
        <v>2084</v>
      </c>
      <c r="F2088" s="24" t="s">
        <v>8219</v>
      </c>
      <c r="G2088" s="9">
        <v>670</v>
      </c>
      <c r="H2088" s="9"/>
      <c r="I2088" s="9"/>
      <c r="K2088" s="9"/>
    </row>
    <row r="2089" spans="1:11" x14ac:dyDescent="0.35">
      <c r="A2089" s="23">
        <v>3700</v>
      </c>
      <c r="B2089" s="9">
        <v>18</v>
      </c>
      <c r="C2089" s="9">
        <v>18</v>
      </c>
      <c r="E2089" s="23">
        <v>2085</v>
      </c>
      <c r="F2089" s="24" t="s">
        <v>8219</v>
      </c>
      <c r="G2089" s="9">
        <v>676</v>
      </c>
      <c r="H2089" s="9"/>
      <c r="I2089" s="9"/>
      <c r="K2089" s="9"/>
    </row>
    <row r="2090" spans="1:11" x14ac:dyDescent="0.35">
      <c r="A2090" s="23">
        <v>3701</v>
      </c>
      <c r="B2090" s="9">
        <v>39</v>
      </c>
      <c r="C2090" s="9">
        <v>39</v>
      </c>
      <c r="E2090" s="23">
        <v>2086</v>
      </c>
      <c r="F2090" s="24" t="s">
        <v>8219</v>
      </c>
      <c r="G2090" s="9">
        <v>680</v>
      </c>
      <c r="H2090" s="9"/>
      <c r="I2090" s="9"/>
      <c r="K2090" s="9"/>
    </row>
    <row r="2091" spans="1:11" x14ac:dyDescent="0.35">
      <c r="A2091" s="23">
        <v>3702</v>
      </c>
      <c r="B2091" s="9">
        <v>21</v>
      </c>
      <c r="C2091" s="9">
        <v>21</v>
      </c>
      <c r="E2091" s="23">
        <v>2087</v>
      </c>
      <c r="F2091" s="24" t="s">
        <v>8219</v>
      </c>
      <c r="G2091" s="9">
        <v>680</v>
      </c>
      <c r="H2091" s="9"/>
      <c r="I2091" s="9"/>
      <c r="K2091" s="9"/>
    </row>
    <row r="2092" spans="1:11" x14ac:dyDescent="0.35">
      <c r="A2092" s="23">
        <v>3703</v>
      </c>
      <c r="B2092" s="9">
        <v>30</v>
      </c>
      <c r="C2092" s="9">
        <v>30</v>
      </c>
      <c r="E2092" s="23">
        <v>2088</v>
      </c>
      <c r="F2092" s="24" t="s">
        <v>8219</v>
      </c>
      <c r="G2092" s="9">
        <v>682</v>
      </c>
      <c r="H2092" s="9"/>
      <c r="I2092" s="9"/>
      <c r="K2092" s="9"/>
    </row>
    <row r="2093" spans="1:11" x14ac:dyDescent="0.35">
      <c r="A2093" s="23">
        <v>3704</v>
      </c>
      <c r="B2093" s="9">
        <v>27</v>
      </c>
      <c r="C2093" s="9">
        <v>27</v>
      </c>
      <c r="E2093" s="23">
        <v>2089</v>
      </c>
      <c r="F2093" s="24" t="s">
        <v>8219</v>
      </c>
      <c r="G2093" s="9">
        <v>682</v>
      </c>
      <c r="H2093" s="9"/>
      <c r="I2093" s="9"/>
      <c r="K2093" s="9"/>
    </row>
    <row r="2094" spans="1:11" x14ac:dyDescent="0.35">
      <c r="A2094" s="23">
        <v>3705</v>
      </c>
      <c r="B2094" s="9">
        <v>35</v>
      </c>
      <c r="C2094" s="9">
        <v>35</v>
      </c>
      <c r="E2094" s="23">
        <v>2090</v>
      </c>
      <c r="F2094" s="24" t="s">
        <v>8219</v>
      </c>
      <c r="G2094" s="9">
        <v>688</v>
      </c>
      <c r="H2094" s="9"/>
      <c r="I2094" s="9"/>
      <c r="K2094" s="9"/>
    </row>
    <row r="2095" spans="1:11" x14ac:dyDescent="0.35">
      <c r="A2095" s="23">
        <v>3706</v>
      </c>
      <c r="B2095" s="9">
        <v>13</v>
      </c>
      <c r="C2095" s="9">
        <v>13</v>
      </c>
      <c r="E2095" s="23">
        <v>2091</v>
      </c>
      <c r="F2095" s="24" t="s">
        <v>8219</v>
      </c>
      <c r="G2095" s="9">
        <v>701</v>
      </c>
      <c r="H2095" s="9"/>
      <c r="I2095" s="9"/>
      <c r="K2095" s="9"/>
    </row>
    <row r="2096" spans="1:11" x14ac:dyDescent="0.35">
      <c r="A2096" s="23">
        <v>3707</v>
      </c>
      <c r="B2096" s="9">
        <v>23</v>
      </c>
      <c r="C2096" s="9">
        <v>23</v>
      </c>
      <c r="E2096" s="23">
        <v>2092</v>
      </c>
      <c r="F2096" s="24" t="s">
        <v>8219</v>
      </c>
      <c r="G2096" s="9">
        <v>707</v>
      </c>
      <c r="H2096" s="9"/>
      <c r="I2096" s="9"/>
      <c r="K2096" s="9"/>
    </row>
    <row r="2097" spans="1:11" x14ac:dyDescent="0.35">
      <c r="A2097" s="23">
        <v>3708</v>
      </c>
      <c r="B2097" s="9">
        <v>39</v>
      </c>
      <c r="C2097" s="9">
        <v>39</v>
      </c>
      <c r="E2097" s="23">
        <v>2093</v>
      </c>
      <c r="F2097" s="24" t="s">
        <v>8219</v>
      </c>
      <c r="G2097" s="9">
        <v>711</v>
      </c>
      <c r="H2097" s="9"/>
      <c r="I2097" s="9"/>
      <c r="K2097" s="9"/>
    </row>
    <row r="2098" spans="1:11" x14ac:dyDescent="0.35">
      <c r="A2098" s="23">
        <v>3709</v>
      </c>
      <c r="B2098" s="9">
        <v>35</v>
      </c>
      <c r="C2098" s="9">
        <v>35</v>
      </c>
      <c r="E2098" s="23">
        <v>2094</v>
      </c>
      <c r="F2098" s="24" t="s">
        <v>8219</v>
      </c>
      <c r="G2098" s="9">
        <v>714</v>
      </c>
      <c r="H2098" s="9"/>
      <c r="I2098" s="9"/>
      <c r="K2098" s="9"/>
    </row>
    <row r="2099" spans="1:11" x14ac:dyDescent="0.35">
      <c r="A2099" s="23">
        <v>3710</v>
      </c>
      <c r="B2099" s="9">
        <v>27</v>
      </c>
      <c r="C2099" s="9">
        <v>27</v>
      </c>
      <c r="E2099" s="23">
        <v>2095</v>
      </c>
      <c r="F2099" s="24" t="s">
        <v>8219</v>
      </c>
      <c r="G2099" s="9">
        <v>721</v>
      </c>
      <c r="H2099" s="9"/>
      <c r="I2099" s="9"/>
      <c r="K2099" s="9"/>
    </row>
    <row r="2100" spans="1:11" x14ac:dyDescent="0.35">
      <c r="A2100" s="23">
        <v>3711</v>
      </c>
      <c r="B2100" s="9">
        <v>21</v>
      </c>
      <c r="C2100" s="9">
        <v>21</v>
      </c>
      <c r="E2100" s="23">
        <v>2096</v>
      </c>
      <c r="F2100" s="24" t="s">
        <v>8219</v>
      </c>
      <c r="G2100" s="9">
        <v>729</v>
      </c>
      <c r="H2100" s="9"/>
      <c r="I2100" s="9"/>
      <c r="K2100" s="9"/>
    </row>
    <row r="2101" spans="1:11" x14ac:dyDescent="0.35">
      <c r="A2101" s="23">
        <v>3712</v>
      </c>
      <c r="B2101" s="9">
        <v>104</v>
      </c>
      <c r="C2101" s="9">
        <v>104</v>
      </c>
      <c r="E2101" s="23">
        <v>2097</v>
      </c>
      <c r="F2101" s="24" t="s">
        <v>8219</v>
      </c>
      <c r="G2101" s="9">
        <v>736</v>
      </c>
      <c r="H2101" s="9"/>
      <c r="I2101" s="9"/>
      <c r="K2101" s="9"/>
    </row>
    <row r="2102" spans="1:11" x14ac:dyDescent="0.35">
      <c r="A2102" s="23">
        <v>3713</v>
      </c>
      <c r="B2102" s="9">
        <v>19</v>
      </c>
      <c r="C2102" s="9">
        <v>19</v>
      </c>
      <c r="E2102" s="23">
        <v>2098</v>
      </c>
      <c r="F2102" s="24" t="s">
        <v>8219</v>
      </c>
      <c r="G2102" s="9">
        <v>740</v>
      </c>
      <c r="H2102" s="9"/>
      <c r="I2102" s="9"/>
      <c r="K2102" s="9"/>
    </row>
    <row r="2103" spans="1:11" x14ac:dyDescent="0.35">
      <c r="A2103" s="23">
        <v>3714</v>
      </c>
      <c r="B2103" s="9">
        <v>97</v>
      </c>
      <c r="C2103" s="9">
        <v>97</v>
      </c>
      <c r="E2103" s="23">
        <v>2099</v>
      </c>
      <c r="F2103" s="24" t="s">
        <v>8219</v>
      </c>
      <c r="G2103" s="9">
        <v>742</v>
      </c>
      <c r="H2103" s="9"/>
      <c r="I2103" s="9"/>
      <c r="K2103" s="9"/>
    </row>
    <row r="2104" spans="1:11" x14ac:dyDescent="0.35">
      <c r="A2104" s="23">
        <v>3715</v>
      </c>
      <c r="B2104" s="9">
        <v>27</v>
      </c>
      <c r="C2104" s="9">
        <v>27</v>
      </c>
      <c r="E2104" s="23">
        <v>2100</v>
      </c>
      <c r="F2104" s="24" t="s">
        <v>8219</v>
      </c>
      <c r="G2104" s="9">
        <v>760</v>
      </c>
      <c r="H2104" s="9"/>
      <c r="I2104" s="9"/>
      <c r="K2104" s="9"/>
    </row>
    <row r="2105" spans="1:11" x14ac:dyDescent="0.35">
      <c r="A2105" s="23">
        <v>3716</v>
      </c>
      <c r="B2105" s="9">
        <v>24</v>
      </c>
      <c r="C2105" s="9">
        <v>24</v>
      </c>
      <c r="E2105" s="23">
        <v>2101</v>
      </c>
      <c r="F2105" s="24" t="s">
        <v>8219</v>
      </c>
      <c r="G2105" s="9">
        <v>813</v>
      </c>
      <c r="H2105" s="9"/>
      <c r="I2105" s="9"/>
      <c r="K2105" s="9"/>
    </row>
    <row r="2106" spans="1:11" x14ac:dyDescent="0.35">
      <c r="A2106" s="23">
        <v>3717</v>
      </c>
      <c r="B2106" s="9">
        <v>13</v>
      </c>
      <c r="C2106" s="9">
        <v>13</v>
      </c>
      <c r="E2106" s="23">
        <v>2102</v>
      </c>
      <c r="F2106" s="24" t="s">
        <v>8219</v>
      </c>
      <c r="G2106" s="9">
        <v>821</v>
      </c>
      <c r="H2106" s="9"/>
      <c r="I2106" s="9"/>
      <c r="K2106" s="9"/>
    </row>
    <row r="2107" spans="1:11" x14ac:dyDescent="0.35">
      <c r="A2107" s="23">
        <v>3718</v>
      </c>
      <c r="B2107" s="9">
        <v>46</v>
      </c>
      <c r="C2107" s="9">
        <v>46</v>
      </c>
      <c r="E2107" s="23">
        <v>2103</v>
      </c>
      <c r="F2107" s="24" t="s">
        <v>8219</v>
      </c>
      <c r="G2107" s="9">
        <v>827</v>
      </c>
      <c r="H2107" s="9"/>
      <c r="I2107" s="9"/>
      <c r="K2107" s="9"/>
    </row>
    <row r="2108" spans="1:11" x14ac:dyDescent="0.35">
      <c r="A2108" s="23">
        <v>3719</v>
      </c>
      <c r="B2108" s="9">
        <v>4</v>
      </c>
      <c r="C2108" s="9">
        <v>4</v>
      </c>
      <c r="E2108" s="23">
        <v>2104</v>
      </c>
      <c r="F2108" s="24" t="s">
        <v>8219</v>
      </c>
      <c r="G2108" s="9">
        <v>834</v>
      </c>
      <c r="H2108" s="9"/>
      <c r="I2108" s="9"/>
      <c r="K2108" s="9"/>
    </row>
    <row r="2109" spans="1:11" x14ac:dyDescent="0.35">
      <c r="A2109" s="23">
        <v>3720</v>
      </c>
      <c r="B2109" s="9">
        <v>40</v>
      </c>
      <c r="C2109" s="9">
        <v>40</v>
      </c>
      <c r="E2109" s="23">
        <v>2105</v>
      </c>
      <c r="F2109" s="24" t="s">
        <v>8219</v>
      </c>
      <c r="G2109" s="9">
        <v>848</v>
      </c>
      <c r="H2109" s="9"/>
      <c r="I2109" s="9"/>
      <c r="K2109" s="9"/>
    </row>
    <row r="2110" spans="1:11" x14ac:dyDescent="0.35">
      <c r="A2110" s="23">
        <v>3721</v>
      </c>
      <c r="B2110" s="9">
        <v>44</v>
      </c>
      <c r="C2110" s="9">
        <v>44</v>
      </c>
      <c r="E2110" s="23">
        <v>2106</v>
      </c>
      <c r="F2110" s="24" t="s">
        <v>8219</v>
      </c>
      <c r="G2110" s="9">
        <v>859</v>
      </c>
      <c r="H2110" s="9"/>
      <c r="I2110" s="9"/>
      <c r="K2110" s="9"/>
    </row>
    <row r="2111" spans="1:11" x14ac:dyDescent="0.35">
      <c r="A2111" s="23">
        <v>3722</v>
      </c>
      <c r="B2111" s="9">
        <v>35</v>
      </c>
      <c r="C2111" s="9">
        <v>35</v>
      </c>
      <c r="E2111" s="23">
        <v>2107</v>
      </c>
      <c r="F2111" s="24" t="s">
        <v>8219</v>
      </c>
      <c r="G2111" s="9">
        <v>874</v>
      </c>
      <c r="H2111" s="9"/>
      <c r="I2111" s="9"/>
      <c r="K2111" s="9"/>
    </row>
    <row r="2112" spans="1:11" x14ac:dyDescent="0.35">
      <c r="A2112" s="23">
        <v>3723</v>
      </c>
      <c r="B2112" s="9">
        <v>63</v>
      </c>
      <c r="C2112" s="9">
        <v>63</v>
      </c>
      <c r="E2112" s="23">
        <v>2108</v>
      </c>
      <c r="F2112" s="24" t="s">
        <v>8219</v>
      </c>
      <c r="G2112" s="9">
        <v>878</v>
      </c>
      <c r="H2112" s="9"/>
      <c r="I2112" s="9"/>
      <c r="K2112" s="9"/>
    </row>
    <row r="2113" spans="1:11" x14ac:dyDescent="0.35">
      <c r="A2113" s="23">
        <v>3724</v>
      </c>
      <c r="B2113" s="9">
        <v>89</v>
      </c>
      <c r="C2113" s="9">
        <v>89</v>
      </c>
      <c r="E2113" s="23">
        <v>2109</v>
      </c>
      <c r="F2113" s="24" t="s">
        <v>8219</v>
      </c>
      <c r="G2113" s="9">
        <v>885</v>
      </c>
      <c r="H2113" s="9"/>
      <c r="I2113" s="9"/>
      <c r="K2113" s="9"/>
    </row>
    <row r="2114" spans="1:11" x14ac:dyDescent="0.35">
      <c r="A2114" s="23">
        <v>3725</v>
      </c>
      <c r="B2114" s="9">
        <v>15</v>
      </c>
      <c r="C2114" s="9">
        <v>15</v>
      </c>
      <c r="E2114" s="23">
        <v>2110</v>
      </c>
      <c r="F2114" s="24" t="s">
        <v>8219</v>
      </c>
      <c r="G2114" s="9">
        <v>897</v>
      </c>
      <c r="H2114" s="9"/>
      <c r="I2114" s="9"/>
      <c r="K2114" s="9"/>
    </row>
    <row r="2115" spans="1:11" x14ac:dyDescent="0.35">
      <c r="A2115" s="23">
        <v>3726</v>
      </c>
      <c r="B2115" s="9">
        <v>46</v>
      </c>
      <c r="C2115" s="9">
        <v>46</v>
      </c>
      <c r="E2115" s="23">
        <v>2111</v>
      </c>
      <c r="F2115" s="24" t="s">
        <v>8219</v>
      </c>
      <c r="G2115" s="9">
        <v>902</v>
      </c>
      <c r="H2115" s="9"/>
      <c r="I2115" s="9"/>
      <c r="K2115" s="9"/>
    </row>
    <row r="2116" spans="1:11" x14ac:dyDescent="0.35">
      <c r="A2116" s="23">
        <v>3727</v>
      </c>
      <c r="B2116" s="9">
        <v>33</v>
      </c>
      <c r="C2116" s="9">
        <v>33</v>
      </c>
      <c r="E2116" s="23">
        <v>2112</v>
      </c>
      <c r="F2116" s="24" t="s">
        <v>8219</v>
      </c>
      <c r="G2116" s="9">
        <v>916</v>
      </c>
      <c r="H2116" s="9"/>
      <c r="I2116" s="9"/>
      <c r="K2116" s="9"/>
    </row>
    <row r="2117" spans="1:11" x14ac:dyDescent="0.35">
      <c r="A2117" s="23">
        <v>3748</v>
      </c>
      <c r="B2117" s="9">
        <v>52</v>
      </c>
      <c r="C2117" s="9">
        <v>52</v>
      </c>
      <c r="E2117" s="23">
        <v>2113</v>
      </c>
      <c r="F2117" s="24" t="s">
        <v>8219</v>
      </c>
      <c r="G2117" s="9">
        <v>930</v>
      </c>
      <c r="H2117" s="9"/>
      <c r="I2117" s="9"/>
      <c r="K2117" s="9"/>
    </row>
    <row r="2118" spans="1:11" x14ac:dyDescent="0.35">
      <c r="A2118" s="23">
        <v>3749</v>
      </c>
      <c r="B2118" s="9">
        <v>7</v>
      </c>
      <c r="C2118" s="9">
        <v>7</v>
      </c>
      <c r="E2118" s="23">
        <v>2114</v>
      </c>
      <c r="F2118" s="24" t="s">
        <v>8219</v>
      </c>
      <c r="G2118" s="9">
        <v>942</v>
      </c>
      <c r="H2118" s="9"/>
      <c r="I2118" s="9"/>
      <c r="K2118" s="9"/>
    </row>
    <row r="2119" spans="1:11" x14ac:dyDescent="0.35">
      <c r="A2119" s="23">
        <v>3750</v>
      </c>
      <c r="B2119" s="9">
        <v>28</v>
      </c>
      <c r="C2119" s="9">
        <v>28</v>
      </c>
      <c r="E2119" s="23">
        <v>2115</v>
      </c>
      <c r="F2119" s="24" t="s">
        <v>8219</v>
      </c>
      <c r="G2119" s="9">
        <v>943</v>
      </c>
      <c r="H2119" s="9"/>
      <c r="I2119" s="9"/>
      <c r="K2119" s="9"/>
    </row>
    <row r="2120" spans="1:11" x14ac:dyDescent="0.35">
      <c r="A2120" s="23">
        <v>3751</v>
      </c>
      <c r="B2120" s="9">
        <v>11</v>
      </c>
      <c r="C2120" s="9">
        <v>11</v>
      </c>
      <c r="E2120" s="23">
        <v>2116</v>
      </c>
      <c r="F2120" s="24" t="s">
        <v>8219</v>
      </c>
      <c r="G2120" s="9">
        <v>944</v>
      </c>
      <c r="H2120" s="9"/>
      <c r="I2120" s="9"/>
      <c r="K2120" s="9"/>
    </row>
    <row r="2121" spans="1:11" x14ac:dyDescent="0.35">
      <c r="A2121" s="23">
        <v>3752</v>
      </c>
      <c r="B2121" s="9">
        <v>15</v>
      </c>
      <c r="C2121" s="9">
        <v>15</v>
      </c>
      <c r="E2121" s="23">
        <v>2117</v>
      </c>
      <c r="F2121" s="24" t="s">
        <v>8219</v>
      </c>
      <c r="G2121" s="9">
        <v>951</v>
      </c>
      <c r="H2121" s="9"/>
      <c r="I2121" s="9"/>
      <c r="K2121" s="9"/>
    </row>
    <row r="2122" spans="1:11" x14ac:dyDescent="0.35">
      <c r="A2122" s="23">
        <v>3753</v>
      </c>
      <c r="B2122" s="9">
        <v>30</v>
      </c>
      <c r="C2122" s="9">
        <v>30</v>
      </c>
      <c r="E2122" s="23">
        <v>2118</v>
      </c>
      <c r="F2122" s="24" t="s">
        <v>8219</v>
      </c>
      <c r="G2122" s="9">
        <v>963</v>
      </c>
      <c r="H2122" s="9"/>
      <c r="I2122" s="9"/>
      <c r="K2122" s="9"/>
    </row>
    <row r="2123" spans="1:11" x14ac:dyDescent="0.35">
      <c r="A2123" s="23">
        <v>3754</v>
      </c>
      <c r="B2123" s="9">
        <v>27</v>
      </c>
      <c r="C2123" s="9">
        <v>27</v>
      </c>
      <c r="E2123" s="23">
        <v>2119</v>
      </c>
      <c r="F2123" s="24" t="s">
        <v>8219</v>
      </c>
      <c r="G2123" s="9">
        <v>964</v>
      </c>
      <c r="H2123" s="9"/>
      <c r="I2123" s="9"/>
      <c r="K2123" s="9"/>
    </row>
    <row r="2124" spans="1:11" x14ac:dyDescent="0.35">
      <c r="A2124" s="23">
        <v>3755</v>
      </c>
      <c r="B2124" s="9">
        <v>28</v>
      </c>
      <c r="C2124" s="9">
        <v>28</v>
      </c>
      <c r="E2124" s="23">
        <v>2120</v>
      </c>
      <c r="F2124" s="24" t="s">
        <v>8219</v>
      </c>
      <c r="G2124" s="9">
        <v>971</v>
      </c>
      <c r="H2124" s="9"/>
      <c r="I2124" s="9"/>
      <c r="K2124" s="9"/>
    </row>
    <row r="2125" spans="1:11" x14ac:dyDescent="0.35">
      <c r="A2125" s="23">
        <v>3756</v>
      </c>
      <c r="B2125" s="9">
        <v>17</v>
      </c>
      <c r="C2125" s="9">
        <v>17</v>
      </c>
      <c r="E2125" s="23">
        <v>2121</v>
      </c>
      <c r="F2125" s="24" t="s">
        <v>8219</v>
      </c>
      <c r="G2125" s="9">
        <v>983</v>
      </c>
      <c r="H2125" s="9"/>
      <c r="I2125" s="9"/>
      <c r="K2125" s="9"/>
    </row>
    <row r="2126" spans="1:11" x14ac:dyDescent="0.35">
      <c r="A2126" s="23">
        <v>3757</v>
      </c>
      <c r="B2126" s="9">
        <v>50</v>
      </c>
      <c r="C2126" s="9">
        <v>50</v>
      </c>
      <c r="E2126" s="23">
        <v>2122</v>
      </c>
      <c r="F2126" s="24" t="s">
        <v>8219</v>
      </c>
      <c r="G2126" s="9">
        <v>988</v>
      </c>
      <c r="H2126" s="9"/>
      <c r="I2126" s="9"/>
      <c r="K2126" s="9"/>
    </row>
    <row r="2127" spans="1:11" x14ac:dyDescent="0.35">
      <c r="A2127" s="23">
        <v>3758</v>
      </c>
      <c r="B2127" s="9">
        <v>26</v>
      </c>
      <c r="C2127" s="9">
        <v>26</v>
      </c>
      <c r="E2127" s="23">
        <v>2123</v>
      </c>
      <c r="F2127" s="24" t="s">
        <v>8219</v>
      </c>
      <c r="G2127" s="9">
        <v>1013</v>
      </c>
      <c r="H2127" s="9"/>
      <c r="I2127" s="9"/>
      <c r="K2127" s="9"/>
    </row>
    <row r="2128" spans="1:11" x14ac:dyDescent="0.35">
      <c r="A2128" s="23">
        <v>3759</v>
      </c>
      <c r="B2128" s="9">
        <v>88</v>
      </c>
      <c r="C2128" s="9">
        <v>88</v>
      </c>
      <c r="E2128" s="23">
        <v>2124</v>
      </c>
      <c r="F2128" s="24" t="s">
        <v>8219</v>
      </c>
      <c r="G2128" s="9">
        <v>1019</v>
      </c>
      <c r="H2128" s="9"/>
      <c r="I2128" s="9"/>
      <c r="K2128" s="9"/>
    </row>
    <row r="2129" spans="1:11" x14ac:dyDescent="0.35">
      <c r="A2129" s="23">
        <v>3760</v>
      </c>
      <c r="B2129" s="9">
        <v>91</v>
      </c>
      <c r="C2129" s="9">
        <v>91</v>
      </c>
      <c r="E2129" s="23">
        <v>2125</v>
      </c>
      <c r="F2129" s="24" t="s">
        <v>8219</v>
      </c>
      <c r="G2129" s="9">
        <v>1021</v>
      </c>
      <c r="H2129" s="9"/>
      <c r="I2129" s="9"/>
      <c r="K2129" s="9"/>
    </row>
    <row r="2130" spans="1:11" x14ac:dyDescent="0.35">
      <c r="A2130" s="23">
        <v>3761</v>
      </c>
      <c r="B2130" s="9">
        <v>3</v>
      </c>
      <c r="C2130" s="9">
        <v>3</v>
      </c>
      <c r="E2130" s="23">
        <v>2126</v>
      </c>
      <c r="F2130" s="24" t="s">
        <v>8219</v>
      </c>
      <c r="G2130" s="9">
        <v>1049</v>
      </c>
      <c r="H2130" s="9"/>
      <c r="I2130" s="9"/>
      <c r="K2130" s="9"/>
    </row>
    <row r="2131" spans="1:11" x14ac:dyDescent="0.35">
      <c r="A2131" s="23">
        <v>3762</v>
      </c>
      <c r="B2131" s="9">
        <v>28</v>
      </c>
      <c r="C2131" s="9">
        <v>28</v>
      </c>
      <c r="E2131" s="23">
        <v>2127</v>
      </c>
      <c r="F2131" s="24" t="s">
        <v>8219</v>
      </c>
      <c r="G2131" s="9">
        <v>1062</v>
      </c>
      <c r="H2131" s="9"/>
      <c r="I2131" s="9"/>
      <c r="K2131" s="9"/>
    </row>
    <row r="2132" spans="1:11" x14ac:dyDescent="0.35">
      <c r="A2132" s="23">
        <v>3763</v>
      </c>
      <c r="B2132" s="9">
        <v>77</v>
      </c>
      <c r="C2132" s="9">
        <v>77</v>
      </c>
      <c r="E2132" s="23">
        <v>2128</v>
      </c>
      <c r="F2132" s="24" t="s">
        <v>8219</v>
      </c>
      <c r="G2132" s="9">
        <v>1071</v>
      </c>
      <c r="H2132" s="9"/>
      <c r="I2132" s="9"/>
      <c r="K2132" s="9"/>
    </row>
    <row r="2133" spans="1:11" x14ac:dyDescent="0.35">
      <c r="A2133" s="23">
        <v>3764</v>
      </c>
      <c r="B2133" s="9">
        <v>27</v>
      </c>
      <c r="C2133" s="9">
        <v>27</v>
      </c>
      <c r="E2133" s="23">
        <v>2129</v>
      </c>
      <c r="F2133" s="24" t="s">
        <v>8219</v>
      </c>
      <c r="G2133" s="9">
        <v>1088</v>
      </c>
      <c r="H2133" s="9"/>
      <c r="I2133" s="9"/>
      <c r="K2133" s="9"/>
    </row>
    <row r="2134" spans="1:11" x14ac:dyDescent="0.35">
      <c r="A2134" s="23">
        <v>3765</v>
      </c>
      <c r="B2134" s="9">
        <v>107</v>
      </c>
      <c r="C2134" s="9">
        <v>107</v>
      </c>
      <c r="E2134" s="23">
        <v>2130</v>
      </c>
      <c r="F2134" s="24" t="s">
        <v>8219</v>
      </c>
      <c r="G2134" s="9">
        <v>1095</v>
      </c>
      <c r="H2134" s="9"/>
      <c r="I2134" s="9"/>
      <c r="K2134" s="9"/>
    </row>
    <row r="2135" spans="1:11" x14ac:dyDescent="0.35">
      <c r="A2135" s="23">
        <v>3766</v>
      </c>
      <c r="B2135" s="9">
        <v>96</v>
      </c>
      <c r="C2135" s="9">
        <v>96</v>
      </c>
      <c r="E2135" s="23">
        <v>2131</v>
      </c>
      <c r="F2135" s="24" t="s">
        <v>8219</v>
      </c>
      <c r="G2135" s="9">
        <v>1104</v>
      </c>
      <c r="H2135" s="9"/>
      <c r="I2135" s="9"/>
      <c r="K2135" s="9"/>
    </row>
    <row r="2136" spans="1:11" x14ac:dyDescent="0.35">
      <c r="A2136" s="23">
        <v>3767</v>
      </c>
      <c r="B2136" s="9">
        <v>56</v>
      </c>
      <c r="C2136" s="9">
        <v>56</v>
      </c>
      <c r="E2136" s="23">
        <v>2132</v>
      </c>
      <c r="F2136" s="24" t="s">
        <v>8219</v>
      </c>
      <c r="G2136" s="9">
        <v>1107</v>
      </c>
      <c r="H2136" s="9"/>
      <c r="I2136" s="9"/>
      <c r="K2136" s="9"/>
    </row>
    <row r="2137" spans="1:11" x14ac:dyDescent="0.35">
      <c r="A2137" s="23">
        <v>3768</v>
      </c>
      <c r="B2137" s="9">
        <v>58</v>
      </c>
      <c r="C2137" s="9">
        <v>58</v>
      </c>
      <c r="E2137" s="23">
        <v>2133</v>
      </c>
      <c r="F2137" s="24" t="s">
        <v>8219</v>
      </c>
      <c r="G2137" s="9">
        <v>1113</v>
      </c>
      <c r="H2137" s="9"/>
      <c r="I2137" s="9"/>
      <c r="K2137" s="9"/>
    </row>
    <row r="2138" spans="1:11" x14ac:dyDescent="0.35">
      <c r="A2138" s="23">
        <v>3769</v>
      </c>
      <c r="B2138" s="9">
        <v>15</v>
      </c>
      <c r="C2138" s="9">
        <v>15</v>
      </c>
      <c r="E2138" s="23">
        <v>2134</v>
      </c>
      <c r="F2138" s="24" t="s">
        <v>8219</v>
      </c>
      <c r="G2138" s="9">
        <v>1151</v>
      </c>
      <c r="H2138" s="9"/>
      <c r="I2138" s="9"/>
      <c r="K2138" s="9"/>
    </row>
    <row r="2139" spans="1:11" x14ac:dyDescent="0.35">
      <c r="A2139" s="23">
        <v>3770</v>
      </c>
      <c r="B2139" s="9">
        <v>20</v>
      </c>
      <c r="C2139" s="9">
        <v>20</v>
      </c>
      <c r="E2139" s="23">
        <v>2135</v>
      </c>
      <c r="F2139" s="24" t="s">
        <v>8219</v>
      </c>
      <c r="G2139" s="9">
        <v>1204</v>
      </c>
      <c r="H2139" s="9"/>
      <c r="I2139" s="9"/>
      <c r="K2139" s="9"/>
    </row>
    <row r="2140" spans="1:11" x14ac:dyDescent="0.35">
      <c r="A2140" s="23">
        <v>3771</v>
      </c>
      <c r="B2140" s="9">
        <v>38</v>
      </c>
      <c r="C2140" s="9">
        <v>38</v>
      </c>
      <c r="E2140" s="23">
        <v>2136</v>
      </c>
      <c r="F2140" s="24" t="s">
        <v>8219</v>
      </c>
      <c r="G2140" s="9">
        <v>1224</v>
      </c>
      <c r="H2140" s="9"/>
      <c r="I2140" s="9"/>
      <c r="K2140" s="9"/>
    </row>
    <row r="2141" spans="1:11" x14ac:dyDescent="0.35">
      <c r="A2141" s="23">
        <v>3772</v>
      </c>
      <c r="B2141" s="9">
        <v>33</v>
      </c>
      <c r="C2141" s="9">
        <v>33</v>
      </c>
      <c r="E2141" s="23">
        <v>2137</v>
      </c>
      <c r="F2141" s="24" t="s">
        <v>8219</v>
      </c>
      <c r="G2141" s="9">
        <v>1251</v>
      </c>
      <c r="H2141" s="9"/>
      <c r="I2141" s="9"/>
      <c r="K2141" s="9"/>
    </row>
    <row r="2142" spans="1:11" x14ac:dyDescent="0.35">
      <c r="A2142" s="23">
        <v>3773</v>
      </c>
      <c r="B2142" s="9">
        <v>57</v>
      </c>
      <c r="C2142" s="9">
        <v>57</v>
      </c>
      <c r="E2142" s="23">
        <v>2138</v>
      </c>
      <c r="F2142" s="24" t="s">
        <v>8219</v>
      </c>
      <c r="G2142" s="9">
        <v>1260</v>
      </c>
      <c r="H2142" s="9"/>
      <c r="I2142" s="9"/>
      <c r="K2142" s="9"/>
    </row>
    <row r="2143" spans="1:11" x14ac:dyDescent="0.35">
      <c r="A2143" s="23">
        <v>3774</v>
      </c>
      <c r="B2143" s="9">
        <v>25</v>
      </c>
      <c r="C2143" s="9">
        <v>25</v>
      </c>
      <c r="E2143" s="23">
        <v>2139</v>
      </c>
      <c r="F2143" s="24" t="s">
        <v>8219</v>
      </c>
      <c r="G2143" s="9">
        <v>1281</v>
      </c>
      <c r="H2143" s="9"/>
      <c r="I2143" s="9"/>
      <c r="K2143" s="9"/>
    </row>
    <row r="2144" spans="1:11" x14ac:dyDescent="0.35">
      <c r="A2144" s="23">
        <v>3775</v>
      </c>
      <c r="B2144" s="9">
        <v>14</v>
      </c>
      <c r="C2144" s="9">
        <v>14</v>
      </c>
      <c r="E2144" s="23">
        <v>2140</v>
      </c>
      <c r="F2144" s="24" t="s">
        <v>8219</v>
      </c>
      <c r="G2144" s="9">
        <v>1328</v>
      </c>
      <c r="H2144" s="9"/>
      <c r="I2144" s="9"/>
      <c r="K2144" s="9"/>
    </row>
    <row r="2145" spans="1:11" x14ac:dyDescent="0.35">
      <c r="A2145" s="23">
        <v>3776</v>
      </c>
      <c r="B2145" s="9">
        <v>94</v>
      </c>
      <c r="C2145" s="9">
        <v>94</v>
      </c>
      <c r="E2145" s="23">
        <v>2141</v>
      </c>
      <c r="F2145" s="24" t="s">
        <v>8219</v>
      </c>
      <c r="G2145" s="9">
        <v>1356</v>
      </c>
      <c r="H2145" s="9"/>
      <c r="I2145" s="9"/>
      <c r="K2145" s="9"/>
    </row>
    <row r="2146" spans="1:11" x14ac:dyDescent="0.35">
      <c r="A2146" s="23">
        <v>3777</v>
      </c>
      <c r="B2146" s="9">
        <v>59</v>
      </c>
      <c r="C2146" s="9">
        <v>59</v>
      </c>
      <c r="E2146" s="23">
        <v>2142</v>
      </c>
      <c r="F2146" s="24" t="s">
        <v>8219</v>
      </c>
      <c r="G2146" s="9">
        <v>1364</v>
      </c>
      <c r="H2146" s="9"/>
      <c r="I2146" s="9"/>
      <c r="K2146" s="9"/>
    </row>
    <row r="2147" spans="1:11" x14ac:dyDescent="0.35">
      <c r="A2147" s="23">
        <v>3778</v>
      </c>
      <c r="B2147" s="9">
        <v>36</v>
      </c>
      <c r="C2147" s="9">
        <v>36</v>
      </c>
      <c r="E2147" s="23">
        <v>2143</v>
      </c>
      <c r="F2147" s="24" t="s">
        <v>8219</v>
      </c>
      <c r="G2147" s="9">
        <v>1373</v>
      </c>
      <c r="H2147" s="9"/>
      <c r="I2147" s="9"/>
      <c r="K2147" s="9"/>
    </row>
    <row r="2148" spans="1:11" x14ac:dyDescent="0.35">
      <c r="A2148" s="23">
        <v>3779</v>
      </c>
      <c r="B2148" s="9">
        <v>115</v>
      </c>
      <c r="C2148" s="9">
        <v>115</v>
      </c>
      <c r="E2148" s="23">
        <v>2144</v>
      </c>
      <c r="F2148" s="24" t="s">
        <v>8219</v>
      </c>
      <c r="G2148" s="9">
        <v>1375</v>
      </c>
      <c r="H2148" s="9"/>
      <c r="I2148" s="9"/>
      <c r="K2148" s="9"/>
    </row>
    <row r="2149" spans="1:11" x14ac:dyDescent="0.35">
      <c r="A2149" s="23">
        <v>3780</v>
      </c>
      <c r="B2149" s="9">
        <v>30</v>
      </c>
      <c r="C2149" s="9">
        <v>30</v>
      </c>
      <c r="E2149" s="23">
        <v>2145</v>
      </c>
      <c r="F2149" s="24" t="s">
        <v>8219</v>
      </c>
      <c r="G2149" s="9">
        <v>1420</v>
      </c>
      <c r="H2149" s="9"/>
      <c r="I2149" s="9"/>
      <c r="K2149" s="9"/>
    </row>
    <row r="2150" spans="1:11" x14ac:dyDescent="0.35">
      <c r="A2150" s="23">
        <v>3781</v>
      </c>
      <c r="B2150" s="9">
        <v>52</v>
      </c>
      <c r="C2150" s="9">
        <v>52</v>
      </c>
      <c r="E2150" s="23">
        <v>2146</v>
      </c>
      <c r="F2150" s="24" t="s">
        <v>8219</v>
      </c>
      <c r="G2150" s="9">
        <v>1510</v>
      </c>
      <c r="H2150" s="9"/>
      <c r="I2150" s="9"/>
      <c r="K2150" s="9"/>
    </row>
    <row r="2151" spans="1:11" x14ac:dyDescent="0.35">
      <c r="A2151" s="23">
        <v>3782</v>
      </c>
      <c r="B2151" s="9">
        <v>27</v>
      </c>
      <c r="C2151" s="9">
        <v>27</v>
      </c>
      <c r="E2151" s="23">
        <v>2147</v>
      </c>
      <c r="F2151" s="24" t="s">
        <v>8219</v>
      </c>
      <c r="G2151" s="9">
        <v>1513</v>
      </c>
      <c r="H2151" s="9"/>
      <c r="I2151" s="9"/>
      <c r="K2151" s="9"/>
    </row>
    <row r="2152" spans="1:11" x14ac:dyDescent="0.35">
      <c r="A2152" s="23">
        <v>3783</v>
      </c>
      <c r="B2152" s="9">
        <v>24</v>
      </c>
      <c r="C2152" s="9">
        <v>24</v>
      </c>
      <c r="E2152" s="23">
        <v>2148</v>
      </c>
      <c r="F2152" s="24" t="s">
        <v>8219</v>
      </c>
      <c r="G2152" s="9">
        <v>1530</v>
      </c>
      <c r="H2152" s="9"/>
      <c r="I2152" s="9"/>
      <c r="K2152" s="9"/>
    </row>
    <row r="2153" spans="1:11" x14ac:dyDescent="0.35">
      <c r="A2153" s="23">
        <v>3784</v>
      </c>
      <c r="B2153" s="9">
        <v>10</v>
      </c>
      <c r="C2153" s="9">
        <v>10</v>
      </c>
      <c r="E2153" s="23">
        <v>2149</v>
      </c>
      <c r="F2153" s="24" t="s">
        <v>8219</v>
      </c>
      <c r="G2153" s="9">
        <v>1556</v>
      </c>
      <c r="H2153" s="9"/>
      <c r="I2153" s="9"/>
      <c r="K2153" s="9"/>
    </row>
    <row r="2154" spans="1:11" x14ac:dyDescent="0.35">
      <c r="A2154" s="23">
        <v>3785</v>
      </c>
      <c r="B2154" s="9">
        <v>30</v>
      </c>
      <c r="C2154" s="9">
        <v>30</v>
      </c>
      <c r="E2154" s="23">
        <v>2150</v>
      </c>
      <c r="F2154" s="24" t="s">
        <v>8219</v>
      </c>
      <c r="G2154" s="9">
        <v>1596</v>
      </c>
      <c r="H2154" s="9"/>
      <c r="I2154" s="9"/>
      <c r="K2154" s="9"/>
    </row>
    <row r="2155" spans="1:11" x14ac:dyDescent="0.35">
      <c r="A2155" s="23">
        <v>3786</v>
      </c>
      <c r="B2155" s="9">
        <v>71</v>
      </c>
      <c r="C2155" s="9">
        <v>71</v>
      </c>
      <c r="E2155" s="23">
        <v>2151</v>
      </c>
      <c r="F2155" s="24" t="s">
        <v>8219</v>
      </c>
      <c r="G2155" s="9">
        <v>1633</v>
      </c>
      <c r="H2155" s="9"/>
      <c r="I2155" s="9"/>
      <c r="K2155" s="9"/>
    </row>
    <row r="2156" spans="1:11" x14ac:dyDescent="0.35">
      <c r="A2156" s="23">
        <v>3787</v>
      </c>
      <c r="B2156" s="9">
        <v>10</v>
      </c>
      <c r="C2156" s="9">
        <v>10</v>
      </c>
      <c r="E2156" s="23">
        <v>2152</v>
      </c>
      <c r="F2156" s="24" t="s">
        <v>8219</v>
      </c>
      <c r="G2156" s="9">
        <v>1637</v>
      </c>
      <c r="H2156" s="9"/>
      <c r="I2156" s="9"/>
      <c r="K2156" s="9"/>
    </row>
    <row r="2157" spans="1:11" x14ac:dyDescent="0.35">
      <c r="A2157" s="23">
        <v>3808</v>
      </c>
      <c r="B2157" s="9">
        <v>24</v>
      </c>
      <c r="C2157" s="9">
        <v>24</v>
      </c>
      <c r="E2157" s="23">
        <v>2153</v>
      </c>
      <c r="F2157" s="24" t="s">
        <v>8219</v>
      </c>
      <c r="G2157" s="9">
        <v>1670</v>
      </c>
      <c r="H2157" s="9"/>
      <c r="I2157" s="9"/>
      <c r="K2157" s="9"/>
    </row>
    <row r="2158" spans="1:11" x14ac:dyDescent="0.35">
      <c r="A2158" s="23">
        <v>3809</v>
      </c>
      <c r="B2158" s="9">
        <v>38</v>
      </c>
      <c r="C2158" s="9">
        <v>38</v>
      </c>
      <c r="E2158" s="23">
        <v>2154</v>
      </c>
      <c r="F2158" s="24" t="s">
        <v>8219</v>
      </c>
      <c r="G2158" s="9">
        <v>1737</v>
      </c>
      <c r="H2158" s="9"/>
      <c r="I2158" s="9"/>
      <c r="K2158" s="9"/>
    </row>
    <row r="2159" spans="1:11" x14ac:dyDescent="0.35">
      <c r="A2159" s="23">
        <v>3810</v>
      </c>
      <c r="B2159" s="9">
        <v>26</v>
      </c>
      <c r="C2159" s="9">
        <v>26</v>
      </c>
      <c r="E2159" s="23">
        <v>2155</v>
      </c>
      <c r="F2159" s="24" t="s">
        <v>8219</v>
      </c>
      <c r="G2159" s="9">
        <v>1762</v>
      </c>
      <c r="H2159" s="9"/>
      <c r="I2159" s="9"/>
      <c r="K2159" s="9"/>
    </row>
    <row r="2160" spans="1:11" x14ac:dyDescent="0.35">
      <c r="A2160" s="23">
        <v>3811</v>
      </c>
      <c r="B2160" s="9">
        <v>19</v>
      </c>
      <c r="C2160" s="9">
        <v>19</v>
      </c>
      <c r="E2160" s="23">
        <v>2156</v>
      </c>
      <c r="F2160" s="24" t="s">
        <v>8219</v>
      </c>
      <c r="G2160" s="9">
        <v>1780</v>
      </c>
      <c r="H2160" s="9"/>
      <c r="I2160" s="9"/>
      <c r="K2160" s="9"/>
    </row>
    <row r="2161" spans="1:11" x14ac:dyDescent="0.35">
      <c r="A2161" s="23">
        <v>3812</v>
      </c>
      <c r="B2161" s="9">
        <v>11</v>
      </c>
      <c r="C2161" s="9">
        <v>11</v>
      </c>
      <c r="E2161" s="23">
        <v>2157</v>
      </c>
      <c r="F2161" s="24" t="s">
        <v>8219</v>
      </c>
      <c r="G2161" s="9">
        <v>1789</v>
      </c>
      <c r="H2161" s="9"/>
      <c r="I2161" s="9"/>
      <c r="K2161" s="9"/>
    </row>
    <row r="2162" spans="1:11" x14ac:dyDescent="0.35">
      <c r="A2162" s="23">
        <v>3813</v>
      </c>
      <c r="B2162" s="9">
        <v>27</v>
      </c>
      <c r="C2162" s="9">
        <v>27</v>
      </c>
      <c r="E2162" s="23">
        <v>2158</v>
      </c>
      <c r="F2162" s="24" t="s">
        <v>8219</v>
      </c>
      <c r="G2162" s="9">
        <v>1876</v>
      </c>
      <c r="H2162" s="9"/>
      <c r="I2162" s="9"/>
      <c r="K2162" s="9"/>
    </row>
    <row r="2163" spans="1:11" x14ac:dyDescent="0.35">
      <c r="A2163" s="23">
        <v>3814</v>
      </c>
      <c r="B2163" s="9">
        <v>34</v>
      </c>
      <c r="C2163" s="9">
        <v>34</v>
      </c>
      <c r="E2163" s="23">
        <v>2159</v>
      </c>
      <c r="F2163" s="24" t="s">
        <v>8219</v>
      </c>
      <c r="G2163" s="9">
        <v>1887</v>
      </c>
      <c r="H2163" s="9"/>
      <c r="I2163" s="9"/>
      <c r="K2163" s="9"/>
    </row>
    <row r="2164" spans="1:11" x14ac:dyDescent="0.35">
      <c r="A2164" s="23">
        <v>3815</v>
      </c>
      <c r="B2164" s="9">
        <v>20</v>
      </c>
      <c r="C2164" s="9">
        <v>20</v>
      </c>
      <c r="E2164" s="23">
        <v>2160</v>
      </c>
      <c r="F2164" s="24" t="s">
        <v>8219</v>
      </c>
      <c r="G2164" s="9">
        <v>1945</v>
      </c>
      <c r="H2164" s="9"/>
      <c r="I2164" s="9"/>
      <c r="K2164" s="9"/>
    </row>
    <row r="2165" spans="1:11" x14ac:dyDescent="0.35">
      <c r="A2165" s="23">
        <v>3816</v>
      </c>
      <c r="B2165" s="9">
        <v>37</v>
      </c>
      <c r="C2165" s="9">
        <v>37</v>
      </c>
      <c r="E2165" s="23">
        <v>2161</v>
      </c>
      <c r="F2165" s="24" t="s">
        <v>8219</v>
      </c>
      <c r="G2165" s="9">
        <v>1980</v>
      </c>
      <c r="H2165" s="9"/>
      <c r="I2165" s="9"/>
      <c r="K2165" s="9"/>
    </row>
    <row r="2166" spans="1:11" x14ac:dyDescent="0.35">
      <c r="A2166" s="23">
        <v>3817</v>
      </c>
      <c r="B2166" s="9">
        <v>20</v>
      </c>
      <c r="C2166" s="9">
        <v>20</v>
      </c>
      <c r="E2166" s="23">
        <v>2162</v>
      </c>
      <c r="F2166" s="24" t="s">
        <v>8219</v>
      </c>
      <c r="G2166" s="9">
        <v>2035</v>
      </c>
      <c r="H2166" s="9"/>
      <c r="I2166" s="9"/>
      <c r="K2166" s="9"/>
    </row>
    <row r="2167" spans="1:11" x14ac:dyDescent="0.35">
      <c r="A2167" s="23">
        <v>3818</v>
      </c>
      <c r="B2167" s="9">
        <v>10</v>
      </c>
      <c r="C2167" s="9">
        <v>10</v>
      </c>
      <c r="E2167" s="23">
        <v>2163</v>
      </c>
      <c r="F2167" s="24" t="s">
        <v>8219</v>
      </c>
      <c r="G2167" s="9">
        <v>2051</v>
      </c>
      <c r="H2167" s="9"/>
      <c r="I2167" s="9"/>
      <c r="K2167" s="9"/>
    </row>
    <row r="2168" spans="1:11" x14ac:dyDescent="0.35">
      <c r="A2168" s="23">
        <v>3819</v>
      </c>
      <c r="B2168" s="9">
        <v>26</v>
      </c>
      <c r="C2168" s="9">
        <v>26</v>
      </c>
      <c r="E2168" s="23">
        <v>2164</v>
      </c>
      <c r="F2168" s="24" t="s">
        <v>8219</v>
      </c>
      <c r="G2168" s="9">
        <v>2139</v>
      </c>
      <c r="H2168" s="9"/>
      <c r="I2168" s="9"/>
      <c r="K2168" s="9"/>
    </row>
    <row r="2169" spans="1:11" x14ac:dyDescent="0.35">
      <c r="A2169" s="23">
        <v>3820</v>
      </c>
      <c r="B2169" s="9">
        <v>20</v>
      </c>
      <c r="C2169" s="9">
        <v>20</v>
      </c>
      <c r="E2169" s="23">
        <v>2165</v>
      </c>
      <c r="F2169" s="24" t="s">
        <v>8219</v>
      </c>
      <c r="G2169" s="9">
        <v>2165</v>
      </c>
      <c r="H2169" s="9"/>
      <c r="I2169" s="9"/>
      <c r="K2169" s="9"/>
    </row>
    <row r="2170" spans="1:11" x14ac:dyDescent="0.35">
      <c r="A2170" s="23">
        <v>3821</v>
      </c>
      <c r="B2170" s="9">
        <v>46</v>
      </c>
      <c r="C2170" s="9">
        <v>46</v>
      </c>
      <c r="E2170" s="23">
        <v>2166</v>
      </c>
      <c r="F2170" s="24" t="s">
        <v>8219</v>
      </c>
      <c r="G2170" s="9">
        <v>2174</v>
      </c>
      <c r="H2170" s="9"/>
      <c r="I2170" s="9"/>
      <c r="K2170" s="9"/>
    </row>
    <row r="2171" spans="1:11" x14ac:dyDescent="0.35">
      <c r="A2171" s="23">
        <v>3822</v>
      </c>
      <c r="B2171" s="9">
        <v>76</v>
      </c>
      <c r="C2171" s="9">
        <v>76</v>
      </c>
      <c r="E2171" s="23">
        <v>2167</v>
      </c>
      <c r="F2171" s="24" t="s">
        <v>8219</v>
      </c>
      <c r="G2171" s="9">
        <v>2436</v>
      </c>
      <c r="H2171" s="9"/>
      <c r="I2171" s="9"/>
      <c r="K2171" s="9"/>
    </row>
    <row r="2172" spans="1:11" x14ac:dyDescent="0.35">
      <c r="A2172" s="23">
        <v>3823</v>
      </c>
      <c r="B2172" s="9">
        <v>41</v>
      </c>
      <c r="C2172" s="9">
        <v>41</v>
      </c>
      <c r="E2172" s="23">
        <v>2168</v>
      </c>
      <c r="F2172" s="24" t="s">
        <v>8219</v>
      </c>
      <c r="G2172" s="9">
        <v>2478</v>
      </c>
      <c r="H2172" s="9"/>
      <c r="I2172" s="9"/>
      <c r="K2172" s="9"/>
    </row>
    <row r="2173" spans="1:11" x14ac:dyDescent="0.35">
      <c r="A2173" s="23">
        <v>3824</v>
      </c>
      <c r="B2173" s="9">
        <v>7</v>
      </c>
      <c r="C2173" s="9">
        <v>7</v>
      </c>
      <c r="E2173" s="23">
        <v>2169</v>
      </c>
      <c r="F2173" s="24" t="s">
        <v>8219</v>
      </c>
      <c r="G2173" s="9">
        <v>2525</v>
      </c>
      <c r="H2173" s="9"/>
      <c r="I2173" s="9"/>
      <c r="K2173" s="9"/>
    </row>
    <row r="2174" spans="1:11" x14ac:dyDescent="0.35">
      <c r="A2174" s="23">
        <v>3825</v>
      </c>
      <c r="B2174" s="9">
        <v>49</v>
      </c>
      <c r="C2174" s="9">
        <v>49</v>
      </c>
      <c r="E2174" s="23">
        <v>2170</v>
      </c>
      <c r="F2174" s="24" t="s">
        <v>8219</v>
      </c>
      <c r="G2174" s="9">
        <v>2602</v>
      </c>
      <c r="H2174" s="9"/>
      <c r="I2174" s="9"/>
      <c r="K2174" s="9"/>
    </row>
    <row r="2175" spans="1:11" x14ac:dyDescent="0.35">
      <c r="A2175" s="23">
        <v>3826</v>
      </c>
      <c r="B2175" s="9">
        <v>26</v>
      </c>
      <c r="C2175" s="9">
        <v>26</v>
      </c>
      <c r="E2175" s="23">
        <v>2171</v>
      </c>
      <c r="F2175" s="24" t="s">
        <v>8219</v>
      </c>
      <c r="G2175" s="9">
        <v>3238</v>
      </c>
      <c r="H2175" s="9"/>
      <c r="I2175" s="9"/>
      <c r="K2175" s="9"/>
    </row>
    <row r="2176" spans="1:11" x14ac:dyDescent="0.35">
      <c r="A2176" s="23">
        <v>3827</v>
      </c>
      <c r="B2176" s="9">
        <v>65</v>
      </c>
      <c r="C2176" s="9">
        <v>65</v>
      </c>
      <c r="E2176" s="23">
        <v>2172</v>
      </c>
      <c r="F2176" s="24" t="s">
        <v>8219</v>
      </c>
      <c r="G2176" s="9">
        <v>3355</v>
      </c>
      <c r="H2176" s="9"/>
      <c r="I2176" s="9"/>
      <c r="K2176" s="9"/>
    </row>
    <row r="2177" spans="1:11" x14ac:dyDescent="0.35">
      <c r="A2177" s="23">
        <v>3828</v>
      </c>
      <c r="B2177" s="9">
        <v>28</v>
      </c>
      <c r="C2177" s="9">
        <v>28</v>
      </c>
      <c r="E2177" s="23">
        <v>2173</v>
      </c>
      <c r="F2177" s="24" t="s">
        <v>8219</v>
      </c>
      <c r="G2177" s="9">
        <v>3468</v>
      </c>
      <c r="H2177" s="9"/>
      <c r="I2177" s="9"/>
      <c r="K2177" s="9"/>
    </row>
    <row r="2178" spans="1:11" x14ac:dyDescent="0.35">
      <c r="A2178" s="23">
        <v>3829</v>
      </c>
      <c r="B2178" s="9">
        <v>8</v>
      </c>
      <c r="C2178" s="9">
        <v>8</v>
      </c>
      <c r="E2178" s="23">
        <v>2174</v>
      </c>
      <c r="F2178" s="24" t="s">
        <v>8219</v>
      </c>
      <c r="G2178" s="9">
        <v>3562</v>
      </c>
      <c r="H2178" s="9"/>
      <c r="I2178" s="9"/>
      <c r="K2178" s="9"/>
    </row>
    <row r="2179" spans="1:11" x14ac:dyDescent="0.35">
      <c r="A2179" s="23">
        <v>3830</v>
      </c>
      <c r="B2179" s="9">
        <v>3</v>
      </c>
      <c r="C2179" s="9">
        <v>3</v>
      </c>
      <c r="E2179" s="23">
        <v>2175</v>
      </c>
      <c r="F2179" s="24" t="s">
        <v>8219</v>
      </c>
      <c r="G2179" s="9">
        <v>3663</v>
      </c>
      <c r="H2179" s="9"/>
      <c r="I2179" s="9"/>
      <c r="K2179" s="9"/>
    </row>
    <row r="2180" spans="1:11" x14ac:dyDescent="0.35">
      <c r="A2180" s="23">
        <v>3831</v>
      </c>
      <c r="B2180" s="9">
        <v>9</v>
      </c>
      <c r="C2180" s="9">
        <v>9</v>
      </c>
      <c r="E2180" s="23">
        <v>2176</v>
      </c>
      <c r="F2180" s="24" t="s">
        <v>8219</v>
      </c>
      <c r="G2180" s="9">
        <v>3863</v>
      </c>
      <c r="H2180" s="9"/>
      <c r="I2180" s="9"/>
      <c r="K2180" s="9"/>
    </row>
    <row r="2181" spans="1:11" x14ac:dyDescent="0.35">
      <c r="A2181" s="23">
        <v>3832</v>
      </c>
      <c r="B2181" s="9">
        <v>9</v>
      </c>
      <c r="C2181" s="9">
        <v>9</v>
      </c>
      <c r="E2181" s="23">
        <v>2177</v>
      </c>
      <c r="F2181" s="24" t="s">
        <v>8219</v>
      </c>
      <c r="G2181" s="9">
        <v>4245</v>
      </c>
      <c r="H2181" s="9"/>
      <c r="I2181" s="9"/>
      <c r="K2181" s="9"/>
    </row>
    <row r="2182" spans="1:11" x14ac:dyDescent="0.35">
      <c r="A2182" s="23">
        <v>3833</v>
      </c>
      <c r="B2182" s="9">
        <v>20</v>
      </c>
      <c r="C2182" s="9">
        <v>20</v>
      </c>
      <c r="E2182" s="23">
        <v>2178</v>
      </c>
      <c r="F2182" s="24" t="s">
        <v>8219</v>
      </c>
      <c r="G2182" s="9">
        <v>4330</v>
      </c>
      <c r="H2182" s="9"/>
      <c r="I2182" s="9"/>
      <c r="K2182" s="9"/>
    </row>
    <row r="2183" spans="1:11" x14ac:dyDescent="0.35">
      <c r="A2183" s="23">
        <v>3834</v>
      </c>
      <c r="B2183" s="9">
        <v>57</v>
      </c>
      <c r="C2183" s="9">
        <v>57</v>
      </c>
      <c r="E2183" s="23">
        <v>2179</v>
      </c>
      <c r="F2183" s="24" t="s">
        <v>8219</v>
      </c>
      <c r="G2183" s="9">
        <v>4562</v>
      </c>
      <c r="H2183" s="9"/>
      <c r="I2183" s="9"/>
      <c r="K2183" s="9"/>
    </row>
    <row r="2184" spans="1:11" x14ac:dyDescent="0.35">
      <c r="A2184" s="23">
        <v>3835</v>
      </c>
      <c r="B2184" s="9">
        <v>8</v>
      </c>
      <c r="C2184" s="9">
        <v>8</v>
      </c>
      <c r="E2184" s="23">
        <v>2180</v>
      </c>
      <c r="F2184" s="24" t="s">
        <v>8219</v>
      </c>
      <c r="G2184" s="9">
        <v>4883</v>
      </c>
      <c r="H2184" s="9"/>
      <c r="I2184" s="9"/>
      <c r="K2184" s="9"/>
    </row>
    <row r="2185" spans="1:11" x14ac:dyDescent="0.35">
      <c r="A2185" s="23">
        <v>3836</v>
      </c>
      <c r="B2185" s="9">
        <v>14</v>
      </c>
      <c r="C2185" s="9">
        <v>14</v>
      </c>
      <c r="E2185" s="23">
        <v>2181</v>
      </c>
      <c r="F2185" s="24" t="s">
        <v>8219</v>
      </c>
      <c r="G2185" s="9">
        <v>5812</v>
      </c>
      <c r="H2185" s="9"/>
      <c r="I2185" s="9"/>
      <c r="K2185" s="9"/>
    </row>
    <row r="2186" spans="1:11" x14ac:dyDescent="0.35">
      <c r="A2186" s="23">
        <v>3837</v>
      </c>
      <c r="B2186" s="9">
        <v>17</v>
      </c>
      <c r="C2186" s="9">
        <v>17</v>
      </c>
      <c r="E2186" s="23">
        <v>2182</v>
      </c>
      <c r="F2186" s="24" t="s">
        <v>8219</v>
      </c>
      <c r="G2186" s="9">
        <v>8200</v>
      </c>
      <c r="H2186" s="9"/>
      <c r="I2186" s="9"/>
      <c r="K2186" s="9"/>
    </row>
    <row r="2187" spans="1:11" x14ac:dyDescent="0.35">
      <c r="A2187" s="23">
        <v>3838</v>
      </c>
      <c r="B2187" s="9">
        <v>100</v>
      </c>
      <c r="C2187" s="9">
        <v>100</v>
      </c>
      <c r="E2187" s="23">
        <v>2183</v>
      </c>
      <c r="F2187" s="24" t="s">
        <v>8219</v>
      </c>
      <c r="G2187" s="9">
        <v>8359</v>
      </c>
      <c r="H2187" s="9"/>
      <c r="I2187" s="9"/>
      <c r="K2187" s="9"/>
    </row>
    <row r="2188" spans="1:11" x14ac:dyDescent="0.35">
      <c r="A2188" s="23">
        <v>3839</v>
      </c>
      <c r="B2188" s="9">
        <v>32</v>
      </c>
      <c r="C2188" s="9">
        <v>32</v>
      </c>
      <c r="E2188" s="23">
        <v>2184</v>
      </c>
      <c r="F2188" s="24" t="s">
        <v>8219</v>
      </c>
      <c r="G2188" s="9">
        <v>20242</v>
      </c>
      <c r="H2188" s="9"/>
      <c r="I2188" s="9"/>
      <c r="K2188" s="9"/>
    </row>
    <row r="2189" spans="1:11" x14ac:dyDescent="0.35">
      <c r="A2189" s="23">
        <v>3840</v>
      </c>
      <c r="B2189" s="9">
        <v>3</v>
      </c>
      <c r="C2189" s="9">
        <v>3</v>
      </c>
      <c r="E2189" s="23">
        <v>2185</v>
      </c>
      <c r="F2189" s="24" t="s">
        <v>8219</v>
      </c>
      <c r="G2189" s="9">
        <v>26457</v>
      </c>
      <c r="H2189" s="9"/>
      <c r="I2189" s="9"/>
      <c r="K2189" s="9"/>
    </row>
    <row r="2190" spans="1:11" x14ac:dyDescent="0.35">
      <c r="A2190" s="15" t="s">
        <v>8360</v>
      </c>
      <c r="B2190" s="9">
        <v>424819</v>
      </c>
      <c r="C2190" s="9">
        <v>26457</v>
      </c>
    </row>
  </sheetData>
  <mergeCells count="3">
    <mergeCell ref="I3:J3"/>
    <mergeCell ref="P3:Q3"/>
    <mergeCell ref="T6:W11"/>
  </mergeCells>
  <pageMargins left="0.7" right="0.7" top="0.75" bottom="0.75" header="0.3" footer="0.3"/>
  <pageSetup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 Pivot - campaigns per category</vt:lpstr>
      <vt:lpstr> Pivot-campaigns pr subcategory</vt:lpstr>
      <vt:lpstr>Pivot-Parent Ctg.Yrs</vt:lpstr>
      <vt:lpstr>Spreadsheet with dates</vt:lpstr>
      <vt:lpstr>Outccomes based on Goal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TOSUN Serap</cp:lastModifiedBy>
  <dcterms:created xsi:type="dcterms:W3CDTF">2017-04-20T15:17:24Z</dcterms:created>
  <dcterms:modified xsi:type="dcterms:W3CDTF">2021-06-06T04:24:03Z</dcterms:modified>
</cp:coreProperties>
</file>